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parkenc\Documents\CTC\cohort analysis\2017\"/>
    </mc:Choice>
  </mc:AlternateContent>
  <bookViews>
    <workbookView xWindow="240" yWindow="105" windowWidth="19440" windowHeight="7995" firstSheet="1" activeTab="2"/>
  </bookViews>
  <sheets>
    <sheet name="Sheet1" sheetId="11" r:id="rId1"/>
    <sheet name="Coh Anal Surv Rate Data" sheetId="5" r:id="rId2"/>
    <sheet name="Surv Rate summary (stock, OEY)" sheetId="10" r:id="rId3"/>
    <sheet name="Surv Rate summary (stock, BY)" sheetId="8" r:id="rId4"/>
    <sheet name="Info on Coh Anal Stocks" sheetId="7" r:id="rId5"/>
    <sheet name="CWT Indicator Information 2015" sheetId="2" r:id="rId6"/>
  </sheets>
  <externalReferences>
    <externalReference r:id="rId7"/>
  </externalReferences>
  <definedNames>
    <definedName name="_xlnm._FilterDatabase" localSheetId="1" hidden="1">'Coh Anal Surv Rate Data'!$B$8:$X$1457</definedName>
    <definedName name="_xlnm._FilterDatabase" localSheetId="5" hidden="1">'CWT Indicator Information 2015'!$A$5:$O$83</definedName>
    <definedName name="_xlnm._FilterDatabase" localSheetId="4" hidden="1">'Info on Coh Anal Stocks'!$A$5:$K$68</definedName>
    <definedName name="SpeciesStock" localSheetId="5">'CWT Indicator Information 2015'!$A$5:$F$83</definedName>
    <definedName name="SpeciesStock" localSheetId="4">#REF!</definedName>
    <definedName name="test" localSheetId="1">#REF!</definedName>
    <definedName name="test" localSheetId="5">#REF!</definedName>
    <definedName name="test" localSheetId="4">#REF!</definedName>
    <definedName name="test" localSheetId="2">#REF!</definedName>
    <definedName name="test">#REF!</definedName>
  </definedNames>
  <calcPr calcId="162913"/>
  <pivotCaches>
    <pivotCache cacheId="8" r:id="rId8"/>
  </pivotCaches>
</workbook>
</file>

<file path=xl/calcChain.xml><?xml version="1.0" encoding="utf-8"?>
<calcChain xmlns="http://schemas.openxmlformats.org/spreadsheetml/2006/main">
  <c r="U56" i="11" l="1"/>
  <c r="T6" i="11"/>
  <c r="U6" i="11" s="1"/>
  <c r="T7" i="11"/>
  <c r="U7" i="11" s="1"/>
  <c r="T8" i="11"/>
  <c r="T9" i="11"/>
  <c r="U9" i="11" s="1"/>
  <c r="T10" i="11"/>
  <c r="U10" i="11" s="1"/>
  <c r="T11" i="11"/>
  <c r="U8" i="11" s="1"/>
  <c r="T12" i="11"/>
  <c r="T13" i="11"/>
  <c r="U13" i="11" s="1"/>
  <c r="T14" i="11"/>
  <c r="U14" i="11" s="1"/>
  <c r="T15" i="11"/>
  <c r="U15" i="11" s="1"/>
  <c r="T16" i="11"/>
  <c r="T17" i="11"/>
  <c r="U17" i="11" s="1"/>
  <c r="T18" i="11"/>
  <c r="U18" i="11" s="1"/>
  <c r="T19" i="11"/>
  <c r="U16" i="11" s="1"/>
  <c r="T20" i="11"/>
  <c r="T21" i="11"/>
  <c r="U21" i="11" s="1"/>
  <c r="T22" i="11"/>
  <c r="U22" i="11" s="1"/>
  <c r="T23" i="11"/>
  <c r="U23" i="11" s="1"/>
  <c r="T24" i="11"/>
  <c r="T25" i="11"/>
  <c r="U25" i="11" s="1"/>
  <c r="T26" i="11"/>
  <c r="U26" i="11" s="1"/>
  <c r="T27" i="11"/>
  <c r="U24" i="11" s="1"/>
  <c r="T28" i="11"/>
  <c r="T29" i="11"/>
  <c r="U29" i="11" s="1"/>
  <c r="T30" i="11"/>
  <c r="U30" i="11" s="1"/>
  <c r="T31" i="11"/>
  <c r="U28" i="11" s="1"/>
  <c r="T32" i="11"/>
  <c r="T33" i="11"/>
  <c r="U33" i="11" s="1"/>
  <c r="T34" i="11"/>
  <c r="U34" i="11" s="1"/>
  <c r="T35" i="11"/>
  <c r="U35" i="11" s="1"/>
  <c r="T36" i="11"/>
  <c r="T37" i="11"/>
  <c r="U37" i="11" s="1"/>
  <c r="T38" i="11"/>
  <c r="U38" i="11" s="1"/>
  <c r="T39" i="11"/>
  <c r="U36" i="11" s="1"/>
  <c r="T40" i="11"/>
  <c r="T41" i="11"/>
  <c r="U41" i="11" s="1"/>
  <c r="T42" i="11"/>
  <c r="U42" i="11" s="1"/>
  <c r="T43" i="11"/>
  <c r="U40" i="11" s="1"/>
  <c r="T44" i="11"/>
  <c r="T45" i="11"/>
  <c r="U45" i="11" s="1"/>
  <c r="T46" i="11"/>
  <c r="U46" i="11" s="1"/>
  <c r="T47" i="11"/>
  <c r="U44" i="11" s="1"/>
  <c r="T48" i="11"/>
  <c r="T49" i="11"/>
  <c r="U49" i="11" s="1"/>
  <c r="T50" i="11"/>
  <c r="U50" i="11" s="1"/>
  <c r="T51" i="11"/>
  <c r="U51" i="11" s="1"/>
  <c r="T52" i="11"/>
  <c r="T53" i="11"/>
  <c r="U53" i="11" s="1"/>
  <c r="T54" i="11"/>
  <c r="U54" i="11" s="1"/>
  <c r="T55" i="11"/>
  <c r="U52" i="11" s="1"/>
  <c r="T56" i="11"/>
  <c r="T57" i="11"/>
  <c r="U57" i="11" s="1"/>
  <c r="T5" i="11"/>
  <c r="U5" i="11" s="1"/>
  <c r="C59" i="11"/>
  <c r="D59" i="11"/>
  <c r="E59" i="11"/>
  <c r="F59" i="11"/>
  <c r="G59" i="11"/>
  <c r="H59" i="11"/>
  <c r="I59" i="11"/>
  <c r="J59" i="11"/>
  <c r="K59" i="11"/>
  <c r="L59" i="11"/>
  <c r="M59" i="11"/>
  <c r="N59" i="11"/>
  <c r="O59" i="11"/>
  <c r="P59" i="11"/>
  <c r="Q59" i="11"/>
  <c r="R59" i="11"/>
  <c r="B59" i="11"/>
  <c r="U48" i="11" l="1"/>
  <c r="U32" i="11"/>
  <c r="U20" i="11"/>
  <c r="U12" i="11"/>
  <c r="U55" i="11"/>
  <c r="U47" i="11"/>
  <c r="U43" i="11"/>
  <c r="U39" i="11"/>
  <c r="U31" i="11"/>
  <c r="U27" i="11"/>
  <c r="U19" i="11"/>
  <c r="U11" i="11"/>
  <c r="O1458" i="5"/>
  <c r="P1458" i="5"/>
  <c r="Q1458" i="5"/>
  <c r="R1458" i="5"/>
  <c r="S1458" i="5"/>
  <c r="U1458" i="5" s="1"/>
  <c r="T1458" i="5"/>
  <c r="V1458" i="5"/>
  <c r="W1458" i="5"/>
  <c r="X1458" i="5"/>
  <c r="O1459" i="5"/>
  <c r="P1459" i="5"/>
  <c r="Q1459" i="5"/>
  <c r="R1459" i="5"/>
  <c r="S1459" i="5"/>
  <c r="U1459" i="5" s="1"/>
  <c r="T1459" i="5"/>
  <c r="V1459" i="5"/>
  <c r="X1459" i="5"/>
  <c r="O1460" i="5"/>
  <c r="P1460" i="5"/>
  <c r="Q1460" i="5"/>
  <c r="R1460" i="5"/>
  <c r="S1460" i="5"/>
  <c r="T1460" i="5"/>
  <c r="U1460" i="5"/>
  <c r="V1460" i="5"/>
  <c r="W1460" i="5"/>
  <c r="X1460" i="5"/>
  <c r="O1461" i="5"/>
  <c r="P1461" i="5"/>
  <c r="Q1461" i="5"/>
  <c r="R1461" i="5"/>
  <c r="S1461" i="5"/>
  <c r="U1461" i="5" s="1"/>
  <c r="T1461" i="5"/>
  <c r="V1461" i="5"/>
  <c r="X1461" i="5"/>
  <c r="O1462" i="5"/>
  <c r="P1462" i="5"/>
  <c r="Q1462" i="5"/>
  <c r="R1462" i="5"/>
  <c r="S1462" i="5"/>
  <c r="U1462" i="5" s="1"/>
  <c r="T1462" i="5"/>
  <c r="V1462" i="5"/>
  <c r="W1462" i="5"/>
  <c r="X1462" i="5"/>
  <c r="O1463" i="5"/>
  <c r="P1463" i="5"/>
  <c r="Q1463" i="5"/>
  <c r="R1463" i="5"/>
  <c r="S1463" i="5"/>
  <c r="U1463" i="5" s="1"/>
  <c r="T1463" i="5"/>
  <c r="V1463" i="5"/>
  <c r="X1463" i="5"/>
  <c r="O1464" i="5"/>
  <c r="P1464" i="5"/>
  <c r="Q1464" i="5"/>
  <c r="R1464" i="5"/>
  <c r="S1464" i="5"/>
  <c r="T1464" i="5"/>
  <c r="U1464" i="5"/>
  <c r="V1464" i="5"/>
  <c r="W1464" i="5"/>
  <c r="X1464" i="5"/>
  <c r="O1465" i="5"/>
  <c r="P1465" i="5"/>
  <c r="Q1465" i="5"/>
  <c r="R1465" i="5"/>
  <c r="S1465" i="5"/>
  <c r="U1465" i="5" s="1"/>
  <c r="T1465" i="5"/>
  <c r="V1465" i="5"/>
  <c r="X1465" i="5"/>
  <c r="O1466" i="5"/>
  <c r="P1466" i="5"/>
  <c r="Q1466" i="5"/>
  <c r="R1466" i="5"/>
  <c r="S1466" i="5"/>
  <c r="U1466" i="5" s="1"/>
  <c r="T1466" i="5"/>
  <c r="V1466" i="5"/>
  <c r="W1466" i="5"/>
  <c r="X1466" i="5"/>
  <c r="O1467" i="5"/>
  <c r="P1467" i="5"/>
  <c r="Q1467" i="5"/>
  <c r="R1467" i="5"/>
  <c r="S1467" i="5"/>
  <c r="U1467" i="5" s="1"/>
  <c r="T1467" i="5"/>
  <c r="V1467" i="5"/>
  <c r="X1467" i="5"/>
  <c r="O1468" i="5"/>
  <c r="P1468" i="5"/>
  <c r="Q1468" i="5"/>
  <c r="R1468" i="5"/>
  <c r="S1468" i="5"/>
  <c r="T1468" i="5"/>
  <c r="U1468" i="5"/>
  <c r="V1468" i="5"/>
  <c r="W1468" i="5"/>
  <c r="X1468" i="5"/>
  <c r="O1469" i="5"/>
  <c r="P1469" i="5"/>
  <c r="Q1469" i="5"/>
  <c r="R1469" i="5"/>
  <c r="S1469" i="5"/>
  <c r="U1469" i="5" s="1"/>
  <c r="T1469" i="5"/>
  <c r="V1469" i="5"/>
  <c r="X1469" i="5"/>
  <c r="O1470" i="5"/>
  <c r="P1470" i="5"/>
  <c r="Q1470" i="5"/>
  <c r="R1470" i="5"/>
  <c r="S1470" i="5"/>
  <c r="U1470" i="5" s="1"/>
  <c r="T1470" i="5"/>
  <c r="V1470" i="5"/>
  <c r="W1470" i="5"/>
  <c r="X1470" i="5"/>
  <c r="O1471" i="5"/>
  <c r="P1471" i="5"/>
  <c r="Q1471" i="5"/>
  <c r="R1471" i="5"/>
  <c r="S1471" i="5"/>
  <c r="U1471" i="5" s="1"/>
  <c r="T1471" i="5"/>
  <c r="V1471" i="5"/>
  <c r="X1471" i="5"/>
  <c r="O1472" i="5"/>
  <c r="P1472" i="5"/>
  <c r="Q1472" i="5"/>
  <c r="R1472" i="5"/>
  <c r="S1472" i="5"/>
  <c r="T1472" i="5"/>
  <c r="U1472" i="5"/>
  <c r="V1472" i="5"/>
  <c r="W1472" i="5"/>
  <c r="X1472" i="5"/>
  <c r="O1473" i="5"/>
  <c r="P1473" i="5"/>
  <c r="Q1473" i="5"/>
  <c r="R1473" i="5"/>
  <c r="S1473" i="5"/>
  <c r="U1473" i="5" s="1"/>
  <c r="T1473" i="5"/>
  <c r="V1473" i="5"/>
  <c r="X1473" i="5"/>
  <c r="O1474" i="5"/>
  <c r="P1474" i="5"/>
  <c r="Q1474" i="5"/>
  <c r="R1474" i="5"/>
  <c r="S1474" i="5"/>
  <c r="U1474" i="5" s="1"/>
  <c r="T1474" i="5"/>
  <c r="V1474" i="5"/>
  <c r="W1474" i="5"/>
  <c r="X1474" i="5"/>
  <c r="O1475" i="5"/>
  <c r="P1475" i="5"/>
  <c r="Q1475" i="5"/>
  <c r="R1475" i="5"/>
  <c r="S1475" i="5"/>
  <c r="U1475" i="5" s="1"/>
  <c r="T1475" i="5"/>
  <c r="V1475" i="5"/>
  <c r="X1475" i="5"/>
  <c r="O1476" i="5"/>
  <c r="P1476" i="5"/>
  <c r="Q1476" i="5"/>
  <c r="R1476" i="5"/>
  <c r="S1476" i="5"/>
  <c r="T1476" i="5"/>
  <c r="U1476" i="5"/>
  <c r="V1476" i="5"/>
  <c r="W1476" i="5"/>
  <c r="X1476" i="5"/>
  <c r="O1477" i="5"/>
  <c r="P1477" i="5"/>
  <c r="Q1477" i="5"/>
  <c r="R1477" i="5"/>
  <c r="S1477" i="5"/>
  <c r="U1477" i="5" s="1"/>
  <c r="T1477" i="5"/>
  <c r="V1477" i="5"/>
  <c r="X1477" i="5"/>
  <c r="O1478" i="5"/>
  <c r="P1478" i="5"/>
  <c r="Q1478" i="5"/>
  <c r="R1478" i="5"/>
  <c r="S1478" i="5"/>
  <c r="U1478" i="5" s="1"/>
  <c r="T1478" i="5"/>
  <c r="V1478" i="5"/>
  <c r="W1478" i="5"/>
  <c r="X1478" i="5"/>
  <c r="O1479" i="5"/>
  <c r="P1479" i="5"/>
  <c r="Q1479" i="5"/>
  <c r="R1479" i="5"/>
  <c r="S1479" i="5"/>
  <c r="U1479" i="5" s="1"/>
  <c r="T1479" i="5"/>
  <c r="V1479" i="5"/>
  <c r="X1479" i="5"/>
  <c r="O1480" i="5"/>
  <c r="P1480" i="5"/>
  <c r="Q1480" i="5"/>
  <c r="R1480" i="5"/>
  <c r="S1480" i="5"/>
  <c r="T1480" i="5"/>
  <c r="U1480" i="5"/>
  <c r="V1480" i="5"/>
  <c r="W1480" i="5"/>
  <c r="X1480" i="5"/>
  <c r="O1481" i="5"/>
  <c r="P1481" i="5"/>
  <c r="Q1481" i="5"/>
  <c r="R1481" i="5"/>
  <c r="S1481" i="5"/>
  <c r="U1481" i="5" s="1"/>
  <c r="T1481" i="5"/>
  <c r="V1481" i="5"/>
  <c r="X1481" i="5"/>
  <c r="O1482" i="5"/>
  <c r="P1482" i="5"/>
  <c r="Q1482" i="5"/>
  <c r="R1482" i="5"/>
  <c r="S1482" i="5"/>
  <c r="U1482" i="5" s="1"/>
  <c r="T1482" i="5"/>
  <c r="V1482" i="5"/>
  <c r="W1482" i="5"/>
  <c r="X1482" i="5"/>
  <c r="O1483" i="5"/>
  <c r="P1483" i="5"/>
  <c r="Q1483" i="5"/>
  <c r="R1483" i="5"/>
  <c r="S1483" i="5"/>
  <c r="U1483" i="5" s="1"/>
  <c r="T1483" i="5"/>
  <c r="V1483" i="5"/>
  <c r="X1483" i="5"/>
  <c r="O1484" i="5"/>
  <c r="P1484" i="5"/>
  <c r="Q1484" i="5"/>
  <c r="R1484" i="5"/>
  <c r="S1484" i="5"/>
  <c r="T1484" i="5"/>
  <c r="U1484" i="5"/>
  <c r="V1484" i="5"/>
  <c r="W1484" i="5"/>
  <c r="X1484" i="5"/>
  <c r="O1485" i="5"/>
  <c r="P1485" i="5"/>
  <c r="Q1485" i="5"/>
  <c r="R1485" i="5"/>
  <c r="S1485" i="5"/>
  <c r="U1485" i="5" s="1"/>
  <c r="T1485" i="5"/>
  <c r="V1485" i="5"/>
  <c r="X1485" i="5"/>
  <c r="O1486" i="5"/>
  <c r="P1486" i="5"/>
  <c r="Q1486" i="5"/>
  <c r="R1486" i="5"/>
  <c r="S1486" i="5"/>
  <c r="U1486" i="5" s="1"/>
  <c r="T1486" i="5"/>
  <c r="V1486" i="5"/>
  <c r="W1486" i="5"/>
  <c r="X1486" i="5"/>
  <c r="O1487" i="5"/>
  <c r="P1487" i="5"/>
  <c r="Q1487" i="5"/>
  <c r="R1487" i="5"/>
  <c r="S1487" i="5"/>
  <c r="U1487" i="5" s="1"/>
  <c r="T1487" i="5"/>
  <c r="V1487" i="5"/>
  <c r="X1487" i="5"/>
  <c r="O1488" i="5"/>
  <c r="P1488" i="5"/>
  <c r="Q1488" i="5"/>
  <c r="R1488" i="5"/>
  <c r="S1488" i="5"/>
  <c r="T1488" i="5"/>
  <c r="U1488" i="5"/>
  <c r="V1488" i="5"/>
  <c r="W1488" i="5"/>
  <c r="X1488" i="5"/>
  <c r="O1489" i="5"/>
  <c r="P1489" i="5"/>
  <c r="Q1489" i="5"/>
  <c r="R1489" i="5"/>
  <c r="S1489" i="5"/>
  <c r="U1489" i="5" s="1"/>
  <c r="T1489" i="5"/>
  <c r="V1489" i="5"/>
  <c r="X1489" i="5"/>
  <c r="O1490" i="5"/>
  <c r="P1490" i="5"/>
  <c r="Q1490" i="5"/>
  <c r="R1490" i="5"/>
  <c r="S1490" i="5"/>
  <c r="U1490" i="5" s="1"/>
  <c r="T1490" i="5"/>
  <c r="V1490" i="5"/>
  <c r="W1490" i="5"/>
  <c r="X1490" i="5"/>
  <c r="O1491" i="5"/>
  <c r="P1491" i="5"/>
  <c r="Q1491" i="5"/>
  <c r="R1491" i="5"/>
  <c r="S1491" i="5"/>
  <c r="U1491" i="5" s="1"/>
  <c r="T1491" i="5"/>
  <c r="V1491" i="5"/>
  <c r="X1491" i="5"/>
  <c r="O1492" i="5"/>
  <c r="P1492" i="5"/>
  <c r="Q1492" i="5"/>
  <c r="R1492" i="5"/>
  <c r="S1492" i="5"/>
  <c r="T1492" i="5"/>
  <c r="U1492" i="5"/>
  <c r="V1492" i="5"/>
  <c r="W1492" i="5"/>
  <c r="X1492" i="5"/>
  <c r="O1493" i="5"/>
  <c r="P1493" i="5"/>
  <c r="Q1493" i="5"/>
  <c r="R1493" i="5"/>
  <c r="S1493" i="5"/>
  <c r="U1493" i="5" s="1"/>
  <c r="T1493" i="5"/>
  <c r="V1493" i="5"/>
  <c r="X1493" i="5"/>
  <c r="O1494" i="5"/>
  <c r="P1494" i="5"/>
  <c r="Q1494" i="5"/>
  <c r="R1494" i="5"/>
  <c r="S1494" i="5"/>
  <c r="U1494" i="5" s="1"/>
  <c r="T1494" i="5"/>
  <c r="V1494" i="5"/>
  <c r="W1494" i="5"/>
  <c r="X1494" i="5"/>
  <c r="O1495" i="5"/>
  <c r="P1495" i="5"/>
  <c r="Q1495" i="5"/>
  <c r="R1495" i="5"/>
  <c r="S1495" i="5"/>
  <c r="U1495" i="5" s="1"/>
  <c r="T1495" i="5"/>
  <c r="V1495" i="5"/>
  <c r="X1495" i="5"/>
  <c r="O1496" i="5"/>
  <c r="P1496" i="5"/>
  <c r="Q1496" i="5"/>
  <c r="R1496" i="5"/>
  <c r="S1496" i="5"/>
  <c r="T1496" i="5"/>
  <c r="U1496" i="5"/>
  <c r="V1496" i="5"/>
  <c r="W1496" i="5"/>
  <c r="X1496" i="5"/>
  <c r="O1497" i="5"/>
  <c r="P1497" i="5"/>
  <c r="Q1497" i="5"/>
  <c r="R1497" i="5"/>
  <c r="S1497" i="5"/>
  <c r="U1497" i="5" s="1"/>
  <c r="T1497" i="5"/>
  <c r="V1497" i="5"/>
  <c r="X1497" i="5"/>
  <c r="O1498" i="5"/>
  <c r="P1498" i="5"/>
  <c r="Q1498" i="5"/>
  <c r="R1498" i="5"/>
  <c r="S1498" i="5"/>
  <c r="U1498" i="5" s="1"/>
  <c r="T1498" i="5"/>
  <c r="V1498" i="5"/>
  <c r="W1498" i="5"/>
  <c r="X1498" i="5"/>
  <c r="O1499" i="5"/>
  <c r="P1499" i="5"/>
  <c r="Q1499" i="5"/>
  <c r="R1499" i="5"/>
  <c r="S1499" i="5"/>
  <c r="U1499" i="5" s="1"/>
  <c r="T1499" i="5"/>
  <c r="V1499" i="5"/>
  <c r="X1499" i="5"/>
  <c r="O1500" i="5"/>
  <c r="P1500" i="5"/>
  <c r="Q1500" i="5"/>
  <c r="R1500" i="5"/>
  <c r="S1500" i="5"/>
  <c r="T1500" i="5"/>
  <c r="U1500" i="5"/>
  <c r="V1500" i="5"/>
  <c r="W1500" i="5"/>
  <c r="X1500" i="5"/>
  <c r="O1501" i="5"/>
  <c r="P1501" i="5"/>
  <c r="Q1501" i="5"/>
  <c r="R1501" i="5"/>
  <c r="S1501" i="5"/>
  <c r="U1501" i="5" s="1"/>
  <c r="T1501" i="5"/>
  <c r="V1501" i="5"/>
  <c r="X1501" i="5"/>
  <c r="O1502" i="5"/>
  <c r="P1502" i="5"/>
  <c r="Q1502" i="5"/>
  <c r="R1502" i="5"/>
  <c r="S1502" i="5"/>
  <c r="U1502" i="5" s="1"/>
  <c r="T1502" i="5"/>
  <c r="V1502" i="5"/>
  <c r="W1502" i="5"/>
  <c r="X1502" i="5"/>
  <c r="O1503" i="5"/>
  <c r="P1503" i="5"/>
  <c r="Q1503" i="5"/>
  <c r="R1503" i="5"/>
  <c r="S1503" i="5"/>
  <c r="U1503" i="5" s="1"/>
  <c r="T1503" i="5"/>
  <c r="V1503" i="5"/>
  <c r="X1503" i="5"/>
  <c r="O1504" i="5"/>
  <c r="P1504" i="5"/>
  <c r="Q1504" i="5"/>
  <c r="R1504" i="5"/>
  <c r="S1504" i="5"/>
  <c r="T1504" i="5"/>
  <c r="U1504" i="5"/>
  <c r="V1504" i="5"/>
  <c r="W1504" i="5"/>
  <c r="X1504" i="5"/>
  <c r="O1505" i="5"/>
  <c r="P1505" i="5"/>
  <c r="Q1505" i="5"/>
  <c r="R1505" i="5"/>
  <c r="S1505" i="5"/>
  <c r="U1505" i="5" s="1"/>
  <c r="T1505" i="5"/>
  <c r="V1505" i="5"/>
  <c r="X1505" i="5"/>
  <c r="O1506" i="5"/>
  <c r="P1506" i="5"/>
  <c r="Q1506" i="5"/>
  <c r="R1506" i="5"/>
  <c r="S1506" i="5"/>
  <c r="U1506" i="5" s="1"/>
  <c r="T1506" i="5"/>
  <c r="V1506" i="5"/>
  <c r="W1506" i="5"/>
  <c r="X1506" i="5"/>
  <c r="O1507" i="5"/>
  <c r="P1507" i="5"/>
  <c r="Q1507" i="5"/>
  <c r="R1507" i="5"/>
  <c r="S1507" i="5"/>
  <c r="U1507" i="5" s="1"/>
  <c r="T1507" i="5"/>
  <c r="V1507" i="5"/>
  <c r="X1507" i="5"/>
  <c r="O1508" i="5"/>
  <c r="P1508" i="5"/>
  <c r="Q1508" i="5"/>
  <c r="R1508" i="5"/>
  <c r="S1508" i="5"/>
  <c r="T1508" i="5"/>
  <c r="U1508" i="5"/>
  <c r="V1508" i="5"/>
  <c r="W1508" i="5"/>
  <c r="X1508" i="5"/>
  <c r="O1509" i="5"/>
  <c r="P1509" i="5"/>
  <c r="Q1509" i="5"/>
  <c r="R1509" i="5"/>
  <c r="S1509" i="5"/>
  <c r="U1509" i="5" s="1"/>
  <c r="T1509" i="5"/>
  <c r="V1509" i="5"/>
  <c r="X1509" i="5"/>
  <c r="O1510" i="5"/>
  <c r="P1510" i="5"/>
  <c r="Q1510" i="5"/>
  <c r="R1510" i="5"/>
  <c r="S1510" i="5"/>
  <c r="U1510" i="5" s="1"/>
  <c r="T1510" i="5"/>
  <c r="V1510" i="5"/>
  <c r="W1510" i="5"/>
  <c r="X1510" i="5"/>
  <c r="O1511" i="5"/>
  <c r="P1511" i="5"/>
  <c r="Q1511" i="5"/>
  <c r="R1511" i="5"/>
  <c r="S1511" i="5"/>
  <c r="U1511" i="5" s="1"/>
  <c r="T1511" i="5"/>
  <c r="V1511" i="5"/>
  <c r="X1511" i="5"/>
  <c r="O1512" i="5"/>
  <c r="P1512" i="5"/>
  <c r="Q1512" i="5"/>
  <c r="R1512" i="5"/>
  <c r="S1512" i="5"/>
  <c r="T1512" i="5"/>
  <c r="U1512" i="5"/>
  <c r="V1512" i="5"/>
  <c r="W1512" i="5"/>
  <c r="X1512" i="5"/>
  <c r="O1513" i="5"/>
  <c r="P1513" i="5"/>
  <c r="Q1513" i="5"/>
  <c r="R1513" i="5"/>
  <c r="S1513" i="5"/>
  <c r="U1513" i="5" s="1"/>
  <c r="T1513" i="5"/>
  <c r="V1513" i="5"/>
  <c r="X1513" i="5"/>
  <c r="O1514" i="5"/>
  <c r="P1514" i="5"/>
  <c r="Q1514" i="5"/>
  <c r="R1514" i="5"/>
  <c r="S1514" i="5"/>
  <c r="U1514" i="5" s="1"/>
  <c r="T1514" i="5"/>
  <c r="V1514" i="5"/>
  <c r="W1514" i="5"/>
  <c r="X1514" i="5"/>
  <c r="O1515" i="5"/>
  <c r="P1515" i="5"/>
  <c r="Q1515" i="5"/>
  <c r="R1515" i="5"/>
  <c r="S1515" i="5"/>
  <c r="U1515" i="5" s="1"/>
  <c r="T1515" i="5"/>
  <c r="V1515" i="5"/>
  <c r="X1515" i="5"/>
  <c r="O1516" i="5"/>
  <c r="P1516" i="5"/>
  <c r="Q1516" i="5"/>
  <c r="R1516" i="5"/>
  <c r="S1516" i="5"/>
  <c r="T1516" i="5"/>
  <c r="U1516" i="5"/>
  <c r="V1516" i="5"/>
  <c r="W1516" i="5"/>
  <c r="X1516" i="5"/>
  <c r="O1517" i="5"/>
  <c r="P1517" i="5"/>
  <c r="Q1517" i="5"/>
  <c r="R1517" i="5"/>
  <c r="S1517" i="5"/>
  <c r="U1517" i="5" s="1"/>
  <c r="T1517" i="5"/>
  <c r="V1517" i="5"/>
  <c r="X1517" i="5"/>
  <c r="O1518" i="5"/>
  <c r="P1518" i="5"/>
  <c r="Q1518" i="5"/>
  <c r="R1518" i="5"/>
  <c r="S1518" i="5"/>
  <c r="U1518" i="5" s="1"/>
  <c r="T1518" i="5"/>
  <c r="V1518" i="5"/>
  <c r="W1518" i="5"/>
  <c r="X1518" i="5"/>
  <c r="O1519" i="5"/>
  <c r="P1519" i="5"/>
  <c r="Q1519" i="5"/>
  <c r="R1519" i="5"/>
  <c r="S1519" i="5"/>
  <c r="U1519" i="5" s="1"/>
  <c r="T1519" i="5"/>
  <c r="V1519" i="5"/>
  <c r="X1519" i="5"/>
  <c r="O1520" i="5"/>
  <c r="P1520" i="5"/>
  <c r="Q1520" i="5"/>
  <c r="R1520" i="5"/>
  <c r="S1520" i="5"/>
  <c r="T1520" i="5"/>
  <c r="U1520" i="5"/>
  <c r="V1520" i="5"/>
  <c r="W1520" i="5"/>
  <c r="X1520" i="5"/>
  <c r="O1521" i="5"/>
  <c r="P1521" i="5"/>
  <c r="Q1521" i="5"/>
  <c r="R1521" i="5"/>
  <c r="S1521" i="5"/>
  <c r="U1521" i="5" s="1"/>
  <c r="T1521" i="5"/>
  <c r="V1521" i="5"/>
  <c r="X1521" i="5"/>
  <c r="O1522" i="5"/>
  <c r="P1522" i="5"/>
  <c r="Q1522" i="5"/>
  <c r="R1522" i="5"/>
  <c r="S1522" i="5"/>
  <c r="U1522" i="5" s="1"/>
  <c r="T1522" i="5"/>
  <c r="V1522" i="5"/>
  <c r="W1522" i="5"/>
  <c r="X1522" i="5"/>
  <c r="O1523" i="5"/>
  <c r="P1523" i="5"/>
  <c r="Q1523" i="5"/>
  <c r="R1523" i="5"/>
  <c r="S1523" i="5"/>
  <c r="U1523" i="5" s="1"/>
  <c r="T1523" i="5"/>
  <c r="V1523" i="5"/>
  <c r="X1523" i="5"/>
  <c r="O1524" i="5"/>
  <c r="P1524" i="5"/>
  <c r="Q1524" i="5"/>
  <c r="R1524" i="5"/>
  <c r="S1524" i="5"/>
  <c r="T1524" i="5"/>
  <c r="U1524" i="5"/>
  <c r="V1524" i="5"/>
  <c r="W1524" i="5"/>
  <c r="X1524" i="5"/>
  <c r="O1525" i="5"/>
  <c r="P1525" i="5"/>
  <c r="Q1525" i="5"/>
  <c r="R1525" i="5"/>
  <c r="S1525" i="5"/>
  <c r="U1525" i="5" s="1"/>
  <c r="T1525" i="5"/>
  <c r="V1525" i="5"/>
  <c r="X1525" i="5"/>
  <c r="O1526" i="5"/>
  <c r="P1526" i="5"/>
  <c r="Q1526" i="5"/>
  <c r="R1526" i="5"/>
  <c r="S1526" i="5"/>
  <c r="U1526" i="5" s="1"/>
  <c r="T1526" i="5"/>
  <c r="V1526" i="5"/>
  <c r="W1526" i="5"/>
  <c r="X1526" i="5"/>
  <c r="O1527" i="5"/>
  <c r="P1527" i="5"/>
  <c r="Q1527" i="5"/>
  <c r="R1527" i="5"/>
  <c r="S1527" i="5"/>
  <c r="U1527" i="5" s="1"/>
  <c r="T1527" i="5"/>
  <c r="V1527" i="5"/>
  <c r="X1527" i="5"/>
  <c r="O1528" i="5"/>
  <c r="P1528" i="5"/>
  <c r="Q1528" i="5"/>
  <c r="R1528" i="5"/>
  <c r="S1528" i="5"/>
  <c r="T1528" i="5"/>
  <c r="U1528" i="5"/>
  <c r="V1528" i="5"/>
  <c r="W1528" i="5"/>
  <c r="X1528" i="5"/>
  <c r="O1529" i="5"/>
  <c r="P1529" i="5"/>
  <c r="Q1529" i="5"/>
  <c r="R1529" i="5"/>
  <c r="S1529" i="5"/>
  <c r="U1529" i="5" s="1"/>
  <c r="T1529" i="5"/>
  <c r="V1529" i="5"/>
  <c r="X1529" i="5"/>
  <c r="O1530" i="5"/>
  <c r="P1530" i="5"/>
  <c r="Q1530" i="5"/>
  <c r="R1530" i="5"/>
  <c r="S1530" i="5"/>
  <c r="U1530" i="5" s="1"/>
  <c r="T1530" i="5"/>
  <c r="V1530" i="5"/>
  <c r="W1530" i="5"/>
  <c r="X1530" i="5"/>
  <c r="O1531" i="5"/>
  <c r="P1531" i="5"/>
  <c r="Q1531" i="5"/>
  <c r="R1531" i="5"/>
  <c r="S1531" i="5"/>
  <c r="U1531" i="5" s="1"/>
  <c r="T1531" i="5"/>
  <c r="V1531" i="5"/>
  <c r="X1531" i="5"/>
  <c r="O1532" i="5"/>
  <c r="P1532" i="5"/>
  <c r="Q1532" i="5"/>
  <c r="R1532" i="5"/>
  <c r="S1532" i="5"/>
  <c r="T1532" i="5"/>
  <c r="U1532" i="5"/>
  <c r="V1532" i="5"/>
  <c r="W1532" i="5"/>
  <c r="X1532" i="5"/>
  <c r="O1533" i="5"/>
  <c r="P1533" i="5"/>
  <c r="Q1533" i="5"/>
  <c r="R1533" i="5"/>
  <c r="S1533" i="5"/>
  <c r="U1533" i="5" s="1"/>
  <c r="T1533" i="5"/>
  <c r="V1533" i="5"/>
  <c r="X1533" i="5"/>
  <c r="O1534" i="5"/>
  <c r="P1534" i="5"/>
  <c r="Q1534" i="5"/>
  <c r="R1534" i="5"/>
  <c r="S1534" i="5"/>
  <c r="U1534" i="5" s="1"/>
  <c r="T1534" i="5"/>
  <c r="V1534" i="5"/>
  <c r="W1534" i="5"/>
  <c r="X1534" i="5"/>
  <c r="O1535" i="5"/>
  <c r="P1535" i="5"/>
  <c r="Q1535" i="5"/>
  <c r="R1535" i="5"/>
  <c r="S1535" i="5"/>
  <c r="U1535" i="5" s="1"/>
  <c r="T1535" i="5"/>
  <c r="V1535" i="5"/>
  <c r="X1535" i="5"/>
  <c r="O1536" i="5"/>
  <c r="P1536" i="5"/>
  <c r="Q1536" i="5"/>
  <c r="R1536" i="5"/>
  <c r="S1536" i="5"/>
  <c r="T1536" i="5"/>
  <c r="U1536" i="5"/>
  <c r="V1536" i="5"/>
  <c r="W1536" i="5"/>
  <c r="X1536" i="5"/>
  <c r="O1537" i="5"/>
  <c r="P1537" i="5"/>
  <c r="Q1537" i="5"/>
  <c r="R1537" i="5"/>
  <c r="S1537" i="5"/>
  <c r="U1537" i="5" s="1"/>
  <c r="T1537" i="5"/>
  <c r="V1537" i="5"/>
  <c r="X1537" i="5"/>
  <c r="O1538" i="5"/>
  <c r="P1538" i="5"/>
  <c r="Q1538" i="5"/>
  <c r="R1538" i="5"/>
  <c r="S1538" i="5"/>
  <c r="U1538" i="5" s="1"/>
  <c r="T1538" i="5"/>
  <c r="V1538" i="5"/>
  <c r="W1538" i="5"/>
  <c r="X1538" i="5"/>
  <c r="O1539" i="5"/>
  <c r="P1539" i="5"/>
  <c r="Q1539" i="5"/>
  <c r="R1539" i="5"/>
  <c r="S1539" i="5"/>
  <c r="U1539" i="5" s="1"/>
  <c r="T1539" i="5"/>
  <c r="V1539" i="5"/>
  <c r="X1539" i="5"/>
  <c r="O1540" i="5"/>
  <c r="P1540" i="5"/>
  <c r="Q1540" i="5"/>
  <c r="R1540" i="5"/>
  <c r="S1540" i="5"/>
  <c r="T1540" i="5"/>
  <c r="U1540" i="5"/>
  <c r="V1540" i="5"/>
  <c r="W1540" i="5"/>
  <c r="X1540" i="5"/>
  <c r="O1541" i="5"/>
  <c r="P1541" i="5"/>
  <c r="Q1541" i="5"/>
  <c r="R1541" i="5"/>
  <c r="S1541" i="5"/>
  <c r="U1541" i="5" s="1"/>
  <c r="T1541" i="5"/>
  <c r="V1541" i="5"/>
  <c r="X1541" i="5"/>
  <c r="O1542" i="5"/>
  <c r="P1542" i="5"/>
  <c r="Q1542" i="5"/>
  <c r="R1542" i="5"/>
  <c r="S1542" i="5"/>
  <c r="U1542" i="5" s="1"/>
  <c r="T1542" i="5"/>
  <c r="V1542" i="5"/>
  <c r="W1542" i="5"/>
  <c r="X1542" i="5"/>
  <c r="O1543" i="5"/>
  <c r="P1543" i="5"/>
  <c r="Q1543" i="5"/>
  <c r="R1543" i="5"/>
  <c r="S1543" i="5"/>
  <c r="U1543" i="5" s="1"/>
  <c r="T1543" i="5"/>
  <c r="V1543" i="5"/>
  <c r="X1543" i="5"/>
  <c r="O1544" i="5"/>
  <c r="P1544" i="5"/>
  <c r="Q1544" i="5"/>
  <c r="R1544" i="5"/>
  <c r="S1544" i="5"/>
  <c r="T1544" i="5"/>
  <c r="U1544" i="5"/>
  <c r="V1544" i="5"/>
  <c r="W1544" i="5"/>
  <c r="X1544" i="5"/>
  <c r="O1545" i="5"/>
  <c r="P1545" i="5"/>
  <c r="Q1545" i="5"/>
  <c r="R1545" i="5"/>
  <c r="S1545" i="5"/>
  <c r="U1545" i="5" s="1"/>
  <c r="T1545" i="5"/>
  <c r="V1545" i="5"/>
  <c r="X1545" i="5"/>
  <c r="O1546" i="5"/>
  <c r="P1546" i="5"/>
  <c r="Q1546" i="5"/>
  <c r="R1546" i="5"/>
  <c r="S1546" i="5"/>
  <c r="U1546" i="5" s="1"/>
  <c r="T1546" i="5"/>
  <c r="V1546" i="5"/>
  <c r="W1546" i="5"/>
  <c r="X1546" i="5"/>
  <c r="O1547" i="5"/>
  <c r="P1547" i="5"/>
  <c r="Q1547" i="5"/>
  <c r="R1547" i="5"/>
  <c r="S1547" i="5"/>
  <c r="U1547" i="5" s="1"/>
  <c r="T1547" i="5"/>
  <c r="V1547" i="5"/>
  <c r="X1547" i="5"/>
  <c r="O1548" i="5"/>
  <c r="P1548" i="5"/>
  <c r="Q1548" i="5"/>
  <c r="R1548" i="5"/>
  <c r="S1548" i="5"/>
  <c r="T1548" i="5"/>
  <c r="U1548" i="5"/>
  <c r="V1548" i="5"/>
  <c r="W1548" i="5"/>
  <c r="X1548" i="5"/>
  <c r="O1549" i="5"/>
  <c r="P1549" i="5"/>
  <c r="Q1549" i="5"/>
  <c r="R1549" i="5"/>
  <c r="S1549" i="5"/>
  <c r="U1549" i="5" s="1"/>
  <c r="T1549" i="5"/>
  <c r="V1549" i="5"/>
  <c r="X1549" i="5"/>
  <c r="O1550" i="5"/>
  <c r="P1550" i="5"/>
  <c r="Q1550" i="5"/>
  <c r="R1550" i="5"/>
  <c r="S1550" i="5"/>
  <c r="U1550" i="5" s="1"/>
  <c r="T1550" i="5"/>
  <c r="V1550" i="5"/>
  <c r="W1550" i="5"/>
  <c r="X1550" i="5"/>
  <c r="O1551" i="5"/>
  <c r="P1551" i="5"/>
  <c r="Q1551" i="5"/>
  <c r="R1551" i="5"/>
  <c r="S1551" i="5"/>
  <c r="U1551" i="5" s="1"/>
  <c r="T1551" i="5"/>
  <c r="V1551" i="5"/>
  <c r="X1551" i="5"/>
  <c r="O1552" i="5"/>
  <c r="P1552" i="5"/>
  <c r="Q1552" i="5"/>
  <c r="R1552" i="5"/>
  <c r="S1552" i="5"/>
  <c r="T1552" i="5"/>
  <c r="U1552" i="5"/>
  <c r="V1552" i="5"/>
  <c r="W1552" i="5"/>
  <c r="X1552" i="5"/>
  <c r="O1553" i="5"/>
  <c r="P1553" i="5"/>
  <c r="Q1553" i="5"/>
  <c r="R1553" i="5"/>
  <c r="S1553" i="5"/>
  <c r="U1553" i="5" s="1"/>
  <c r="T1553" i="5"/>
  <c r="V1553" i="5"/>
  <c r="X1553" i="5"/>
  <c r="O1554" i="5"/>
  <c r="P1554" i="5"/>
  <c r="Q1554" i="5"/>
  <c r="R1554" i="5"/>
  <c r="S1554" i="5"/>
  <c r="U1554" i="5" s="1"/>
  <c r="T1554" i="5"/>
  <c r="V1554" i="5"/>
  <c r="W1554" i="5"/>
  <c r="X1554" i="5"/>
  <c r="O1555" i="5"/>
  <c r="P1555" i="5"/>
  <c r="Q1555" i="5"/>
  <c r="R1555" i="5"/>
  <c r="S1555" i="5"/>
  <c r="U1555" i="5" s="1"/>
  <c r="T1555" i="5"/>
  <c r="V1555" i="5"/>
  <c r="X1555" i="5"/>
  <c r="O1556" i="5"/>
  <c r="P1556" i="5"/>
  <c r="Q1556" i="5"/>
  <c r="R1556" i="5"/>
  <c r="S1556" i="5"/>
  <c r="T1556" i="5"/>
  <c r="U1556" i="5"/>
  <c r="V1556" i="5"/>
  <c r="W1556" i="5"/>
  <c r="X1556" i="5"/>
  <c r="O1557" i="5"/>
  <c r="P1557" i="5"/>
  <c r="Q1557" i="5"/>
  <c r="R1557" i="5"/>
  <c r="S1557" i="5"/>
  <c r="U1557" i="5" s="1"/>
  <c r="T1557" i="5"/>
  <c r="V1557" i="5"/>
  <c r="X1557" i="5"/>
  <c r="O1558" i="5"/>
  <c r="P1558" i="5"/>
  <c r="Q1558" i="5"/>
  <c r="R1558" i="5"/>
  <c r="S1558" i="5"/>
  <c r="U1558" i="5" s="1"/>
  <c r="T1558" i="5"/>
  <c r="V1558" i="5"/>
  <c r="W1558" i="5"/>
  <c r="X1558" i="5"/>
  <c r="O1559" i="5"/>
  <c r="P1559" i="5"/>
  <c r="Q1559" i="5"/>
  <c r="R1559" i="5"/>
  <c r="S1559" i="5"/>
  <c r="U1559" i="5" s="1"/>
  <c r="T1559" i="5"/>
  <c r="V1559" i="5"/>
  <c r="X1559" i="5"/>
  <c r="O1560" i="5"/>
  <c r="P1560" i="5"/>
  <c r="Q1560" i="5"/>
  <c r="R1560" i="5"/>
  <c r="S1560" i="5"/>
  <c r="T1560" i="5"/>
  <c r="U1560" i="5"/>
  <c r="V1560" i="5"/>
  <c r="W1560" i="5"/>
  <c r="X1560" i="5"/>
  <c r="O1561" i="5"/>
  <c r="P1561" i="5"/>
  <c r="Q1561" i="5"/>
  <c r="R1561" i="5"/>
  <c r="S1561" i="5"/>
  <c r="U1561" i="5" s="1"/>
  <c r="T1561" i="5"/>
  <c r="V1561" i="5"/>
  <c r="X1561" i="5"/>
  <c r="O1562" i="5"/>
  <c r="P1562" i="5"/>
  <c r="Q1562" i="5"/>
  <c r="R1562" i="5"/>
  <c r="S1562" i="5"/>
  <c r="U1562" i="5" s="1"/>
  <c r="T1562" i="5"/>
  <c r="V1562" i="5"/>
  <c r="W1562" i="5"/>
  <c r="X1562" i="5"/>
  <c r="O1563" i="5"/>
  <c r="P1563" i="5"/>
  <c r="Q1563" i="5"/>
  <c r="R1563" i="5"/>
  <c r="S1563" i="5"/>
  <c r="U1563" i="5" s="1"/>
  <c r="T1563" i="5"/>
  <c r="V1563" i="5"/>
  <c r="X1563" i="5"/>
  <c r="O1564" i="5"/>
  <c r="P1564" i="5"/>
  <c r="Q1564" i="5"/>
  <c r="R1564" i="5"/>
  <c r="S1564" i="5"/>
  <c r="T1564" i="5"/>
  <c r="U1564" i="5"/>
  <c r="V1564" i="5"/>
  <c r="W1564" i="5"/>
  <c r="X1564" i="5"/>
  <c r="O1565" i="5"/>
  <c r="P1565" i="5"/>
  <c r="Q1565" i="5"/>
  <c r="R1565" i="5"/>
  <c r="S1565" i="5"/>
  <c r="U1565" i="5" s="1"/>
  <c r="T1565" i="5"/>
  <c r="V1565" i="5"/>
  <c r="X1565" i="5"/>
  <c r="L1458" i="5"/>
  <c r="M1458" i="5"/>
  <c r="N1458" i="5"/>
  <c r="L1459" i="5"/>
  <c r="M1459" i="5"/>
  <c r="N1459" i="5"/>
  <c r="L1460" i="5"/>
  <c r="M1460" i="5"/>
  <c r="N1460" i="5"/>
  <c r="L1461" i="5"/>
  <c r="M1461" i="5"/>
  <c r="N1461" i="5"/>
  <c r="L1462" i="5"/>
  <c r="M1462" i="5"/>
  <c r="N1462" i="5"/>
  <c r="L1463" i="5"/>
  <c r="M1463" i="5"/>
  <c r="N1463" i="5"/>
  <c r="L1464" i="5"/>
  <c r="M1464" i="5"/>
  <c r="N1464" i="5"/>
  <c r="L1465" i="5"/>
  <c r="M1465" i="5"/>
  <c r="N1465" i="5"/>
  <c r="L1466" i="5"/>
  <c r="M1466" i="5"/>
  <c r="N1466" i="5"/>
  <c r="L1467" i="5"/>
  <c r="M1467" i="5"/>
  <c r="N1467" i="5"/>
  <c r="L1468" i="5"/>
  <c r="M1468" i="5"/>
  <c r="N1468" i="5"/>
  <c r="L1469" i="5"/>
  <c r="M1469" i="5"/>
  <c r="N1469" i="5"/>
  <c r="L1470" i="5"/>
  <c r="M1470" i="5"/>
  <c r="N1470" i="5"/>
  <c r="L1471" i="5"/>
  <c r="M1471" i="5"/>
  <c r="N1471" i="5"/>
  <c r="L1472" i="5"/>
  <c r="M1472" i="5"/>
  <c r="N1472" i="5"/>
  <c r="L1473" i="5"/>
  <c r="M1473" i="5"/>
  <c r="N1473" i="5"/>
  <c r="L1474" i="5"/>
  <c r="M1474" i="5"/>
  <c r="N1474" i="5"/>
  <c r="L1475" i="5"/>
  <c r="M1475" i="5"/>
  <c r="N1475" i="5"/>
  <c r="L1476" i="5"/>
  <c r="M1476" i="5"/>
  <c r="N1476" i="5"/>
  <c r="L1477" i="5"/>
  <c r="M1477" i="5"/>
  <c r="N1477" i="5"/>
  <c r="L1478" i="5"/>
  <c r="M1478" i="5"/>
  <c r="N1478" i="5"/>
  <c r="L1479" i="5"/>
  <c r="M1479" i="5"/>
  <c r="N1479" i="5"/>
  <c r="L1480" i="5"/>
  <c r="M1480" i="5"/>
  <c r="N1480" i="5"/>
  <c r="L1481" i="5"/>
  <c r="M1481" i="5"/>
  <c r="N1481" i="5"/>
  <c r="L1482" i="5"/>
  <c r="M1482" i="5"/>
  <c r="N1482" i="5"/>
  <c r="L1483" i="5"/>
  <c r="M1483" i="5"/>
  <c r="N1483" i="5"/>
  <c r="L1484" i="5"/>
  <c r="M1484" i="5"/>
  <c r="N1484" i="5"/>
  <c r="L1485" i="5"/>
  <c r="M1485" i="5"/>
  <c r="N1485" i="5"/>
  <c r="L1486" i="5"/>
  <c r="M1486" i="5"/>
  <c r="N1486" i="5"/>
  <c r="L1487" i="5"/>
  <c r="M1487" i="5"/>
  <c r="N1487" i="5"/>
  <c r="L1488" i="5"/>
  <c r="M1488" i="5"/>
  <c r="N1488" i="5"/>
  <c r="L1489" i="5"/>
  <c r="M1489" i="5"/>
  <c r="N1489" i="5"/>
  <c r="L1490" i="5"/>
  <c r="M1490" i="5"/>
  <c r="N1490" i="5"/>
  <c r="L1491" i="5"/>
  <c r="M1491" i="5"/>
  <c r="N1491" i="5"/>
  <c r="L1492" i="5"/>
  <c r="M1492" i="5"/>
  <c r="N1492" i="5"/>
  <c r="L1493" i="5"/>
  <c r="M1493" i="5"/>
  <c r="N1493" i="5"/>
  <c r="L1494" i="5"/>
  <c r="M1494" i="5"/>
  <c r="N1494" i="5"/>
  <c r="L1495" i="5"/>
  <c r="M1495" i="5"/>
  <c r="N1495" i="5"/>
  <c r="L1496" i="5"/>
  <c r="M1496" i="5"/>
  <c r="N1496" i="5"/>
  <c r="L1497" i="5"/>
  <c r="M1497" i="5"/>
  <c r="N1497" i="5"/>
  <c r="L1498" i="5"/>
  <c r="M1498" i="5"/>
  <c r="N1498" i="5"/>
  <c r="L1499" i="5"/>
  <c r="M1499" i="5"/>
  <c r="N1499" i="5"/>
  <c r="L1500" i="5"/>
  <c r="M1500" i="5"/>
  <c r="N1500" i="5"/>
  <c r="L1501" i="5"/>
  <c r="M1501" i="5"/>
  <c r="N1501" i="5"/>
  <c r="L1502" i="5"/>
  <c r="M1502" i="5"/>
  <c r="N1502" i="5"/>
  <c r="L1503" i="5"/>
  <c r="M1503" i="5"/>
  <c r="N1503" i="5"/>
  <c r="L1504" i="5"/>
  <c r="M1504" i="5"/>
  <c r="N1504" i="5"/>
  <c r="L1505" i="5"/>
  <c r="M1505" i="5"/>
  <c r="N1505" i="5"/>
  <c r="L1506" i="5"/>
  <c r="M1506" i="5"/>
  <c r="N1506" i="5"/>
  <c r="L1507" i="5"/>
  <c r="M1507" i="5"/>
  <c r="N1507" i="5"/>
  <c r="L1508" i="5"/>
  <c r="M1508" i="5"/>
  <c r="N1508" i="5"/>
  <c r="L1509" i="5"/>
  <c r="M1509" i="5"/>
  <c r="N1509" i="5"/>
  <c r="L1510" i="5"/>
  <c r="M1510" i="5"/>
  <c r="N1510" i="5"/>
  <c r="L1511" i="5"/>
  <c r="M1511" i="5"/>
  <c r="N1511" i="5"/>
  <c r="L1512" i="5"/>
  <c r="M1512" i="5"/>
  <c r="N1512" i="5"/>
  <c r="L1513" i="5"/>
  <c r="M1513" i="5"/>
  <c r="N1513" i="5"/>
  <c r="L1514" i="5"/>
  <c r="M1514" i="5"/>
  <c r="N1514" i="5"/>
  <c r="L1515" i="5"/>
  <c r="M1515" i="5"/>
  <c r="N1515" i="5"/>
  <c r="L1516" i="5"/>
  <c r="M1516" i="5"/>
  <c r="N1516" i="5"/>
  <c r="L1517" i="5"/>
  <c r="M1517" i="5"/>
  <c r="N1517" i="5"/>
  <c r="L1518" i="5"/>
  <c r="M1518" i="5"/>
  <c r="N1518" i="5"/>
  <c r="L1519" i="5"/>
  <c r="M1519" i="5"/>
  <c r="N1519" i="5"/>
  <c r="L1520" i="5"/>
  <c r="M1520" i="5"/>
  <c r="N1520" i="5"/>
  <c r="L1521" i="5"/>
  <c r="M1521" i="5"/>
  <c r="N1521" i="5"/>
  <c r="L1522" i="5"/>
  <c r="M1522" i="5"/>
  <c r="N1522" i="5"/>
  <c r="L1523" i="5"/>
  <c r="M1523" i="5"/>
  <c r="N1523" i="5"/>
  <c r="L1524" i="5"/>
  <c r="M1524" i="5"/>
  <c r="N1524" i="5"/>
  <c r="L1525" i="5"/>
  <c r="M1525" i="5"/>
  <c r="N1525" i="5"/>
  <c r="L1526" i="5"/>
  <c r="M1526" i="5"/>
  <c r="N1526" i="5"/>
  <c r="L1527" i="5"/>
  <c r="M1527" i="5"/>
  <c r="N1527" i="5"/>
  <c r="L1528" i="5"/>
  <c r="M1528" i="5"/>
  <c r="N1528" i="5"/>
  <c r="L1529" i="5"/>
  <c r="M1529" i="5"/>
  <c r="N1529" i="5"/>
  <c r="L1530" i="5"/>
  <c r="M1530" i="5"/>
  <c r="N1530" i="5"/>
  <c r="L1531" i="5"/>
  <c r="M1531" i="5"/>
  <c r="N1531" i="5"/>
  <c r="L1532" i="5"/>
  <c r="M1532" i="5"/>
  <c r="N1532" i="5"/>
  <c r="L1533" i="5"/>
  <c r="M1533" i="5"/>
  <c r="N1533" i="5"/>
  <c r="L1534" i="5"/>
  <c r="M1534" i="5"/>
  <c r="N1534" i="5"/>
  <c r="L1535" i="5"/>
  <c r="M1535" i="5"/>
  <c r="N1535" i="5"/>
  <c r="L1536" i="5"/>
  <c r="M1536" i="5"/>
  <c r="N1536" i="5"/>
  <c r="L1537" i="5"/>
  <c r="M1537" i="5"/>
  <c r="N1537" i="5"/>
  <c r="L1538" i="5"/>
  <c r="M1538" i="5"/>
  <c r="N1538" i="5"/>
  <c r="L1539" i="5"/>
  <c r="M1539" i="5"/>
  <c r="N1539" i="5"/>
  <c r="L1540" i="5"/>
  <c r="M1540" i="5"/>
  <c r="N1540" i="5"/>
  <c r="L1541" i="5"/>
  <c r="M1541" i="5"/>
  <c r="N1541" i="5"/>
  <c r="L1542" i="5"/>
  <c r="M1542" i="5"/>
  <c r="N1542" i="5"/>
  <c r="L1543" i="5"/>
  <c r="M1543" i="5"/>
  <c r="N1543" i="5"/>
  <c r="L1544" i="5"/>
  <c r="M1544" i="5"/>
  <c r="N1544" i="5"/>
  <c r="L1545" i="5"/>
  <c r="M1545" i="5"/>
  <c r="N1545" i="5"/>
  <c r="L1546" i="5"/>
  <c r="M1546" i="5"/>
  <c r="N1546" i="5"/>
  <c r="L1547" i="5"/>
  <c r="M1547" i="5"/>
  <c r="N1547" i="5"/>
  <c r="L1548" i="5"/>
  <c r="M1548" i="5"/>
  <c r="N1548" i="5"/>
  <c r="L1549" i="5"/>
  <c r="M1549" i="5"/>
  <c r="N1549" i="5"/>
  <c r="L1550" i="5"/>
  <c r="M1550" i="5"/>
  <c r="N1550" i="5"/>
  <c r="L1551" i="5"/>
  <c r="M1551" i="5"/>
  <c r="N1551" i="5"/>
  <c r="L1552" i="5"/>
  <c r="M1552" i="5"/>
  <c r="N1552" i="5"/>
  <c r="L1553" i="5"/>
  <c r="M1553" i="5"/>
  <c r="N1553" i="5"/>
  <c r="L1554" i="5"/>
  <c r="M1554" i="5"/>
  <c r="N1554" i="5"/>
  <c r="L1555" i="5"/>
  <c r="M1555" i="5"/>
  <c r="N1555" i="5"/>
  <c r="L1556" i="5"/>
  <c r="M1556" i="5"/>
  <c r="N1556" i="5"/>
  <c r="L1557" i="5"/>
  <c r="M1557" i="5"/>
  <c r="N1557" i="5"/>
  <c r="L1558" i="5"/>
  <c r="M1558" i="5"/>
  <c r="N1558" i="5"/>
  <c r="L1559" i="5"/>
  <c r="M1559" i="5"/>
  <c r="N1559" i="5"/>
  <c r="L1560" i="5"/>
  <c r="M1560" i="5"/>
  <c r="N1560" i="5"/>
  <c r="L1561" i="5"/>
  <c r="M1561" i="5"/>
  <c r="N1561" i="5"/>
  <c r="L1562" i="5"/>
  <c r="M1562" i="5"/>
  <c r="N1562" i="5"/>
  <c r="L1563" i="5"/>
  <c r="M1563" i="5"/>
  <c r="N1563" i="5"/>
  <c r="L1564" i="5"/>
  <c r="M1564" i="5"/>
  <c r="N1564" i="5"/>
  <c r="L1565" i="5"/>
  <c r="M1565" i="5"/>
  <c r="N1565" i="5"/>
  <c r="A1458" i="5"/>
  <c r="A1459" i="5"/>
  <c r="A1460" i="5"/>
  <c r="A1461" i="5"/>
  <c r="A1462" i="5"/>
  <c r="A1463" i="5"/>
  <c r="A1464" i="5"/>
  <c r="A1465" i="5"/>
  <c r="A1466" i="5"/>
  <c r="A1467" i="5"/>
  <c r="A1468" i="5"/>
  <c r="A1469" i="5"/>
  <c r="A1470" i="5"/>
  <c r="A1471" i="5"/>
  <c r="A1472" i="5"/>
  <c r="A1473" i="5"/>
  <c r="A1474" i="5"/>
  <c r="A1475" i="5"/>
  <c r="A1476" i="5"/>
  <c r="A1477" i="5"/>
  <c r="A1478" i="5"/>
  <c r="A1479" i="5"/>
  <c r="A1480" i="5"/>
  <c r="A1481" i="5"/>
  <c r="A1482" i="5"/>
  <c r="A1483" i="5"/>
  <c r="A1484" i="5"/>
  <c r="A1485" i="5"/>
  <c r="A1486" i="5"/>
  <c r="A1487" i="5"/>
  <c r="A1488" i="5"/>
  <c r="A1489" i="5"/>
  <c r="A1490" i="5"/>
  <c r="A1491" i="5"/>
  <c r="A1492" i="5"/>
  <c r="A1493" i="5"/>
  <c r="A1494" i="5"/>
  <c r="A1495" i="5"/>
  <c r="A1496" i="5"/>
  <c r="A1497" i="5"/>
  <c r="A1498" i="5"/>
  <c r="A1499" i="5"/>
  <c r="A1500" i="5"/>
  <c r="A1501" i="5"/>
  <c r="A1502" i="5"/>
  <c r="A1503" i="5"/>
  <c r="A1504" i="5"/>
  <c r="A1505" i="5"/>
  <c r="A1506" i="5"/>
  <c r="A1507" i="5"/>
  <c r="A1508" i="5"/>
  <c r="A1509" i="5"/>
  <c r="A1510" i="5"/>
  <c r="A1511" i="5"/>
  <c r="A1512" i="5"/>
  <c r="A1513" i="5"/>
  <c r="A1514" i="5"/>
  <c r="A1515" i="5"/>
  <c r="A1516" i="5"/>
  <c r="A1517" i="5"/>
  <c r="A1518" i="5"/>
  <c r="A1519" i="5"/>
  <c r="A1520" i="5"/>
  <c r="A1521" i="5"/>
  <c r="A1522" i="5"/>
  <c r="A1523" i="5"/>
  <c r="A1524" i="5"/>
  <c r="A1525" i="5"/>
  <c r="A1526" i="5"/>
  <c r="A1527" i="5"/>
  <c r="A1528" i="5"/>
  <c r="A1529" i="5"/>
  <c r="A1530" i="5"/>
  <c r="A1531" i="5"/>
  <c r="A1532" i="5"/>
  <c r="A1533" i="5"/>
  <c r="A1534" i="5"/>
  <c r="A1535" i="5"/>
  <c r="A1536" i="5"/>
  <c r="A1537" i="5"/>
  <c r="A1538" i="5"/>
  <c r="A1539" i="5"/>
  <c r="A1540" i="5"/>
  <c r="A1541" i="5"/>
  <c r="A1542" i="5"/>
  <c r="A1543" i="5"/>
  <c r="A1544" i="5"/>
  <c r="A1545" i="5"/>
  <c r="A1546" i="5"/>
  <c r="A1547" i="5"/>
  <c r="A1548" i="5"/>
  <c r="A1549" i="5"/>
  <c r="A1550" i="5"/>
  <c r="A1551" i="5"/>
  <c r="A1552" i="5"/>
  <c r="A1553" i="5"/>
  <c r="A1554" i="5"/>
  <c r="A1555" i="5"/>
  <c r="A1556" i="5"/>
  <c r="A1557" i="5"/>
  <c r="A1558" i="5"/>
  <c r="A1559" i="5"/>
  <c r="A1560" i="5"/>
  <c r="A1561" i="5"/>
  <c r="A1562" i="5"/>
  <c r="A1563" i="5"/>
  <c r="A1564" i="5"/>
  <c r="A1565" i="5"/>
  <c r="W1563" i="5" l="1"/>
  <c r="W1559" i="5"/>
  <c r="W1555" i="5"/>
  <c r="W1551" i="5"/>
  <c r="W1547" i="5"/>
  <c r="W1543" i="5"/>
  <c r="W1539" i="5"/>
  <c r="W1535" i="5"/>
  <c r="W1531" i="5"/>
  <c r="W1527" i="5"/>
  <c r="W1523" i="5"/>
  <c r="W1519" i="5"/>
  <c r="W1515" i="5"/>
  <c r="W1511" i="5"/>
  <c r="W1507" i="5"/>
  <c r="W1503" i="5"/>
  <c r="W1499" i="5"/>
  <c r="W1495" i="5"/>
  <c r="W1491" i="5"/>
  <c r="W1487" i="5"/>
  <c r="W1483" i="5"/>
  <c r="W1479" i="5"/>
  <c r="W1475" i="5"/>
  <c r="W1471" i="5"/>
  <c r="W1467" i="5"/>
  <c r="W1463" i="5"/>
  <c r="W1461" i="5"/>
  <c r="W1565" i="5"/>
  <c r="W1561" i="5"/>
  <c r="W1557" i="5"/>
  <c r="W1553" i="5"/>
  <c r="W1549" i="5"/>
  <c r="W1545" i="5"/>
  <c r="W1541" i="5"/>
  <c r="W1537" i="5"/>
  <c r="W1533" i="5"/>
  <c r="W1529" i="5"/>
  <c r="W1525" i="5"/>
  <c r="W1521" i="5"/>
  <c r="W1517" i="5"/>
  <c r="W1513" i="5"/>
  <c r="W1509" i="5"/>
  <c r="W1505" i="5"/>
  <c r="W1501" i="5"/>
  <c r="W1497" i="5"/>
  <c r="W1493" i="5"/>
  <c r="W1489" i="5"/>
  <c r="W1485" i="5"/>
  <c r="W1481" i="5"/>
  <c r="W1477" i="5"/>
  <c r="W1473" i="5"/>
  <c r="W1469" i="5"/>
  <c r="W1465" i="5"/>
  <c r="W145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51" i="5"/>
  <c r="X52" i="5"/>
  <c r="X53" i="5"/>
  <c r="X54" i="5"/>
  <c r="X55" i="5"/>
  <c r="X56" i="5"/>
  <c r="X57" i="5"/>
  <c r="X58" i="5"/>
  <c r="X59" i="5"/>
  <c r="X60" i="5"/>
  <c r="X61" i="5"/>
  <c r="X62" i="5"/>
  <c r="X63" i="5"/>
  <c r="X64" i="5"/>
  <c r="X65" i="5"/>
  <c r="X66" i="5"/>
  <c r="X67" i="5"/>
  <c r="X68" i="5"/>
  <c r="X69" i="5"/>
  <c r="X70" i="5"/>
  <c r="X71" i="5"/>
  <c r="X72" i="5"/>
  <c r="X73" i="5"/>
  <c r="X74" i="5"/>
  <c r="X75" i="5"/>
  <c r="X76" i="5"/>
  <c r="X77" i="5"/>
  <c r="X78" i="5"/>
  <c r="X79" i="5"/>
  <c r="X80" i="5"/>
  <c r="X81" i="5"/>
  <c r="X82" i="5"/>
  <c r="X83" i="5"/>
  <c r="X84" i="5"/>
  <c r="X85" i="5"/>
  <c r="X86" i="5"/>
  <c r="X87" i="5"/>
  <c r="X88" i="5"/>
  <c r="X89" i="5"/>
  <c r="X90" i="5"/>
  <c r="X91" i="5"/>
  <c r="X92" i="5"/>
  <c r="X93" i="5"/>
  <c r="X94" i="5"/>
  <c r="X95" i="5"/>
  <c r="X96" i="5"/>
  <c r="X97" i="5"/>
  <c r="X98" i="5"/>
  <c r="X99" i="5"/>
  <c r="X100" i="5"/>
  <c r="X101" i="5"/>
  <c r="X102" i="5"/>
  <c r="X103" i="5"/>
  <c r="X104" i="5"/>
  <c r="X105" i="5"/>
  <c r="X106" i="5"/>
  <c r="X107" i="5"/>
  <c r="X108" i="5"/>
  <c r="X109" i="5"/>
  <c r="X110" i="5"/>
  <c r="X111" i="5"/>
  <c r="X112" i="5"/>
  <c r="X113" i="5"/>
  <c r="X114" i="5"/>
  <c r="X115" i="5"/>
  <c r="X116" i="5"/>
  <c r="X117" i="5"/>
  <c r="X118" i="5"/>
  <c r="X119" i="5"/>
  <c r="X120" i="5"/>
  <c r="X121" i="5"/>
  <c r="X122" i="5"/>
  <c r="X123" i="5"/>
  <c r="X124" i="5"/>
  <c r="X125" i="5"/>
  <c r="X126" i="5"/>
  <c r="X127" i="5"/>
  <c r="X128" i="5"/>
  <c r="X129" i="5"/>
  <c r="X130" i="5"/>
  <c r="X131" i="5"/>
  <c r="X132" i="5"/>
  <c r="X133" i="5"/>
  <c r="X134" i="5"/>
  <c r="X135" i="5"/>
  <c r="X136" i="5"/>
  <c r="X137" i="5"/>
  <c r="X138" i="5"/>
  <c r="X139" i="5"/>
  <c r="X140" i="5"/>
  <c r="X141" i="5"/>
  <c r="X142" i="5"/>
  <c r="X143" i="5"/>
  <c r="X144" i="5"/>
  <c r="X145" i="5"/>
  <c r="X146" i="5"/>
  <c r="X147" i="5"/>
  <c r="X148" i="5"/>
  <c r="X149" i="5"/>
  <c r="X150" i="5"/>
  <c r="X151" i="5"/>
  <c r="X152" i="5"/>
  <c r="X153" i="5"/>
  <c r="X154" i="5"/>
  <c r="X155" i="5"/>
  <c r="X156" i="5"/>
  <c r="X157" i="5"/>
  <c r="X158" i="5"/>
  <c r="X159" i="5"/>
  <c r="X160" i="5"/>
  <c r="X161" i="5"/>
  <c r="X162" i="5"/>
  <c r="X163" i="5"/>
  <c r="X164" i="5"/>
  <c r="X165" i="5"/>
  <c r="X166" i="5"/>
  <c r="X167" i="5"/>
  <c r="X168" i="5"/>
  <c r="X169" i="5"/>
  <c r="X170" i="5"/>
  <c r="X171" i="5"/>
  <c r="X172" i="5"/>
  <c r="X173" i="5"/>
  <c r="X174" i="5"/>
  <c r="X175" i="5"/>
  <c r="X176" i="5"/>
  <c r="X177" i="5"/>
  <c r="X178" i="5"/>
  <c r="X179" i="5"/>
  <c r="X180" i="5"/>
  <c r="X181" i="5"/>
  <c r="X182" i="5"/>
  <c r="X183" i="5"/>
  <c r="X184" i="5"/>
  <c r="X185" i="5"/>
  <c r="X186" i="5"/>
  <c r="X187" i="5"/>
  <c r="X188" i="5"/>
  <c r="X189" i="5"/>
  <c r="X190" i="5"/>
  <c r="X191" i="5"/>
  <c r="X192" i="5"/>
  <c r="X193" i="5"/>
  <c r="X194" i="5"/>
  <c r="X195" i="5"/>
  <c r="X196" i="5"/>
  <c r="X197" i="5"/>
  <c r="X198" i="5"/>
  <c r="X199" i="5"/>
  <c r="X200" i="5"/>
  <c r="X201" i="5"/>
  <c r="X202" i="5"/>
  <c r="X203" i="5"/>
  <c r="X204" i="5"/>
  <c r="X205" i="5"/>
  <c r="X206" i="5"/>
  <c r="X207" i="5"/>
  <c r="X208" i="5"/>
  <c r="X209" i="5"/>
  <c r="X210" i="5"/>
  <c r="X211" i="5"/>
  <c r="X212" i="5"/>
  <c r="X213" i="5"/>
  <c r="X214" i="5"/>
  <c r="X215" i="5"/>
  <c r="X216" i="5"/>
  <c r="X217" i="5"/>
  <c r="X218" i="5"/>
  <c r="X219" i="5"/>
  <c r="X220" i="5"/>
  <c r="X221" i="5"/>
  <c r="X222" i="5"/>
  <c r="X223" i="5"/>
  <c r="X224" i="5"/>
  <c r="X225" i="5"/>
  <c r="X226" i="5"/>
  <c r="X227" i="5"/>
  <c r="X228" i="5"/>
  <c r="X229" i="5"/>
  <c r="X230" i="5"/>
  <c r="X231" i="5"/>
  <c r="X232" i="5"/>
  <c r="X233" i="5"/>
  <c r="X234" i="5"/>
  <c r="X235" i="5"/>
  <c r="X236" i="5"/>
  <c r="X237" i="5"/>
  <c r="X238" i="5"/>
  <c r="X239" i="5"/>
  <c r="X240" i="5"/>
  <c r="X241" i="5"/>
  <c r="X242" i="5"/>
  <c r="X243" i="5"/>
  <c r="X244" i="5"/>
  <c r="X245" i="5"/>
  <c r="X246" i="5"/>
  <c r="X247" i="5"/>
  <c r="X248" i="5"/>
  <c r="X249" i="5"/>
  <c r="X250" i="5"/>
  <c r="X251" i="5"/>
  <c r="X252" i="5"/>
  <c r="X253" i="5"/>
  <c r="X254" i="5"/>
  <c r="X255" i="5"/>
  <c r="X256" i="5"/>
  <c r="X257" i="5"/>
  <c r="X258" i="5"/>
  <c r="X259" i="5"/>
  <c r="X260" i="5"/>
  <c r="X261" i="5"/>
  <c r="X262" i="5"/>
  <c r="X263" i="5"/>
  <c r="X264" i="5"/>
  <c r="X265" i="5"/>
  <c r="X266" i="5"/>
  <c r="X267" i="5"/>
  <c r="X268" i="5"/>
  <c r="X269" i="5"/>
  <c r="X270" i="5"/>
  <c r="X271" i="5"/>
  <c r="X272" i="5"/>
  <c r="X273" i="5"/>
  <c r="X274" i="5"/>
  <c r="X275" i="5"/>
  <c r="X276" i="5"/>
  <c r="X277" i="5"/>
  <c r="X278" i="5"/>
  <c r="X279" i="5"/>
  <c r="X280" i="5"/>
  <c r="X281" i="5"/>
  <c r="X282" i="5"/>
  <c r="X283" i="5"/>
  <c r="X284" i="5"/>
  <c r="X285" i="5"/>
  <c r="X286" i="5"/>
  <c r="X287" i="5"/>
  <c r="X288" i="5"/>
  <c r="X289" i="5"/>
  <c r="X290" i="5"/>
  <c r="X291" i="5"/>
  <c r="X292" i="5"/>
  <c r="X293" i="5"/>
  <c r="X294" i="5"/>
  <c r="X295" i="5"/>
  <c r="X296" i="5"/>
  <c r="X297" i="5"/>
  <c r="X298" i="5"/>
  <c r="X299" i="5"/>
  <c r="X300" i="5"/>
  <c r="X301" i="5"/>
  <c r="X302" i="5"/>
  <c r="X303" i="5"/>
  <c r="X304" i="5"/>
  <c r="X305" i="5"/>
  <c r="X306" i="5"/>
  <c r="X307" i="5"/>
  <c r="X308" i="5"/>
  <c r="X309" i="5"/>
  <c r="X310" i="5"/>
  <c r="X311" i="5"/>
  <c r="X312" i="5"/>
  <c r="X313" i="5"/>
  <c r="X314" i="5"/>
  <c r="X315" i="5"/>
  <c r="X316" i="5"/>
  <c r="X317" i="5"/>
  <c r="X318" i="5"/>
  <c r="X319" i="5"/>
  <c r="X320" i="5"/>
  <c r="X321" i="5"/>
  <c r="X322" i="5"/>
  <c r="X323" i="5"/>
  <c r="X324" i="5"/>
  <c r="X325" i="5"/>
  <c r="X326" i="5"/>
  <c r="X327" i="5"/>
  <c r="X328" i="5"/>
  <c r="X329" i="5"/>
  <c r="X330" i="5"/>
  <c r="X331" i="5"/>
  <c r="X332" i="5"/>
  <c r="X333" i="5"/>
  <c r="X334" i="5"/>
  <c r="X335" i="5"/>
  <c r="X336" i="5"/>
  <c r="X337" i="5"/>
  <c r="X338" i="5"/>
  <c r="X339" i="5"/>
  <c r="X340" i="5"/>
  <c r="X341" i="5"/>
  <c r="X342" i="5"/>
  <c r="X343" i="5"/>
  <c r="X344" i="5"/>
  <c r="X345" i="5"/>
  <c r="X346" i="5"/>
  <c r="X347" i="5"/>
  <c r="X348" i="5"/>
  <c r="X349" i="5"/>
  <c r="X350" i="5"/>
  <c r="X351" i="5"/>
  <c r="X352" i="5"/>
  <c r="X353" i="5"/>
  <c r="X354" i="5"/>
  <c r="X355" i="5"/>
  <c r="X356" i="5"/>
  <c r="X357" i="5"/>
  <c r="X358" i="5"/>
  <c r="X359" i="5"/>
  <c r="X360" i="5"/>
  <c r="X361" i="5"/>
  <c r="X362" i="5"/>
  <c r="X363" i="5"/>
  <c r="X364" i="5"/>
  <c r="X365" i="5"/>
  <c r="X366" i="5"/>
  <c r="X367" i="5"/>
  <c r="X368" i="5"/>
  <c r="X369" i="5"/>
  <c r="X370" i="5"/>
  <c r="X371" i="5"/>
  <c r="X372" i="5"/>
  <c r="X373" i="5"/>
  <c r="X374" i="5"/>
  <c r="X375" i="5"/>
  <c r="X376" i="5"/>
  <c r="X377" i="5"/>
  <c r="X378" i="5"/>
  <c r="X379" i="5"/>
  <c r="X380" i="5"/>
  <c r="X381" i="5"/>
  <c r="X382" i="5"/>
  <c r="X383" i="5"/>
  <c r="X384" i="5"/>
  <c r="X385" i="5"/>
  <c r="X386" i="5"/>
  <c r="X387" i="5"/>
  <c r="X388" i="5"/>
  <c r="X389" i="5"/>
  <c r="X390" i="5"/>
  <c r="X391" i="5"/>
  <c r="X392" i="5"/>
  <c r="X393" i="5"/>
  <c r="X394" i="5"/>
  <c r="X395" i="5"/>
  <c r="X396" i="5"/>
  <c r="X397" i="5"/>
  <c r="X398" i="5"/>
  <c r="X399" i="5"/>
  <c r="X400" i="5"/>
  <c r="X401" i="5"/>
  <c r="X402" i="5"/>
  <c r="X403" i="5"/>
  <c r="X404" i="5"/>
  <c r="X405" i="5"/>
  <c r="X406" i="5"/>
  <c r="X407" i="5"/>
  <c r="X408" i="5"/>
  <c r="X409" i="5"/>
  <c r="X410" i="5"/>
  <c r="X411" i="5"/>
  <c r="X412" i="5"/>
  <c r="X413" i="5"/>
  <c r="X414" i="5"/>
  <c r="X415" i="5"/>
  <c r="X416" i="5"/>
  <c r="X417" i="5"/>
  <c r="X418" i="5"/>
  <c r="X419" i="5"/>
  <c r="X420" i="5"/>
  <c r="X421" i="5"/>
  <c r="X422" i="5"/>
  <c r="X423" i="5"/>
  <c r="X424" i="5"/>
  <c r="X425" i="5"/>
  <c r="X426" i="5"/>
  <c r="X427" i="5"/>
  <c r="X428" i="5"/>
  <c r="X429" i="5"/>
  <c r="X430" i="5"/>
  <c r="X431" i="5"/>
  <c r="X432" i="5"/>
  <c r="X433" i="5"/>
  <c r="X434" i="5"/>
  <c r="X435" i="5"/>
  <c r="X436" i="5"/>
  <c r="X437" i="5"/>
  <c r="X438" i="5"/>
  <c r="X439" i="5"/>
  <c r="X440" i="5"/>
  <c r="X441" i="5"/>
  <c r="X442" i="5"/>
  <c r="X443" i="5"/>
  <c r="X444" i="5"/>
  <c r="X445" i="5"/>
  <c r="X446" i="5"/>
  <c r="X447" i="5"/>
  <c r="X448" i="5"/>
  <c r="X449" i="5"/>
  <c r="X450" i="5"/>
  <c r="X451" i="5"/>
  <c r="X452" i="5"/>
  <c r="X453" i="5"/>
  <c r="X454" i="5"/>
  <c r="X455" i="5"/>
  <c r="X456" i="5"/>
  <c r="X457" i="5"/>
  <c r="X458" i="5"/>
  <c r="X459" i="5"/>
  <c r="X460" i="5"/>
  <c r="X461" i="5"/>
  <c r="X462" i="5"/>
  <c r="X463" i="5"/>
  <c r="X464" i="5"/>
  <c r="X465" i="5"/>
  <c r="X466" i="5"/>
  <c r="X467" i="5"/>
  <c r="X468" i="5"/>
  <c r="X469" i="5"/>
  <c r="X470" i="5"/>
  <c r="X471" i="5"/>
  <c r="X472" i="5"/>
  <c r="X473" i="5"/>
  <c r="X474" i="5"/>
  <c r="X475" i="5"/>
  <c r="X476" i="5"/>
  <c r="X477" i="5"/>
  <c r="X478" i="5"/>
  <c r="X479" i="5"/>
  <c r="X480" i="5"/>
  <c r="X481" i="5"/>
  <c r="X482" i="5"/>
  <c r="X483" i="5"/>
  <c r="X484" i="5"/>
  <c r="X485" i="5"/>
  <c r="X486" i="5"/>
  <c r="X487" i="5"/>
  <c r="X488" i="5"/>
  <c r="X489" i="5"/>
  <c r="X490" i="5"/>
  <c r="X491" i="5"/>
  <c r="X492" i="5"/>
  <c r="X493" i="5"/>
  <c r="X494" i="5"/>
  <c r="X495" i="5"/>
  <c r="X496" i="5"/>
  <c r="X497" i="5"/>
  <c r="X498" i="5"/>
  <c r="X499" i="5"/>
  <c r="X500" i="5"/>
  <c r="X501" i="5"/>
  <c r="X502" i="5"/>
  <c r="X503" i="5"/>
  <c r="X504" i="5"/>
  <c r="X505" i="5"/>
  <c r="X506" i="5"/>
  <c r="X507" i="5"/>
  <c r="X508" i="5"/>
  <c r="X509" i="5"/>
  <c r="X510" i="5"/>
  <c r="X511" i="5"/>
  <c r="X512" i="5"/>
  <c r="X513" i="5"/>
  <c r="X514" i="5"/>
  <c r="X515" i="5"/>
  <c r="X516" i="5"/>
  <c r="X517" i="5"/>
  <c r="X518" i="5"/>
  <c r="X519" i="5"/>
  <c r="X520" i="5"/>
  <c r="X521" i="5"/>
  <c r="X522" i="5"/>
  <c r="X523" i="5"/>
  <c r="X524" i="5"/>
  <c r="X525" i="5"/>
  <c r="X526" i="5"/>
  <c r="X527" i="5"/>
  <c r="X528" i="5"/>
  <c r="X529" i="5"/>
  <c r="X530" i="5"/>
  <c r="X531" i="5"/>
  <c r="X532" i="5"/>
  <c r="X533" i="5"/>
  <c r="X534" i="5"/>
  <c r="X535" i="5"/>
  <c r="X536" i="5"/>
  <c r="X537" i="5"/>
  <c r="X538" i="5"/>
  <c r="X539" i="5"/>
  <c r="X540" i="5"/>
  <c r="X541" i="5"/>
  <c r="X542" i="5"/>
  <c r="X543" i="5"/>
  <c r="X544" i="5"/>
  <c r="X545" i="5"/>
  <c r="X546" i="5"/>
  <c r="X547" i="5"/>
  <c r="X548" i="5"/>
  <c r="X549" i="5"/>
  <c r="X550" i="5"/>
  <c r="X551" i="5"/>
  <c r="X552" i="5"/>
  <c r="X553" i="5"/>
  <c r="X554" i="5"/>
  <c r="X555" i="5"/>
  <c r="X556" i="5"/>
  <c r="X557" i="5"/>
  <c r="X558" i="5"/>
  <c r="X559" i="5"/>
  <c r="X560" i="5"/>
  <c r="X561" i="5"/>
  <c r="X562" i="5"/>
  <c r="X563" i="5"/>
  <c r="X564" i="5"/>
  <c r="X565" i="5"/>
  <c r="X566" i="5"/>
  <c r="X567" i="5"/>
  <c r="X568" i="5"/>
  <c r="X569" i="5"/>
  <c r="X570" i="5"/>
  <c r="X571" i="5"/>
  <c r="X572" i="5"/>
  <c r="X573" i="5"/>
  <c r="X574" i="5"/>
  <c r="X575" i="5"/>
  <c r="X576" i="5"/>
  <c r="X577" i="5"/>
  <c r="X578" i="5"/>
  <c r="X579" i="5"/>
  <c r="X580" i="5"/>
  <c r="X581" i="5"/>
  <c r="X582" i="5"/>
  <c r="X583" i="5"/>
  <c r="X584" i="5"/>
  <c r="X585" i="5"/>
  <c r="X586" i="5"/>
  <c r="X587" i="5"/>
  <c r="X588" i="5"/>
  <c r="X589" i="5"/>
  <c r="X590" i="5"/>
  <c r="X591" i="5"/>
  <c r="X592" i="5"/>
  <c r="X593" i="5"/>
  <c r="X594" i="5"/>
  <c r="X595" i="5"/>
  <c r="X596" i="5"/>
  <c r="X597" i="5"/>
  <c r="X598" i="5"/>
  <c r="X599" i="5"/>
  <c r="X600" i="5"/>
  <c r="X601" i="5"/>
  <c r="X602" i="5"/>
  <c r="X603" i="5"/>
  <c r="X604" i="5"/>
  <c r="X605" i="5"/>
  <c r="X606" i="5"/>
  <c r="X607" i="5"/>
  <c r="X608" i="5"/>
  <c r="X609" i="5"/>
  <c r="X610" i="5"/>
  <c r="X611" i="5"/>
  <c r="X612" i="5"/>
  <c r="X613" i="5"/>
  <c r="X614" i="5"/>
  <c r="X615" i="5"/>
  <c r="X616" i="5"/>
  <c r="X617" i="5"/>
  <c r="X618" i="5"/>
  <c r="X619" i="5"/>
  <c r="X620" i="5"/>
  <c r="X621" i="5"/>
  <c r="X622" i="5"/>
  <c r="X623" i="5"/>
  <c r="X624" i="5"/>
  <c r="X625" i="5"/>
  <c r="X626" i="5"/>
  <c r="X627" i="5"/>
  <c r="X628" i="5"/>
  <c r="X629" i="5"/>
  <c r="X630" i="5"/>
  <c r="X631" i="5"/>
  <c r="X632" i="5"/>
  <c r="X633" i="5"/>
  <c r="X634" i="5"/>
  <c r="X635" i="5"/>
  <c r="X636" i="5"/>
  <c r="X637" i="5"/>
  <c r="X638" i="5"/>
  <c r="X639" i="5"/>
  <c r="X640" i="5"/>
  <c r="X641" i="5"/>
  <c r="X642" i="5"/>
  <c r="X643" i="5"/>
  <c r="X644" i="5"/>
  <c r="X645" i="5"/>
  <c r="X646" i="5"/>
  <c r="X647" i="5"/>
  <c r="X648" i="5"/>
  <c r="X649" i="5"/>
  <c r="X650" i="5"/>
  <c r="X651" i="5"/>
  <c r="X652" i="5"/>
  <c r="X653" i="5"/>
  <c r="X654" i="5"/>
  <c r="X655" i="5"/>
  <c r="X656" i="5"/>
  <c r="X657" i="5"/>
  <c r="X658" i="5"/>
  <c r="X659" i="5"/>
  <c r="X660" i="5"/>
  <c r="X661" i="5"/>
  <c r="X662" i="5"/>
  <c r="X663" i="5"/>
  <c r="X664" i="5"/>
  <c r="X665" i="5"/>
  <c r="X666" i="5"/>
  <c r="X667" i="5"/>
  <c r="X668" i="5"/>
  <c r="X669" i="5"/>
  <c r="X670" i="5"/>
  <c r="X671" i="5"/>
  <c r="X672" i="5"/>
  <c r="X673" i="5"/>
  <c r="X674" i="5"/>
  <c r="X675" i="5"/>
  <c r="X676" i="5"/>
  <c r="X677" i="5"/>
  <c r="X678" i="5"/>
  <c r="X679" i="5"/>
  <c r="X680" i="5"/>
  <c r="X681" i="5"/>
  <c r="X682" i="5"/>
  <c r="X683" i="5"/>
  <c r="X684" i="5"/>
  <c r="X685" i="5"/>
  <c r="X686" i="5"/>
  <c r="X687" i="5"/>
  <c r="X688" i="5"/>
  <c r="X689" i="5"/>
  <c r="X690" i="5"/>
  <c r="X691" i="5"/>
  <c r="X692" i="5"/>
  <c r="X693" i="5"/>
  <c r="X694" i="5"/>
  <c r="X695" i="5"/>
  <c r="X696" i="5"/>
  <c r="X697" i="5"/>
  <c r="X698" i="5"/>
  <c r="X699" i="5"/>
  <c r="X700" i="5"/>
  <c r="X701" i="5"/>
  <c r="X702" i="5"/>
  <c r="X703" i="5"/>
  <c r="X704" i="5"/>
  <c r="X705" i="5"/>
  <c r="X706" i="5"/>
  <c r="X707" i="5"/>
  <c r="X708" i="5"/>
  <c r="X709" i="5"/>
  <c r="X710" i="5"/>
  <c r="X711" i="5"/>
  <c r="X712" i="5"/>
  <c r="X713" i="5"/>
  <c r="X714" i="5"/>
  <c r="X715" i="5"/>
  <c r="X716" i="5"/>
  <c r="X717" i="5"/>
  <c r="X718" i="5"/>
  <c r="X719" i="5"/>
  <c r="X720" i="5"/>
  <c r="X721" i="5"/>
  <c r="X722" i="5"/>
  <c r="X723" i="5"/>
  <c r="X724" i="5"/>
  <c r="X725" i="5"/>
  <c r="X726" i="5"/>
  <c r="X727" i="5"/>
  <c r="X728" i="5"/>
  <c r="X729" i="5"/>
  <c r="X730" i="5"/>
  <c r="X731" i="5"/>
  <c r="X732" i="5"/>
  <c r="X733" i="5"/>
  <c r="X734" i="5"/>
  <c r="X735" i="5"/>
  <c r="X736" i="5"/>
  <c r="X737" i="5"/>
  <c r="X738" i="5"/>
  <c r="X739" i="5"/>
  <c r="X740" i="5"/>
  <c r="X741" i="5"/>
  <c r="X742" i="5"/>
  <c r="X743" i="5"/>
  <c r="X744" i="5"/>
  <c r="X745" i="5"/>
  <c r="X746" i="5"/>
  <c r="X747" i="5"/>
  <c r="X748" i="5"/>
  <c r="X749" i="5"/>
  <c r="X750" i="5"/>
  <c r="X751" i="5"/>
  <c r="X752" i="5"/>
  <c r="X753" i="5"/>
  <c r="X754" i="5"/>
  <c r="X755" i="5"/>
  <c r="X756" i="5"/>
  <c r="X757" i="5"/>
  <c r="X758" i="5"/>
  <c r="X759" i="5"/>
  <c r="X760" i="5"/>
  <c r="X761" i="5"/>
  <c r="X762" i="5"/>
  <c r="X763" i="5"/>
  <c r="X764" i="5"/>
  <c r="X765" i="5"/>
  <c r="X766" i="5"/>
  <c r="X767" i="5"/>
  <c r="X768" i="5"/>
  <c r="X769" i="5"/>
  <c r="X770" i="5"/>
  <c r="X771" i="5"/>
  <c r="X772" i="5"/>
  <c r="X773" i="5"/>
  <c r="X774" i="5"/>
  <c r="X775" i="5"/>
  <c r="X776" i="5"/>
  <c r="X777" i="5"/>
  <c r="X778" i="5"/>
  <c r="X779" i="5"/>
  <c r="X780" i="5"/>
  <c r="X781" i="5"/>
  <c r="X782" i="5"/>
  <c r="X783" i="5"/>
  <c r="X784" i="5"/>
  <c r="X785" i="5"/>
  <c r="X786" i="5"/>
  <c r="X787" i="5"/>
  <c r="X788" i="5"/>
  <c r="X789" i="5"/>
  <c r="X790" i="5"/>
  <c r="X791" i="5"/>
  <c r="X792" i="5"/>
  <c r="X793" i="5"/>
  <c r="X794" i="5"/>
  <c r="X795" i="5"/>
  <c r="X796" i="5"/>
  <c r="X797" i="5"/>
  <c r="X798" i="5"/>
  <c r="X799" i="5"/>
  <c r="X800" i="5"/>
  <c r="X801" i="5"/>
  <c r="X802" i="5"/>
  <c r="X803" i="5"/>
  <c r="X804" i="5"/>
  <c r="X805" i="5"/>
  <c r="X806" i="5"/>
  <c r="X807" i="5"/>
  <c r="X808" i="5"/>
  <c r="X809" i="5"/>
  <c r="X810" i="5"/>
  <c r="X811" i="5"/>
  <c r="X812" i="5"/>
  <c r="X813" i="5"/>
  <c r="X814" i="5"/>
  <c r="X815" i="5"/>
  <c r="X816" i="5"/>
  <c r="X817" i="5"/>
  <c r="X818" i="5"/>
  <c r="X819" i="5"/>
  <c r="X820" i="5"/>
  <c r="X821" i="5"/>
  <c r="X822" i="5"/>
  <c r="X823" i="5"/>
  <c r="X824" i="5"/>
  <c r="X825" i="5"/>
  <c r="X826" i="5"/>
  <c r="X827" i="5"/>
  <c r="X828" i="5"/>
  <c r="X829" i="5"/>
  <c r="X830" i="5"/>
  <c r="X831" i="5"/>
  <c r="X832" i="5"/>
  <c r="X833" i="5"/>
  <c r="X834" i="5"/>
  <c r="X835" i="5"/>
  <c r="X836" i="5"/>
  <c r="X837" i="5"/>
  <c r="X838" i="5"/>
  <c r="X839" i="5"/>
  <c r="X840" i="5"/>
  <c r="X841" i="5"/>
  <c r="X842" i="5"/>
  <c r="X843" i="5"/>
  <c r="X844" i="5"/>
  <c r="X845" i="5"/>
  <c r="X846" i="5"/>
  <c r="X847" i="5"/>
  <c r="X848" i="5"/>
  <c r="X849" i="5"/>
  <c r="X850" i="5"/>
  <c r="X851" i="5"/>
  <c r="X852" i="5"/>
  <c r="X853" i="5"/>
  <c r="X854" i="5"/>
  <c r="X855" i="5"/>
  <c r="X856" i="5"/>
  <c r="X857" i="5"/>
  <c r="X858" i="5"/>
  <c r="X859" i="5"/>
  <c r="X860" i="5"/>
  <c r="X861" i="5"/>
  <c r="X862" i="5"/>
  <c r="X863" i="5"/>
  <c r="X864" i="5"/>
  <c r="X865" i="5"/>
  <c r="X866" i="5"/>
  <c r="X867" i="5"/>
  <c r="X868" i="5"/>
  <c r="X869" i="5"/>
  <c r="X870" i="5"/>
  <c r="X871" i="5"/>
  <c r="X872" i="5"/>
  <c r="X873" i="5"/>
  <c r="X874" i="5"/>
  <c r="X875" i="5"/>
  <c r="X876" i="5"/>
  <c r="X877" i="5"/>
  <c r="X878" i="5"/>
  <c r="X879" i="5"/>
  <c r="X880" i="5"/>
  <c r="X881" i="5"/>
  <c r="X882" i="5"/>
  <c r="X883" i="5"/>
  <c r="X884" i="5"/>
  <c r="X885" i="5"/>
  <c r="X886" i="5"/>
  <c r="X887" i="5"/>
  <c r="X888" i="5"/>
  <c r="X889" i="5"/>
  <c r="X890" i="5"/>
  <c r="X891" i="5"/>
  <c r="X892" i="5"/>
  <c r="X893" i="5"/>
  <c r="X894" i="5"/>
  <c r="X895" i="5"/>
  <c r="X896" i="5"/>
  <c r="X897" i="5"/>
  <c r="X898" i="5"/>
  <c r="X899" i="5"/>
  <c r="X900" i="5"/>
  <c r="X901" i="5"/>
  <c r="X902" i="5"/>
  <c r="X903" i="5"/>
  <c r="X904" i="5"/>
  <c r="X905" i="5"/>
  <c r="X906" i="5"/>
  <c r="X907" i="5"/>
  <c r="X908" i="5"/>
  <c r="X909" i="5"/>
  <c r="X910" i="5"/>
  <c r="X911" i="5"/>
  <c r="X912" i="5"/>
  <c r="X913" i="5"/>
  <c r="X914" i="5"/>
  <c r="X915" i="5"/>
  <c r="X916" i="5"/>
  <c r="X917" i="5"/>
  <c r="X918" i="5"/>
  <c r="X919" i="5"/>
  <c r="X920" i="5"/>
  <c r="X921" i="5"/>
  <c r="X922" i="5"/>
  <c r="X923" i="5"/>
  <c r="X924" i="5"/>
  <c r="X925" i="5"/>
  <c r="X926" i="5"/>
  <c r="X927" i="5"/>
  <c r="X928" i="5"/>
  <c r="X929" i="5"/>
  <c r="X930" i="5"/>
  <c r="X931" i="5"/>
  <c r="X932" i="5"/>
  <c r="X933" i="5"/>
  <c r="X934" i="5"/>
  <c r="X935" i="5"/>
  <c r="X936" i="5"/>
  <c r="X937" i="5"/>
  <c r="X938" i="5"/>
  <c r="X939" i="5"/>
  <c r="X940" i="5"/>
  <c r="X941" i="5"/>
  <c r="X942" i="5"/>
  <c r="X943" i="5"/>
  <c r="X944" i="5"/>
  <c r="X945" i="5"/>
  <c r="X946" i="5"/>
  <c r="X947" i="5"/>
  <c r="X948" i="5"/>
  <c r="X949" i="5"/>
  <c r="X950" i="5"/>
  <c r="X951" i="5"/>
  <c r="X952" i="5"/>
  <c r="X953" i="5"/>
  <c r="X954" i="5"/>
  <c r="X955" i="5"/>
  <c r="X956" i="5"/>
  <c r="X957" i="5"/>
  <c r="X958" i="5"/>
  <c r="X959" i="5"/>
  <c r="X960" i="5"/>
  <c r="X961" i="5"/>
  <c r="X962" i="5"/>
  <c r="X963" i="5"/>
  <c r="X964" i="5"/>
  <c r="X965" i="5"/>
  <c r="X966" i="5"/>
  <c r="X967" i="5"/>
  <c r="X968" i="5"/>
  <c r="X969" i="5"/>
  <c r="X970" i="5"/>
  <c r="X971" i="5"/>
  <c r="X972" i="5"/>
  <c r="X973" i="5"/>
  <c r="X974" i="5"/>
  <c r="X975" i="5"/>
  <c r="X976" i="5"/>
  <c r="X977" i="5"/>
  <c r="X978" i="5"/>
  <c r="X979" i="5"/>
  <c r="X980" i="5"/>
  <c r="X981" i="5"/>
  <c r="X982" i="5"/>
  <c r="X983" i="5"/>
  <c r="X984" i="5"/>
  <c r="X985" i="5"/>
  <c r="X986" i="5"/>
  <c r="X987" i="5"/>
  <c r="X988" i="5"/>
  <c r="X989" i="5"/>
  <c r="X990" i="5"/>
  <c r="X991" i="5"/>
  <c r="X992" i="5"/>
  <c r="X993" i="5"/>
  <c r="X994" i="5"/>
  <c r="X995" i="5"/>
  <c r="X996" i="5"/>
  <c r="X997" i="5"/>
  <c r="X998" i="5"/>
  <c r="X999" i="5"/>
  <c r="X1000" i="5"/>
  <c r="X1001" i="5"/>
  <c r="X1002" i="5"/>
  <c r="X1003" i="5"/>
  <c r="X1004" i="5"/>
  <c r="X1005" i="5"/>
  <c r="X1006" i="5"/>
  <c r="X1007" i="5"/>
  <c r="X1008" i="5"/>
  <c r="X1009" i="5"/>
  <c r="X1010" i="5"/>
  <c r="X1011" i="5"/>
  <c r="X1012" i="5"/>
  <c r="X1013" i="5"/>
  <c r="X1014" i="5"/>
  <c r="X1015" i="5"/>
  <c r="X1016" i="5"/>
  <c r="X1017" i="5"/>
  <c r="X1018" i="5"/>
  <c r="X1019" i="5"/>
  <c r="X1020" i="5"/>
  <c r="X1021" i="5"/>
  <c r="X1022" i="5"/>
  <c r="X1023" i="5"/>
  <c r="X1024" i="5"/>
  <c r="X1025" i="5"/>
  <c r="X1026" i="5"/>
  <c r="X1027" i="5"/>
  <c r="X1028" i="5"/>
  <c r="X1029" i="5"/>
  <c r="X1030" i="5"/>
  <c r="X1031" i="5"/>
  <c r="X1032" i="5"/>
  <c r="X1033" i="5"/>
  <c r="X1034" i="5"/>
  <c r="X1035" i="5"/>
  <c r="X1036" i="5"/>
  <c r="X1037" i="5"/>
  <c r="X1038" i="5"/>
  <c r="X1039" i="5"/>
  <c r="X1040" i="5"/>
  <c r="X1041" i="5"/>
  <c r="X1042" i="5"/>
  <c r="X1043" i="5"/>
  <c r="X1044" i="5"/>
  <c r="X1045" i="5"/>
  <c r="X1046" i="5"/>
  <c r="X1047" i="5"/>
  <c r="X1048" i="5"/>
  <c r="X1049" i="5"/>
  <c r="X1050" i="5"/>
  <c r="X1051" i="5"/>
  <c r="X1052" i="5"/>
  <c r="X1053" i="5"/>
  <c r="X1054" i="5"/>
  <c r="X1055" i="5"/>
  <c r="X1056" i="5"/>
  <c r="X1057" i="5"/>
  <c r="X1058" i="5"/>
  <c r="X1059" i="5"/>
  <c r="X1060" i="5"/>
  <c r="X1061" i="5"/>
  <c r="X1062" i="5"/>
  <c r="X1063" i="5"/>
  <c r="X1064" i="5"/>
  <c r="X1065" i="5"/>
  <c r="X1066" i="5"/>
  <c r="X1067" i="5"/>
  <c r="X1068" i="5"/>
  <c r="X1069" i="5"/>
  <c r="X1070" i="5"/>
  <c r="X1071" i="5"/>
  <c r="X1072" i="5"/>
  <c r="X1073" i="5"/>
  <c r="X1074" i="5"/>
  <c r="X1075" i="5"/>
  <c r="X1076" i="5"/>
  <c r="X1077" i="5"/>
  <c r="X1078" i="5"/>
  <c r="X1079" i="5"/>
  <c r="X1080" i="5"/>
  <c r="X1081" i="5"/>
  <c r="X1082" i="5"/>
  <c r="X1083" i="5"/>
  <c r="X1084" i="5"/>
  <c r="X1085" i="5"/>
  <c r="X1086" i="5"/>
  <c r="X1087" i="5"/>
  <c r="X1088" i="5"/>
  <c r="X1089" i="5"/>
  <c r="X1090" i="5"/>
  <c r="X1091" i="5"/>
  <c r="X1092" i="5"/>
  <c r="X1093" i="5"/>
  <c r="X1094" i="5"/>
  <c r="X1095" i="5"/>
  <c r="X1096" i="5"/>
  <c r="X1097" i="5"/>
  <c r="X1098" i="5"/>
  <c r="X1099" i="5"/>
  <c r="X1100" i="5"/>
  <c r="X1101" i="5"/>
  <c r="X1102" i="5"/>
  <c r="X1103" i="5"/>
  <c r="X1104" i="5"/>
  <c r="X1105" i="5"/>
  <c r="X1106" i="5"/>
  <c r="X1107" i="5"/>
  <c r="X1108" i="5"/>
  <c r="X1109" i="5"/>
  <c r="X1110" i="5"/>
  <c r="X1111" i="5"/>
  <c r="X1112" i="5"/>
  <c r="X1113" i="5"/>
  <c r="X1114" i="5"/>
  <c r="X1115" i="5"/>
  <c r="X1116" i="5"/>
  <c r="X1117" i="5"/>
  <c r="X1118" i="5"/>
  <c r="X1119" i="5"/>
  <c r="X1120" i="5"/>
  <c r="X1121" i="5"/>
  <c r="X1122" i="5"/>
  <c r="X1123" i="5"/>
  <c r="X1124" i="5"/>
  <c r="X1125" i="5"/>
  <c r="X1126" i="5"/>
  <c r="X1127" i="5"/>
  <c r="X1128" i="5"/>
  <c r="X1129" i="5"/>
  <c r="X1130" i="5"/>
  <c r="X1131" i="5"/>
  <c r="X1132" i="5"/>
  <c r="X1133" i="5"/>
  <c r="X1134" i="5"/>
  <c r="X1135" i="5"/>
  <c r="X1136" i="5"/>
  <c r="X1137" i="5"/>
  <c r="X1138" i="5"/>
  <c r="X1139" i="5"/>
  <c r="X1140" i="5"/>
  <c r="X1141" i="5"/>
  <c r="X1142" i="5"/>
  <c r="X1143" i="5"/>
  <c r="X1144" i="5"/>
  <c r="X1145" i="5"/>
  <c r="X1146" i="5"/>
  <c r="X1147" i="5"/>
  <c r="X1148" i="5"/>
  <c r="X1149" i="5"/>
  <c r="X1150" i="5"/>
  <c r="X1151" i="5"/>
  <c r="X1152" i="5"/>
  <c r="X1153" i="5"/>
  <c r="X1154" i="5"/>
  <c r="X1155" i="5"/>
  <c r="X1156" i="5"/>
  <c r="X1157" i="5"/>
  <c r="X1158" i="5"/>
  <c r="X1159" i="5"/>
  <c r="X1160" i="5"/>
  <c r="X1161" i="5"/>
  <c r="X1162" i="5"/>
  <c r="X1163" i="5"/>
  <c r="X1164" i="5"/>
  <c r="X1165" i="5"/>
  <c r="X1166" i="5"/>
  <c r="X1167" i="5"/>
  <c r="X1168" i="5"/>
  <c r="X1169" i="5"/>
  <c r="X1170" i="5"/>
  <c r="X1171" i="5"/>
  <c r="X1172" i="5"/>
  <c r="X1173" i="5"/>
  <c r="X1174" i="5"/>
  <c r="X1175" i="5"/>
  <c r="X1176" i="5"/>
  <c r="X1177" i="5"/>
  <c r="X1178" i="5"/>
  <c r="X1179" i="5"/>
  <c r="X1180" i="5"/>
  <c r="X1181" i="5"/>
  <c r="X1182" i="5"/>
  <c r="X1183" i="5"/>
  <c r="X1184" i="5"/>
  <c r="X1185" i="5"/>
  <c r="X1186" i="5"/>
  <c r="X1187" i="5"/>
  <c r="X1188" i="5"/>
  <c r="X1189" i="5"/>
  <c r="X1190" i="5"/>
  <c r="X1191" i="5"/>
  <c r="X1192" i="5"/>
  <c r="X1193" i="5"/>
  <c r="X1194" i="5"/>
  <c r="X1195" i="5"/>
  <c r="X1196" i="5"/>
  <c r="X1197" i="5"/>
  <c r="X1198" i="5"/>
  <c r="X1199" i="5"/>
  <c r="X1200" i="5"/>
  <c r="X1201" i="5"/>
  <c r="X1202" i="5"/>
  <c r="X1203" i="5"/>
  <c r="X1204" i="5"/>
  <c r="X1205" i="5"/>
  <c r="X1206" i="5"/>
  <c r="X1207" i="5"/>
  <c r="X1208" i="5"/>
  <c r="X1209" i="5"/>
  <c r="X1210" i="5"/>
  <c r="X1211" i="5"/>
  <c r="X1212" i="5"/>
  <c r="X1213" i="5"/>
  <c r="X1214" i="5"/>
  <c r="X1215" i="5"/>
  <c r="X1216" i="5"/>
  <c r="X1217" i="5"/>
  <c r="X1218" i="5"/>
  <c r="X1219" i="5"/>
  <c r="X1220" i="5"/>
  <c r="X1221" i="5"/>
  <c r="X1222" i="5"/>
  <c r="X1223" i="5"/>
  <c r="X1224" i="5"/>
  <c r="X1225" i="5"/>
  <c r="X1226" i="5"/>
  <c r="X1227" i="5"/>
  <c r="X1228" i="5"/>
  <c r="X1229" i="5"/>
  <c r="X1230" i="5"/>
  <c r="X1231" i="5"/>
  <c r="X1232" i="5"/>
  <c r="X1233" i="5"/>
  <c r="X1234" i="5"/>
  <c r="X1235" i="5"/>
  <c r="X1236" i="5"/>
  <c r="X1237" i="5"/>
  <c r="X1238" i="5"/>
  <c r="X1239" i="5"/>
  <c r="X1240" i="5"/>
  <c r="X1241" i="5"/>
  <c r="X1242" i="5"/>
  <c r="X1243" i="5"/>
  <c r="X1244" i="5"/>
  <c r="X1245" i="5"/>
  <c r="X1246" i="5"/>
  <c r="X1247" i="5"/>
  <c r="X1248" i="5"/>
  <c r="X1249" i="5"/>
  <c r="X1250" i="5"/>
  <c r="X1251" i="5"/>
  <c r="X1252" i="5"/>
  <c r="X1253" i="5"/>
  <c r="X1254" i="5"/>
  <c r="X1255" i="5"/>
  <c r="X1256" i="5"/>
  <c r="X1257" i="5"/>
  <c r="X1258" i="5"/>
  <c r="X1259" i="5"/>
  <c r="X1260" i="5"/>
  <c r="X1261" i="5"/>
  <c r="X1262" i="5"/>
  <c r="X1263" i="5"/>
  <c r="X1264" i="5"/>
  <c r="X1265" i="5"/>
  <c r="X1266" i="5"/>
  <c r="X1267" i="5"/>
  <c r="X1268" i="5"/>
  <c r="X1269" i="5"/>
  <c r="X1270" i="5"/>
  <c r="X1271" i="5"/>
  <c r="X1272" i="5"/>
  <c r="X1273" i="5"/>
  <c r="X1274" i="5"/>
  <c r="X1275" i="5"/>
  <c r="X1276" i="5"/>
  <c r="X1277" i="5"/>
  <c r="X1278" i="5"/>
  <c r="X1279" i="5"/>
  <c r="X1280" i="5"/>
  <c r="X1281" i="5"/>
  <c r="X1282" i="5"/>
  <c r="X1283" i="5"/>
  <c r="X1284" i="5"/>
  <c r="X1285" i="5"/>
  <c r="X1286" i="5"/>
  <c r="X1287" i="5"/>
  <c r="X1288" i="5"/>
  <c r="X1289" i="5"/>
  <c r="X1290" i="5"/>
  <c r="X1291" i="5"/>
  <c r="X1292" i="5"/>
  <c r="X1293" i="5"/>
  <c r="X1294" i="5"/>
  <c r="X1295" i="5"/>
  <c r="X1296" i="5"/>
  <c r="X1297" i="5"/>
  <c r="X1298" i="5"/>
  <c r="X1299" i="5"/>
  <c r="X1300" i="5"/>
  <c r="X1301" i="5"/>
  <c r="X1302" i="5"/>
  <c r="X1303" i="5"/>
  <c r="X1304" i="5"/>
  <c r="X1305" i="5"/>
  <c r="X1306" i="5"/>
  <c r="X1307" i="5"/>
  <c r="X1308" i="5"/>
  <c r="X1309" i="5"/>
  <c r="X1310" i="5"/>
  <c r="X1311" i="5"/>
  <c r="X1312" i="5"/>
  <c r="X1313" i="5"/>
  <c r="X1314" i="5"/>
  <c r="X1315" i="5"/>
  <c r="X1316" i="5"/>
  <c r="X1317" i="5"/>
  <c r="X1318" i="5"/>
  <c r="X1319" i="5"/>
  <c r="X1320" i="5"/>
  <c r="X1321" i="5"/>
  <c r="X1322" i="5"/>
  <c r="X1323" i="5"/>
  <c r="X1324" i="5"/>
  <c r="X1325" i="5"/>
  <c r="X1326" i="5"/>
  <c r="X1327" i="5"/>
  <c r="X1328" i="5"/>
  <c r="X1329" i="5"/>
  <c r="X1330" i="5"/>
  <c r="X1331" i="5"/>
  <c r="X1332" i="5"/>
  <c r="X1333" i="5"/>
  <c r="X1334" i="5"/>
  <c r="X1335" i="5"/>
  <c r="X1336" i="5"/>
  <c r="X1337" i="5"/>
  <c r="X1338" i="5"/>
  <c r="X1339" i="5"/>
  <c r="X1340" i="5"/>
  <c r="X1341" i="5"/>
  <c r="X1342" i="5"/>
  <c r="X1343" i="5"/>
  <c r="X1344" i="5"/>
  <c r="X1345" i="5"/>
  <c r="X1346" i="5"/>
  <c r="X1347" i="5"/>
  <c r="X1348" i="5"/>
  <c r="X1349" i="5"/>
  <c r="X1350" i="5"/>
  <c r="X1351" i="5"/>
  <c r="X1352" i="5"/>
  <c r="X1353" i="5"/>
  <c r="X1354" i="5"/>
  <c r="X1355" i="5"/>
  <c r="X1356" i="5"/>
  <c r="X1357" i="5"/>
  <c r="X1358" i="5"/>
  <c r="X1359" i="5"/>
  <c r="X1360" i="5"/>
  <c r="X1361" i="5"/>
  <c r="X1362" i="5"/>
  <c r="X1363" i="5"/>
  <c r="X1364" i="5"/>
  <c r="X1365" i="5"/>
  <c r="X1366" i="5"/>
  <c r="X1367" i="5"/>
  <c r="X1368" i="5"/>
  <c r="X1369" i="5"/>
  <c r="X1370" i="5"/>
  <c r="X1371" i="5"/>
  <c r="X1372" i="5"/>
  <c r="X1373" i="5"/>
  <c r="X1374" i="5"/>
  <c r="X1375" i="5"/>
  <c r="X1376" i="5"/>
  <c r="X1377" i="5"/>
  <c r="X1378" i="5"/>
  <c r="X1379" i="5"/>
  <c r="X1380" i="5"/>
  <c r="X1381" i="5"/>
  <c r="X1382" i="5"/>
  <c r="X1383" i="5"/>
  <c r="X1384" i="5"/>
  <c r="X1385" i="5"/>
  <c r="X1386" i="5"/>
  <c r="X1387" i="5"/>
  <c r="X1388" i="5"/>
  <c r="X1389" i="5"/>
  <c r="X1390" i="5"/>
  <c r="X1391" i="5"/>
  <c r="X1392" i="5"/>
  <c r="X1393" i="5"/>
  <c r="X1394" i="5"/>
  <c r="X1395" i="5"/>
  <c r="X1396" i="5"/>
  <c r="X1397" i="5"/>
  <c r="X1398" i="5"/>
  <c r="X1399" i="5"/>
  <c r="X1400" i="5"/>
  <c r="X1401" i="5"/>
  <c r="X1402" i="5"/>
  <c r="X1403" i="5"/>
  <c r="X1404" i="5"/>
  <c r="X1405" i="5"/>
  <c r="X1406" i="5"/>
  <c r="X1407" i="5"/>
  <c r="X1408" i="5"/>
  <c r="X1409" i="5"/>
  <c r="X1410" i="5"/>
  <c r="X1411" i="5"/>
  <c r="X1412" i="5"/>
  <c r="X1413" i="5"/>
  <c r="X1414" i="5"/>
  <c r="X1415" i="5"/>
  <c r="X1416" i="5"/>
  <c r="X1417" i="5"/>
  <c r="X1418" i="5"/>
  <c r="X1419" i="5"/>
  <c r="X1420" i="5"/>
  <c r="X1421" i="5"/>
  <c r="X1422" i="5"/>
  <c r="X1423" i="5"/>
  <c r="X1424" i="5"/>
  <c r="X1425" i="5"/>
  <c r="X1426" i="5"/>
  <c r="X1427" i="5"/>
  <c r="X1428" i="5"/>
  <c r="X1429" i="5"/>
  <c r="X1430" i="5"/>
  <c r="X1431" i="5"/>
  <c r="X1432" i="5"/>
  <c r="X1433" i="5"/>
  <c r="X1434" i="5"/>
  <c r="X1435" i="5"/>
  <c r="X1436" i="5"/>
  <c r="X1437" i="5"/>
  <c r="X1438" i="5"/>
  <c r="X1439" i="5"/>
  <c r="X1440" i="5"/>
  <c r="X1441" i="5"/>
  <c r="X1442" i="5"/>
  <c r="X1443" i="5"/>
  <c r="X1444" i="5"/>
  <c r="X1445" i="5"/>
  <c r="X1446" i="5"/>
  <c r="X1447" i="5"/>
  <c r="X1448" i="5"/>
  <c r="X1449" i="5"/>
  <c r="X1450" i="5"/>
  <c r="X1451" i="5"/>
  <c r="X1452" i="5"/>
  <c r="X1453" i="5"/>
  <c r="X1454" i="5"/>
  <c r="X1455" i="5"/>
  <c r="X1456" i="5"/>
  <c r="X1457" i="5"/>
  <c r="X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51" i="5"/>
  <c r="T52" i="5"/>
  <c r="T53" i="5"/>
  <c r="T54" i="5"/>
  <c r="T55" i="5"/>
  <c r="T56" i="5"/>
  <c r="T57" i="5"/>
  <c r="T58" i="5"/>
  <c r="T59" i="5"/>
  <c r="T60" i="5"/>
  <c r="T61" i="5"/>
  <c r="T62" i="5"/>
  <c r="T63" i="5"/>
  <c r="T64" i="5"/>
  <c r="T65" i="5"/>
  <c r="T66" i="5"/>
  <c r="T67" i="5"/>
  <c r="T68" i="5"/>
  <c r="T69" i="5"/>
  <c r="T70" i="5"/>
  <c r="T71" i="5"/>
  <c r="T72" i="5"/>
  <c r="T73" i="5"/>
  <c r="T74" i="5"/>
  <c r="T75" i="5"/>
  <c r="T76" i="5"/>
  <c r="T77" i="5"/>
  <c r="T78" i="5"/>
  <c r="T79" i="5"/>
  <c r="T80" i="5"/>
  <c r="T81" i="5"/>
  <c r="T82" i="5"/>
  <c r="T83" i="5"/>
  <c r="T84" i="5"/>
  <c r="T85" i="5"/>
  <c r="T86" i="5"/>
  <c r="T87" i="5"/>
  <c r="T88" i="5"/>
  <c r="T89" i="5"/>
  <c r="T90" i="5"/>
  <c r="T91" i="5"/>
  <c r="T92" i="5"/>
  <c r="T93" i="5"/>
  <c r="T94" i="5"/>
  <c r="T95" i="5"/>
  <c r="T96" i="5"/>
  <c r="T97" i="5"/>
  <c r="T98" i="5"/>
  <c r="T99" i="5"/>
  <c r="T100" i="5"/>
  <c r="T101" i="5"/>
  <c r="T102" i="5"/>
  <c r="T103" i="5"/>
  <c r="T104" i="5"/>
  <c r="T105" i="5"/>
  <c r="T106" i="5"/>
  <c r="T107" i="5"/>
  <c r="T108" i="5"/>
  <c r="T109" i="5"/>
  <c r="T110" i="5"/>
  <c r="T111" i="5"/>
  <c r="T112" i="5"/>
  <c r="T113" i="5"/>
  <c r="T114" i="5"/>
  <c r="T115" i="5"/>
  <c r="T116" i="5"/>
  <c r="T117" i="5"/>
  <c r="T118" i="5"/>
  <c r="T119" i="5"/>
  <c r="T120" i="5"/>
  <c r="T121" i="5"/>
  <c r="T122" i="5"/>
  <c r="T123" i="5"/>
  <c r="T124" i="5"/>
  <c r="T125" i="5"/>
  <c r="T126" i="5"/>
  <c r="T127" i="5"/>
  <c r="T128" i="5"/>
  <c r="T129" i="5"/>
  <c r="T130" i="5"/>
  <c r="T131" i="5"/>
  <c r="T132" i="5"/>
  <c r="T133" i="5"/>
  <c r="T134" i="5"/>
  <c r="T135" i="5"/>
  <c r="T136" i="5"/>
  <c r="T137" i="5"/>
  <c r="T138" i="5"/>
  <c r="T139" i="5"/>
  <c r="T140" i="5"/>
  <c r="T141" i="5"/>
  <c r="T142" i="5"/>
  <c r="T143" i="5"/>
  <c r="T144" i="5"/>
  <c r="T145" i="5"/>
  <c r="T146" i="5"/>
  <c r="T147" i="5"/>
  <c r="T148" i="5"/>
  <c r="T149" i="5"/>
  <c r="T150" i="5"/>
  <c r="T151" i="5"/>
  <c r="T152" i="5"/>
  <c r="T153" i="5"/>
  <c r="T154" i="5"/>
  <c r="T155" i="5"/>
  <c r="T156" i="5"/>
  <c r="T157" i="5"/>
  <c r="T158" i="5"/>
  <c r="T159" i="5"/>
  <c r="T160" i="5"/>
  <c r="T161" i="5"/>
  <c r="T162" i="5"/>
  <c r="T163" i="5"/>
  <c r="T164" i="5"/>
  <c r="T165" i="5"/>
  <c r="T166" i="5"/>
  <c r="T167" i="5"/>
  <c r="T168" i="5"/>
  <c r="T169" i="5"/>
  <c r="T170" i="5"/>
  <c r="T171" i="5"/>
  <c r="T172" i="5"/>
  <c r="T173" i="5"/>
  <c r="T174" i="5"/>
  <c r="T175" i="5"/>
  <c r="T176" i="5"/>
  <c r="T177" i="5"/>
  <c r="T178" i="5"/>
  <c r="T179" i="5"/>
  <c r="T180" i="5"/>
  <c r="T181" i="5"/>
  <c r="T182" i="5"/>
  <c r="T183" i="5"/>
  <c r="T184" i="5"/>
  <c r="T185" i="5"/>
  <c r="T186" i="5"/>
  <c r="T187" i="5"/>
  <c r="T188" i="5"/>
  <c r="T189" i="5"/>
  <c r="T190" i="5"/>
  <c r="T191" i="5"/>
  <c r="T192" i="5"/>
  <c r="T193" i="5"/>
  <c r="T194" i="5"/>
  <c r="T195" i="5"/>
  <c r="T196" i="5"/>
  <c r="T197" i="5"/>
  <c r="T198" i="5"/>
  <c r="T199" i="5"/>
  <c r="T200" i="5"/>
  <c r="T201" i="5"/>
  <c r="T202" i="5"/>
  <c r="T203" i="5"/>
  <c r="T204" i="5"/>
  <c r="T205" i="5"/>
  <c r="T206" i="5"/>
  <c r="T207" i="5"/>
  <c r="T208" i="5"/>
  <c r="T209" i="5"/>
  <c r="T210" i="5"/>
  <c r="T211" i="5"/>
  <c r="T212" i="5"/>
  <c r="T213" i="5"/>
  <c r="T214" i="5"/>
  <c r="T215" i="5"/>
  <c r="T216" i="5"/>
  <c r="T217" i="5"/>
  <c r="T218" i="5"/>
  <c r="T219" i="5"/>
  <c r="T220" i="5"/>
  <c r="T221" i="5"/>
  <c r="T222" i="5"/>
  <c r="T223" i="5"/>
  <c r="T224" i="5"/>
  <c r="T225" i="5"/>
  <c r="T226" i="5"/>
  <c r="T227" i="5"/>
  <c r="T228" i="5"/>
  <c r="T229" i="5"/>
  <c r="T230" i="5"/>
  <c r="T231" i="5"/>
  <c r="T232" i="5"/>
  <c r="T233" i="5"/>
  <c r="T234" i="5"/>
  <c r="T235" i="5"/>
  <c r="T236" i="5"/>
  <c r="T237" i="5"/>
  <c r="T238" i="5"/>
  <c r="T239" i="5"/>
  <c r="T240" i="5"/>
  <c r="T241" i="5"/>
  <c r="T242" i="5"/>
  <c r="T243" i="5"/>
  <c r="T244" i="5"/>
  <c r="T245" i="5"/>
  <c r="T246" i="5"/>
  <c r="T247" i="5"/>
  <c r="T248" i="5"/>
  <c r="T249" i="5"/>
  <c r="T250" i="5"/>
  <c r="T251" i="5"/>
  <c r="T252" i="5"/>
  <c r="T253" i="5"/>
  <c r="T254" i="5"/>
  <c r="T255" i="5"/>
  <c r="T256" i="5"/>
  <c r="T257" i="5"/>
  <c r="T258" i="5"/>
  <c r="T259" i="5"/>
  <c r="T260" i="5"/>
  <c r="T261" i="5"/>
  <c r="T262" i="5"/>
  <c r="T263" i="5"/>
  <c r="T264" i="5"/>
  <c r="T265" i="5"/>
  <c r="T266" i="5"/>
  <c r="T267" i="5"/>
  <c r="T268" i="5"/>
  <c r="T269" i="5"/>
  <c r="T270" i="5"/>
  <c r="T271" i="5"/>
  <c r="T272" i="5"/>
  <c r="T273" i="5"/>
  <c r="T274" i="5"/>
  <c r="T275" i="5"/>
  <c r="T276" i="5"/>
  <c r="T277" i="5"/>
  <c r="T278" i="5"/>
  <c r="T279" i="5"/>
  <c r="T280" i="5"/>
  <c r="T281" i="5"/>
  <c r="T282" i="5"/>
  <c r="T283" i="5"/>
  <c r="T284" i="5"/>
  <c r="T285" i="5"/>
  <c r="T286" i="5"/>
  <c r="T287" i="5"/>
  <c r="T288" i="5"/>
  <c r="T289" i="5"/>
  <c r="T290" i="5"/>
  <c r="T291" i="5"/>
  <c r="T292" i="5"/>
  <c r="T293" i="5"/>
  <c r="T294" i="5"/>
  <c r="T295" i="5"/>
  <c r="T296" i="5"/>
  <c r="T297" i="5"/>
  <c r="T298" i="5"/>
  <c r="T299" i="5"/>
  <c r="T300" i="5"/>
  <c r="T301" i="5"/>
  <c r="T302" i="5"/>
  <c r="T303" i="5"/>
  <c r="T304" i="5"/>
  <c r="T305" i="5"/>
  <c r="T306" i="5"/>
  <c r="T307" i="5"/>
  <c r="T308" i="5"/>
  <c r="T309" i="5"/>
  <c r="T310" i="5"/>
  <c r="T311" i="5"/>
  <c r="T312" i="5"/>
  <c r="T313" i="5"/>
  <c r="T314" i="5"/>
  <c r="T315" i="5"/>
  <c r="T316" i="5"/>
  <c r="T317" i="5"/>
  <c r="T318" i="5"/>
  <c r="T319" i="5"/>
  <c r="T320" i="5"/>
  <c r="T321" i="5"/>
  <c r="T322" i="5"/>
  <c r="T323" i="5"/>
  <c r="T324" i="5"/>
  <c r="T325" i="5"/>
  <c r="T326" i="5"/>
  <c r="T327" i="5"/>
  <c r="T328" i="5"/>
  <c r="T329" i="5"/>
  <c r="T330" i="5"/>
  <c r="T331" i="5"/>
  <c r="T332" i="5"/>
  <c r="T333" i="5"/>
  <c r="T334" i="5"/>
  <c r="T335" i="5"/>
  <c r="T336" i="5"/>
  <c r="T337" i="5"/>
  <c r="T338" i="5"/>
  <c r="T339" i="5"/>
  <c r="T340" i="5"/>
  <c r="T341" i="5"/>
  <c r="T342" i="5"/>
  <c r="T343" i="5"/>
  <c r="T344" i="5"/>
  <c r="T345" i="5"/>
  <c r="T346" i="5"/>
  <c r="T347" i="5"/>
  <c r="T348" i="5"/>
  <c r="T349" i="5"/>
  <c r="T350" i="5"/>
  <c r="T351" i="5"/>
  <c r="T352" i="5"/>
  <c r="T353" i="5"/>
  <c r="T354" i="5"/>
  <c r="T355" i="5"/>
  <c r="T356" i="5"/>
  <c r="T357" i="5"/>
  <c r="T358" i="5"/>
  <c r="T359" i="5"/>
  <c r="T360" i="5"/>
  <c r="T361" i="5"/>
  <c r="T362" i="5"/>
  <c r="T363" i="5"/>
  <c r="T364" i="5"/>
  <c r="T365" i="5"/>
  <c r="T366" i="5"/>
  <c r="T367" i="5"/>
  <c r="T368" i="5"/>
  <c r="T369" i="5"/>
  <c r="T370" i="5"/>
  <c r="T371" i="5"/>
  <c r="T372" i="5"/>
  <c r="T373" i="5"/>
  <c r="T374" i="5"/>
  <c r="T375" i="5"/>
  <c r="T376" i="5"/>
  <c r="T377" i="5"/>
  <c r="T378" i="5"/>
  <c r="T379" i="5"/>
  <c r="T380" i="5"/>
  <c r="T381" i="5"/>
  <c r="T382" i="5"/>
  <c r="T383" i="5"/>
  <c r="T384" i="5"/>
  <c r="T385" i="5"/>
  <c r="T386" i="5"/>
  <c r="T387" i="5"/>
  <c r="T388" i="5"/>
  <c r="T389" i="5"/>
  <c r="T390" i="5"/>
  <c r="T391" i="5"/>
  <c r="T392" i="5"/>
  <c r="T393" i="5"/>
  <c r="T394" i="5"/>
  <c r="T395" i="5"/>
  <c r="T396" i="5"/>
  <c r="T397" i="5"/>
  <c r="T398" i="5"/>
  <c r="T399" i="5"/>
  <c r="T400" i="5"/>
  <c r="T401" i="5"/>
  <c r="T402" i="5"/>
  <c r="T403" i="5"/>
  <c r="T404" i="5"/>
  <c r="T405" i="5"/>
  <c r="T406" i="5"/>
  <c r="T407" i="5"/>
  <c r="T408" i="5"/>
  <c r="T409" i="5"/>
  <c r="T410" i="5"/>
  <c r="T411" i="5"/>
  <c r="T412" i="5"/>
  <c r="T413" i="5"/>
  <c r="T414" i="5"/>
  <c r="T415" i="5"/>
  <c r="T416" i="5"/>
  <c r="T417" i="5"/>
  <c r="T418" i="5"/>
  <c r="T419" i="5"/>
  <c r="T420" i="5"/>
  <c r="T421" i="5"/>
  <c r="T422" i="5"/>
  <c r="T423" i="5"/>
  <c r="T424" i="5"/>
  <c r="T425" i="5"/>
  <c r="T426" i="5"/>
  <c r="T427" i="5"/>
  <c r="T428" i="5"/>
  <c r="T429" i="5"/>
  <c r="T430" i="5"/>
  <c r="T431" i="5"/>
  <c r="T432" i="5"/>
  <c r="T433" i="5"/>
  <c r="T434" i="5"/>
  <c r="T435" i="5"/>
  <c r="T436" i="5"/>
  <c r="T437" i="5"/>
  <c r="T438" i="5"/>
  <c r="T439" i="5"/>
  <c r="T440" i="5"/>
  <c r="T441" i="5"/>
  <c r="T442" i="5"/>
  <c r="T443" i="5"/>
  <c r="T444" i="5"/>
  <c r="T445" i="5"/>
  <c r="T446" i="5"/>
  <c r="T447" i="5"/>
  <c r="T448" i="5"/>
  <c r="T449" i="5"/>
  <c r="T450" i="5"/>
  <c r="T451" i="5"/>
  <c r="T452" i="5"/>
  <c r="T453" i="5"/>
  <c r="T454" i="5"/>
  <c r="T455" i="5"/>
  <c r="T456" i="5"/>
  <c r="T457" i="5"/>
  <c r="T458" i="5"/>
  <c r="T459" i="5"/>
  <c r="T460" i="5"/>
  <c r="T461" i="5"/>
  <c r="T462" i="5"/>
  <c r="T463" i="5"/>
  <c r="T464" i="5"/>
  <c r="T465" i="5"/>
  <c r="T466" i="5"/>
  <c r="T467" i="5"/>
  <c r="T468" i="5"/>
  <c r="T469" i="5"/>
  <c r="T470" i="5"/>
  <c r="T471" i="5"/>
  <c r="T472" i="5"/>
  <c r="T473" i="5"/>
  <c r="T474" i="5"/>
  <c r="T475" i="5"/>
  <c r="T476" i="5"/>
  <c r="T477" i="5"/>
  <c r="T478" i="5"/>
  <c r="T479" i="5"/>
  <c r="T480" i="5"/>
  <c r="T481" i="5"/>
  <c r="T482" i="5"/>
  <c r="T483" i="5"/>
  <c r="T484" i="5"/>
  <c r="T485" i="5"/>
  <c r="T486" i="5"/>
  <c r="T487" i="5"/>
  <c r="T488" i="5"/>
  <c r="T489" i="5"/>
  <c r="T490" i="5"/>
  <c r="T491" i="5"/>
  <c r="T492" i="5"/>
  <c r="T493" i="5"/>
  <c r="T494" i="5"/>
  <c r="T495" i="5"/>
  <c r="T496" i="5"/>
  <c r="T497" i="5"/>
  <c r="T498" i="5"/>
  <c r="T499" i="5"/>
  <c r="T500" i="5"/>
  <c r="T501" i="5"/>
  <c r="T502" i="5"/>
  <c r="T503" i="5"/>
  <c r="T504" i="5"/>
  <c r="T505" i="5"/>
  <c r="T506" i="5"/>
  <c r="T507" i="5"/>
  <c r="T508" i="5"/>
  <c r="T509" i="5"/>
  <c r="T510" i="5"/>
  <c r="T511" i="5"/>
  <c r="T512" i="5"/>
  <c r="T513" i="5"/>
  <c r="T514" i="5"/>
  <c r="T515" i="5"/>
  <c r="T516" i="5"/>
  <c r="T517" i="5"/>
  <c r="T518" i="5"/>
  <c r="T519" i="5"/>
  <c r="T520" i="5"/>
  <c r="T521" i="5"/>
  <c r="T522" i="5"/>
  <c r="T523" i="5"/>
  <c r="T524" i="5"/>
  <c r="T525" i="5"/>
  <c r="T526" i="5"/>
  <c r="T527" i="5"/>
  <c r="T528" i="5"/>
  <c r="T529" i="5"/>
  <c r="T530" i="5"/>
  <c r="T531" i="5"/>
  <c r="T532" i="5"/>
  <c r="T533" i="5"/>
  <c r="T534" i="5"/>
  <c r="T535" i="5"/>
  <c r="T536" i="5"/>
  <c r="T537" i="5"/>
  <c r="T538" i="5"/>
  <c r="T539" i="5"/>
  <c r="T540" i="5"/>
  <c r="T541" i="5"/>
  <c r="T542" i="5"/>
  <c r="T543" i="5"/>
  <c r="T544" i="5"/>
  <c r="T545" i="5"/>
  <c r="T546" i="5"/>
  <c r="T547" i="5"/>
  <c r="T548" i="5"/>
  <c r="T549" i="5"/>
  <c r="T550" i="5"/>
  <c r="T551" i="5"/>
  <c r="T552" i="5"/>
  <c r="T553" i="5"/>
  <c r="T554" i="5"/>
  <c r="T555" i="5"/>
  <c r="T556" i="5"/>
  <c r="T557" i="5"/>
  <c r="T558" i="5"/>
  <c r="T559" i="5"/>
  <c r="T560" i="5"/>
  <c r="T561" i="5"/>
  <c r="T562" i="5"/>
  <c r="T563" i="5"/>
  <c r="T564" i="5"/>
  <c r="T565" i="5"/>
  <c r="T566" i="5"/>
  <c r="T567" i="5"/>
  <c r="T568" i="5"/>
  <c r="T569" i="5"/>
  <c r="T570" i="5"/>
  <c r="T571" i="5"/>
  <c r="T572" i="5"/>
  <c r="T573" i="5"/>
  <c r="T574" i="5"/>
  <c r="T575" i="5"/>
  <c r="T576" i="5"/>
  <c r="T577" i="5"/>
  <c r="T578" i="5"/>
  <c r="T579" i="5"/>
  <c r="T580" i="5"/>
  <c r="T581" i="5"/>
  <c r="T582" i="5"/>
  <c r="T583" i="5"/>
  <c r="T584" i="5"/>
  <c r="T585" i="5"/>
  <c r="T586" i="5"/>
  <c r="T587" i="5"/>
  <c r="T588" i="5"/>
  <c r="T589" i="5"/>
  <c r="T590" i="5"/>
  <c r="T591" i="5"/>
  <c r="T592" i="5"/>
  <c r="T593" i="5"/>
  <c r="T594" i="5"/>
  <c r="T595" i="5"/>
  <c r="T596" i="5"/>
  <c r="T597" i="5"/>
  <c r="T598" i="5"/>
  <c r="T599" i="5"/>
  <c r="T600" i="5"/>
  <c r="T601" i="5"/>
  <c r="T602" i="5"/>
  <c r="T603" i="5"/>
  <c r="T604" i="5"/>
  <c r="T605" i="5"/>
  <c r="T606" i="5"/>
  <c r="T607" i="5"/>
  <c r="T608" i="5"/>
  <c r="T609" i="5"/>
  <c r="T610" i="5"/>
  <c r="T611" i="5"/>
  <c r="T612" i="5"/>
  <c r="T613" i="5"/>
  <c r="T614" i="5"/>
  <c r="T615" i="5"/>
  <c r="T616" i="5"/>
  <c r="T617" i="5"/>
  <c r="T618" i="5"/>
  <c r="T619" i="5"/>
  <c r="T620" i="5"/>
  <c r="T621" i="5"/>
  <c r="T622" i="5"/>
  <c r="T623" i="5"/>
  <c r="T624" i="5"/>
  <c r="T625" i="5"/>
  <c r="T626" i="5"/>
  <c r="T627" i="5"/>
  <c r="T628" i="5"/>
  <c r="T629" i="5"/>
  <c r="T630" i="5"/>
  <c r="T631" i="5"/>
  <c r="T632" i="5"/>
  <c r="T633" i="5"/>
  <c r="T634" i="5"/>
  <c r="T635" i="5"/>
  <c r="T636" i="5"/>
  <c r="T637" i="5"/>
  <c r="T638" i="5"/>
  <c r="T639" i="5"/>
  <c r="T640" i="5"/>
  <c r="T641" i="5"/>
  <c r="T642" i="5"/>
  <c r="T643" i="5"/>
  <c r="T644" i="5"/>
  <c r="T645" i="5"/>
  <c r="T646" i="5"/>
  <c r="T647" i="5"/>
  <c r="T648" i="5"/>
  <c r="T649" i="5"/>
  <c r="T650" i="5"/>
  <c r="T651" i="5"/>
  <c r="T652" i="5"/>
  <c r="T653" i="5"/>
  <c r="T654" i="5"/>
  <c r="T655" i="5"/>
  <c r="T656" i="5"/>
  <c r="T657" i="5"/>
  <c r="T658" i="5"/>
  <c r="T659" i="5"/>
  <c r="T660" i="5"/>
  <c r="T661" i="5"/>
  <c r="T662" i="5"/>
  <c r="T663" i="5"/>
  <c r="T664" i="5"/>
  <c r="T665" i="5"/>
  <c r="T666" i="5"/>
  <c r="T667" i="5"/>
  <c r="T668" i="5"/>
  <c r="T669" i="5"/>
  <c r="T670" i="5"/>
  <c r="T671" i="5"/>
  <c r="T672" i="5"/>
  <c r="T673" i="5"/>
  <c r="T674" i="5"/>
  <c r="T675" i="5"/>
  <c r="T676" i="5"/>
  <c r="T677" i="5"/>
  <c r="T678" i="5"/>
  <c r="T679" i="5"/>
  <c r="T680" i="5"/>
  <c r="T681" i="5"/>
  <c r="T682" i="5"/>
  <c r="T683" i="5"/>
  <c r="T684" i="5"/>
  <c r="T685" i="5"/>
  <c r="T686" i="5"/>
  <c r="T687" i="5"/>
  <c r="T688" i="5"/>
  <c r="T689" i="5"/>
  <c r="T690" i="5"/>
  <c r="T691" i="5"/>
  <c r="T692" i="5"/>
  <c r="T693" i="5"/>
  <c r="T694" i="5"/>
  <c r="T695" i="5"/>
  <c r="T696" i="5"/>
  <c r="T697" i="5"/>
  <c r="T698" i="5"/>
  <c r="T699" i="5"/>
  <c r="T700" i="5"/>
  <c r="T701" i="5"/>
  <c r="T702" i="5"/>
  <c r="T703" i="5"/>
  <c r="T704" i="5"/>
  <c r="T705" i="5"/>
  <c r="T706" i="5"/>
  <c r="T707" i="5"/>
  <c r="T708" i="5"/>
  <c r="T709" i="5"/>
  <c r="T710" i="5"/>
  <c r="T711" i="5"/>
  <c r="T712" i="5"/>
  <c r="T713" i="5"/>
  <c r="T714" i="5"/>
  <c r="T715" i="5"/>
  <c r="T716" i="5"/>
  <c r="T717" i="5"/>
  <c r="T718" i="5"/>
  <c r="T719" i="5"/>
  <c r="T720" i="5"/>
  <c r="T721" i="5"/>
  <c r="T722" i="5"/>
  <c r="T723" i="5"/>
  <c r="T724" i="5"/>
  <c r="T725" i="5"/>
  <c r="T726" i="5"/>
  <c r="T727" i="5"/>
  <c r="T728" i="5"/>
  <c r="T729" i="5"/>
  <c r="T730" i="5"/>
  <c r="T731" i="5"/>
  <c r="T732" i="5"/>
  <c r="T733" i="5"/>
  <c r="T734" i="5"/>
  <c r="T735" i="5"/>
  <c r="T736" i="5"/>
  <c r="T737" i="5"/>
  <c r="T738" i="5"/>
  <c r="T739" i="5"/>
  <c r="T740" i="5"/>
  <c r="T741" i="5"/>
  <c r="T742" i="5"/>
  <c r="T743" i="5"/>
  <c r="T744" i="5"/>
  <c r="T745" i="5"/>
  <c r="T746" i="5"/>
  <c r="T747" i="5"/>
  <c r="T748" i="5"/>
  <c r="T749" i="5"/>
  <c r="T750" i="5"/>
  <c r="T751" i="5"/>
  <c r="T752" i="5"/>
  <c r="T753" i="5"/>
  <c r="T754" i="5"/>
  <c r="T755" i="5"/>
  <c r="T756" i="5"/>
  <c r="T757" i="5"/>
  <c r="T758" i="5"/>
  <c r="T759" i="5"/>
  <c r="T760" i="5"/>
  <c r="T761" i="5"/>
  <c r="T762" i="5"/>
  <c r="T763" i="5"/>
  <c r="T764" i="5"/>
  <c r="T765" i="5"/>
  <c r="T766" i="5"/>
  <c r="T767" i="5"/>
  <c r="T768" i="5"/>
  <c r="T769" i="5"/>
  <c r="T770" i="5"/>
  <c r="T771" i="5"/>
  <c r="T772" i="5"/>
  <c r="T773" i="5"/>
  <c r="T774" i="5"/>
  <c r="T775" i="5"/>
  <c r="T776" i="5"/>
  <c r="T777" i="5"/>
  <c r="T778" i="5"/>
  <c r="T779" i="5"/>
  <c r="T780" i="5"/>
  <c r="T781" i="5"/>
  <c r="T782" i="5"/>
  <c r="T783" i="5"/>
  <c r="T784" i="5"/>
  <c r="T785" i="5"/>
  <c r="T786" i="5"/>
  <c r="T787" i="5"/>
  <c r="T788" i="5"/>
  <c r="T789" i="5"/>
  <c r="T790" i="5"/>
  <c r="T791" i="5"/>
  <c r="T792" i="5"/>
  <c r="T793" i="5"/>
  <c r="T794" i="5"/>
  <c r="T795" i="5"/>
  <c r="T796" i="5"/>
  <c r="T797" i="5"/>
  <c r="T798" i="5"/>
  <c r="T799" i="5"/>
  <c r="T800" i="5"/>
  <c r="T801" i="5"/>
  <c r="T802" i="5"/>
  <c r="T803" i="5"/>
  <c r="T804" i="5"/>
  <c r="T805" i="5"/>
  <c r="T806" i="5"/>
  <c r="T807" i="5"/>
  <c r="T808" i="5"/>
  <c r="T809" i="5"/>
  <c r="T810" i="5"/>
  <c r="T811" i="5"/>
  <c r="T812" i="5"/>
  <c r="T813" i="5"/>
  <c r="T814" i="5"/>
  <c r="T815" i="5"/>
  <c r="T816" i="5"/>
  <c r="T817" i="5"/>
  <c r="T818" i="5"/>
  <c r="T819" i="5"/>
  <c r="T820" i="5"/>
  <c r="T821" i="5"/>
  <c r="T822" i="5"/>
  <c r="T823" i="5"/>
  <c r="T824" i="5"/>
  <c r="T825" i="5"/>
  <c r="T826" i="5"/>
  <c r="T827" i="5"/>
  <c r="T828" i="5"/>
  <c r="T829" i="5"/>
  <c r="T830" i="5"/>
  <c r="T831" i="5"/>
  <c r="T832" i="5"/>
  <c r="T833" i="5"/>
  <c r="T834" i="5"/>
  <c r="T835" i="5"/>
  <c r="T836" i="5"/>
  <c r="T837" i="5"/>
  <c r="T838" i="5"/>
  <c r="T839" i="5"/>
  <c r="T840" i="5"/>
  <c r="T841" i="5"/>
  <c r="T842" i="5"/>
  <c r="T843" i="5"/>
  <c r="T844" i="5"/>
  <c r="T845" i="5"/>
  <c r="T846" i="5"/>
  <c r="T847" i="5"/>
  <c r="T848" i="5"/>
  <c r="T849" i="5"/>
  <c r="T850" i="5"/>
  <c r="T851" i="5"/>
  <c r="T852" i="5"/>
  <c r="T853" i="5"/>
  <c r="T854" i="5"/>
  <c r="T855" i="5"/>
  <c r="T856" i="5"/>
  <c r="T857" i="5"/>
  <c r="T858" i="5"/>
  <c r="T859" i="5"/>
  <c r="T860" i="5"/>
  <c r="T861" i="5"/>
  <c r="T862" i="5"/>
  <c r="T863" i="5"/>
  <c r="T864" i="5"/>
  <c r="T865" i="5"/>
  <c r="T866" i="5"/>
  <c r="T867" i="5"/>
  <c r="T868" i="5"/>
  <c r="T869" i="5"/>
  <c r="T870" i="5"/>
  <c r="T871" i="5"/>
  <c r="T872" i="5"/>
  <c r="T873" i="5"/>
  <c r="T874" i="5"/>
  <c r="T875" i="5"/>
  <c r="T876" i="5"/>
  <c r="T877" i="5"/>
  <c r="T878" i="5"/>
  <c r="T879" i="5"/>
  <c r="T880" i="5"/>
  <c r="T881" i="5"/>
  <c r="T882" i="5"/>
  <c r="T883" i="5"/>
  <c r="T884" i="5"/>
  <c r="T885" i="5"/>
  <c r="T886" i="5"/>
  <c r="T887" i="5"/>
  <c r="T888" i="5"/>
  <c r="T889" i="5"/>
  <c r="T890" i="5"/>
  <c r="T891" i="5"/>
  <c r="T892" i="5"/>
  <c r="T893" i="5"/>
  <c r="T894" i="5"/>
  <c r="T895" i="5"/>
  <c r="T896" i="5"/>
  <c r="T897" i="5"/>
  <c r="T898" i="5"/>
  <c r="T899" i="5"/>
  <c r="T900" i="5"/>
  <c r="T901" i="5"/>
  <c r="T902" i="5"/>
  <c r="T903" i="5"/>
  <c r="T904" i="5"/>
  <c r="T905" i="5"/>
  <c r="T906" i="5"/>
  <c r="T907" i="5"/>
  <c r="T908" i="5"/>
  <c r="T909" i="5"/>
  <c r="T910" i="5"/>
  <c r="T911" i="5"/>
  <c r="T912" i="5"/>
  <c r="T913" i="5"/>
  <c r="T914" i="5"/>
  <c r="T915" i="5"/>
  <c r="T916" i="5"/>
  <c r="T917" i="5"/>
  <c r="T918" i="5"/>
  <c r="T919" i="5"/>
  <c r="T920" i="5"/>
  <c r="T921" i="5"/>
  <c r="T922" i="5"/>
  <c r="T923" i="5"/>
  <c r="T924" i="5"/>
  <c r="T925" i="5"/>
  <c r="T926" i="5"/>
  <c r="T927" i="5"/>
  <c r="T928" i="5"/>
  <c r="T929" i="5"/>
  <c r="T930" i="5"/>
  <c r="T931" i="5"/>
  <c r="T932" i="5"/>
  <c r="T933" i="5"/>
  <c r="T934" i="5"/>
  <c r="T935" i="5"/>
  <c r="T936" i="5"/>
  <c r="T937" i="5"/>
  <c r="T938" i="5"/>
  <c r="T939" i="5"/>
  <c r="T940" i="5"/>
  <c r="T941" i="5"/>
  <c r="T942" i="5"/>
  <c r="T943" i="5"/>
  <c r="T944" i="5"/>
  <c r="T945" i="5"/>
  <c r="T946" i="5"/>
  <c r="T947" i="5"/>
  <c r="T948" i="5"/>
  <c r="T949" i="5"/>
  <c r="T950" i="5"/>
  <c r="T951" i="5"/>
  <c r="T952" i="5"/>
  <c r="T953" i="5"/>
  <c r="T954" i="5"/>
  <c r="T955" i="5"/>
  <c r="T956" i="5"/>
  <c r="T957" i="5"/>
  <c r="T958" i="5"/>
  <c r="T959" i="5"/>
  <c r="T960" i="5"/>
  <c r="T961" i="5"/>
  <c r="T962" i="5"/>
  <c r="T963" i="5"/>
  <c r="T964" i="5"/>
  <c r="T965" i="5"/>
  <c r="T966" i="5"/>
  <c r="T967" i="5"/>
  <c r="T968" i="5"/>
  <c r="T969" i="5"/>
  <c r="T970" i="5"/>
  <c r="T971" i="5"/>
  <c r="T972" i="5"/>
  <c r="T973" i="5"/>
  <c r="T974" i="5"/>
  <c r="T975" i="5"/>
  <c r="T976" i="5"/>
  <c r="T977" i="5"/>
  <c r="T978" i="5"/>
  <c r="T979" i="5"/>
  <c r="T980" i="5"/>
  <c r="T981" i="5"/>
  <c r="T982" i="5"/>
  <c r="T983" i="5"/>
  <c r="T984" i="5"/>
  <c r="T985" i="5"/>
  <c r="T986" i="5"/>
  <c r="T987" i="5"/>
  <c r="T988" i="5"/>
  <c r="T989" i="5"/>
  <c r="T990" i="5"/>
  <c r="T991" i="5"/>
  <c r="T992" i="5"/>
  <c r="T993" i="5"/>
  <c r="T994" i="5"/>
  <c r="T995" i="5"/>
  <c r="T996" i="5"/>
  <c r="T997" i="5"/>
  <c r="T998" i="5"/>
  <c r="T999" i="5"/>
  <c r="T1000" i="5"/>
  <c r="T1001" i="5"/>
  <c r="T1002" i="5"/>
  <c r="T1003" i="5"/>
  <c r="T1004" i="5"/>
  <c r="T1005" i="5"/>
  <c r="T1006" i="5"/>
  <c r="T1007" i="5"/>
  <c r="T1008" i="5"/>
  <c r="T1009" i="5"/>
  <c r="T1010" i="5"/>
  <c r="T1011" i="5"/>
  <c r="T1012" i="5"/>
  <c r="T1013" i="5"/>
  <c r="T1014" i="5"/>
  <c r="T1015" i="5"/>
  <c r="T1016" i="5"/>
  <c r="T1017" i="5"/>
  <c r="T1018" i="5"/>
  <c r="T1019" i="5"/>
  <c r="T1020" i="5"/>
  <c r="T1021" i="5"/>
  <c r="T1022" i="5"/>
  <c r="T1023" i="5"/>
  <c r="T1024" i="5"/>
  <c r="T1025" i="5"/>
  <c r="T1026" i="5"/>
  <c r="T1027" i="5"/>
  <c r="T1028" i="5"/>
  <c r="T1029" i="5"/>
  <c r="T1030" i="5"/>
  <c r="T1031" i="5"/>
  <c r="T1032" i="5"/>
  <c r="T1033" i="5"/>
  <c r="T1034" i="5"/>
  <c r="T1035" i="5"/>
  <c r="T1036" i="5"/>
  <c r="T1037" i="5"/>
  <c r="T1038" i="5"/>
  <c r="T1039" i="5"/>
  <c r="T1040" i="5"/>
  <c r="T1041" i="5"/>
  <c r="T1042" i="5"/>
  <c r="T1043" i="5"/>
  <c r="T1044" i="5"/>
  <c r="T1045" i="5"/>
  <c r="T1046" i="5"/>
  <c r="T1047" i="5"/>
  <c r="T1048" i="5"/>
  <c r="T1049" i="5"/>
  <c r="T1050" i="5"/>
  <c r="T1051" i="5"/>
  <c r="T1052" i="5"/>
  <c r="T1053" i="5"/>
  <c r="T1054" i="5"/>
  <c r="T1055" i="5"/>
  <c r="T1056" i="5"/>
  <c r="T1057" i="5"/>
  <c r="T1058" i="5"/>
  <c r="T1059" i="5"/>
  <c r="T1060" i="5"/>
  <c r="T1061" i="5"/>
  <c r="T1062" i="5"/>
  <c r="T1063" i="5"/>
  <c r="T1064" i="5"/>
  <c r="T1065" i="5"/>
  <c r="T1066" i="5"/>
  <c r="T1067" i="5"/>
  <c r="T1068" i="5"/>
  <c r="T1069" i="5"/>
  <c r="T1070" i="5"/>
  <c r="T1071" i="5"/>
  <c r="T1072" i="5"/>
  <c r="T1073" i="5"/>
  <c r="T1074" i="5"/>
  <c r="T1075" i="5"/>
  <c r="T1076" i="5"/>
  <c r="T1077" i="5"/>
  <c r="T1078" i="5"/>
  <c r="T1079" i="5"/>
  <c r="T1080" i="5"/>
  <c r="T1081" i="5"/>
  <c r="T1082" i="5"/>
  <c r="T1083" i="5"/>
  <c r="T1084" i="5"/>
  <c r="T1085" i="5"/>
  <c r="T1086" i="5"/>
  <c r="T1087" i="5"/>
  <c r="T1088" i="5"/>
  <c r="T1089" i="5"/>
  <c r="T1090" i="5"/>
  <c r="T1091" i="5"/>
  <c r="T1092" i="5"/>
  <c r="T1093" i="5"/>
  <c r="T1094" i="5"/>
  <c r="T1095" i="5"/>
  <c r="T1096" i="5"/>
  <c r="T1097" i="5"/>
  <c r="T1098" i="5"/>
  <c r="T1099" i="5"/>
  <c r="T1100" i="5"/>
  <c r="T1101" i="5"/>
  <c r="T1102" i="5"/>
  <c r="T1103" i="5"/>
  <c r="T1104" i="5"/>
  <c r="T1105" i="5"/>
  <c r="T1106" i="5"/>
  <c r="T1107" i="5"/>
  <c r="T1108" i="5"/>
  <c r="T1109" i="5"/>
  <c r="T1110" i="5"/>
  <c r="T1111" i="5"/>
  <c r="T1112" i="5"/>
  <c r="T1113" i="5"/>
  <c r="T1114" i="5"/>
  <c r="T1115" i="5"/>
  <c r="T1116" i="5"/>
  <c r="T1117" i="5"/>
  <c r="T1118" i="5"/>
  <c r="T1119" i="5"/>
  <c r="T1120" i="5"/>
  <c r="T1121" i="5"/>
  <c r="T1122" i="5"/>
  <c r="T1123" i="5"/>
  <c r="T1124" i="5"/>
  <c r="T1125" i="5"/>
  <c r="T1126" i="5"/>
  <c r="T1127" i="5"/>
  <c r="T1128" i="5"/>
  <c r="T1129" i="5"/>
  <c r="T1130" i="5"/>
  <c r="T1131" i="5"/>
  <c r="T1132" i="5"/>
  <c r="T1133" i="5"/>
  <c r="T1134" i="5"/>
  <c r="T1135" i="5"/>
  <c r="T1136" i="5"/>
  <c r="T1137" i="5"/>
  <c r="T1138" i="5"/>
  <c r="T1139" i="5"/>
  <c r="T1140" i="5"/>
  <c r="T1141" i="5"/>
  <c r="T1142" i="5"/>
  <c r="T1143" i="5"/>
  <c r="T1144" i="5"/>
  <c r="T1145" i="5"/>
  <c r="T1146" i="5"/>
  <c r="T1147" i="5"/>
  <c r="T1148" i="5"/>
  <c r="T1149" i="5"/>
  <c r="T1150" i="5"/>
  <c r="T1151" i="5"/>
  <c r="T1152" i="5"/>
  <c r="T1153" i="5"/>
  <c r="T1154" i="5"/>
  <c r="T1155" i="5"/>
  <c r="T1156" i="5"/>
  <c r="T1157" i="5"/>
  <c r="T1158" i="5"/>
  <c r="T1159" i="5"/>
  <c r="T1160" i="5"/>
  <c r="T1161" i="5"/>
  <c r="T1162" i="5"/>
  <c r="T1163" i="5"/>
  <c r="T1164" i="5"/>
  <c r="T1165" i="5"/>
  <c r="T1166" i="5"/>
  <c r="T1167" i="5"/>
  <c r="T1168" i="5"/>
  <c r="T1169" i="5"/>
  <c r="T1170" i="5"/>
  <c r="T1171" i="5"/>
  <c r="T1172" i="5"/>
  <c r="T1173" i="5"/>
  <c r="T1174" i="5"/>
  <c r="T1175" i="5"/>
  <c r="T1176" i="5"/>
  <c r="T1177" i="5"/>
  <c r="T1178" i="5"/>
  <c r="T1179" i="5"/>
  <c r="T1180" i="5"/>
  <c r="T1181" i="5"/>
  <c r="T1182" i="5"/>
  <c r="T1183" i="5"/>
  <c r="T1184" i="5"/>
  <c r="T1185" i="5"/>
  <c r="T1186" i="5"/>
  <c r="T1187" i="5"/>
  <c r="T1188" i="5"/>
  <c r="T1189" i="5"/>
  <c r="T1190" i="5"/>
  <c r="T1191" i="5"/>
  <c r="T1192" i="5"/>
  <c r="T1193" i="5"/>
  <c r="T1194" i="5"/>
  <c r="T1195" i="5"/>
  <c r="T1196" i="5"/>
  <c r="T1197" i="5"/>
  <c r="T1198" i="5"/>
  <c r="T1199" i="5"/>
  <c r="T1200" i="5"/>
  <c r="T1201" i="5"/>
  <c r="T1202" i="5"/>
  <c r="T1203" i="5"/>
  <c r="T1204" i="5"/>
  <c r="T1205" i="5"/>
  <c r="T1206" i="5"/>
  <c r="T1207" i="5"/>
  <c r="T1208" i="5"/>
  <c r="T1209" i="5"/>
  <c r="T1210" i="5"/>
  <c r="T1211" i="5"/>
  <c r="T1212" i="5"/>
  <c r="T1213" i="5"/>
  <c r="T1214" i="5"/>
  <c r="T1215" i="5"/>
  <c r="T1216" i="5"/>
  <c r="T1217" i="5"/>
  <c r="T1218" i="5"/>
  <c r="T1219" i="5"/>
  <c r="T1220" i="5"/>
  <c r="T1221" i="5"/>
  <c r="T1222" i="5"/>
  <c r="T1223" i="5"/>
  <c r="T1224" i="5"/>
  <c r="T1225" i="5"/>
  <c r="T1226" i="5"/>
  <c r="T1227" i="5"/>
  <c r="T1228" i="5"/>
  <c r="T1229" i="5"/>
  <c r="T1230" i="5"/>
  <c r="T1231" i="5"/>
  <c r="T1232" i="5"/>
  <c r="T1233" i="5"/>
  <c r="T1234" i="5"/>
  <c r="T1235" i="5"/>
  <c r="T1236" i="5"/>
  <c r="T1237" i="5"/>
  <c r="T1238" i="5"/>
  <c r="T1239" i="5"/>
  <c r="T1240" i="5"/>
  <c r="T1241" i="5"/>
  <c r="T1242" i="5"/>
  <c r="T1243" i="5"/>
  <c r="T1244" i="5"/>
  <c r="T1245" i="5"/>
  <c r="T1246" i="5"/>
  <c r="T1247" i="5"/>
  <c r="T1248" i="5"/>
  <c r="T1249" i="5"/>
  <c r="T1250" i="5"/>
  <c r="T1251" i="5"/>
  <c r="T1252" i="5"/>
  <c r="T1253" i="5"/>
  <c r="T1254" i="5"/>
  <c r="T1255" i="5"/>
  <c r="T1256" i="5"/>
  <c r="T1257" i="5"/>
  <c r="T1258" i="5"/>
  <c r="T1259" i="5"/>
  <c r="T1260" i="5"/>
  <c r="T1261" i="5"/>
  <c r="T1262" i="5"/>
  <c r="T1263" i="5"/>
  <c r="T1264" i="5"/>
  <c r="T1265" i="5"/>
  <c r="T1266" i="5"/>
  <c r="T1267" i="5"/>
  <c r="T1268" i="5"/>
  <c r="T1269" i="5"/>
  <c r="T1270" i="5"/>
  <c r="T1271" i="5"/>
  <c r="T1272" i="5"/>
  <c r="T1273" i="5"/>
  <c r="T1274" i="5"/>
  <c r="T1275" i="5"/>
  <c r="T1276" i="5"/>
  <c r="T1277" i="5"/>
  <c r="T1278" i="5"/>
  <c r="T1279" i="5"/>
  <c r="T1280" i="5"/>
  <c r="T1281" i="5"/>
  <c r="T1282" i="5"/>
  <c r="T1283" i="5"/>
  <c r="T1284" i="5"/>
  <c r="T1285" i="5"/>
  <c r="T1286" i="5"/>
  <c r="T1287" i="5"/>
  <c r="T1288" i="5"/>
  <c r="T1289" i="5"/>
  <c r="T1290" i="5"/>
  <c r="T1291" i="5"/>
  <c r="T1292" i="5"/>
  <c r="T1293" i="5"/>
  <c r="T1294" i="5"/>
  <c r="T1295" i="5"/>
  <c r="T1296" i="5"/>
  <c r="T1297" i="5"/>
  <c r="T1298" i="5"/>
  <c r="T1299" i="5"/>
  <c r="T1300" i="5"/>
  <c r="T1301" i="5"/>
  <c r="T1302" i="5"/>
  <c r="T1303" i="5"/>
  <c r="T1304" i="5"/>
  <c r="T1305" i="5"/>
  <c r="T1306" i="5"/>
  <c r="T1307" i="5"/>
  <c r="T1308" i="5"/>
  <c r="T1309" i="5"/>
  <c r="T1310" i="5"/>
  <c r="T1311" i="5"/>
  <c r="T1312" i="5"/>
  <c r="T1313" i="5"/>
  <c r="T1314" i="5"/>
  <c r="T1315" i="5"/>
  <c r="T1316" i="5"/>
  <c r="T1317" i="5"/>
  <c r="T1318" i="5"/>
  <c r="T1319" i="5"/>
  <c r="T1320" i="5"/>
  <c r="T1321" i="5"/>
  <c r="T1322" i="5"/>
  <c r="T1323" i="5"/>
  <c r="T1324" i="5"/>
  <c r="T1325" i="5"/>
  <c r="T1326" i="5"/>
  <c r="T1327" i="5"/>
  <c r="T1328" i="5"/>
  <c r="T1329" i="5"/>
  <c r="T1330" i="5"/>
  <c r="T1331" i="5"/>
  <c r="T1332" i="5"/>
  <c r="T1333" i="5"/>
  <c r="T1334" i="5"/>
  <c r="T1335" i="5"/>
  <c r="T1336" i="5"/>
  <c r="T1337" i="5"/>
  <c r="T1338" i="5"/>
  <c r="T1339" i="5"/>
  <c r="T1340" i="5"/>
  <c r="T1341" i="5"/>
  <c r="T1342" i="5"/>
  <c r="T1343" i="5"/>
  <c r="T1344" i="5"/>
  <c r="T1345" i="5"/>
  <c r="T1346" i="5"/>
  <c r="T1347" i="5"/>
  <c r="T1348" i="5"/>
  <c r="T1349" i="5"/>
  <c r="T1350" i="5"/>
  <c r="T1351" i="5"/>
  <c r="T1352" i="5"/>
  <c r="T1353" i="5"/>
  <c r="T1354" i="5"/>
  <c r="T1355" i="5"/>
  <c r="T1356" i="5"/>
  <c r="T1357" i="5"/>
  <c r="T1358" i="5"/>
  <c r="T1359" i="5"/>
  <c r="T1360" i="5"/>
  <c r="T1361" i="5"/>
  <c r="T1362" i="5"/>
  <c r="T1363" i="5"/>
  <c r="T1364" i="5"/>
  <c r="T1365" i="5"/>
  <c r="T1366" i="5"/>
  <c r="T1367" i="5"/>
  <c r="T1368" i="5"/>
  <c r="T1369" i="5"/>
  <c r="T1370" i="5"/>
  <c r="T1371" i="5"/>
  <c r="T1372" i="5"/>
  <c r="T1373" i="5"/>
  <c r="T1374" i="5"/>
  <c r="T1375" i="5"/>
  <c r="T1376" i="5"/>
  <c r="T1377" i="5"/>
  <c r="T1378" i="5"/>
  <c r="T1379" i="5"/>
  <c r="T1380" i="5"/>
  <c r="T1381" i="5"/>
  <c r="T1382" i="5"/>
  <c r="T1383" i="5"/>
  <c r="T1384" i="5"/>
  <c r="T1385" i="5"/>
  <c r="T1386" i="5"/>
  <c r="T1387" i="5"/>
  <c r="T1388" i="5"/>
  <c r="T1389" i="5"/>
  <c r="T1390" i="5"/>
  <c r="T1391" i="5"/>
  <c r="T1392" i="5"/>
  <c r="T1393" i="5"/>
  <c r="T1394" i="5"/>
  <c r="T1395" i="5"/>
  <c r="T1396" i="5"/>
  <c r="T1397" i="5"/>
  <c r="T1398" i="5"/>
  <c r="T1399" i="5"/>
  <c r="T1400" i="5"/>
  <c r="T1401" i="5"/>
  <c r="T1402" i="5"/>
  <c r="T1403" i="5"/>
  <c r="T1404" i="5"/>
  <c r="T1405" i="5"/>
  <c r="T1406" i="5"/>
  <c r="T1407" i="5"/>
  <c r="T1408" i="5"/>
  <c r="T1409" i="5"/>
  <c r="T1410" i="5"/>
  <c r="T1411" i="5"/>
  <c r="T1412" i="5"/>
  <c r="T1413" i="5"/>
  <c r="T1414" i="5"/>
  <c r="T1415" i="5"/>
  <c r="T1416" i="5"/>
  <c r="T1417" i="5"/>
  <c r="T1418" i="5"/>
  <c r="T1419" i="5"/>
  <c r="T1420" i="5"/>
  <c r="T1421" i="5"/>
  <c r="T1422" i="5"/>
  <c r="T1423" i="5"/>
  <c r="T1424" i="5"/>
  <c r="T1425" i="5"/>
  <c r="T1426" i="5"/>
  <c r="T1427" i="5"/>
  <c r="T1428" i="5"/>
  <c r="T1429" i="5"/>
  <c r="T1430" i="5"/>
  <c r="T1431" i="5"/>
  <c r="T1432" i="5"/>
  <c r="T1433" i="5"/>
  <c r="T1434" i="5"/>
  <c r="T1435" i="5"/>
  <c r="T1436" i="5"/>
  <c r="T1437" i="5"/>
  <c r="T1438" i="5"/>
  <c r="T1439" i="5"/>
  <c r="T1440" i="5"/>
  <c r="T1441" i="5"/>
  <c r="T1442" i="5"/>
  <c r="T1443" i="5"/>
  <c r="T1444" i="5"/>
  <c r="T1445" i="5"/>
  <c r="T1446" i="5"/>
  <c r="T1447" i="5"/>
  <c r="T1448" i="5"/>
  <c r="T1449" i="5"/>
  <c r="T1450" i="5"/>
  <c r="T1451" i="5"/>
  <c r="T1452" i="5"/>
  <c r="T1453" i="5"/>
  <c r="T1454" i="5"/>
  <c r="T1455" i="5"/>
  <c r="T1456" i="5"/>
  <c r="T1457" i="5"/>
  <c r="T9" i="5"/>
  <c r="L10" i="5"/>
  <c r="M10" i="5"/>
  <c r="N10" i="5"/>
  <c r="O10" i="5"/>
  <c r="P10" i="5"/>
  <c r="Q10" i="5"/>
  <c r="R10" i="5"/>
  <c r="S10" i="5"/>
  <c r="W10" i="5" s="1"/>
  <c r="V10" i="5"/>
  <c r="L11" i="5"/>
  <c r="M11" i="5"/>
  <c r="N11" i="5"/>
  <c r="O11" i="5"/>
  <c r="P11" i="5"/>
  <c r="Q11" i="5"/>
  <c r="R11" i="5"/>
  <c r="S11" i="5"/>
  <c r="U11" i="5" s="1"/>
  <c r="V11" i="5"/>
  <c r="L12" i="5"/>
  <c r="M12" i="5"/>
  <c r="N12" i="5"/>
  <c r="O12" i="5"/>
  <c r="P12" i="5"/>
  <c r="Q12" i="5"/>
  <c r="R12" i="5"/>
  <c r="S12" i="5"/>
  <c r="U12" i="5" s="1"/>
  <c r="V12" i="5"/>
  <c r="L13" i="5"/>
  <c r="M13" i="5"/>
  <c r="N13" i="5"/>
  <c r="O13" i="5"/>
  <c r="P13" i="5"/>
  <c r="Q13" i="5"/>
  <c r="R13" i="5"/>
  <c r="S13" i="5"/>
  <c r="V13" i="5"/>
  <c r="L14" i="5"/>
  <c r="M14" i="5"/>
  <c r="N14" i="5"/>
  <c r="O14" i="5"/>
  <c r="P14" i="5"/>
  <c r="Q14" i="5"/>
  <c r="R14" i="5"/>
  <c r="S14" i="5"/>
  <c r="W14" i="5" s="1"/>
  <c r="V14" i="5"/>
  <c r="L15" i="5"/>
  <c r="M15" i="5"/>
  <c r="N15" i="5"/>
  <c r="O15" i="5"/>
  <c r="P15" i="5"/>
  <c r="Q15" i="5"/>
  <c r="R15" i="5"/>
  <c r="S15" i="5"/>
  <c r="W15" i="5" s="1"/>
  <c r="V15" i="5"/>
  <c r="L16" i="5"/>
  <c r="M16" i="5"/>
  <c r="N16" i="5"/>
  <c r="O16" i="5"/>
  <c r="P16" i="5"/>
  <c r="Q16" i="5"/>
  <c r="R16" i="5"/>
  <c r="S16" i="5"/>
  <c r="W16" i="5" s="1"/>
  <c r="V16" i="5"/>
  <c r="L17" i="5"/>
  <c r="M17" i="5"/>
  <c r="N17" i="5"/>
  <c r="O17" i="5"/>
  <c r="P17" i="5"/>
  <c r="Q17" i="5"/>
  <c r="R17" i="5"/>
  <c r="S17" i="5"/>
  <c r="V17" i="5"/>
  <c r="L18" i="5"/>
  <c r="M18" i="5"/>
  <c r="N18" i="5"/>
  <c r="O18" i="5"/>
  <c r="P18" i="5"/>
  <c r="Q18" i="5"/>
  <c r="R18" i="5"/>
  <c r="S18" i="5"/>
  <c r="U18" i="5" s="1"/>
  <c r="V18" i="5"/>
  <c r="L19" i="5"/>
  <c r="M19" i="5"/>
  <c r="N19" i="5"/>
  <c r="O19" i="5"/>
  <c r="P19" i="5"/>
  <c r="Q19" i="5"/>
  <c r="R19" i="5"/>
  <c r="S19" i="5"/>
  <c r="V19" i="5"/>
  <c r="L20" i="5"/>
  <c r="M20" i="5"/>
  <c r="N20" i="5"/>
  <c r="O20" i="5"/>
  <c r="P20" i="5"/>
  <c r="Q20" i="5"/>
  <c r="R20" i="5"/>
  <c r="S20" i="5"/>
  <c r="W20" i="5" s="1"/>
  <c r="V20" i="5"/>
  <c r="L21" i="5"/>
  <c r="M21" i="5"/>
  <c r="N21" i="5"/>
  <c r="O21" i="5"/>
  <c r="P21" i="5"/>
  <c r="Q21" i="5"/>
  <c r="R21" i="5"/>
  <c r="S21" i="5"/>
  <c r="U21" i="5" s="1"/>
  <c r="V21" i="5"/>
  <c r="L22" i="5"/>
  <c r="M22" i="5"/>
  <c r="N22" i="5"/>
  <c r="O22" i="5"/>
  <c r="P22" i="5"/>
  <c r="Q22" i="5"/>
  <c r="R22" i="5"/>
  <c r="S22" i="5"/>
  <c r="V22" i="5"/>
  <c r="L23" i="5"/>
  <c r="M23" i="5"/>
  <c r="N23" i="5"/>
  <c r="O23" i="5"/>
  <c r="P23" i="5"/>
  <c r="Q23" i="5"/>
  <c r="R23" i="5"/>
  <c r="S23" i="5"/>
  <c r="U23" i="5" s="1"/>
  <c r="V23" i="5"/>
  <c r="L24" i="5"/>
  <c r="M24" i="5"/>
  <c r="N24" i="5"/>
  <c r="O24" i="5"/>
  <c r="P24" i="5"/>
  <c r="Q24" i="5"/>
  <c r="R24" i="5"/>
  <c r="S24" i="5"/>
  <c r="V24" i="5"/>
  <c r="L25" i="5"/>
  <c r="M25" i="5"/>
  <c r="N25" i="5"/>
  <c r="O25" i="5"/>
  <c r="P25" i="5"/>
  <c r="Q25" i="5"/>
  <c r="R25" i="5"/>
  <c r="S25" i="5"/>
  <c r="W25" i="5" s="1"/>
  <c r="V25" i="5"/>
  <c r="L26" i="5"/>
  <c r="M26" i="5"/>
  <c r="N26" i="5"/>
  <c r="O26" i="5"/>
  <c r="P26" i="5"/>
  <c r="Q26" i="5"/>
  <c r="R26" i="5"/>
  <c r="S26" i="5"/>
  <c r="W26" i="5" s="1"/>
  <c r="V26" i="5"/>
  <c r="L27" i="5"/>
  <c r="M27" i="5"/>
  <c r="N27" i="5"/>
  <c r="O27" i="5"/>
  <c r="P27" i="5"/>
  <c r="Q27" i="5"/>
  <c r="R27" i="5"/>
  <c r="S27" i="5"/>
  <c r="U27" i="5" s="1"/>
  <c r="V27" i="5"/>
  <c r="L28" i="5"/>
  <c r="M28" i="5"/>
  <c r="N28" i="5"/>
  <c r="O28" i="5"/>
  <c r="P28" i="5"/>
  <c r="Q28" i="5"/>
  <c r="R28" i="5"/>
  <c r="S28" i="5"/>
  <c r="V28" i="5"/>
  <c r="L29" i="5"/>
  <c r="M29" i="5"/>
  <c r="N29" i="5"/>
  <c r="O29" i="5"/>
  <c r="P29" i="5"/>
  <c r="Q29" i="5"/>
  <c r="R29" i="5"/>
  <c r="S29" i="5"/>
  <c r="V29" i="5"/>
  <c r="L30" i="5"/>
  <c r="M30" i="5"/>
  <c r="N30" i="5"/>
  <c r="O30" i="5"/>
  <c r="P30" i="5"/>
  <c r="Q30" i="5"/>
  <c r="R30" i="5"/>
  <c r="S30" i="5"/>
  <c r="V30" i="5"/>
  <c r="L31" i="5"/>
  <c r="M31" i="5"/>
  <c r="N31" i="5"/>
  <c r="O31" i="5"/>
  <c r="P31" i="5"/>
  <c r="Q31" i="5"/>
  <c r="R31" i="5"/>
  <c r="S31" i="5"/>
  <c r="W31" i="5" s="1"/>
  <c r="V31" i="5"/>
  <c r="L32" i="5"/>
  <c r="M32" i="5"/>
  <c r="N32" i="5"/>
  <c r="O32" i="5"/>
  <c r="P32" i="5"/>
  <c r="Q32" i="5"/>
  <c r="R32" i="5"/>
  <c r="S32" i="5"/>
  <c r="V32" i="5"/>
  <c r="L33" i="5"/>
  <c r="M33" i="5"/>
  <c r="N33" i="5"/>
  <c r="O33" i="5"/>
  <c r="P33" i="5"/>
  <c r="Q33" i="5"/>
  <c r="R33" i="5"/>
  <c r="S33" i="5"/>
  <c r="W33" i="5" s="1"/>
  <c r="V33" i="5"/>
  <c r="L34" i="5"/>
  <c r="M34" i="5"/>
  <c r="N34" i="5"/>
  <c r="O34" i="5"/>
  <c r="P34" i="5"/>
  <c r="Q34" i="5"/>
  <c r="R34" i="5"/>
  <c r="S34" i="5"/>
  <c r="U34" i="5" s="1"/>
  <c r="V34" i="5"/>
  <c r="L35" i="5"/>
  <c r="M35" i="5"/>
  <c r="N35" i="5"/>
  <c r="O35" i="5"/>
  <c r="P35" i="5"/>
  <c r="Q35" i="5"/>
  <c r="R35" i="5"/>
  <c r="S35" i="5"/>
  <c r="V35" i="5"/>
  <c r="L36" i="5"/>
  <c r="M36" i="5"/>
  <c r="N36" i="5"/>
  <c r="O36" i="5"/>
  <c r="P36" i="5"/>
  <c r="Q36" i="5"/>
  <c r="R36" i="5"/>
  <c r="S36" i="5"/>
  <c r="W36" i="5" s="1"/>
  <c r="V36" i="5"/>
  <c r="L37" i="5"/>
  <c r="M37" i="5"/>
  <c r="N37" i="5"/>
  <c r="O37" i="5"/>
  <c r="P37" i="5"/>
  <c r="Q37" i="5"/>
  <c r="R37" i="5"/>
  <c r="S37" i="5"/>
  <c r="U37" i="5" s="1"/>
  <c r="V37" i="5"/>
  <c r="L38" i="5"/>
  <c r="M38" i="5"/>
  <c r="N38" i="5"/>
  <c r="O38" i="5"/>
  <c r="P38" i="5"/>
  <c r="Q38" i="5"/>
  <c r="R38" i="5"/>
  <c r="S38" i="5"/>
  <c r="U38" i="5" s="1"/>
  <c r="V38" i="5"/>
  <c r="L39" i="5"/>
  <c r="M39" i="5"/>
  <c r="N39" i="5"/>
  <c r="O39" i="5"/>
  <c r="P39" i="5"/>
  <c r="Q39" i="5"/>
  <c r="R39" i="5"/>
  <c r="S39" i="5"/>
  <c r="U39" i="5" s="1"/>
  <c r="V39" i="5"/>
  <c r="L40" i="5"/>
  <c r="M40" i="5"/>
  <c r="N40" i="5"/>
  <c r="O40" i="5"/>
  <c r="P40" i="5"/>
  <c r="Q40" i="5"/>
  <c r="R40" i="5"/>
  <c r="S40" i="5"/>
  <c r="W40" i="5" s="1"/>
  <c r="V40" i="5"/>
  <c r="L41" i="5"/>
  <c r="M41" i="5"/>
  <c r="N41" i="5"/>
  <c r="O41" i="5"/>
  <c r="P41" i="5"/>
  <c r="Q41" i="5"/>
  <c r="R41" i="5"/>
  <c r="S41" i="5"/>
  <c r="W41" i="5" s="1"/>
  <c r="V41" i="5"/>
  <c r="L42" i="5"/>
  <c r="M42" i="5"/>
  <c r="N42" i="5"/>
  <c r="O42" i="5"/>
  <c r="P42" i="5"/>
  <c r="Q42" i="5"/>
  <c r="R42" i="5"/>
  <c r="S42" i="5"/>
  <c r="V42" i="5"/>
  <c r="L43" i="5"/>
  <c r="M43" i="5"/>
  <c r="N43" i="5"/>
  <c r="O43" i="5"/>
  <c r="P43" i="5"/>
  <c r="Q43" i="5"/>
  <c r="R43" i="5"/>
  <c r="S43" i="5"/>
  <c r="W43" i="5" s="1"/>
  <c r="V43" i="5"/>
  <c r="L44" i="5"/>
  <c r="M44" i="5"/>
  <c r="N44" i="5"/>
  <c r="O44" i="5"/>
  <c r="P44" i="5"/>
  <c r="Q44" i="5"/>
  <c r="R44" i="5"/>
  <c r="S44" i="5"/>
  <c r="U44" i="5" s="1"/>
  <c r="V44" i="5"/>
  <c r="L45" i="5"/>
  <c r="M45" i="5"/>
  <c r="N45" i="5"/>
  <c r="O45" i="5"/>
  <c r="P45" i="5"/>
  <c r="Q45" i="5"/>
  <c r="R45" i="5"/>
  <c r="S45" i="5"/>
  <c r="W45" i="5" s="1"/>
  <c r="V45" i="5"/>
  <c r="L46" i="5"/>
  <c r="M46" i="5"/>
  <c r="N46" i="5"/>
  <c r="O46" i="5"/>
  <c r="P46" i="5"/>
  <c r="Q46" i="5"/>
  <c r="R46" i="5"/>
  <c r="S46" i="5"/>
  <c r="W46" i="5" s="1"/>
  <c r="V46" i="5"/>
  <c r="L47" i="5"/>
  <c r="M47" i="5"/>
  <c r="N47" i="5"/>
  <c r="O47" i="5"/>
  <c r="P47" i="5"/>
  <c r="Q47" i="5"/>
  <c r="R47" i="5"/>
  <c r="S47" i="5"/>
  <c r="U47" i="5" s="1"/>
  <c r="V47" i="5"/>
  <c r="L48" i="5"/>
  <c r="M48" i="5"/>
  <c r="N48" i="5"/>
  <c r="O48" i="5"/>
  <c r="P48" i="5"/>
  <c r="Q48" i="5"/>
  <c r="R48" i="5"/>
  <c r="S48" i="5"/>
  <c r="W48" i="5" s="1"/>
  <c r="V48" i="5"/>
  <c r="L49" i="5"/>
  <c r="M49" i="5"/>
  <c r="N49" i="5"/>
  <c r="O49" i="5"/>
  <c r="P49" i="5"/>
  <c r="Q49" i="5"/>
  <c r="R49" i="5"/>
  <c r="S49" i="5"/>
  <c r="V49" i="5"/>
  <c r="L50" i="5"/>
  <c r="M50" i="5"/>
  <c r="N50" i="5"/>
  <c r="O50" i="5"/>
  <c r="P50" i="5"/>
  <c r="Q50" i="5"/>
  <c r="R50" i="5"/>
  <c r="S50" i="5"/>
  <c r="V50" i="5"/>
  <c r="L51" i="5"/>
  <c r="M51" i="5"/>
  <c r="N51" i="5"/>
  <c r="O51" i="5"/>
  <c r="P51" i="5"/>
  <c r="Q51" i="5"/>
  <c r="R51" i="5"/>
  <c r="S51" i="5"/>
  <c r="W51" i="5" s="1"/>
  <c r="V51" i="5"/>
  <c r="L52" i="5"/>
  <c r="M52" i="5"/>
  <c r="N52" i="5"/>
  <c r="O52" i="5"/>
  <c r="P52" i="5"/>
  <c r="Q52" i="5"/>
  <c r="R52" i="5"/>
  <c r="S52" i="5"/>
  <c r="W52" i="5" s="1"/>
  <c r="V52" i="5"/>
  <c r="L53" i="5"/>
  <c r="M53" i="5"/>
  <c r="N53" i="5"/>
  <c r="O53" i="5"/>
  <c r="P53" i="5"/>
  <c r="Q53" i="5"/>
  <c r="R53" i="5"/>
  <c r="S53" i="5"/>
  <c r="W53" i="5" s="1"/>
  <c r="V53" i="5"/>
  <c r="L54" i="5"/>
  <c r="M54" i="5"/>
  <c r="N54" i="5"/>
  <c r="O54" i="5"/>
  <c r="P54" i="5"/>
  <c r="Q54" i="5"/>
  <c r="R54" i="5"/>
  <c r="S54" i="5"/>
  <c r="V54" i="5"/>
  <c r="L55" i="5"/>
  <c r="M55" i="5"/>
  <c r="N55" i="5"/>
  <c r="O55" i="5"/>
  <c r="P55" i="5"/>
  <c r="Q55" i="5"/>
  <c r="R55" i="5"/>
  <c r="S55" i="5"/>
  <c r="W55" i="5" s="1"/>
  <c r="V55" i="5"/>
  <c r="L56" i="5"/>
  <c r="M56" i="5"/>
  <c r="N56" i="5"/>
  <c r="O56" i="5"/>
  <c r="P56" i="5"/>
  <c r="Q56" i="5"/>
  <c r="R56" i="5"/>
  <c r="S56" i="5"/>
  <c r="W56" i="5" s="1"/>
  <c r="V56" i="5"/>
  <c r="L57" i="5"/>
  <c r="M57" i="5"/>
  <c r="N57" i="5"/>
  <c r="O57" i="5"/>
  <c r="P57" i="5"/>
  <c r="Q57" i="5"/>
  <c r="R57" i="5"/>
  <c r="S57" i="5"/>
  <c r="V57" i="5"/>
  <c r="L58" i="5"/>
  <c r="M58" i="5"/>
  <c r="N58" i="5"/>
  <c r="O58" i="5"/>
  <c r="P58" i="5"/>
  <c r="Q58" i="5"/>
  <c r="R58" i="5"/>
  <c r="S58" i="5"/>
  <c r="V58" i="5"/>
  <c r="L59" i="5"/>
  <c r="M59" i="5"/>
  <c r="N59" i="5"/>
  <c r="O59" i="5"/>
  <c r="P59" i="5"/>
  <c r="Q59" i="5"/>
  <c r="R59" i="5"/>
  <c r="S59" i="5"/>
  <c r="W59" i="5" s="1"/>
  <c r="V59" i="5"/>
  <c r="L60" i="5"/>
  <c r="M60" i="5"/>
  <c r="N60" i="5"/>
  <c r="O60" i="5"/>
  <c r="P60" i="5"/>
  <c r="Q60" i="5"/>
  <c r="R60" i="5"/>
  <c r="S60" i="5"/>
  <c r="U60" i="5" s="1"/>
  <c r="V60" i="5"/>
  <c r="L61" i="5"/>
  <c r="M61" i="5"/>
  <c r="N61" i="5"/>
  <c r="O61" i="5"/>
  <c r="P61" i="5"/>
  <c r="Q61" i="5"/>
  <c r="R61" i="5"/>
  <c r="S61" i="5"/>
  <c r="V61" i="5"/>
  <c r="L62" i="5"/>
  <c r="M62" i="5"/>
  <c r="N62" i="5"/>
  <c r="O62" i="5"/>
  <c r="P62" i="5"/>
  <c r="Q62" i="5"/>
  <c r="R62" i="5"/>
  <c r="S62" i="5"/>
  <c r="V62" i="5"/>
  <c r="L63" i="5"/>
  <c r="M63" i="5"/>
  <c r="N63" i="5"/>
  <c r="O63" i="5"/>
  <c r="P63" i="5"/>
  <c r="Q63" i="5"/>
  <c r="R63" i="5"/>
  <c r="S63" i="5"/>
  <c r="V63" i="5"/>
  <c r="L64" i="5"/>
  <c r="M64" i="5"/>
  <c r="N64" i="5"/>
  <c r="O64" i="5"/>
  <c r="P64" i="5"/>
  <c r="Q64" i="5"/>
  <c r="R64" i="5"/>
  <c r="S64" i="5"/>
  <c r="U64" i="5" s="1"/>
  <c r="V64" i="5"/>
  <c r="L65" i="5"/>
  <c r="M65" i="5"/>
  <c r="N65" i="5"/>
  <c r="O65" i="5"/>
  <c r="P65" i="5"/>
  <c r="Q65" i="5"/>
  <c r="R65" i="5"/>
  <c r="S65" i="5"/>
  <c r="W65" i="5" s="1"/>
  <c r="V65" i="5"/>
  <c r="L66" i="5"/>
  <c r="M66" i="5"/>
  <c r="N66" i="5"/>
  <c r="O66" i="5"/>
  <c r="P66" i="5"/>
  <c r="Q66" i="5"/>
  <c r="R66" i="5"/>
  <c r="S66" i="5"/>
  <c r="W66" i="5" s="1"/>
  <c r="V66" i="5"/>
  <c r="L67" i="5"/>
  <c r="M67" i="5"/>
  <c r="N67" i="5"/>
  <c r="O67" i="5"/>
  <c r="P67" i="5"/>
  <c r="Q67" i="5"/>
  <c r="R67" i="5"/>
  <c r="S67" i="5"/>
  <c r="U67" i="5" s="1"/>
  <c r="V67" i="5"/>
  <c r="L68" i="5"/>
  <c r="M68" i="5"/>
  <c r="N68" i="5"/>
  <c r="O68" i="5"/>
  <c r="P68" i="5"/>
  <c r="Q68" i="5"/>
  <c r="R68" i="5"/>
  <c r="S68" i="5"/>
  <c r="U68" i="5" s="1"/>
  <c r="V68" i="5"/>
  <c r="L69" i="5"/>
  <c r="M69" i="5"/>
  <c r="N69" i="5"/>
  <c r="O69" i="5"/>
  <c r="P69" i="5"/>
  <c r="Q69" i="5"/>
  <c r="R69" i="5"/>
  <c r="S69" i="5"/>
  <c r="U69" i="5" s="1"/>
  <c r="V69" i="5"/>
  <c r="L70" i="5"/>
  <c r="M70" i="5"/>
  <c r="N70" i="5"/>
  <c r="O70" i="5"/>
  <c r="P70" i="5"/>
  <c r="Q70" i="5"/>
  <c r="R70" i="5"/>
  <c r="S70" i="5"/>
  <c r="V70" i="5"/>
  <c r="L71" i="5"/>
  <c r="M71" i="5"/>
  <c r="N71" i="5"/>
  <c r="O71" i="5"/>
  <c r="P71" i="5"/>
  <c r="Q71" i="5"/>
  <c r="R71" i="5"/>
  <c r="S71" i="5"/>
  <c r="U71" i="5" s="1"/>
  <c r="V71" i="5"/>
  <c r="L72" i="5"/>
  <c r="M72" i="5"/>
  <c r="N72" i="5"/>
  <c r="O72" i="5"/>
  <c r="P72" i="5"/>
  <c r="Q72" i="5"/>
  <c r="R72" i="5"/>
  <c r="S72" i="5"/>
  <c r="U72" i="5" s="1"/>
  <c r="V72" i="5"/>
  <c r="L73" i="5"/>
  <c r="M73" i="5"/>
  <c r="N73" i="5"/>
  <c r="O73" i="5"/>
  <c r="P73" i="5"/>
  <c r="Q73" i="5"/>
  <c r="R73" i="5"/>
  <c r="S73" i="5"/>
  <c r="W73" i="5" s="1"/>
  <c r="V73" i="5"/>
  <c r="L74" i="5"/>
  <c r="M74" i="5"/>
  <c r="N74" i="5"/>
  <c r="O74" i="5"/>
  <c r="P74" i="5"/>
  <c r="Q74" i="5"/>
  <c r="R74" i="5"/>
  <c r="S74" i="5"/>
  <c r="V74" i="5"/>
  <c r="L75" i="5"/>
  <c r="M75" i="5"/>
  <c r="N75" i="5"/>
  <c r="O75" i="5"/>
  <c r="P75" i="5"/>
  <c r="Q75" i="5"/>
  <c r="R75" i="5"/>
  <c r="S75" i="5"/>
  <c r="W75" i="5" s="1"/>
  <c r="V75" i="5"/>
  <c r="L76" i="5"/>
  <c r="M76" i="5"/>
  <c r="N76" i="5"/>
  <c r="O76" i="5"/>
  <c r="P76" i="5"/>
  <c r="Q76" i="5"/>
  <c r="R76" i="5"/>
  <c r="S76" i="5"/>
  <c r="W76" i="5" s="1"/>
  <c r="V76" i="5"/>
  <c r="L77" i="5"/>
  <c r="M77" i="5"/>
  <c r="N77" i="5"/>
  <c r="O77" i="5"/>
  <c r="P77" i="5"/>
  <c r="Q77" i="5"/>
  <c r="R77" i="5"/>
  <c r="S77" i="5"/>
  <c r="V77" i="5"/>
  <c r="L78" i="5"/>
  <c r="M78" i="5"/>
  <c r="N78" i="5"/>
  <c r="O78" i="5"/>
  <c r="P78" i="5"/>
  <c r="Q78" i="5"/>
  <c r="R78" i="5"/>
  <c r="S78" i="5"/>
  <c r="V78" i="5"/>
  <c r="L79" i="5"/>
  <c r="M79" i="5"/>
  <c r="N79" i="5"/>
  <c r="O79" i="5"/>
  <c r="P79" i="5"/>
  <c r="Q79" i="5"/>
  <c r="R79" i="5"/>
  <c r="S79" i="5"/>
  <c r="V79" i="5"/>
  <c r="L80" i="5"/>
  <c r="M80" i="5"/>
  <c r="N80" i="5"/>
  <c r="O80" i="5"/>
  <c r="P80" i="5"/>
  <c r="Q80" i="5"/>
  <c r="R80" i="5"/>
  <c r="S80" i="5"/>
  <c r="U80" i="5" s="1"/>
  <c r="V80" i="5"/>
  <c r="L81" i="5"/>
  <c r="M81" i="5"/>
  <c r="N81" i="5"/>
  <c r="O81" i="5"/>
  <c r="P81" i="5"/>
  <c r="Q81" i="5"/>
  <c r="R81" i="5"/>
  <c r="S81" i="5"/>
  <c r="V81" i="5"/>
  <c r="L82" i="5"/>
  <c r="M82" i="5"/>
  <c r="N82" i="5"/>
  <c r="O82" i="5"/>
  <c r="P82" i="5"/>
  <c r="Q82" i="5"/>
  <c r="R82" i="5"/>
  <c r="S82" i="5"/>
  <c r="V82" i="5"/>
  <c r="L83" i="5"/>
  <c r="M83" i="5"/>
  <c r="N83" i="5"/>
  <c r="O83" i="5"/>
  <c r="P83" i="5"/>
  <c r="Q83" i="5"/>
  <c r="R83" i="5"/>
  <c r="S83" i="5"/>
  <c r="W83" i="5" s="1"/>
  <c r="V83" i="5"/>
  <c r="L84" i="5"/>
  <c r="M84" i="5"/>
  <c r="N84" i="5"/>
  <c r="O84" i="5"/>
  <c r="P84" i="5"/>
  <c r="Q84" i="5"/>
  <c r="R84" i="5"/>
  <c r="S84" i="5"/>
  <c r="W84" i="5" s="1"/>
  <c r="V84" i="5"/>
  <c r="L85" i="5"/>
  <c r="M85" i="5"/>
  <c r="N85" i="5"/>
  <c r="O85" i="5"/>
  <c r="P85" i="5"/>
  <c r="Q85" i="5"/>
  <c r="R85" i="5"/>
  <c r="S85" i="5"/>
  <c r="W85" i="5" s="1"/>
  <c r="V85" i="5"/>
  <c r="L86" i="5"/>
  <c r="M86" i="5"/>
  <c r="N86" i="5"/>
  <c r="O86" i="5"/>
  <c r="P86" i="5"/>
  <c r="Q86" i="5"/>
  <c r="R86" i="5"/>
  <c r="S86" i="5"/>
  <c r="U86" i="5" s="1"/>
  <c r="V86" i="5"/>
  <c r="L87" i="5"/>
  <c r="M87" i="5"/>
  <c r="N87" i="5"/>
  <c r="O87" i="5"/>
  <c r="P87" i="5"/>
  <c r="Q87" i="5"/>
  <c r="R87" i="5"/>
  <c r="S87" i="5"/>
  <c r="U87" i="5" s="1"/>
  <c r="V87" i="5"/>
  <c r="L88" i="5"/>
  <c r="M88" i="5"/>
  <c r="N88" i="5"/>
  <c r="O88" i="5"/>
  <c r="P88" i="5"/>
  <c r="Q88" i="5"/>
  <c r="R88" i="5"/>
  <c r="S88" i="5"/>
  <c r="W88" i="5" s="1"/>
  <c r="V88" i="5"/>
  <c r="L89" i="5"/>
  <c r="M89" i="5"/>
  <c r="N89" i="5"/>
  <c r="O89" i="5"/>
  <c r="P89" i="5"/>
  <c r="Q89" i="5"/>
  <c r="R89" i="5"/>
  <c r="S89" i="5"/>
  <c r="W89" i="5" s="1"/>
  <c r="V89" i="5"/>
  <c r="L90" i="5"/>
  <c r="M90" i="5"/>
  <c r="N90" i="5"/>
  <c r="O90" i="5"/>
  <c r="P90" i="5"/>
  <c r="Q90" i="5"/>
  <c r="R90" i="5"/>
  <c r="S90" i="5"/>
  <c r="U90" i="5" s="1"/>
  <c r="V90" i="5"/>
  <c r="L91" i="5"/>
  <c r="M91" i="5"/>
  <c r="N91" i="5"/>
  <c r="O91" i="5"/>
  <c r="P91" i="5"/>
  <c r="Q91" i="5"/>
  <c r="R91" i="5"/>
  <c r="S91" i="5"/>
  <c r="U91" i="5" s="1"/>
  <c r="V91" i="5"/>
  <c r="L92" i="5"/>
  <c r="M92" i="5"/>
  <c r="N92" i="5"/>
  <c r="O92" i="5"/>
  <c r="P92" i="5"/>
  <c r="Q92" i="5"/>
  <c r="R92" i="5"/>
  <c r="S92" i="5"/>
  <c r="U92" i="5" s="1"/>
  <c r="V92" i="5"/>
  <c r="L93" i="5"/>
  <c r="M93" i="5"/>
  <c r="N93" i="5"/>
  <c r="O93" i="5"/>
  <c r="P93" i="5"/>
  <c r="Q93" i="5"/>
  <c r="R93" i="5"/>
  <c r="S93" i="5"/>
  <c r="V93" i="5"/>
  <c r="L94" i="5"/>
  <c r="M94" i="5"/>
  <c r="N94" i="5"/>
  <c r="O94" i="5"/>
  <c r="P94" i="5"/>
  <c r="Q94" i="5"/>
  <c r="R94" i="5"/>
  <c r="S94" i="5"/>
  <c r="W94" i="5" s="1"/>
  <c r="V94" i="5"/>
  <c r="L95" i="5"/>
  <c r="M95" i="5"/>
  <c r="N95" i="5"/>
  <c r="O95" i="5"/>
  <c r="P95" i="5"/>
  <c r="Q95" i="5"/>
  <c r="R95" i="5"/>
  <c r="S95" i="5"/>
  <c r="U95" i="5" s="1"/>
  <c r="V95" i="5"/>
  <c r="L96" i="5"/>
  <c r="M96" i="5"/>
  <c r="N96" i="5"/>
  <c r="O96" i="5"/>
  <c r="P96" i="5"/>
  <c r="Q96" i="5"/>
  <c r="R96" i="5"/>
  <c r="S96" i="5"/>
  <c r="V96" i="5"/>
  <c r="L97" i="5"/>
  <c r="M97" i="5"/>
  <c r="N97" i="5"/>
  <c r="O97" i="5"/>
  <c r="P97" i="5"/>
  <c r="Q97" i="5"/>
  <c r="R97" i="5"/>
  <c r="S97" i="5"/>
  <c r="V97" i="5"/>
  <c r="L98" i="5"/>
  <c r="M98" i="5"/>
  <c r="N98" i="5"/>
  <c r="O98" i="5"/>
  <c r="P98" i="5"/>
  <c r="Q98" i="5"/>
  <c r="R98" i="5"/>
  <c r="S98" i="5"/>
  <c r="W98" i="5" s="1"/>
  <c r="V98" i="5"/>
  <c r="L99" i="5"/>
  <c r="M99" i="5"/>
  <c r="N99" i="5"/>
  <c r="O99" i="5"/>
  <c r="P99" i="5"/>
  <c r="Q99" i="5"/>
  <c r="R99" i="5"/>
  <c r="S99" i="5"/>
  <c r="W99" i="5" s="1"/>
  <c r="V99" i="5"/>
  <c r="L100" i="5"/>
  <c r="M100" i="5"/>
  <c r="N100" i="5"/>
  <c r="O100" i="5"/>
  <c r="P100" i="5"/>
  <c r="Q100" i="5"/>
  <c r="R100" i="5"/>
  <c r="S100" i="5"/>
  <c r="U100" i="5" s="1"/>
  <c r="V100" i="5"/>
  <c r="L101" i="5"/>
  <c r="M101" i="5"/>
  <c r="N101" i="5"/>
  <c r="O101" i="5"/>
  <c r="P101" i="5"/>
  <c r="Q101" i="5"/>
  <c r="R101" i="5"/>
  <c r="S101" i="5"/>
  <c r="U101" i="5" s="1"/>
  <c r="V101" i="5"/>
  <c r="L102" i="5"/>
  <c r="M102" i="5"/>
  <c r="N102" i="5"/>
  <c r="O102" i="5"/>
  <c r="P102" i="5"/>
  <c r="Q102" i="5"/>
  <c r="R102" i="5"/>
  <c r="S102" i="5"/>
  <c r="U102" i="5" s="1"/>
  <c r="V102" i="5"/>
  <c r="L103" i="5"/>
  <c r="M103" i="5"/>
  <c r="N103" i="5"/>
  <c r="O103" i="5"/>
  <c r="P103" i="5"/>
  <c r="Q103" i="5"/>
  <c r="R103" i="5"/>
  <c r="S103" i="5"/>
  <c r="W103" i="5" s="1"/>
  <c r="V103" i="5"/>
  <c r="L104" i="5"/>
  <c r="M104" i="5"/>
  <c r="N104" i="5"/>
  <c r="O104" i="5"/>
  <c r="P104" i="5"/>
  <c r="Q104" i="5"/>
  <c r="R104" i="5"/>
  <c r="S104" i="5"/>
  <c r="U104" i="5" s="1"/>
  <c r="V104" i="5"/>
  <c r="L105" i="5"/>
  <c r="M105" i="5"/>
  <c r="N105" i="5"/>
  <c r="O105" i="5"/>
  <c r="P105" i="5"/>
  <c r="Q105" i="5"/>
  <c r="R105" i="5"/>
  <c r="S105" i="5"/>
  <c r="W105" i="5" s="1"/>
  <c r="V105" i="5"/>
  <c r="L106" i="5"/>
  <c r="M106" i="5"/>
  <c r="N106" i="5"/>
  <c r="O106" i="5"/>
  <c r="P106" i="5"/>
  <c r="Q106" i="5"/>
  <c r="R106" i="5"/>
  <c r="S106" i="5"/>
  <c r="W106" i="5" s="1"/>
  <c r="V106" i="5"/>
  <c r="L107" i="5"/>
  <c r="M107" i="5"/>
  <c r="N107" i="5"/>
  <c r="O107" i="5"/>
  <c r="P107" i="5"/>
  <c r="Q107" i="5"/>
  <c r="R107" i="5"/>
  <c r="S107" i="5"/>
  <c r="U107" i="5" s="1"/>
  <c r="V107" i="5"/>
  <c r="L108" i="5"/>
  <c r="M108" i="5"/>
  <c r="N108" i="5"/>
  <c r="O108" i="5"/>
  <c r="P108" i="5"/>
  <c r="Q108" i="5"/>
  <c r="R108" i="5"/>
  <c r="S108" i="5"/>
  <c r="V108" i="5"/>
  <c r="L109" i="5"/>
  <c r="M109" i="5"/>
  <c r="N109" i="5"/>
  <c r="O109" i="5"/>
  <c r="P109" i="5"/>
  <c r="Q109" i="5"/>
  <c r="R109" i="5"/>
  <c r="S109" i="5"/>
  <c r="W109" i="5" s="1"/>
  <c r="V109" i="5"/>
  <c r="L110" i="5"/>
  <c r="M110" i="5"/>
  <c r="N110" i="5"/>
  <c r="O110" i="5"/>
  <c r="P110" i="5"/>
  <c r="Q110" i="5"/>
  <c r="R110" i="5"/>
  <c r="S110" i="5"/>
  <c r="U110" i="5" s="1"/>
  <c r="V110" i="5"/>
  <c r="L111" i="5"/>
  <c r="M111" i="5"/>
  <c r="N111" i="5"/>
  <c r="O111" i="5"/>
  <c r="P111" i="5"/>
  <c r="Q111" i="5"/>
  <c r="R111" i="5"/>
  <c r="S111" i="5"/>
  <c r="W111" i="5" s="1"/>
  <c r="V111" i="5"/>
  <c r="L112" i="5"/>
  <c r="M112" i="5"/>
  <c r="N112" i="5"/>
  <c r="O112" i="5"/>
  <c r="P112" i="5"/>
  <c r="Q112" i="5"/>
  <c r="R112" i="5"/>
  <c r="S112" i="5"/>
  <c r="V112" i="5"/>
  <c r="L113" i="5"/>
  <c r="M113" i="5"/>
  <c r="N113" i="5"/>
  <c r="O113" i="5"/>
  <c r="P113" i="5"/>
  <c r="Q113" i="5"/>
  <c r="R113" i="5"/>
  <c r="S113" i="5"/>
  <c r="V113" i="5"/>
  <c r="L114" i="5"/>
  <c r="M114" i="5"/>
  <c r="N114" i="5"/>
  <c r="O114" i="5"/>
  <c r="P114" i="5"/>
  <c r="Q114" i="5"/>
  <c r="R114" i="5"/>
  <c r="S114" i="5"/>
  <c r="V114" i="5"/>
  <c r="L115" i="5"/>
  <c r="M115" i="5"/>
  <c r="N115" i="5"/>
  <c r="O115" i="5"/>
  <c r="P115" i="5"/>
  <c r="Q115" i="5"/>
  <c r="R115" i="5"/>
  <c r="S115" i="5"/>
  <c r="W115" i="5" s="1"/>
  <c r="V115" i="5"/>
  <c r="L116" i="5"/>
  <c r="M116" i="5"/>
  <c r="N116" i="5"/>
  <c r="O116" i="5"/>
  <c r="P116" i="5"/>
  <c r="Q116" i="5"/>
  <c r="R116" i="5"/>
  <c r="S116" i="5"/>
  <c r="V116" i="5"/>
  <c r="L117" i="5"/>
  <c r="M117" i="5"/>
  <c r="N117" i="5"/>
  <c r="O117" i="5"/>
  <c r="P117" i="5"/>
  <c r="Q117" i="5"/>
  <c r="R117" i="5"/>
  <c r="S117" i="5"/>
  <c r="U117" i="5" s="1"/>
  <c r="V117" i="5"/>
  <c r="L118" i="5"/>
  <c r="M118" i="5"/>
  <c r="N118" i="5"/>
  <c r="O118" i="5"/>
  <c r="P118" i="5"/>
  <c r="Q118" i="5"/>
  <c r="R118" i="5"/>
  <c r="S118" i="5"/>
  <c r="W118" i="5" s="1"/>
  <c r="V118" i="5"/>
  <c r="L119" i="5"/>
  <c r="M119" i="5"/>
  <c r="N119" i="5"/>
  <c r="O119" i="5"/>
  <c r="P119" i="5"/>
  <c r="Q119" i="5"/>
  <c r="R119" i="5"/>
  <c r="S119" i="5"/>
  <c r="W119" i="5" s="1"/>
  <c r="V119" i="5"/>
  <c r="L120" i="5"/>
  <c r="M120" i="5"/>
  <c r="N120" i="5"/>
  <c r="O120" i="5"/>
  <c r="P120" i="5"/>
  <c r="Q120" i="5"/>
  <c r="R120" i="5"/>
  <c r="S120" i="5"/>
  <c r="W120" i="5" s="1"/>
  <c r="V120" i="5"/>
  <c r="L121" i="5"/>
  <c r="M121" i="5"/>
  <c r="N121" i="5"/>
  <c r="O121" i="5"/>
  <c r="P121" i="5"/>
  <c r="Q121" i="5"/>
  <c r="R121" i="5"/>
  <c r="S121" i="5"/>
  <c r="U121" i="5" s="1"/>
  <c r="V121" i="5"/>
  <c r="L122" i="5"/>
  <c r="M122" i="5"/>
  <c r="N122" i="5"/>
  <c r="O122" i="5"/>
  <c r="P122" i="5"/>
  <c r="Q122" i="5"/>
  <c r="R122" i="5"/>
  <c r="S122" i="5"/>
  <c r="U122" i="5" s="1"/>
  <c r="V122" i="5"/>
  <c r="L123" i="5"/>
  <c r="M123" i="5"/>
  <c r="N123" i="5"/>
  <c r="O123" i="5"/>
  <c r="P123" i="5"/>
  <c r="Q123" i="5"/>
  <c r="R123" i="5"/>
  <c r="S123" i="5"/>
  <c r="W123" i="5" s="1"/>
  <c r="V123" i="5"/>
  <c r="L124" i="5"/>
  <c r="M124" i="5"/>
  <c r="N124" i="5"/>
  <c r="O124" i="5"/>
  <c r="P124" i="5"/>
  <c r="Q124" i="5"/>
  <c r="R124" i="5"/>
  <c r="S124" i="5"/>
  <c r="U124" i="5" s="1"/>
  <c r="V124" i="5"/>
  <c r="L125" i="5"/>
  <c r="M125" i="5"/>
  <c r="N125" i="5"/>
  <c r="O125" i="5"/>
  <c r="P125" i="5"/>
  <c r="Q125" i="5"/>
  <c r="R125" i="5"/>
  <c r="S125" i="5"/>
  <c r="V125" i="5"/>
  <c r="L126" i="5"/>
  <c r="M126" i="5"/>
  <c r="N126" i="5"/>
  <c r="O126" i="5"/>
  <c r="P126" i="5"/>
  <c r="Q126" i="5"/>
  <c r="R126" i="5"/>
  <c r="S126" i="5"/>
  <c r="U126" i="5" s="1"/>
  <c r="V126" i="5"/>
  <c r="L127" i="5"/>
  <c r="M127" i="5"/>
  <c r="N127" i="5"/>
  <c r="O127" i="5"/>
  <c r="P127" i="5"/>
  <c r="Q127" i="5"/>
  <c r="R127" i="5"/>
  <c r="S127" i="5"/>
  <c r="U127" i="5" s="1"/>
  <c r="V127" i="5"/>
  <c r="L128" i="5"/>
  <c r="M128" i="5"/>
  <c r="N128" i="5"/>
  <c r="O128" i="5"/>
  <c r="P128" i="5"/>
  <c r="Q128" i="5"/>
  <c r="R128" i="5"/>
  <c r="S128" i="5"/>
  <c r="V128" i="5"/>
  <c r="L129" i="5"/>
  <c r="M129" i="5"/>
  <c r="N129" i="5"/>
  <c r="O129" i="5"/>
  <c r="P129" i="5"/>
  <c r="Q129" i="5"/>
  <c r="R129" i="5"/>
  <c r="S129" i="5"/>
  <c r="U129" i="5" s="1"/>
  <c r="V129" i="5"/>
  <c r="L130" i="5"/>
  <c r="M130" i="5"/>
  <c r="N130" i="5"/>
  <c r="O130" i="5"/>
  <c r="P130" i="5"/>
  <c r="Q130" i="5"/>
  <c r="R130" i="5"/>
  <c r="S130" i="5"/>
  <c r="U130" i="5" s="1"/>
  <c r="V130" i="5"/>
  <c r="L131" i="5"/>
  <c r="M131" i="5"/>
  <c r="N131" i="5"/>
  <c r="O131" i="5"/>
  <c r="P131" i="5"/>
  <c r="Q131" i="5"/>
  <c r="R131" i="5"/>
  <c r="S131" i="5"/>
  <c r="U131" i="5" s="1"/>
  <c r="V131" i="5"/>
  <c r="L132" i="5"/>
  <c r="M132" i="5"/>
  <c r="N132" i="5"/>
  <c r="O132" i="5"/>
  <c r="P132" i="5"/>
  <c r="Q132" i="5"/>
  <c r="R132" i="5"/>
  <c r="S132" i="5"/>
  <c r="W132" i="5" s="1"/>
  <c r="V132" i="5"/>
  <c r="L133" i="5"/>
  <c r="M133" i="5"/>
  <c r="N133" i="5"/>
  <c r="O133" i="5"/>
  <c r="P133" i="5"/>
  <c r="Q133" i="5"/>
  <c r="R133" i="5"/>
  <c r="S133" i="5"/>
  <c r="U133" i="5" s="1"/>
  <c r="V133" i="5"/>
  <c r="L134" i="5"/>
  <c r="M134" i="5"/>
  <c r="N134" i="5"/>
  <c r="O134" i="5"/>
  <c r="P134" i="5"/>
  <c r="Q134" i="5"/>
  <c r="R134" i="5"/>
  <c r="S134" i="5"/>
  <c r="U134" i="5" s="1"/>
  <c r="V134" i="5"/>
  <c r="L135" i="5"/>
  <c r="M135" i="5"/>
  <c r="N135" i="5"/>
  <c r="O135" i="5"/>
  <c r="P135" i="5"/>
  <c r="Q135" i="5"/>
  <c r="R135" i="5"/>
  <c r="S135" i="5"/>
  <c r="W135" i="5" s="1"/>
  <c r="V135" i="5"/>
  <c r="L136" i="5"/>
  <c r="M136" i="5"/>
  <c r="N136" i="5"/>
  <c r="O136" i="5"/>
  <c r="P136" i="5"/>
  <c r="Q136" i="5"/>
  <c r="R136" i="5"/>
  <c r="S136" i="5"/>
  <c r="U136" i="5" s="1"/>
  <c r="V136" i="5"/>
  <c r="L137" i="5"/>
  <c r="M137" i="5"/>
  <c r="N137" i="5"/>
  <c r="O137" i="5"/>
  <c r="P137" i="5"/>
  <c r="Q137" i="5"/>
  <c r="R137" i="5"/>
  <c r="S137" i="5"/>
  <c r="U137" i="5" s="1"/>
  <c r="V137" i="5"/>
  <c r="L138" i="5"/>
  <c r="M138" i="5"/>
  <c r="N138" i="5"/>
  <c r="O138" i="5"/>
  <c r="P138" i="5"/>
  <c r="Q138" i="5"/>
  <c r="R138" i="5"/>
  <c r="S138" i="5"/>
  <c r="U138" i="5" s="1"/>
  <c r="V138" i="5"/>
  <c r="L139" i="5"/>
  <c r="M139" i="5"/>
  <c r="N139" i="5"/>
  <c r="O139" i="5"/>
  <c r="P139" i="5"/>
  <c r="Q139" i="5"/>
  <c r="R139" i="5"/>
  <c r="S139" i="5"/>
  <c r="V139" i="5"/>
  <c r="L140" i="5"/>
  <c r="M140" i="5"/>
  <c r="N140" i="5"/>
  <c r="O140" i="5"/>
  <c r="P140" i="5"/>
  <c r="Q140" i="5"/>
  <c r="R140" i="5"/>
  <c r="S140" i="5"/>
  <c r="U140" i="5" s="1"/>
  <c r="V140" i="5"/>
  <c r="L141" i="5"/>
  <c r="M141" i="5"/>
  <c r="N141" i="5"/>
  <c r="O141" i="5"/>
  <c r="P141" i="5"/>
  <c r="Q141" i="5"/>
  <c r="R141" i="5"/>
  <c r="S141" i="5"/>
  <c r="V141" i="5"/>
  <c r="L142" i="5"/>
  <c r="M142" i="5"/>
  <c r="N142" i="5"/>
  <c r="O142" i="5"/>
  <c r="P142" i="5"/>
  <c r="Q142" i="5"/>
  <c r="R142" i="5"/>
  <c r="S142" i="5"/>
  <c r="V142" i="5"/>
  <c r="L143" i="5"/>
  <c r="M143" i="5"/>
  <c r="N143" i="5"/>
  <c r="O143" i="5"/>
  <c r="P143" i="5"/>
  <c r="Q143" i="5"/>
  <c r="R143" i="5"/>
  <c r="S143" i="5"/>
  <c r="V143" i="5"/>
  <c r="L144" i="5"/>
  <c r="M144" i="5"/>
  <c r="N144" i="5"/>
  <c r="O144" i="5"/>
  <c r="P144" i="5"/>
  <c r="Q144" i="5"/>
  <c r="R144" i="5"/>
  <c r="S144" i="5"/>
  <c r="V144" i="5"/>
  <c r="L145" i="5"/>
  <c r="M145" i="5"/>
  <c r="N145" i="5"/>
  <c r="O145" i="5"/>
  <c r="P145" i="5"/>
  <c r="Q145" i="5"/>
  <c r="R145" i="5"/>
  <c r="S145" i="5"/>
  <c r="U145" i="5" s="1"/>
  <c r="V145" i="5"/>
  <c r="L146" i="5"/>
  <c r="M146" i="5"/>
  <c r="N146" i="5"/>
  <c r="O146" i="5"/>
  <c r="P146" i="5"/>
  <c r="Q146" i="5"/>
  <c r="R146" i="5"/>
  <c r="S146" i="5"/>
  <c r="U146" i="5" s="1"/>
  <c r="V146" i="5"/>
  <c r="L147" i="5"/>
  <c r="M147" i="5"/>
  <c r="N147" i="5"/>
  <c r="O147" i="5"/>
  <c r="P147" i="5"/>
  <c r="Q147" i="5"/>
  <c r="R147" i="5"/>
  <c r="S147" i="5"/>
  <c r="W147" i="5" s="1"/>
  <c r="V147" i="5"/>
  <c r="L148" i="5"/>
  <c r="M148" i="5"/>
  <c r="N148" i="5"/>
  <c r="O148" i="5"/>
  <c r="P148" i="5"/>
  <c r="Q148" i="5"/>
  <c r="R148" i="5"/>
  <c r="S148" i="5"/>
  <c r="W148" i="5" s="1"/>
  <c r="V148" i="5"/>
  <c r="L149" i="5"/>
  <c r="M149" i="5"/>
  <c r="N149" i="5"/>
  <c r="O149" i="5"/>
  <c r="P149" i="5"/>
  <c r="Q149" i="5"/>
  <c r="R149" i="5"/>
  <c r="S149" i="5"/>
  <c r="W149" i="5" s="1"/>
  <c r="V149" i="5"/>
  <c r="L150" i="5"/>
  <c r="M150" i="5"/>
  <c r="N150" i="5"/>
  <c r="O150" i="5"/>
  <c r="P150" i="5"/>
  <c r="Q150" i="5"/>
  <c r="R150" i="5"/>
  <c r="S150" i="5"/>
  <c r="U150" i="5" s="1"/>
  <c r="V150" i="5"/>
  <c r="L151" i="5"/>
  <c r="M151" i="5"/>
  <c r="N151" i="5"/>
  <c r="O151" i="5"/>
  <c r="P151" i="5"/>
  <c r="Q151" i="5"/>
  <c r="R151" i="5"/>
  <c r="S151" i="5"/>
  <c r="W151" i="5" s="1"/>
  <c r="V151" i="5"/>
  <c r="L152" i="5"/>
  <c r="M152" i="5"/>
  <c r="N152" i="5"/>
  <c r="O152" i="5"/>
  <c r="P152" i="5"/>
  <c r="Q152" i="5"/>
  <c r="R152" i="5"/>
  <c r="S152" i="5"/>
  <c r="W152" i="5" s="1"/>
  <c r="V152" i="5"/>
  <c r="L153" i="5"/>
  <c r="M153" i="5"/>
  <c r="N153" i="5"/>
  <c r="O153" i="5"/>
  <c r="P153" i="5"/>
  <c r="Q153" i="5"/>
  <c r="R153" i="5"/>
  <c r="S153" i="5"/>
  <c r="W153" i="5" s="1"/>
  <c r="V153" i="5"/>
  <c r="L154" i="5"/>
  <c r="M154" i="5"/>
  <c r="N154" i="5"/>
  <c r="O154" i="5"/>
  <c r="P154" i="5"/>
  <c r="Q154" i="5"/>
  <c r="R154" i="5"/>
  <c r="S154" i="5"/>
  <c r="W154" i="5" s="1"/>
  <c r="V154" i="5"/>
  <c r="L155" i="5"/>
  <c r="M155" i="5"/>
  <c r="N155" i="5"/>
  <c r="O155" i="5"/>
  <c r="P155" i="5"/>
  <c r="Q155" i="5"/>
  <c r="R155" i="5"/>
  <c r="S155" i="5"/>
  <c r="W155" i="5" s="1"/>
  <c r="V155" i="5"/>
  <c r="L156" i="5"/>
  <c r="M156" i="5"/>
  <c r="N156" i="5"/>
  <c r="O156" i="5"/>
  <c r="P156" i="5"/>
  <c r="Q156" i="5"/>
  <c r="R156" i="5"/>
  <c r="S156" i="5"/>
  <c r="V156" i="5"/>
  <c r="L157" i="5"/>
  <c r="M157" i="5"/>
  <c r="N157" i="5"/>
  <c r="O157" i="5"/>
  <c r="P157" i="5"/>
  <c r="Q157" i="5"/>
  <c r="R157" i="5"/>
  <c r="S157" i="5"/>
  <c r="U157" i="5" s="1"/>
  <c r="V157" i="5"/>
  <c r="L158" i="5"/>
  <c r="M158" i="5"/>
  <c r="N158" i="5"/>
  <c r="O158" i="5"/>
  <c r="P158" i="5"/>
  <c r="Q158" i="5"/>
  <c r="R158" i="5"/>
  <c r="S158" i="5"/>
  <c r="V158" i="5"/>
  <c r="L159" i="5"/>
  <c r="M159" i="5"/>
  <c r="N159" i="5"/>
  <c r="O159" i="5"/>
  <c r="P159" i="5"/>
  <c r="Q159" i="5"/>
  <c r="R159" i="5"/>
  <c r="S159" i="5"/>
  <c r="U159" i="5" s="1"/>
  <c r="V159" i="5"/>
  <c r="L160" i="5"/>
  <c r="M160" i="5"/>
  <c r="N160" i="5"/>
  <c r="O160" i="5"/>
  <c r="P160" i="5"/>
  <c r="Q160" i="5"/>
  <c r="R160" i="5"/>
  <c r="S160" i="5"/>
  <c r="U160" i="5" s="1"/>
  <c r="V160" i="5"/>
  <c r="L161" i="5"/>
  <c r="M161" i="5"/>
  <c r="N161" i="5"/>
  <c r="O161" i="5"/>
  <c r="P161" i="5"/>
  <c r="Q161" i="5"/>
  <c r="R161" i="5"/>
  <c r="S161" i="5"/>
  <c r="W161" i="5" s="1"/>
  <c r="V161" i="5"/>
  <c r="L162" i="5"/>
  <c r="M162" i="5"/>
  <c r="N162" i="5"/>
  <c r="O162" i="5"/>
  <c r="P162" i="5"/>
  <c r="Q162" i="5"/>
  <c r="R162" i="5"/>
  <c r="S162" i="5"/>
  <c r="W162" i="5" s="1"/>
  <c r="V162" i="5"/>
  <c r="L163" i="5"/>
  <c r="M163" i="5"/>
  <c r="N163" i="5"/>
  <c r="O163" i="5"/>
  <c r="P163" i="5"/>
  <c r="Q163" i="5"/>
  <c r="R163" i="5"/>
  <c r="S163" i="5"/>
  <c r="W163" i="5" s="1"/>
  <c r="V163" i="5"/>
  <c r="L164" i="5"/>
  <c r="M164" i="5"/>
  <c r="N164" i="5"/>
  <c r="O164" i="5"/>
  <c r="P164" i="5"/>
  <c r="Q164" i="5"/>
  <c r="R164" i="5"/>
  <c r="S164" i="5"/>
  <c r="W164" i="5" s="1"/>
  <c r="V164" i="5"/>
  <c r="L165" i="5"/>
  <c r="M165" i="5"/>
  <c r="N165" i="5"/>
  <c r="O165" i="5"/>
  <c r="P165" i="5"/>
  <c r="Q165" i="5"/>
  <c r="R165" i="5"/>
  <c r="S165" i="5"/>
  <c r="V165" i="5"/>
  <c r="L166" i="5"/>
  <c r="M166" i="5"/>
  <c r="N166" i="5"/>
  <c r="O166" i="5"/>
  <c r="P166" i="5"/>
  <c r="Q166" i="5"/>
  <c r="R166" i="5"/>
  <c r="S166" i="5"/>
  <c r="U166" i="5" s="1"/>
  <c r="V166" i="5"/>
  <c r="L167" i="5"/>
  <c r="M167" i="5"/>
  <c r="N167" i="5"/>
  <c r="O167" i="5"/>
  <c r="P167" i="5"/>
  <c r="Q167" i="5"/>
  <c r="R167" i="5"/>
  <c r="S167" i="5"/>
  <c r="U167" i="5" s="1"/>
  <c r="V167" i="5"/>
  <c r="L168" i="5"/>
  <c r="M168" i="5"/>
  <c r="N168" i="5"/>
  <c r="O168" i="5"/>
  <c r="P168" i="5"/>
  <c r="Q168" i="5"/>
  <c r="R168" i="5"/>
  <c r="S168" i="5"/>
  <c r="U168" i="5" s="1"/>
  <c r="V168" i="5"/>
  <c r="L169" i="5"/>
  <c r="M169" i="5"/>
  <c r="N169" i="5"/>
  <c r="O169" i="5"/>
  <c r="P169" i="5"/>
  <c r="Q169" i="5"/>
  <c r="R169" i="5"/>
  <c r="S169" i="5"/>
  <c r="V169" i="5"/>
  <c r="L170" i="5"/>
  <c r="M170" i="5"/>
  <c r="N170" i="5"/>
  <c r="O170" i="5"/>
  <c r="P170" i="5"/>
  <c r="Q170" i="5"/>
  <c r="R170" i="5"/>
  <c r="S170" i="5"/>
  <c r="V170" i="5"/>
  <c r="L171" i="5"/>
  <c r="M171" i="5"/>
  <c r="N171" i="5"/>
  <c r="O171" i="5"/>
  <c r="P171" i="5"/>
  <c r="Q171" i="5"/>
  <c r="R171" i="5"/>
  <c r="S171" i="5"/>
  <c r="W171" i="5" s="1"/>
  <c r="V171" i="5"/>
  <c r="L172" i="5"/>
  <c r="M172" i="5"/>
  <c r="N172" i="5"/>
  <c r="O172" i="5"/>
  <c r="P172" i="5"/>
  <c r="Q172" i="5"/>
  <c r="R172" i="5"/>
  <c r="S172" i="5"/>
  <c r="U172" i="5" s="1"/>
  <c r="V172" i="5"/>
  <c r="L173" i="5"/>
  <c r="M173" i="5"/>
  <c r="N173" i="5"/>
  <c r="O173" i="5"/>
  <c r="P173" i="5"/>
  <c r="Q173" i="5"/>
  <c r="R173" i="5"/>
  <c r="S173" i="5"/>
  <c r="U173" i="5" s="1"/>
  <c r="V173" i="5"/>
  <c r="L174" i="5"/>
  <c r="M174" i="5"/>
  <c r="N174" i="5"/>
  <c r="O174" i="5"/>
  <c r="P174" i="5"/>
  <c r="Q174" i="5"/>
  <c r="R174" i="5"/>
  <c r="S174" i="5"/>
  <c r="U174" i="5" s="1"/>
  <c r="V174" i="5"/>
  <c r="L175" i="5"/>
  <c r="M175" i="5"/>
  <c r="N175" i="5"/>
  <c r="O175" i="5"/>
  <c r="P175" i="5"/>
  <c r="Q175" i="5"/>
  <c r="R175" i="5"/>
  <c r="S175" i="5"/>
  <c r="W175" i="5" s="1"/>
  <c r="V175" i="5"/>
  <c r="L176" i="5"/>
  <c r="M176" i="5"/>
  <c r="N176" i="5"/>
  <c r="O176" i="5"/>
  <c r="P176" i="5"/>
  <c r="Q176" i="5"/>
  <c r="R176" i="5"/>
  <c r="S176" i="5"/>
  <c r="U176" i="5" s="1"/>
  <c r="V176" i="5"/>
  <c r="L177" i="5"/>
  <c r="M177" i="5"/>
  <c r="N177" i="5"/>
  <c r="O177" i="5"/>
  <c r="P177" i="5"/>
  <c r="Q177" i="5"/>
  <c r="R177" i="5"/>
  <c r="S177" i="5"/>
  <c r="V177" i="5"/>
  <c r="L178" i="5"/>
  <c r="M178" i="5"/>
  <c r="N178" i="5"/>
  <c r="O178" i="5"/>
  <c r="P178" i="5"/>
  <c r="Q178" i="5"/>
  <c r="R178" i="5"/>
  <c r="S178" i="5"/>
  <c r="U178" i="5" s="1"/>
  <c r="V178" i="5"/>
  <c r="L179" i="5"/>
  <c r="M179" i="5"/>
  <c r="N179" i="5"/>
  <c r="O179" i="5"/>
  <c r="P179" i="5"/>
  <c r="Q179" i="5"/>
  <c r="R179" i="5"/>
  <c r="S179" i="5"/>
  <c r="W179" i="5" s="1"/>
  <c r="V179" i="5"/>
  <c r="L180" i="5"/>
  <c r="M180" i="5"/>
  <c r="N180" i="5"/>
  <c r="O180" i="5"/>
  <c r="P180" i="5"/>
  <c r="Q180" i="5"/>
  <c r="R180" i="5"/>
  <c r="S180" i="5"/>
  <c r="V180" i="5"/>
  <c r="L181" i="5"/>
  <c r="M181" i="5"/>
  <c r="N181" i="5"/>
  <c r="O181" i="5"/>
  <c r="P181" i="5"/>
  <c r="Q181" i="5"/>
  <c r="R181" i="5"/>
  <c r="S181" i="5"/>
  <c r="V181" i="5"/>
  <c r="L182" i="5"/>
  <c r="M182" i="5"/>
  <c r="N182" i="5"/>
  <c r="O182" i="5"/>
  <c r="P182" i="5"/>
  <c r="Q182" i="5"/>
  <c r="R182" i="5"/>
  <c r="S182" i="5"/>
  <c r="U182" i="5" s="1"/>
  <c r="V182" i="5"/>
  <c r="L183" i="5"/>
  <c r="M183" i="5"/>
  <c r="N183" i="5"/>
  <c r="O183" i="5"/>
  <c r="P183" i="5"/>
  <c r="Q183" i="5"/>
  <c r="R183" i="5"/>
  <c r="S183" i="5"/>
  <c r="W183" i="5" s="1"/>
  <c r="V183" i="5"/>
  <c r="L184" i="5"/>
  <c r="M184" i="5"/>
  <c r="N184" i="5"/>
  <c r="O184" i="5"/>
  <c r="P184" i="5"/>
  <c r="Q184" i="5"/>
  <c r="R184" i="5"/>
  <c r="S184" i="5"/>
  <c r="V184" i="5"/>
  <c r="L185" i="5"/>
  <c r="M185" i="5"/>
  <c r="N185" i="5"/>
  <c r="O185" i="5"/>
  <c r="P185" i="5"/>
  <c r="Q185" i="5"/>
  <c r="R185" i="5"/>
  <c r="S185" i="5"/>
  <c r="U185" i="5" s="1"/>
  <c r="V185" i="5"/>
  <c r="L186" i="5"/>
  <c r="M186" i="5"/>
  <c r="N186" i="5"/>
  <c r="O186" i="5"/>
  <c r="P186" i="5"/>
  <c r="Q186" i="5"/>
  <c r="R186" i="5"/>
  <c r="S186" i="5"/>
  <c r="U186" i="5" s="1"/>
  <c r="V186" i="5"/>
  <c r="L187" i="5"/>
  <c r="M187" i="5"/>
  <c r="N187" i="5"/>
  <c r="O187" i="5"/>
  <c r="P187" i="5"/>
  <c r="Q187" i="5"/>
  <c r="R187" i="5"/>
  <c r="S187" i="5"/>
  <c r="W187" i="5" s="1"/>
  <c r="V187" i="5"/>
  <c r="L188" i="5"/>
  <c r="M188" i="5"/>
  <c r="N188" i="5"/>
  <c r="O188" i="5"/>
  <c r="P188" i="5"/>
  <c r="Q188" i="5"/>
  <c r="R188" i="5"/>
  <c r="S188" i="5"/>
  <c r="U188" i="5" s="1"/>
  <c r="V188" i="5"/>
  <c r="L189" i="5"/>
  <c r="M189" i="5"/>
  <c r="N189" i="5"/>
  <c r="O189" i="5"/>
  <c r="P189" i="5"/>
  <c r="Q189" i="5"/>
  <c r="R189" i="5"/>
  <c r="S189" i="5"/>
  <c r="V189" i="5"/>
  <c r="L190" i="5"/>
  <c r="M190" i="5"/>
  <c r="N190" i="5"/>
  <c r="O190" i="5"/>
  <c r="P190" i="5"/>
  <c r="Q190" i="5"/>
  <c r="R190" i="5"/>
  <c r="S190" i="5"/>
  <c r="U190" i="5" s="1"/>
  <c r="V190" i="5"/>
  <c r="L191" i="5"/>
  <c r="M191" i="5"/>
  <c r="N191" i="5"/>
  <c r="O191" i="5"/>
  <c r="P191" i="5"/>
  <c r="Q191" i="5"/>
  <c r="R191" i="5"/>
  <c r="S191" i="5"/>
  <c r="V191" i="5"/>
  <c r="L192" i="5"/>
  <c r="M192" i="5"/>
  <c r="N192" i="5"/>
  <c r="O192" i="5"/>
  <c r="P192" i="5"/>
  <c r="Q192" i="5"/>
  <c r="R192" i="5"/>
  <c r="S192" i="5"/>
  <c r="V192" i="5"/>
  <c r="L193" i="5"/>
  <c r="M193" i="5"/>
  <c r="N193" i="5"/>
  <c r="O193" i="5"/>
  <c r="P193" i="5"/>
  <c r="Q193" i="5"/>
  <c r="R193" i="5"/>
  <c r="S193" i="5"/>
  <c r="U193" i="5" s="1"/>
  <c r="V193" i="5"/>
  <c r="L194" i="5"/>
  <c r="M194" i="5"/>
  <c r="N194" i="5"/>
  <c r="O194" i="5"/>
  <c r="P194" i="5"/>
  <c r="Q194" i="5"/>
  <c r="R194" i="5"/>
  <c r="S194" i="5"/>
  <c r="U194" i="5" s="1"/>
  <c r="V194" i="5"/>
  <c r="L195" i="5"/>
  <c r="M195" i="5"/>
  <c r="N195" i="5"/>
  <c r="O195" i="5"/>
  <c r="P195" i="5"/>
  <c r="Q195" i="5"/>
  <c r="R195" i="5"/>
  <c r="S195" i="5"/>
  <c r="W195" i="5" s="1"/>
  <c r="V195" i="5"/>
  <c r="L196" i="5"/>
  <c r="M196" i="5"/>
  <c r="N196" i="5"/>
  <c r="O196" i="5"/>
  <c r="P196" i="5"/>
  <c r="Q196" i="5"/>
  <c r="R196" i="5"/>
  <c r="S196" i="5"/>
  <c r="U196" i="5" s="1"/>
  <c r="V196" i="5"/>
  <c r="L197" i="5"/>
  <c r="M197" i="5"/>
  <c r="N197" i="5"/>
  <c r="O197" i="5"/>
  <c r="P197" i="5"/>
  <c r="Q197" i="5"/>
  <c r="R197" i="5"/>
  <c r="S197" i="5"/>
  <c r="U197" i="5" s="1"/>
  <c r="V197" i="5"/>
  <c r="L198" i="5"/>
  <c r="M198" i="5"/>
  <c r="N198" i="5"/>
  <c r="O198" i="5"/>
  <c r="P198" i="5"/>
  <c r="Q198" i="5"/>
  <c r="R198" i="5"/>
  <c r="S198" i="5"/>
  <c r="U198" i="5" s="1"/>
  <c r="V198" i="5"/>
  <c r="L199" i="5"/>
  <c r="M199" i="5"/>
  <c r="N199" i="5"/>
  <c r="O199" i="5"/>
  <c r="P199" i="5"/>
  <c r="Q199" i="5"/>
  <c r="R199" i="5"/>
  <c r="S199" i="5"/>
  <c r="W199" i="5" s="1"/>
  <c r="V199" i="5"/>
  <c r="L200" i="5"/>
  <c r="M200" i="5"/>
  <c r="N200" i="5"/>
  <c r="O200" i="5"/>
  <c r="P200" i="5"/>
  <c r="Q200" i="5"/>
  <c r="R200" i="5"/>
  <c r="S200" i="5"/>
  <c r="V200" i="5"/>
  <c r="L201" i="5"/>
  <c r="M201" i="5"/>
  <c r="N201" i="5"/>
  <c r="O201" i="5"/>
  <c r="P201" i="5"/>
  <c r="Q201" i="5"/>
  <c r="R201" i="5"/>
  <c r="S201" i="5"/>
  <c r="V201" i="5"/>
  <c r="L202" i="5"/>
  <c r="M202" i="5"/>
  <c r="N202" i="5"/>
  <c r="O202" i="5"/>
  <c r="P202" i="5"/>
  <c r="Q202" i="5"/>
  <c r="R202" i="5"/>
  <c r="S202" i="5"/>
  <c r="U202" i="5" s="1"/>
  <c r="V202" i="5"/>
  <c r="L203" i="5"/>
  <c r="M203" i="5"/>
  <c r="N203" i="5"/>
  <c r="O203" i="5"/>
  <c r="P203" i="5"/>
  <c r="Q203" i="5"/>
  <c r="R203" i="5"/>
  <c r="S203" i="5"/>
  <c r="W203" i="5" s="1"/>
  <c r="V203" i="5"/>
  <c r="L204" i="5"/>
  <c r="M204" i="5"/>
  <c r="N204" i="5"/>
  <c r="O204" i="5"/>
  <c r="P204" i="5"/>
  <c r="Q204" i="5"/>
  <c r="R204" i="5"/>
  <c r="S204" i="5"/>
  <c r="U204" i="5" s="1"/>
  <c r="V204" i="5"/>
  <c r="L205" i="5"/>
  <c r="M205" i="5"/>
  <c r="N205" i="5"/>
  <c r="O205" i="5"/>
  <c r="P205" i="5"/>
  <c r="Q205" i="5"/>
  <c r="R205" i="5"/>
  <c r="S205" i="5"/>
  <c r="U205" i="5" s="1"/>
  <c r="V205" i="5"/>
  <c r="L206" i="5"/>
  <c r="M206" i="5"/>
  <c r="N206" i="5"/>
  <c r="O206" i="5"/>
  <c r="P206" i="5"/>
  <c r="Q206" i="5"/>
  <c r="R206" i="5"/>
  <c r="S206" i="5"/>
  <c r="V206" i="5"/>
  <c r="L207" i="5"/>
  <c r="M207" i="5"/>
  <c r="N207" i="5"/>
  <c r="O207" i="5"/>
  <c r="P207" i="5"/>
  <c r="Q207" i="5"/>
  <c r="R207" i="5"/>
  <c r="S207" i="5"/>
  <c r="U207" i="5" s="1"/>
  <c r="V207" i="5"/>
  <c r="L208" i="5"/>
  <c r="M208" i="5"/>
  <c r="N208" i="5"/>
  <c r="O208" i="5"/>
  <c r="P208" i="5"/>
  <c r="Q208" i="5"/>
  <c r="R208" i="5"/>
  <c r="S208" i="5"/>
  <c r="U208" i="5" s="1"/>
  <c r="V208" i="5"/>
  <c r="L209" i="5"/>
  <c r="M209" i="5"/>
  <c r="N209" i="5"/>
  <c r="O209" i="5"/>
  <c r="P209" i="5"/>
  <c r="Q209" i="5"/>
  <c r="R209" i="5"/>
  <c r="S209" i="5"/>
  <c r="V209" i="5"/>
  <c r="L210" i="5"/>
  <c r="M210" i="5"/>
  <c r="N210" i="5"/>
  <c r="O210" i="5"/>
  <c r="P210" i="5"/>
  <c r="Q210" i="5"/>
  <c r="R210" i="5"/>
  <c r="S210" i="5"/>
  <c r="V210" i="5"/>
  <c r="L211" i="5"/>
  <c r="M211" i="5"/>
  <c r="N211" i="5"/>
  <c r="O211" i="5"/>
  <c r="P211" i="5"/>
  <c r="Q211" i="5"/>
  <c r="R211" i="5"/>
  <c r="S211" i="5"/>
  <c r="W211" i="5" s="1"/>
  <c r="V211" i="5"/>
  <c r="L212" i="5"/>
  <c r="M212" i="5"/>
  <c r="N212" i="5"/>
  <c r="O212" i="5"/>
  <c r="P212" i="5"/>
  <c r="Q212" i="5"/>
  <c r="R212" i="5"/>
  <c r="S212" i="5"/>
  <c r="V212" i="5"/>
  <c r="L213" i="5"/>
  <c r="M213" i="5"/>
  <c r="N213" i="5"/>
  <c r="O213" i="5"/>
  <c r="P213" i="5"/>
  <c r="Q213" i="5"/>
  <c r="R213" i="5"/>
  <c r="S213" i="5"/>
  <c r="W213" i="5" s="1"/>
  <c r="V213" i="5"/>
  <c r="L214" i="5"/>
  <c r="M214" i="5"/>
  <c r="N214" i="5"/>
  <c r="O214" i="5"/>
  <c r="P214" i="5"/>
  <c r="Q214" i="5"/>
  <c r="R214" i="5"/>
  <c r="S214" i="5"/>
  <c r="V214" i="5"/>
  <c r="L215" i="5"/>
  <c r="M215" i="5"/>
  <c r="N215" i="5"/>
  <c r="O215" i="5"/>
  <c r="P215" i="5"/>
  <c r="Q215" i="5"/>
  <c r="R215" i="5"/>
  <c r="S215" i="5"/>
  <c r="W215" i="5" s="1"/>
  <c r="V215" i="5"/>
  <c r="L216" i="5"/>
  <c r="M216" i="5"/>
  <c r="N216" i="5"/>
  <c r="O216" i="5"/>
  <c r="P216" i="5"/>
  <c r="Q216" i="5"/>
  <c r="R216" i="5"/>
  <c r="S216" i="5"/>
  <c r="W216" i="5" s="1"/>
  <c r="V216" i="5"/>
  <c r="L217" i="5"/>
  <c r="M217" i="5"/>
  <c r="N217" i="5"/>
  <c r="O217" i="5"/>
  <c r="P217" i="5"/>
  <c r="Q217" i="5"/>
  <c r="R217" i="5"/>
  <c r="S217" i="5"/>
  <c r="U217" i="5" s="1"/>
  <c r="V217" i="5"/>
  <c r="L218" i="5"/>
  <c r="M218" i="5"/>
  <c r="N218" i="5"/>
  <c r="O218" i="5"/>
  <c r="P218" i="5"/>
  <c r="Q218" i="5"/>
  <c r="R218" i="5"/>
  <c r="S218" i="5"/>
  <c r="V218" i="5"/>
  <c r="L219" i="5"/>
  <c r="M219" i="5"/>
  <c r="N219" i="5"/>
  <c r="O219" i="5"/>
  <c r="P219" i="5"/>
  <c r="Q219" i="5"/>
  <c r="R219" i="5"/>
  <c r="S219" i="5"/>
  <c r="U219" i="5" s="1"/>
  <c r="V219" i="5"/>
  <c r="L220" i="5"/>
  <c r="M220" i="5"/>
  <c r="N220" i="5"/>
  <c r="O220" i="5"/>
  <c r="P220" i="5"/>
  <c r="Q220" i="5"/>
  <c r="R220" i="5"/>
  <c r="S220" i="5"/>
  <c r="V220" i="5"/>
  <c r="L221" i="5"/>
  <c r="M221" i="5"/>
  <c r="N221" i="5"/>
  <c r="O221" i="5"/>
  <c r="P221" i="5"/>
  <c r="Q221" i="5"/>
  <c r="R221" i="5"/>
  <c r="S221" i="5"/>
  <c r="W221" i="5" s="1"/>
  <c r="V221" i="5"/>
  <c r="L222" i="5"/>
  <c r="M222" i="5"/>
  <c r="N222" i="5"/>
  <c r="O222" i="5"/>
  <c r="P222" i="5"/>
  <c r="Q222" i="5"/>
  <c r="R222" i="5"/>
  <c r="S222" i="5"/>
  <c r="U222" i="5" s="1"/>
  <c r="V222" i="5"/>
  <c r="L223" i="5"/>
  <c r="M223" i="5"/>
  <c r="N223" i="5"/>
  <c r="O223" i="5"/>
  <c r="P223" i="5"/>
  <c r="Q223" i="5"/>
  <c r="R223" i="5"/>
  <c r="S223" i="5"/>
  <c r="V223" i="5"/>
  <c r="L224" i="5"/>
  <c r="M224" i="5"/>
  <c r="N224" i="5"/>
  <c r="O224" i="5"/>
  <c r="P224" i="5"/>
  <c r="Q224" i="5"/>
  <c r="R224" i="5"/>
  <c r="S224" i="5"/>
  <c r="V224" i="5"/>
  <c r="L225" i="5"/>
  <c r="M225" i="5"/>
  <c r="N225" i="5"/>
  <c r="O225" i="5"/>
  <c r="P225" i="5"/>
  <c r="Q225" i="5"/>
  <c r="R225" i="5"/>
  <c r="S225" i="5"/>
  <c r="U225" i="5" s="1"/>
  <c r="V225" i="5"/>
  <c r="L226" i="5"/>
  <c r="M226" i="5"/>
  <c r="N226" i="5"/>
  <c r="O226" i="5"/>
  <c r="P226" i="5"/>
  <c r="Q226" i="5"/>
  <c r="R226" i="5"/>
  <c r="S226" i="5"/>
  <c r="W226" i="5" s="1"/>
  <c r="V226" i="5"/>
  <c r="L227" i="5"/>
  <c r="M227" i="5"/>
  <c r="N227" i="5"/>
  <c r="O227" i="5"/>
  <c r="P227" i="5"/>
  <c r="Q227" i="5"/>
  <c r="R227" i="5"/>
  <c r="S227" i="5"/>
  <c r="W227" i="5" s="1"/>
  <c r="V227" i="5"/>
  <c r="L228" i="5"/>
  <c r="M228" i="5"/>
  <c r="N228" i="5"/>
  <c r="O228" i="5"/>
  <c r="P228" i="5"/>
  <c r="Q228" i="5"/>
  <c r="R228" i="5"/>
  <c r="S228" i="5"/>
  <c r="V228" i="5"/>
  <c r="L229" i="5"/>
  <c r="M229" i="5"/>
  <c r="N229" i="5"/>
  <c r="O229" i="5"/>
  <c r="P229" i="5"/>
  <c r="Q229" i="5"/>
  <c r="R229" i="5"/>
  <c r="S229" i="5"/>
  <c r="U229" i="5" s="1"/>
  <c r="V229" i="5"/>
  <c r="L230" i="5"/>
  <c r="M230" i="5"/>
  <c r="N230" i="5"/>
  <c r="O230" i="5"/>
  <c r="P230" i="5"/>
  <c r="Q230" i="5"/>
  <c r="R230" i="5"/>
  <c r="S230" i="5"/>
  <c r="U230" i="5" s="1"/>
  <c r="V230" i="5"/>
  <c r="L231" i="5"/>
  <c r="M231" i="5"/>
  <c r="N231" i="5"/>
  <c r="O231" i="5"/>
  <c r="P231" i="5"/>
  <c r="Q231" i="5"/>
  <c r="R231" i="5"/>
  <c r="S231" i="5"/>
  <c r="V231" i="5"/>
  <c r="L232" i="5"/>
  <c r="M232" i="5"/>
  <c r="N232" i="5"/>
  <c r="O232" i="5"/>
  <c r="P232" i="5"/>
  <c r="Q232" i="5"/>
  <c r="R232" i="5"/>
  <c r="S232" i="5"/>
  <c r="U232" i="5" s="1"/>
  <c r="V232" i="5"/>
  <c r="L233" i="5"/>
  <c r="M233" i="5"/>
  <c r="N233" i="5"/>
  <c r="O233" i="5"/>
  <c r="P233" i="5"/>
  <c r="Q233" i="5"/>
  <c r="R233" i="5"/>
  <c r="S233" i="5"/>
  <c r="W233" i="5" s="1"/>
  <c r="V233" i="5"/>
  <c r="L234" i="5"/>
  <c r="M234" i="5"/>
  <c r="N234" i="5"/>
  <c r="O234" i="5"/>
  <c r="P234" i="5"/>
  <c r="Q234" i="5"/>
  <c r="R234" i="5"/>
  <c r="S234" i="5"/>
  <c r="U234" i="5" s="1"/>
  <c r="V234" i="5"/>
  <c r="L235" i="5"/>
  <c r="M235" i="5"/>
  <c r="N235" i="5"/>
  <c r="O235" i="5"/>
  <c r="P235" i="5"/>
  <c r="Q235" i="5"/>
  <c r="R235" i="5"/>
  <c r="S235" i="5"/>
  <c r="W235" i="5" s="1"/>
  <c r="V235" i="5"/>
  <c r="L236" i="5"/>
  <c r="M236" i="5"/>
  <c r="N236" i="5"/>
  <c r="O236" i="5"/>
  <c r="P236" i="5"/>
  <c r="Q236" i="5"/>
  <c r="R236" i="5"/>
  <c r="S236" i="5"/>
  <c r="V236" i="5"/>
  <c r="L237" i="5"/>
  <c r="M237" i="5"/>
  <c r="N237" i="5"/>
  <c r="O237" i="5"/>
  <c r="P237" i="5"/>
  <c r="Q237" i="5"/>
  <c r="R237" i="5"/>
  <c r="S237" i="5"/>
  <c r="V237" i="5"/>
  <c r="L238" i="5"/>
  <c r="M238" i="5"/>
  <c r="N238" i="5"/>
  <c r="O238" i="5"/>
  <c r="P238" i="5"/>
  <c r="Q238" i="5"/>
  <c r="R238" i="5"/>
  <c r="S238" i="5"/>
  <c r="U238" i="5" s="1"/>
  <c r="V238" i="5"/>
  <c r="L239" i="5"/>
  <c r="M239" i="5"/>
  <c r="N239" i="5"/>
  <c r="O239" i="5"/>
  <c r="P239" i="5"/>
  <c r="Q239" i="5"/>
  <c r="R239" i="5"/>
  <c r="S239" i="5"/>
  <c r="V239" i="5"/>
  <c r="L240" i="5"/>
  <c r="M240" i="5"/>
  <c r="N240" i="5"/>
  <c r="O240" i="5"/>
  <c r="P240" i="5"/>
  <c r="Q240" i="5"/>
  <c r="R240" i="5"/>
  <c r="S240" i="5"/>
  <c r="U240" i="5" s="1"/>
  <c r="V240" i="5"/>
  <c r="L241" i="5"/>
  <c r="M241" i="5"/>
  <c r="N241" i="5"/>
  <c r="O241" i="5"/>
  <c r="P241" i="5"/>
  <c r="Q241" i="5"/>
  <c r="R241" i="5"/>
  <c r="S241" i="5"/>
  <c r="V241" i="5"/>
  <c r="L242" i="5"/>
  <c r="M242" i="5"/>
  <c r="N242" i="5"/>
  <c r="O242" i="5"/>
  <c r="P242" i="5"/>
  <c r="Q242" i="5"/>
  <c r="R242" i="5"/>
  <c r="S242" i="5"/>
  <c r="U242" i="5" s="1"/>
  <c r="V242" i="5"/>
  <c r="L243" i="5"/>
  <c r="M243" i="5"/>
  <c r="N243" i="5"/>
  <c r="O243" i="5"/>
  <c r="P243" i="5"/>
  <c r="Q243" i="5"/>
  <c r="R243" i="5"/>
  <c r="S243" i="5"/>
  <c r="W243" i="5" s="1"/>
  <c r="V243" i="5"/>
  <c r="L244" i="5"/>
  <c r="M244" i="5"/>
  <c r="N244" i="5"/>
  <c r="O244" i="5"/>
  <c r="P244" i="5"/>
  <c r="Q244" i="5"/>
  <c r="R244" i="5"/>
  <c r="S244" i="5"/>
  <c r="U244" i="5" s="1"/>
  <c r="V244" i="5"/>
  <c r="L245" i="5"/>
  <c r="M245" i="5"/>
  <c r="N245" i="5"/>
  <c r="O245" i="5"/>
  <c r="P245" i="5"/>
  <c r="Q245" i="5"/>
  <c r="R245" i="5"/>
  <c r="S245" i="5"/>
  <c r="W245" i="5" s="1"/>
  <c r="V245" i="5"/>
  <c r="L246" i="5"/>
  <c r="M246" i="5"/>
  <c r="N246" i="5"/>
  <c r="O246" i="5"/>
  <c r="P246" i="5"/>
  <c r="Q246" i="5"/>
  <c r="R246" i="5"/>
  <c r="S246" i="5"/>
  <c r="W246" i="5" s="1"/>
  <c r="V246" i="5"/>
  <c r="L247" i="5"/>
  <c r="M247" i="5"/>
  <c r="N247" i="5"/>
  <c r="O247" i="5"/>
  <c r="P247" i="5"/>
  <c r="Q247" i="5"/>
  <c r="R247" i="5"/>
  <c r="S247" i="5"/>
  <c r="U247" i="5" s="1"/>
  <c r="V247" i="5"/>
  <c r="L248" i="5"/>
  <c r="M248" i="5"/>
  <c r="N248" i="5"/>
  <c r="O248" i="5"/>
  <c r="P248" i="5"/>
  <c r="Q248" i="5"/>
  <c r="R248" i="5"/>
  <c r="S248" i="5"/>
  <c r="V248" i="5"/>
  <c r="L249" i="5"/>
  <c r="M249" i="5"/>
  <c r="N249" i="5"/>
  <c r="O249" i="5"/>
  <c r="P249" i="5"/>
  <c r="Q249" i="5"/>
  <c r="R249" i="5"/>
  <c r="S249" i="5"/>
  <c r="U249" i="5" s="1"/>
  <c r="V249" i="5"/>
  <c r="L250" i="5"/>
  <c r="M250" i="5"/>
  <c r="N250" i="5"/>
  <c r="O250" i="5"/>
  <c r="P250" i="5"/>
  <c r="Q250" i="5"/>
  <c r="R250" i="5"/>
  <c r="S250" i="5"/>
  <c r="U250" i="5" s="1"/>
  <c r="V250" i="5"/>
  <c r="L251" i="5"/>
  <c r="M251" i="5"/>
  <c r="N251" i="5"/>
  <c r="O251" i="5"/>
  <c r="P251" i="5"/>
  <c r="Q251" i="5"/>
  <c r="R251" i="5"/>
  <c r="S251" i="5"/>
  <c r="W251" i="5" s="1"/>
  <c r="V251" i="5"/>
  <c r="L252" i="5"/>
  <c r="M252" i="5"/>
  <c r="N252" i="5"/>
  <c r="O252" i="5"/>
  <c r="P252" i="5"/>
  <c r="Q252" i="5"/>
  <c r="R252" i="5"/>
  <c r="S252" i="5"/>
  <c r="W252" i="5" s="1"/>
  <c r="V252" i="5"/>
  <c r="L253" i="5"/>
  <c r="M253" i="5"/>
  <c r="N253" i="5"/>
  <c r="O253" i="5"/>
  <c r="P253" i="5"/>
  <c r="Q253" i="5"/>
  <c r="R253" i="5"/>
  <c r="S253" i="5"/>
  <c r="V253" i="5"/>
  <c r="L254" i="5"/>
  <c r="M254" i="5"/>
  <c r="N254" i="5"/>
  <c r="O254" i="5"/>
  <c r="P254" i="5"/>
  <c r="Q254" i="5"/>
  <c r="R254" i="5"/>
  <c r="S254" i="5"/>
  <c r="U254" i="5" s="1"/>
  <c r="V254" i="5"/>
  <c r="L255" i="5"/>
  <c r="M255" i="5"/>
  <c r="N255" i="5"/>
  <c r="O255" i="5"/>
  <c r="P255" i="5"/>
  <c r="Q255" i="5"/>
  <c r="R255" i="5"/>
  <c r="S255" i="5"/>
  <c r="V255" i="5"/>
  <c r="L256" i="5"/>
  <c r="M256" i="5"/>
  <c r="N256" i="5"/>
  <c r="O256" i="5"/>
  <c r="P256" i="5"/>
  <c r="Q256" i="5"/>
  <c r="R256" i="5"/>
  <c r="S256" i="5"/>
  <c r="V256" i="5"/>
  <c r="L257" i="5"/>
  <c r="M257" i="5"/>
  <c r="N257" i="5"/>
  <c r="O257" i="5"/>
  <c r="P257" i="5"/>
  <c r="Q257" i="5"/>
  <c r="R257" i="5"/>
  <c r="S257" i="5"/>
  <c r="U257" i="5" s="1"/>
  <c r="V257" i="5"/>
  <c r="L258" i="5"/>
  <c r="M258" i="5"/>
  <c r="N258" i="5"/>
  <c r="O258" i="5"/>
  <c r="P258" i="5"/>
  <c r="Q258" i="5"/>
  <c r="R258" i="5"/>
  <c r="S258" i="5"/>
  <c r="U258" i="5" s="1"/>
  <c r="V258" i="5"/>
  <c r="L259" i="5"/>
  <c r="M259" i="5"/>
  <c r="N259" i="5"/>
  <c r="O259" i="5"/>
  <c r="P259" i="5"/>
  <c r="Q259" i="5"/>
  <c r="R259" i="5"/>
  <c r="S259" i="5"/>
  <c r="V259" i="5"/>
  <c r="L260" i="5"/>
  <c r="M260" i="5"/>
  <c r="N260" i="5"/>
  <c r="O260" i="5"/>
  <c r="P260" i="5"/>
  <c r="Q260" i="5"/>
  <c r="R260" i="5"/>
  <c r="S260" i="5"/>
  <c r="W260" i="5" s="1"/>
  <c r="V260" i="5"/>
  <c r="L261" i="5"/>
  <c r="M261" i="5"/>
  <c r="N261" i="5"/>
  <c r="O261" i="5"/>
  <c r="P261" i="5"/>
  <c r="Q261" i="5"/>
  <c r="R261" i="5"/>
  <c r="S261" i="5"/>
  <c r="U261" i="5" s="1"/>
  <c r="V261" i="5"/>
  <c r="L262" i="5"/>
  <c r="M262" i="5"/>
  <c r="N262" i="5"/>
  <c r="O262" i="5"/>
  <c r="P262" i="5"/>
  <c r="Q262" i="5"/>
  <c r="R262" i="5"/>
  <c r="S262" i="5"/>
  <c r="V262" i="5"/>
  <c r="L263" i="5"/>
  <c r="M263" i="5"/>
  <c r="N263" i="5"/>
  <c r="O263" i="5"/>
  <c r="P263" i="5"/>
  <c r="Q263" i="5"/>
  <c r="R263" i="5"/>
  <c r="S263" i="5"/>
  <c r="W263" i="5" s="1"/>
  <c r="V263" i="5"/>
  <c r="L264" i="5"/>
  <c r="M264" i="5"/>
  <c r="N264" i="5"/>
  <c r="O264" i="5"/>
  <c r="P264" i="5"/>
  <c r="Q264" i="5"/>
  <c r="R264" i="5"/>
  <c r="S264" i="5"/>
  <c r="W264" i="5" s="1"/>
  <c r="V264" i="5"/>
  <c r="L265" i="5"/>
  <c r="M265" i="5"/>
  <c r="N265" i="5"/>
  <c r="O265" i="5"/>
  <c r="P265" i="5"/>
  <c r="Q265" i="5"/>
  <c r="R265" i="5"/>
  <c r="S265" i="5"/>
  <c r="V265" i="5"/>
  <c r="L266" i="5"/>
  <c r="M266" i="5"/>
  <c r="N266" i="5"/>
  <c r="O266" i="5"/>
  <c r="P266" i="5"/>
  <c r="Q266" i="5"/>
  <c r="R266" i="5"/>
  <c r="S266" i="5"/>
  <c r="V266" i="5"/>
  <c r="L267" i="5"/>
  <c r="M267" i="5"/>
  <c r="N267" i="5"/>
  <c r="O267" i="5"/>
  <c r="P267" i="5"/>
  <c r="Q267" i="5"/>
  <c r="R267" i="5"/>
  <c r="S267" i="5"/>
  <c r="U267" i="5" s="1"/>
  <c r="V267" i="5"/>
  <c r="L268" i="5"/>
  <c r="M268" i="5"/>
  <c r="N268" i="5"/>
  <c r="O268" i="5"/>
  <c r="P268" i="5"/>
  <c r="Q268" i="5"/>
  <c r="R268" i="5"/>
  <c r="S268" i="5"/>
  <c r="U268" i="5" s="1"/>
  <c r="V268" i="5"/>
  <c r="L269" i="5"/>
  <c r="M269" i="5"/>
  <c r="N269" i="5"/>
  <c r="O269" i="5"/>
  <c r="P269" i="5"/>
  <c r="Q269" i="5"/>
  <c r="R269" i="5"/>
  <c r="S269" i="5"/>
  <c r="V269" i="5"/>
  <c r="L270" i="5"/>
  <c r="M270" i="5"/>
  <c r="N270" i="5"/>
  <c r="O270" i="5"/>
  <c r="P270" i="5"/>
  <c r="Q270" i="5"/>
  <c r="R270" i="5"/>
  <c r="S270" i="5"/>
  <c r="V270" i="5"/>
  <c r="L271" i="5"/>
  <c r="M271" i="5"/>
  <c r="N271" i="5"/>
  <c r="O271" i="5"/>
  <c r="P271" i="5"/>
  <c r="Q271" i="5"/>
  <c r="R271" i="5"/>
  <c r="S271" i="5"/>
  <c r="U271" i="5" s="1"/>
  <c r="V271" i="5"/>
  <c r="L272" i="5"/>
  <c r="M272" i="5"/>
  <c r="N272" i="5"/>
  <c r="O272" i="5"/>
  <c r="P272" i="5"/>
  <c r="Q272" i="5"/>
  <c r="R272" i="5"/>
  <c r="S272" i="5"/>
  <c r="U272" i="5" s="1"/>
  <c r="V272" i="5"/>
  <c r="L273" i="5"/>
  <c r="M273" i="5"/>
  <c r="N273" i="5"/>
  <c r="O273" i="5"/>
  <c r="P273" i="5"/>
  <c r="Q273" i="5"/>
  <c r="R273" i="5"/>
  <c r="S273" i="5"/>
  <c r="V273" i="5"/>
  <c r="L274" i="5"/>
  <c r="M274" i="5"/>
  <c r="N274" i="5"/>
  <c r="O274" i="5"/>
  <c r="P274" i="5"/>
  <c r="Q274" i="5"/>
  <c r="R274" i="5"/>
  <c r="S274" i="5"/>
  <c r="V274" i="5"/>
  <c r="L275" i="5"/>
  <c r="M275" i="5"/>
  <c r="N275" i="5"/>
  <c r="O275" i="5"/>
  <c r="P275" i="5"/>
  <c r="Q275" i="5"/>
  <c r="R275" i="5"/>
  <c r="S275" i="5"/>
  <c r="U275" i="5" s="1"/>
  <c r="V275" i="5"/>
  <c r="L276" i="5"/>
  <c r="M276" i="5"/>
  <c r="N276" i="5"/>
  <c r="O276" i="5"/>
  <c r="P276" i="5"/>
  <c r="Q276" i="5"/>
  <c r="R276" i="5"/>
  <c r="S276" i="5"/>
  <c r="W276" i="5" s="1"/>
  <c r="V276" i="5"/>
  <c r="L277" i="5"/>
  <c r="M277" i="5"/>
  <c r="N277" i="5"/>
  <c r="O277" i="5"/>
  <c r="P277" i="5"/>
  <c r="Q277" i="5"/>
  <c r="R277" i="5"/>
  <c r="S277" i="5"/>
  <c r="V277" i="5"/>
  <c r="L278" i="5"/>
  <c r="M278" i="5"/>
  <c r="N278" i="5"/>
  <c r="O278" i="5"/>
  <c r="P278" i="5"/>
  <c r="Q278" i="5"/>
  <c r="R278" i="5"/>
  <c r="S278" i="5"/>
  <c r="V278" i="5"/>
  <c r="L279" i="5"/>
  <c r="M279" i="5"/>
  <c r="N279" i="5"/>
  <c r="O279" i="5"/>
  <c r="P279" i="5"/>
  <c r="Q279" i="5"/>
  <c r="R279" i="5"/>
  <c r="S279" i="5"/>
  <c r="U279" i="5" s="1"/>
  <c r="V279" i="5"/>
  <c r="L280" i="5"/>
  <c r="M280" i="5"/>
  <c r="N280" i="5"/>
  <c r="O280" i="5"/>
  <c r="P280" i="5"/>
  <c r="Q280" i="5"/>
  <c r="R280" i="5"/>
  <c r="S280" i="5"/>
  <c r="W280" i="5" s="1"/>
  <c r="V280" i="5"/>
  <c r="L281" i="5"/>
  <c r="M281" i="5"/>
  <c r="N281" i="5"/>
  <c r="O281" i="5"/>
  <c r="P281" i="5"/>
  <c r="Q281" i="5"/>
  <c r="R281" i="5"/>
  <c r="S281" i="5"/>
  <c r="U281" i="5" s="1"/>
  <c r="V281" i="5"/>
  <c r="L282" i="5"/>
  <c r="M282" i="5"/>
  <c r="N282" i="5"/>
  <c r="O282" i="5"/>
  <c r="P282" i="5"/>
  <c r="Q282" i="5"/>
  <c r="R282" i="5"/>
  <c r="S282" i="5"/>
  <c r="V282" i="5"/>
  <c r="L283" i="5"/>
  <c r="M283" i="5"/>
  <c r="N283" i="5"/>
  <c r="O283" i="5"/>
  <c r="P283" i="5"/>
  <c r="Q283" i="5"/>
  <c r="R283" i="5"/>
  <c r="S283" i="5"/>
  <c r="U283" i="5" s="1"/>
  <c r="V283" i="5"/>
  <c r="L284" i="5"/>
  <c r="M284" i="5"/>
  <c r="N284" i="5"/>
  <c r="O284" i="5"/>
  <c r="P284" i="5"/>
  <c r="Q284" i="5"/>
  <c r="R284" i="5"/>
  <c r="S284" i="5"/>
  <c r="U284" i="5" s="1"/>
  <c r="V284" i="5"/>
  <c r="L285" i="5"/>
  <c r="M285" i="5"/>
  <c r="N285" i="5"/>
  <c r="O285" i="5"/>
  <c r="P285" i="5"/>
  <c r="Q285" i="5"/>
  <c r="R285" i="5"/>
  <c r="S285" i="5"/>
  <c r="V285" i="5"/>
  <c r="L286" i="5"/>
  <c r="M286" i="5"/>
  <c r="N286" i="5"/>
  <c r="O286" i="5"/>
  <c r="P286" i="5"/>
  <c r="Q286" i="5"/>
  <c r="R286" i="5"/>
  <c r="S286" i="5"/>
  <c r="V286" i="5"/>
  <c r="L287" i="5"/>
  <c r="M287" i="5"/>
  <c r="N287" i="5"/>
  <c r="O287" i="5"/>
  <c r="P287" i="5"/>
  <c r="Q287" i="5"/>
  <c r="R287" i="5"/>
  <c r="S287" i="5"/>
  <c r="V287" i="5"/>
  <c r="L288" i="5"/>
  <c r="M288" i="5"/>
  <c r="N288" i="5"/>
  <c r="O288" i="5"/>
  <c r="P288" i="5"/>
  <c r="Q288" i="5"/>
  <c r="R288" i="5"/>
  <c r="S288" i="5"/>
  <c r="U288" i="5" s="1"/>
  <c r="V288" i="5"/>
  <c r="L289" i="5"/>
  <c r="M289" i="5"/>
  <c r="N289" i="5"/>
  <c r="O289" i="5"/>
  <c r="P289" i="5"/>
  <c r="Q289" i="5"/>
  <c r="R289" i="5"/>
  <c r="S289" i="5"/>
  <c r="U289" i="5" s="1"/>
  <c r="V289" i="5"/>
  <c r="L290" i="5"/>
  <c r="M290" i="5"/>
  <c r="N290" i="5"/>
  <c r="O290" i="5"/>
  <c r="P290" i="5"/>
  <c r="Q290" i="5"/>
  <c r="R290" i="5"/>
  <c r="S290" i="5"/>
  <c r="U290" i="5" s="1"/>
  <c r="V290" i="5"/>
  <c r="L291" i="5"/>
  <c r="M291" i="5"/>
  <c r="N291" i="5"/>
  <c r="O291" i="5"/>
  <c r="P291" i="5"/>
  <c r="Q291" i="5"/>
  <c r="R291" i="5"/>
  <c r="S291" i="5"/>
  <c r="U291" i="5" s="1"/>
  <c r="V291" i="5"/>
  <c r="L292" i="5"/>
  <c r="M292" i="5"/>
  <c r="N292" i="5"/>
  <c r="O292" i="5"/>
  <c r="P292" i="5"/>
  <c r="Q292" i="5"/>
  <c r="R292" i="5"/>
  <c r="S292" i="5"/>
  <c r="W292" i="5" s="1"/>
  <c r="V292" i="5"/>
  <c r="L293" i="5"/>
  <c r="M293" i="5"/>
  <c r="N293" i="5"/>
  <c r="O293" i="5"/>
  <c r="P293" i="5"/>
  <c r="Q293" i="5"/>
  <c r="R293" i="5"/>
  <c r="S293" i="5"/>
  <c r="U293" i="5" s="1"/>
  <c r="V293" i="5"/>
  <c r="L294" i="5"/>
  <c r="M294" i="5"/>
  <c r="N294" i="5"/>
  <c r="O294" i="5"/>
  <c r="P294" i="5"/>
  <c r="Q294" i="5"/>
  <c r="R294" i="5"/>
  <c r="S294" i="5"/>
  <c r="U294" i="5" s="1"/>
  <c r="V294" i="5"/>
  <c r="L295" i="5"/>
  <c r="M295" i="5"/>
  <c r="N295" i="5"/>
  <c r="O295" i="5"/>
  <c r="P295" i="5"/>
  <c r="Q295" i="5"/>
  <c r="R295" i="5"/>
  <c r="S295" i="5"/>
  <c r="U295" i="5" s="1"/>
  <c r="V295" i="5"/>
  <c r="L296" i="5"/>
  <c r="M296" i="5"/>
  <c r="N296" i="5"/>
  <c r="O296" i="5"/>
  <c r="P296" i="5"/>
  <c r="Q296" i="5"/>
  <c r="R296" i="5"/>
  <c r="S296" i="5"/>
  <c r="W296" i="5" s="1"/>
  <c r="V296" i="5"/>
  <c r="L297" i="5"/>
  <c r="M297" i="5"/>
  <c r="N297" i="5"/>
  <c r="O297" i="5"/>
  <c r="P297" i="5"/>
  <c r="Q297" i="5"/>
  <c r="R297" i="5"/>
  <c r="S297" i="5"/>
  <c r="W297" i="5" s="1"/>
  <c r="V297" i="5"/>
  <c r="L298" i="5"/>
  <c r="M298" i="5"/>
  <c r="N298" i="5"/>
  <c r="O298" i="5"/>
  <c r="P298" i="5"/>
  <c r="Q298" i="5"/>
  <c r="R298" i="5"/>
  <c r="S298" i="5"/>
  <c r="W298" i="5" s="1"/>
  <c r="V298" i="5"/>
  <c r="L299" i="5"/>
  <c r="M299" i="5"/>
  <c r="N299" i="5"/>
  <c r="O299" i="5"/>
  <c r="P299" i="5"/>
  <c r="Q299" i="5"/>
  <c r="R299" i="5"/>
  <c r="S299" i="5"/>
  <c r="W299" i="5" s="1"/>
  <c r="V299" i="5"/>
  <c r="L300" i="5"/>
  <c r="M300" i="5"/>
  <c r="N300" i="5"/>
  <c r="O300" i="5"/>
  <c r="P300" i="5"/>
  <c r="Q300" i="5"/>
  <c r="R300" i="5"/>
  <c r="S300" i="5"/>
  <c r="W300" i="5" s="1"/>
  <c r="V300" i="5"/>
  <c r="L301" i="5"/>
  <c r="M301" i="5"/>
  <c r="N301" i="5"/>
  <c r="O301" i="5"/>
  <c r="P301" i="5"/>
  <c r="Q301" i="5"/>
  <c r="R301" i="5"/>
  <c r="S301" i="5"/>
  <c r="U301" i="5" s="1"/>
  <c r="V301" i="5"/>
  <c r="L302" i="5"/>
  <c r="M302" i="5"/>
  <c r="N302" i="5"/>
  <c r="O302" i="5"/>
  <c r="P302" i="5"/>
  <c r="Q302" i="5"/>
  <c r="R302" i="5"/>
  <c r="S302" i="5"/>
  <c r="W302" i="5" s="1"/>
  <c r="V302" i="5"/>
  <c r="L303" i="5"/>
  <c r="M303" i="5"/>
  <c r="N303" i="5"/>
  <c r="O303" i="5"/>
  <c r="P303" i="5"/>
  <c r="Q303" i="5"/>
  <c r="R303" i="5"/>
  <c r="S303" i="5"/>
  <c r="W303" i="5" s="1"/>
  <c r="V303" i="5"/>
  <c r="L304" i="5"/>
  <c r="M304" i="5"/>
  <c r="N304" i="5"/>
  <c r="O304" i="5"/>
  <c r="P304" i="5"/>
  <c r="Q304" i="5"/>
  <c r="R304" i="5"/>
  <c r="S304" i="5"/>
  <c r="U304" i="5" s="1"/>
  <c r="V304" i="5"/>
  <c r="L305" i="5"/>
  <c r="M305" i="5"/>
  <c r="N305" i="5"/>
  <c r="O305" i="5"/>
  <c r="P305" i="5"/>
  <c r="Q305" i="5"/>
  <c r="R305" i="5"/>
  <c r="S305" i="5"/>
  <c r="V305" i="5"/>
  <c r="L306" i="5"/>
  <c r="M306" i="5"/>
  <c r="N306" i="5"/>
  <c r="O306" i="5"/>
  <c r="P306" i="5"/>
  <c r="Q306" i="5"/>
  <c r="R306" i="5"/>
  <c r="S306" i="5"/>
  <c r="U306" i="5" s="1"/>
  <c r="V306" i="5"/>
  <c r="L307" i="5"/>
  <c r="M307" i="5"/>
  <c r="N307" i="5"/>
  <c r="O307" i="5"/>
  <c r="P307" i="5"/>
  <c r="Q307" i="5"/>
  <c r="R307" i="5"/>
  <c r="S307" i="5"/>
  <c r="U307" i="5" s="1"/>
  <c r="V307" i="5"/>
  <c r="L308" i="5"/>
  <c r="M308" i="5"/>
  <c r="N308" i="5"/>
  <c r="O308" i="5"/>
  <c r="P308" i="5"/>
  <c r="Q308" i="5"/>
  <c r="R308" i="5"/>
  <c r="S308" i="5"/>
  <c r="U308" i="5" s="1"/>
  <c r="V308" i="5"/>
  <c r="L309" i="5"/>
  <c r="M309" i="5"/>
  <c r="N309" i="5"/>
  <c r="O309" i="5"/>
  <c r="P309" i="5"/>
  <c r="Q309" i="5"/>
  <c r="R309" i="5"/>
  <c r="S309" i="5"/>
  <c r="U309" i="5" s="1"/>
  <c r="V309" i="5"/>
  <c r="L310" i="5"/>
  <c r="M310" i="5"/>
  <c r="N310" i="5"/>
  <c r="O310" i="5"/>
  <c r="P310" i="5"/>
  <c r="Q310" i="5"/>
  <c r="R310" i="5"/>
  <c r="S310" i="5"/>
  <c r="U310" i="5" s="1"/>
  <c r="V310" i="5"/>
  <c r="L311" i="5"/>
  <c r="M311" i="5"/>
  <c r="N311" i="5"/>
  <c r="O311" i="5"/>
  <c r="P311" i="5"/>
  <c r="Q311" i="5"/>
  <c r="R311" i="5"/>
  <c r="S311" i="5"/>
  <c r="U311" i="5" s="1"/>
  <c r="V311" i="5"/>
  <c r="L312" i="5"/>
  <c r="M312" i="5"/>
  <c r="N312" i="5"/>
  <c r="O312" i="5"/>
  <c r="P312" i="5"/>
  <c r="Q312" i="5"/>
  <c r="R312" i="5"/>
  <c r="S312" i="5"/>
  <c r="W312" i="5" s="1"/>
  <c r="V312" i="5"/>
  <c r="L313" i="5"/>
  <c r="M313" i="5"/>
  <c r="N313" i="5"/>
  <c r="O313" i="5"/>
  <c r="P313" i="5"/>
  <c r="Q313" i="5"/>
  <c r="R313" i="5"/>
  <c r="S313" i="5"/>
  <c r="V313" i="5"/>
  <c r="L314" i="5"/>
  <c r="M314" i="5"/>
  <c r="N314" i="5"/>
  <c r="O314" i="5"/>
  <c r="P314" i="5"/>
  <c r="Q314" i="5"/>
  <c r="R314" i="5"/>
  <c r="S314" i="5"/>
  <c r="U314" i="5" s="1"/>
  <c r="V314" i="5"/>
  <c r="L315" i="5"/>
  <c r="M315" i="5"/>
  <c r="N315" i="5"/>
  <c r="O315" i="5"/>
  <c r="P315" i="5"/>
  <c r="Q315" i="5"/>
  <c r="R315" i="5"/>
  <c r="S315" i="5"/>
  <c r="W315" i="5" s="1"/>
  <c r="V315" i="5"/>
  <c r="L316" i="5"/>
  <c r="M316" i="5"/>
  <c r="N316" i="5"/>
  <c r="O316" i="5"/>
  <c r="P316" i="5"/>
  <c r="Q316" i="5"/>
  <c r="R316" i="5"/>
  <c r="S316" i="5"/>
  <c r="U316" i="5" s="1"/>
  <c r="V316" i="5"/>
  <c r="L317" i="5"/>
  <c r="M317" i="5"/>
  <c r="N317" i="5"/>
  <c r="O317" i="5"/>
  <c r="P317" i="5"/>
  <c r="Q317" i="5"/>
  <c r="R317" i="5"/>
  <c r="S317" i="5"/>
  <c r="V317" i="5"/>
  <c r="L318" i="5"/>
  <c r="M318" i="5"/>
  <c r="N318" i="5"/>
  <c r="O318" i="5"/>
  <c r="P318" i="5"/>
  <c r="Q318" i="5"/>
  <c r="R318" i="5"/>
  <c r="S318" i="5"/>
  <c r="U318" i="5" s="1"/>
  <c r="V318" i="5"/>
  <c r="L319" i="5"/>
  <c r="M319" i="5"/>
  <c r="N319" i="5"/>
  <c r="O319" i="5"/>
  <c r="P319" i="5"/>
  <c r="Q319" i="5"/>
  <c r="R319" i="5"/>
  <c r="S319" i="5"/>
  <c r="W319" i="5" s="1"/>
  <c r="V319" i="5"/>
  <c r="L320" i="5"/>
  <c r="M320" i="5"/>
  <c r="N320" i="5"/>
  <c r="O320" i="5"/>
  <c r="P320" i="5"/>
  <c r="Q320" i="5"/>
  <c r="R320" i="5"/>
  <c r="S320" i="5"/>
  <c r="U320" i="5" s="1"/>
  <c r="V320" i="5"/>
  <c r="L321" i="5"/>
  <c r="M321" i="5"/>
  <c r="N321" i="5"/>
  <c r="O321" i="5"/>
  <c r="P321" i="5"/>
  <c r="Q321" i="5"/>
  <c r="R321" i="5"/>
  <c r="S321" i="5"/>
  <c r="U321" i="5" s="1"/>
  <c r="V321" i="5"/>
  <c r="L322" i="5"/>
  <c r="M322" i="5"/>
  <c r="N322" i="5"/>
  <c r="O322" i="5"/>
  <c r="P322" i="5"/>
  <c r="Q322" i="5"/>
  <c r="R322" i="5"/>
  <c r="S322" i="5"/>
  <c r="V322" i="5"/>
  <c r="L323" i="5"/>
  <c r="M323" i="5"/>
  <c r="N323" i="5"/>
  <c r="O323" i="5"/>
  <c r="P323" i="5"/>
  <c r="Q323" i="5"/>
  <c r="R323" i="5"/>
  <c r="S323" i="5"/>
  <c r="U323" i="5" s="1"/>
  <c r="V323" i="5"/>
  <c r="L324" i="5"/>
  <c r="M324" i="5"/>
  <c r="N324" i="5"/>
  <c r="O324" i="5"/>
  <c r="P324" i="5"/>
  <c r="Q324" i="5"/>
  <c r="R324" i="5"/>
  <c r="S324" i="5"/>
  <c r="W324" i="5" s="1"/>
  <c r="V324" i="5"/>
  <c r="L325" i="5"/>
  <c r="M325" i="5"/>
  <c r="N325" i="5"/>
  <c r="O325" i="5"/>
  <c r="P325" i="5"/>
  <c r="Q325" i="5"/>
  <c r="R325" i="5"/>
  <c r="S325" i="5"/>
  <c r="U325" i="5" s="1"/>
  <c r="V325" i="5"/>
  <c r="L326" i="5"/>
  <c r="M326" i="5"/>
  <c r="N326" i="5"/>
  <c r="O326" i="5"/>
  <c r="P326" i="5"/>
  <c r="Q326" i="5"/>
  <c r="R326" i="5"/>
  <c r="S326" i="5"/>
  <c r="U326" i="5" s="1"/>
  <c r="V326" i="5"/>
  <c r="L327" i="5"/>
  <c r="M327" i="5"/>
  <c r="N327" i="5"/>
  <c r="O327" i="5"/>
  <c r="P327" i="5"/>
  <c r="Q327" i="5"/>
  <c r="R327" i="5"/>
  <c r="S327" i="5"/>
  <c r="U327" i="5" s="1"/>
  <c r="V327" i="5"/>
  <c r="L328" i="5"/>
  <c r="M328" i="5"/>
  <c r="N328" i="5"/>
  <c r="O328" i="5"/>
  <c r="P328" i="5"/>
  <c r="Q328" i="5"/>
  <c r="R328" i="5"/>
  <c r="S328" i="5"/>
  <c r="W328" i="5" s="1"/>
  <c r="V328" i="5"/>
  <c r="L329" i="5"/>
  <c r="M329" i="5"/>
  <c r="N329" i="5"/>
  <c r="O329" i="5"/>
  <c r="P329" i="5"/>
  <c r="Q329" i="5"/>
  <c r="R329" i="5"/>
  <c r="S329" i="5"/>
  <c r="W329" i="5" s="1"/>
  <c r="V329" i="5"/>
  <c r="L330" i="5"/>
  <c r="M330" i="5"/>
  <c r="N330" i="5"/>
  <c r="O330" i="5"/>
  <c r="P330" i="5"/>
  <c r="Q330" i="5"/>
  <c r="R330" i="5"/>
  <c r="S330" i="5"/>
  <c r="U330" i="5" s="1"/>
  <c r="V330" i="5"/>
  <c r="L331" i="5"/>
  <c r="M331" i="5"/>
  <c r="N331" i="5"/>
  <c r="O331" i="5"/>
  <c r="P331" i="5"/>
  <c r="Q331" i="5"/>
  <c r="R331" i="5"/>
  <c r="S331" i="5"/>
  <c r="V331" i="5"/>
  <c r="L332" i="5"/>
  <c r="M332" i="5"/>
  <c r="N332" i="5"/>
  <c r="O332" i="5"/>
  <c r="P332" i="5"/>
  <c r="Q332" i="5"/>
  <c r="R332" i="5"/>
  <c r="S332" i="5"/>
  <c r="V332" i="5"/>
  <c r="L333" i="5"/>
  <c r="M333" i="5"/>
  <c r="N333" i="5"/>
  <c r="O333" i="5"/>
  <c r="P333" i="5"/>
  <c r="Q333" i="5"/>
  <c r="R333" i="5"/>
  <c r="S333" i="5"/>
  <c r="W333" i="5" s="1"/>
  <c r="V333" i="5"/>
  <c r="L334" i="5"/>
  <c r="M334" i="5"/>
  <c r="N334" i="5"/>
  <c r="O334" i="5"/>
  <c r="P334" i="5"/>
  <c r="Q334" i="5"/>
  <c r="R334" i="5"/>
  <c r="S334" i="5"/>
  <c r="U334" i="5" s="1"/>
  <c r="V334" i="5"/>
  <c r="L335" i="5"/>
  <c r="M335" i="5"/>
  <c r="N335" i="5"/>
  <c r="O335" i="5"/>
  <c r="P335" i="5"/>
  <c r="Q335" i="5"/>
  <c r="R335" i="5"/>
  <c r="S335" i="5"/>
  <c r="V335" i="5"/>
  <c r="L336" i="5"/>
  <c r="M336" i="5"/>
  <c r="N336" i="5"/>
  <c r="O336" i="5"/>
  <c r="P336" i="5"/>
  <c r="Q336" i="5"/>
  <c r="R336" i="5"/>
  <c r="S336" i="5"/>
  <c r="W336" i="5" s="1"/>
  <c r="V336" i="5"/>
  <c r="L337" i="5"/>
  <c r="M337" i="5"/>
  <c r="N337" i="5"/>
  <c r="O337" i="5"/>
  <c r="P337" i="5"/>
  <c r="Q337" i="5"/>
  <c r="R337" i="5"/>
  <c r="S337" i="5"/>
  <c r="U337" i="5" s="1"/>
  <c r="V337" i="5"/>
  <c r="L338" i="5"/>
  <c r="M338" i="5"/>
  <c r="N338" i="5"/>
  <c r="O338" i="5"/>
  <c r="P338" i="5"/>
  <c r="Q338" i="5"/>
  <c r="R338" i="5"/>
  <c r="S338" i="5"/>
  <c r="U338" i="5" s="1"/>
  <c r="V338" i="5"/>
  <c r="L339" i="5"/>
  <c r="M339" i="5"/>
  <c r="N339" i="5"/>
  <c r="O339" i="5"/>
  <c r="P339" i="5"/>
  <c r="Q339" i="5"/>
  <c r="R339" i="5"/>
  <c r="S339" i="5"/>
  <c r="V339" i="5"/>
  <c r="L340" i="5"/>
  <c r="M340" i="5"/>
  <c r="N340" i="5"/>
  <c r="O340" i="5"/>
  <c r="P340" i="5"/>
  <c r="Q340" i="5"/>
  <c r="R340" i="5"/>
  <c r="S340" i="5"/>
  <c r="W340" i="5" s="1"/>
  <c r="V340" i="5"/>
  <c r="L341" i="5"/>
  <c r="M341" i="5"/>
  <c r="N341" i="5"/>
  <c r="O341" i="5"/>
  <c r="P341" i="5"/>
  <c r="Q341" i="5"/>
  <c r="R341" i="5"/>
  <c r="S341" i="5"/>
  <c r="V341" i="5"/>
  <c r="L342" i="5"/>
  <c r="M342" i="5"/>
  <c r="N342" i="5"/>
  <c r="O342" i="5"/>
  <c r="P342" i="5"/>
  <c r="Q342" i="5"/>
  <c r="R342" i="5"/>
  <c r="S342" i="5"/>
  <c r="V342" i="5"/>
  <c r="L343" i="5"/>
  <c r="M343" i="5"/>
  <c r="N343" i="5"/>
  <c r="O343" i="5"/>
  <c r="P343" i="5"/>
  <c r="Q343" i="5"/>
  <c r="R343" i="5"/>
  <c r="S343" i="5"/>
  <c r="U343" i="5" s="1"/>
  <c r="V343" i="5"/>
  <c r="L344" i="5"/>
  <c r="M344" i="5"/>
  <c r="N344" i="5"/>
  <c r="O344" i="5"/>
  <c r="P344" i="5"/>
  <c r="Q344" i="5"/>
  <c r="R344" i="5"/>
  <c r="S344" i="5"/>
  <c r="U344" i="5" s="1"/>
  <c r="V344" i="5"/>
  <c r="L345" i="5"/>
  <c r="M345" i="5"/>
  <c r="N345" i="5"/>
  <c r="O345" i="5"/>
  <c r="P345" i="5"/>
  <c r="Q345" i="5"/>
  <c r="R345" i="5"/>
  <c r="S345" i="5"/>
  <c r="V345" i="5"/>
  <c r="L346" i="5"/>
  <c r="M346" i="5"/>
  <c r="N346" i="5"/>
  <c r="O346" i="5"/>
  <c r="P346" i="5"/>
  <c r="Q346" i="5"/>
  <c r="R346" i="5"/>
  <c r="S346" i="5"/>
  <c r="U346" i="5" s="1"/>
  <c r="V346" i="5"/>
  <c r="L347" i="5"/>
  <c r="M347" i="5"/>
  <c r="N347" i="5"/>
  <c r="O347" i="5"/>
  <c r="P347" i="5"/>
  <c r="Q347" i="5"/>
  <c r="R347" i="5"/>
  <c r="S347" i="5"/>
  <c r="U347" i="5" s="1"/>
  <c r="V347" i="5"/>
  <c r="L348" i="5"/>
  <c r="M348" i="5"/>
  <c r="N348" i="5"/>
  <c r="O348" i="5"/>
  <c r="P348" i="5"/>
  <c r="Q348" i="5"/>
  <c r="R348" i="5"/>
  <c r="S348" i="5"/>
  <c r="V348" i="5"/>
  <c r="L349" i="5"/>
  <c r="M349" i="5"/>
  <c r="N349" i="5"/>
  <c r="O349" i="5"/>
  <c r="P349" i="5"/>
  <c r="Q349" i="5"/>
  <c r="R349" i="5"/>
  <c r="S349" i="5"/>
  <c r="U349" i="5" s="1"/>
  <c r="V349" i="5"/>
  <c r="L350" i="5"/>
  <c r="M350" i="5"/>
  <c r="N350" i="5"/>
  <c r="O350" i="5"/>
  <c r="P350" i="5"/>
  <c r="Q350" i="5"/>
  <c r="R350" i="5"/>
  <c r="S350" i="5"/>
  <c r="U350" i="5" s="1"/>
  <c r="V350" i="5"/>
  <c r="L351" i="5"/>
  <c r="M351" i="5"/>
  <c r="N351" i="5"/>
  <c r="O351" i="5"/>
  <c r="P351" i="5"/>
  <c r="Q351" i="5"/>
  <c r="R351" i="5"/>
  <c r="S351" i="5"/>
  <c r="W351" i="5" s="1"/>
  <c r="V351" i="5"/>
  <c r="L352" i="5"/>
  <c r="M352" i="5"/>
  <c r="N352" i="5"/>
  <c r="O352" i="5"/>
  <c r="P352" i="5"/>
  <c r="Q352" i="5"/>
  <c r="R352" i="5"/>
  <c r="S352" i="5"/>
  <c r="U352" i="5" s="1"/>
  <c r="V352" i="5"/>
  <c r="L353" i="5"/>
  <c r="M353" i="5"/>
  <c r="N353" i="5"/>
  <c r="O353" i="5"/>
  <c r="P353" i="5"/>
  <c r="Q353" i="5"/>
  <c r="R353" i="5"/>
  <c r="S353" i="5"/>
  <c r="W353" i="5" s="1"/>
  <c r="V353" i="5"/>
  <c r="L354" i="5"/>
  <c r="M354" i="5"/>
  <c r="N354" i="5"/>
  <c r="O354" i="5"/>
  <c r="P354" i="5"/>
  <c r="Q354" i="5"/>
  <c r="R354" i="5"/>
  <c r="S354" i="5"/>
  <c r="W354" i="5" s="1"/>
  <c r="V354" i="5"/>
  <c r="L355" i="5"/>
  <c r="M355" i="5"/>
  <c r="N355" i="5"/>
  <c r="O355" i="5"/>
  <c r="P355" i="5"/>
  <c r="Q355" i="5"/>
  <c r="R355" i="5"/>
  <c r="S355" i="5"/>
  <c r="V355" i="5"/>
  <c r="L356" i="5"/>
  <c r="M356" i="5"/>
  <c r="N356" i="5"/>
  <c r="O356" i="5"/>
  <c r="P356" i="5"/>
  <c r="Q356" i="5"/>
  <c r="R356" i="5"/>
  <c r="S356" i="5"/>
  <c r="U356" i="5" s="1"/>
  <c r="V356" i="5"/>
  <c r="L357" i="5"/>
  <c r="M357" i="5"/>
  <c r="N357" i="5"/>
  <c r="O357" i="5"/>
  <c r="P357" i="5"/>
  <c r="Q357" i="5"/>
  <c r="R357" i="5"/>
  <c r="S357" i="5"/>
  <c r="V357" i="5"/>
  <c r="L358" i="5"/>
  <c r="M358" i="5"/>
  <c r="N358" i="5"/>
  <c r="O358" i="5"/>
  <c r="P358" i="5"/>
  <c r="Q358" i="5"/>
  <c r="R358" i="5"/>
  <c r="S358" i="5"/>
  <c r="U358" i="5" s="1"/>
  <c r="V358" i="5"/>
  <c r="L359" i="5"/>
  <c r="M359" i="5"/>
  <c r="N359" i="5"/>
  <c r="O359" i="5"/>
  <c r="P359" i="5"/>
  <c r="Q359" i="5"/>
  <c r="R359" i="5"/>
  <c r="S359" i="5"/>
  <c r="U359" i="5" s="1"/>
  <c r="V359" i="5"/>
  <c r="L360" i="5"/>
  <c r="M360" i="5"/>
  <c r="N360" i="5"/>
  <c r="O360" i="5"/>
  <c r="P360" i="5"/>
  <c r="Q360" i="5"/>
  <c r="R360" i="5"/>
  <c r="S360" i="5"/>
  <c r="U360" i="5" s="1"/>
  <c r="V360" i="5"/>
  <c r="L361" i="5"/>
  <c r="M361" i="5"/>
  <c r="N361" i="5"/>
  <c r="O361" i="5"/>
  <c r="P361" i="5"/>
  <c r="Q361" i="5"/>
  <c r="R361" i="5"/>
  <c r="S361" i="5"/>
  <c r="U361" i="5" s="1"/>
  <c r="V361" i="5"/>
  <c r="L362" i="5"/>
  <c r="M362" i="5"/>
  <c r="N362" i="5"/>
  <c r="O362" i="5"/>
  <c r="P362" i="5"/>
  <c r="Q362" i="5"/>
  <c r="R362" i="5"/>
  <c r="S362" i="5"/>
  <c r="U362" i="5" s="1"/>
  <c r="V362" i="5"/>
  <c r="L363" i="5"/>
  <c r="M363" i="5"/>
  <c r="N363" i="5"/>
  <c r="O363" i="5"/>
  <c r="P363" i="5"/>
  <c r="Q363" i="5"/>
  <c r="R363" i="5"/>
  <c r="S363" i="5"/>
  <c r="V363" i="5"/>
  <c r="L364" i="5"/>
  <c r="M364" i="5"/>
  <c r="N364" i="5"/>
  <c r="O364" i="5"/>
  <c r="P364" i="5"/>
  <c r="Q364" i="5"/>
  <c r="R364" i="5"/>
  <c r="S364" i="5"/>
  <c r="U364" i="5" s="1"/>
  <c r="V364" i="5"/>
  <c r="L365" i="5"/>
  <c r="M365" i="5"/>
  <c r="N365" i="5"/>
  <c r="O365" i="5"/>
  <c r="P365" i="5"/>
  <c r="Q365" i="5"/>
  <c r="R365" i="5"/>
  <c r="S365" i="5"/>
  <c r="W365" i="5" s="1"/>
  <c r="V365" i="5"/>
  <c r="L366" i="5"/>
  <c r="M366" i="5"/>
  <c r="N366" i="5"/>
  <c r="O366" i="5"/>
  <c r="P366" i="5"/>
  <c r="Q366" i="5"/>
  <c r="R366" i="5"/>
  <c r="S366" i="5"/>
  <c r="W366" i="5" s="1"/>
  <c r="V366" i="5"/>
  <c r="L367" i="5"/>
  <c r="M367" i="5"/>
  <c r="N367" i="5"/>
  <c r="O367" i="5"/>
  <c r="P367" i="5"/>
  <c r="Q367" i="5"/>
  <c r="R367" i="5"/>
  <c r="S367" i="5"/>
  <c r="U367" i="5" s="1"/>
  <c r="V367" i="5"/>
  <c r="L368" i="5"/>
  <c r="M368" i="5"/>
  <c r="N368" i="5"/>
  <c r="O368" i="5"/>
  <c r="P368" i="5"/>
  <c r="Q368" i="5"/>
  <c r="R368" i="5"/>
  <c r="S368" i="5"/>
  <c r="U368" i="5" s="1"/>
  <c r="V368" i="5"/>
  <c r="L369" i="5"/>
  <c r="M369" i="5"/>
  <c r="N369" i="5"/>
  <c r="O369" i="5"/>
  <c r="P369" i="5"/>
  <c r="Q369" i="5"/>
  <c r="R369" i="5"/>
  <c r="S369" i="5"/>
  <c r="W369" i="5" s="1"/>
  <c r="V369" i="5"/>
  <c r="L370" i="5"/>
  <c r="M370" i="5"/>
  <c r="N370" i="5"/>
  <c r="O370" i="5"/>
  <c r="P370" i="5"/>
  <c r="Q370" i="5"/>
  <c r="R370" i="5"/>
  <c r="S370" i="5"/>
  <c r="W370" i="5" s="1"/>
  <c r="V370" i="5"/>
  <c r="L371" i="5"/>
  <c r="M371" i="5"/>
  <c r="N371" i="5"/>
  <c r="O371" i="5"/>
  <c r="P371" i="5"/>
  <c r="Q371" i="5"/>
  <c r="R371" i="5"/>
  <c r="S371" i="5"/>
  <c r="W371" i="5" s="1"/>
  <c r="V371" i="5"/>
  <c r="L372" i="5"/>
  <c r="M372" i="5"/>
  <c r="N372" i="5"/>
  <c r="O372" i="5"/>
  <c r="P372" i="5"/>
  <c r="Q372" i="5"/>
  <c r="R372" i="5"/>
  <c r="S372" i="5"/>
  <c r="W372" i="5" s="1"/>
  <c r="V372" i="5"/>
  <c r="L373" i="5"/>
  <c r="M373" i="5"/>
  <c r="N373" i="5"/>
  <c r="O373" i="5"/>
  <c r="P373" i="5"/>
  <c r="Q373" i="5"/>
  <c r="R373" i="5"/>
  <c r="S373" i="5"/>
  <c r="V373" i="5"/>
  <c r="L374" i="5"/>
  <c r="M374" i="5"/>
  <c r="N374" i="5"/>
  <c r="O374" i="5"/>
  <c r="P374" i="5"/>
  <c r="Q374" i="5"/>
  <c r="R374" i="5"/>
  <c r="S374" i="5"/>
  <c r="U374" i="5" s="1"/>
  <c r="V374" i="5"/>
  <c r="L375" i="5"/>
  <c r="M375" i="5"/>
  <c r="N375" i="5"/>
  <c r="O375" i="5"/>
  <c r="P375" i="5"/>
  <c r="Q375" i="5"/>
  <c r="R375" i="5"/>
  <c r="S375" i="5"/>
  <c r="V375" i="5"/>
  <c r="L376" i="5"/>
  <c r="M376" i="5"/>
  <c r="N376" i="5"/>
  <c r="O376" i="5"/>
  <c r="P376" i="5"/>
  <c r="Q376" i="5"/>
  <c r="R376" i="5"/>
  <c r="S376" i="5"/>
  <c r="W376" i="5" s="1"/>
  <c r="V376" i="5"/>
  <c r="L377" i="5"/>
  <c r="M377" i="5"/>
  <c r="N377" i="5"/>
  <c r="O377" i="5"/>
  <c r="P377" i="5"/>
  <c r="Q377" i="5"/>
  <c r="R377" i="5"/>
  <c r="S377" i="5"/>
  <c r="W377" i="5" s="1"/>
  <c r="V377" i="5"/>
  <c r="L378" i="5"/>
  <c r="M378" i="5"/>
  <c r="N378" i="5"/>
  <c r="O378" i="5"/>
  <c r="P378" i="5"/>
  <c r="Q378" i="5"/>
  <c r="R378" i="5"/>
  <c r="S378" i="5"/>
  <c r="V378" i="5"/>
  <c r="L379" i="5"/>
  <c r="M379" i="5"/>
  <c r="N379" i="5"/>
  <c r="O379" i="5"/>
  <c r="P379" i="5"/>
  <c r="Q379" i="5"/>
  <c r="R379" i="5"/>
  <c r="S379" i="5"/>
  <c r="U379" i="5" s="1"/>
  <c r="V379" i="5"/>
  <c r="L380" i="5"/>
  <c r="M380" i="5"/>
  <c r="N380" i="5"/>
  <c r="O380" i="5"/>
  <c r="P380" i="5"/>
  <c r="Q380" i="5"/>
  <c r="R380" i="5"/>
  <c r="S380" i="5"/>
  <c r="V380" i="5"/>
  <c r="L381" i="5"/>
  <c r="M381" i="5"/>
  <c r="N381" i="5"/>
  <c r="O381" i="5"/>
  <c r="P381" i="5"/>
  <c r="Q381" i="5"/>
  <c r="R381" i="5"/>
  <c r="S381" i="5"/>
  <c r="W381" i="5" s="1"/>
  <c r="V381" i="5"/>
  <c r="L382" i="5"/>
  <c r="M382" i="5"/>
  <c r="N382" i="5"/>
  <c r="O382" i="5"/>
  <c r="P382" i="5"/>
  <c r="Q382" i="5"/>
  <c r="R382" i="5"/>
  <c r="S382" i="5"/>
  <c r="W382" i="5" s="1"/>
  <c r="V382" i="5"/>
  <c r="L383" i="5"/>
  <c r="M383" i="5"/>
  <c r="N383" i="5"/>
  <c r="O383" i="5"/>
  <c r="P383" i="5"/>
  <c r="Q383" i="5"/>
  <c r="R383" i="5"/>
  <c r="S383" i="5"/>
  <c r="W383" i="5" s="1"/>
  <c r="V383" i="5"/>
  <c r="L384" i="5"/>
  <c r="M384" i="5"/>
  <c r="N384" i="5"/>
  <c r="O384" i="5"/>
  <c r="P384" i="5"/>
  <c r="Q384" i="5"/>
  <c r="R384" i="5"/>
  <c r="S384" i="5"/>
  <c r="U384" i="5" s="1"/>
  <c r="V384" i="5"/>
  <c r="L385" i="5"/>
  <c r="M385" i="5"/>
  <c r="N385" i="5"/>
  <c r="O385" i="5"/>
  <c r="P385" i="5"/>
  <c r="Q385" i="5"/>
  <c r="R385" i="5"/>
  <c r="S385" i="5"/>
  <c r="W385" i="5" s="1"/>
  <c r="V385" i="5"/>
  <c r="L386" i="5"/>
  <c r="M386" i="5"/>
  <c r="N386" i="5"/>
  <c r="O386" i="5"/>
  <c r="P386" i="5"/>
  <c r="Q386" i="5"/>
  <c r="R386" i="5"/>
  <c r="S386" i="5"/>
  <c r="U386" i="5" s="1"/>
  <c r="V386" i="5"/>
  <c r="L387" i="5"/>
  <c r="M387" i="5"/>
  <c r="N387" i="5"/>
  <c r="O387" i="5"/>
  <c r="P387" i="5"/>
  <c r="Q387" i="5"/>
  <c r="R387" i="5"/>
  <c r="S387" i="5"/>
  <c r="U387" i="5" s="1"/>
  <c r="V387" i="5"/>
  <c r="L388" i="5"/>
  <c r="M388" i="5"/>
  <c r="N388" i="5"/>
  <c r="O388" i="5"/>
  <c r="P388" i="5"/>
  <c r="Q388" i="5"/>
  <c r="R388" i="5"/>
  <c r="S388" i="5"/>
  <c r="W388" i="5" s="1"/>
  <c r="V388" i="5"/>
  <c r="L389" i="5"/>
  <c r="M389" i="5"/>
  <c r="N389" i="5"/>
  <c r="O389" i="5"/>
  <c r="P389" i="5"/>
  <c r="Q389" i="5"/>
  <c r="R389" i="5"/>
  <c r="S389" i="5"/>
  <c r="U389" i="5" s="1"/>
  <c r="V389" i="5"/>
  <c r="L390" i="5"/>
  <c r="M390" i="5"/>
  <c r="N390" i="5"/>
  <c r="O390" i="5"/>
  <c r="P390" i="5"/>
  <c r="Q390" i="5"/>
  <c r="R390" i="5"/>
  <c r="S390" i="5"/>
  <c r="V390" i="5"/>
  <c r="L391" i="5"/>
  <c r="M391" i="5"/>
  <c r="N391" i="5"/>
  <c r="O391" i="5"/>
  <c r="P391" i="5"/>
  <c r="Q391" i="5"/>
  <c r="R391" i="5"/>
  <c r="S391" i="5"/>
  <c r="U391" i="5" s="1"/>
  <c r="V391" i="5"/>
  <c r="L392" i="5"/>
  <c r="M392" i="5"/>
  <c r="N392" i="5"/>
  <c r="O392" i="5"/>
  <c r="P392" i="5"/>
  <c r="Q392" i="5"/>
  <c r="R392" i="5"/>
  <c r="S392" i="5"/>
  <c r="U392" i="5" s="1"/>
  <c r="V392" i="5"/>
  <c r="L393" i="5"/>
  <c r="M393" i="5"/>
  <c r="N393" i="5"/>
  <c r="O393" i="5"/>
  <c r="P393" i="5"/>
  <c r="Q393" i="5"/>
  <c r="R393" i="5"/>
  <c r="S393" i="5"/>
  <c r="W393" i="5" s="1"/>
  <c r="V393" i="5"/>
  <c r="L394" i="5"/>
  <c r="M394" i="5"/>
  <c r="N394" i="5"/>
  <c r="O394" i="5"/>
  <c r="P394" i="5"/>
  <c r="Q394" i="5"/>
  <c r="R394" i="5"/>
  <c r="S394" i="5"/>
  <c r="U394" i="5" s="1"/>
  <c r="V394" i="5"/>
  <c r="L395" i="5"/>
  <c r="M395" i="5"/>
  <c r="N395" i="5"/>
  <c r="O395" i="5"/>
  <c r="P395" i="5"/>
  <c r="Q395" i="5"/>
  <c r="R395" i="5"/>
  <c r="S395" i="5"/>
  <c r="W395" i="5" s="1"/>
  <c r="V395" i="5"/>
  <c r="L396" i="5"/>
  <c r="M396" i="5"/>
  <c r="N396" i="5"/>
  <c r="O396" i="5"/>
  <c r="P396" i="5"/>
  <c r="Q396" i="5"/>
  <c r="R396" i="5"/>
  <c r="S396" i="5"/>
  <c r="W396" i="5" s="1"/>
  <c r="V396" i="5"/>
  <c r="L397" i="5"/>
  <c r="M397" i="5"/>
  <c r="N397" i="5"/>
  <c r="O397" i="5"/>
  <c r="P397" i="5"/>
  <c r="Q397" i="5"/>
  <c r="R397" i="5"/>
  <c r="S397" i="5"/>
  <c r="V397" i="5"/>
  <c r="L398" i="5"/>
  <c r="M398" i="5"/>
  <c r="N398" i="5"/>
  <c r="O398" i="5"/>
  <c r="P398" i="5"/>
  <c r="Q398" i="5"/>
  <c r="R398" i="5"/>
  <c r="S398" i="5"/>
  <c r="U398" i="5" s="1"/>
  <c r="V398" i="5"/>
  <c r="L399" i="5"/>
  <c r="M399" i="5"/>
  <c r="N399" i="5"/>
  <c r="O399" i="5"/>
  <c r="P399" i="5"/>
  <c r="Q399" i="5"/>
  <c r="R399" i="5"/>
  <c r="S399" i="5"/>
  <c r="V399" i="5"/>
  <c r="L400" i="5"/>
  <c r="M400" i="5"/>
  <c r="N400" i="5"/>
  <c r="O400" i="5"/>
  <c r="P400" i="5"/>
  <c r="Q400" i="5"/>
  <c r="R400" i="5"/>
  <c r="S400" i="5"/>
  <c r="U400" i="5" s="1"/>
  <c r="V400" i="5"/>
  <c r="L401" i="5"/>
  <c r="M401" i="5"/>
  <c r="N401" i="5"/>
  <c r="O401" i="5"/>
  <c r="P401" i="5"/>
  <c r="Q401" i="5"/>
  <c r="R401" i="5"/>
  <c r="S401" i="5"/>
  <c r="W401" i="5" s="1"/>
  <c r="V401" i="5"/>
  <c r="L402" i="5"/>
  <c r="M402" i="5"/>
  <c r="N402" i="5"/>
  <c r="O402" i="5"/>
  <c r="P402" i="5"/>
  <c r="Q402" i="5"/>
  <c r="R402" i="5"/>
  <c r="S402" i="5"/>
  <c r="W402" i="5" s="1"/>
  <c r="V402" i="5"/>
  <c r="L403" i="5"/>
  <c r="M403" i="5"/>
  <c r="N403" i="5"/>
  <c r="O403" i="5"/>
  <c r="P403" i="5"/>
  <c r="Q403" i="5"/>
  <c r="R403" i="5"/>
  <c r="S403" i="5"/>
  <c r="W403" i="5" s="1"/>
  <c r="V403" i="5"/>
  <c r="L404" i="5"/>
  <c r="M404" i="5"/>
  <c r="N404" i="5"/>
  <c r="O404" i="5"/>
  <c r="P404" i="5"/>
  <c r="Q404" i="5"/>
  <c r="R404" i="5"/>
  <c r="S404" i="5"/>
  <c r="U404" i="5" s="1"/>
  <c r="V404" i="5"/>
  <c r="L405" i="5"/>
  <c r="M405" i="5"/>
  <c r="N405" i="5"/>
  <c r="O405" i="5"/>
  <c r="P405" i="5"/>
  <c r="Q405" i="5"/>
  <c r="R405" i="5"/>
  <c r="S405" i="5"/>
  <c r="W405" i="5" s="1"/>
  <c r="V405" i="5"/>
  <c r="L406" i="5"/>
  <c r="M406" i="5"/>
  <c r="N406" i="5"/>
  <c r="O406" i="5"/>
  <c r="P406" i="5"/>
  <c r="Q406" i="5"/>
  <c r="R406" i="5"/>
  <c r="S406" i="5"/>
  <c r="W406" i="5" s="1"/>
  <c r="V406" i="5"/>
  <c r="L407" i="5"/>
  <c r="M407" i="5"/>
  <c r="N407" i="5"/>
  <c r="O407" i="5"/>
  <c r="P407" i="5"/>
  <c r="Q407" i="5"/>
  <c r="R407" i="5"/>
  <c r="S407" i="5"/>
  <c r="U407" i="5" s="1"/>
  <c r="V407" i="5"/>
  <c r="L408" i="5"/>
  <c r="M408" i="5"/>
  <c r="N408" i="5"/>
  <c r="O408" i="5"/>
  <c r="P408" i="5"/>
  <c r="Q408" i="5"/>
  <c r="R408" i="5"/>
  <c r="S408" i="5"/>
  <c r="W408" i="5" s="1"/>
  <c r="V408" i="5"/>
  <c r="L409" i="5"/>
  <c r="M409" i="5"/>
  <c r="N409" i="5"/>
  <c r="O409" i="5"/>
  <c r="P409" i="5"/>
  <c r="Q409" i="5"/>
  <c r="R409" i="5"/>
  <c r="S409" i="5"/>
  <c r="W409" i="5" s="1"/>
  <c r="V409" i="5"/>
  <c r="L410" i="5"/>
  <c r="M410" i="5"/>
  <c r="N410" i="5"/>
  <c r="O410" i="5"/>
  <c r="P410" i="5"/>
  <c r="Q410" i="5"/>
  <c r="R410" i="5"/>
  <c r="S410" i="5"/>
  <c r="V410" i="5"/>
  <c r="L411" i="5"/>
  <c r="M411" i="5"/>
  <c r="N411" i="5"/>
  <c r="O411" i="5"/>
  <c r="P411" i="5"/>
  <c r="Q411" i="5"/>
  <c r="R411" i="5"/>
  <c r="S411" i="5"/>
  <c r="W411" i="5" s="1"/>
  <c r="V411" i="5"/>
  <c r="L412" i="5"/>
  <c r="M412" i="5"/>
  <c r="N412" i="5"/>
  <c r="O412" i="5"/>
  <c r="P412" i="5"/>
  <c r="Q412" i="5"/>
  <c r="R412" i="5"/>
  <c r="S412" i="5"/>
  <c r="U412" i="5" s="1"/>
  <c r="V412" i="5"/>
  <c r="L413" i="5"/>
  <c r="M413" i="5"/>
  <c r="N413" i="5"/>
  <c r="O413" i="5"/>
  <c r="P413" i="5"/>
  <c r="Q413" i="5"/>
  <c r="R413" i="5"/>
  <c r="S413" i="5"/>
  <c r="V413" i="5"/>
  <c r="L414" i="5"/>
  <c r="M414" i="5"/>
  <c r="N414" i="5"/>
  <c r="O414" i="5"/>
  <c r="P414" i="5"/>
  <c r="Q414" i="5"/>
  <c r="R414" i="5"/>
  <c r="S414" i="5"/>
  <c r="W414" i="5" s="1"/>
  <c r="V414" i="5"/>
  <c r="L415" i="5"/>
  <c r="M415" i="5"/>
  <c r="N415" i="5"/>
  <c r="O415" i="5"/>
  <c r="P415" i="5"/>
  <c r="Q415" i="5"/>
  <c r="R415" i="5"/>
  <c r="S415" i="5"/>
  <c r="U415" i="5" s="1"/>
  <c r="V415" i="5"/>
  <c r="L416" i="5"/>
  <c r="M416" i="5"/>
  <c r="N416" i="5"/>
  <c r="O416" i="5"/>
  <c r="P416" i="5"/>
  <c r="Q416" i="5"/>
  <c r="R416" i="5"/>
  <c r="S416" i="5"/>
  <c r="U416" i="5" s="1"/>
  <c r="V416" i="5"/>
  <c r="L417" i="5"/>
  <c r="M417" i="5"/>
  <c r="N417" i="5"/>
  <c r="O417" i="5"/>
  <c r="P417" i="5"/>
  <c r="Q417" i="5"/>
  <c r="R417" i="5"/>
  <c r="S417" i="5"/>
  <c r="U417" i="5" s="1"/>
  <c r="V417" i="5"/>
  <c r="L418" i="5"/>
  <c r="M418" i="5"/>
  <c r="N418" i="5"/>
  <c r="O418" i="5"/>
  <c r="P418" i="5"/>
  <c r="Q418" i="5"/>
  <c r="R418" i="5"/>
  <c r="S418" i="5"/>
  <c r="U418" i="5" s="1"/>
  <c r="V418" i="5"/>
  <c r="L419" i="5"/>
  <c r="M419" i="5"/>
  <c r="N419" i="5"/>
  <c r="O419" i="5"/>
  <c r="P419" i="5"/>
  <c r="Q419" i="5"/>
  <c r="R419" i="5"/>
  <c r="S419" i="5"/>
  <c r="W419" i="5" s="1"/>
  <c r="V419" i="5"/>
  <c r="L420" i="5"/>
  <c r="M420" i="5"/>
  <c r="N420" i="5"/>
  <c r="O420" i="5"/>
  <c r="P420" i="5"/>
  <c r="Q420" i="5"/>
  <c r="R420" i="5"/>
  <c r="S420" i="5"/>
  <c r="U420" i="5" s="1"/>
  <c r="V420" i="5"/>
  <c r="L421" i="5"/>
  <c r="M421" i="5"/>
  <c r="N421" i="5"/>
  <c r="O421" i="5"/>
  <c r="P421" i="5"/>
  <c r="Q421" i="5"/>
  <c r="R421" i="5"/>
  <c r="S421" i="5"/>
  <c r="U421" i="5" s="1"/>
  <c r="V421" i="5"/>
  <c r="L422" i="5"/>
  <c r="M422" i="5"/>
  <c r="N422" i="5"/>
  <c r="O422" i="5"/>
  <c r="P422" i="5"/>
  <c r="Q422" i="5"/>
  <c r="R422" i="5"/>
  <c r="S422" i="5"/>
  <c r="W422" i="5" s="1"/>
  <c r="V422" i="5"/>
  <c r="L423" i="5"/>
  <c r="M423" i="5"/>
  <c r="N423" i="5"/>
  <c r="O423" i="5"/>
  <c r="P423" i="5"/>
  <c r="Q423" i="5"/>
  <c r="R423" i="5"/>
  <c r="S423" i="5"/>
  <c r="W423" i="5" s="1"/>
  <c r="V423" i="5"/>
  <c r="L424" i="5"/>
  <c r="M424" i="5"/>
  <c r="N424" i="5"/>
  <c r="O424" i="5"/>
  <c r="P424" i="5"/>
  <c r="Q424" i="5"/>
  <c r="R424" i="5"/>
  <c r="S424" i="5"/>
  <c r="U424" i="5" s="1"/>
  <c r="V424" i="5"/>
  <c r="L425" i="5"/>
  <c r="M425" i="5"/>
  <c r="N425" i="5"/>
  <c r="O425" i="5"/>
  <c r="P425" i="5"/>
  <c r="Q425" i="5"/>
  <c r="R425" i="5"/>
  <c r="S425" i="5"/>
  <c r="W425" i="5" s="1"/>
  <c r="V425" i="5"/>
  <c r="L426" i="5"/>
  <c r="M426" i="5"/>
  <c r="N426" i="5"/>
  <c r="O426" i="5"/>
  <c r="P426" i="5"/>
  <c r="Q426" i="5"/>
  <c r="R426" i="5"/>
  <c r="S426" i="5"/>
  <c r="W426" i="5" s="1"/>
  <c r="V426" i="5"/>
  <c r="L427" i="5"/>
  <c r="M427" i="5"/>
  <c r="N427" i="5"/>
  <c r="O427" i="5"/>
  <c r="P427" i="5"/>
  <c r="Q427" i="5"/>
  <c r="R427" i="5"/>
  <c r="S427" i="5"/>
  <c r="U427" i="5" s="1"/>
  <c r="V427" i="5"/>
  <c r="L428" i="5"/>
  <c r="M428" i="5"/>
  <c r="N428" i="5"/>
  <c r="O428" i="5"/>
  <c r="P428" i="5"/>
  <c r="Q428" i="5"/>
  <c r="R428" i="5"/>
  <c r="S428" i="5"/>
  <c r="W428" i="5" s="1"/>
  <c r="V428" i="5"/>
  <c r="L429" i="5"/>
  <c r="M429" i="5"/>
  <c r="N429" i="5"/>
  <c r="O429" i="5"/>
  <c r="P429" i="5"/>
  <c r="Q429" i="5"/>
  <c r="R429" i="5"/>
  <c r="S429" i="5"/>
  <c r="V429" i="5"/>
  <c r="L430" i="5"/>
  <c r="M430" i="5"/>
  <c r="N430" i="5"/>
  <c r="O430" i="5"/>
  <c r="P430" i="5"/>
  <c r="Q430" i="5"/>
  <c r="R430" i="5"/>
  <c r="S430" i="5"/>
  <c r="U430" i="5" s="1"/>
  <c r="V430" i="5"/>
  <c r="L431" i="5"/>
  <c r="M431" i="5"/>
  <c r="N431" i="5"/>
  <c r="O431" i="5"/>
  <c r="P431" i="5"/>
  <c r="Q431" i="5"/>
  <c r="R431" i="5"/>
  <c r="S431" i="5"/>
  <c r="U431" i="5" s="1"/>
  <c r="V431" i="5"/>
  <c r="L432" i="5"/>
  <c r="M432" i="5"/>
  <c r="N432" i="5"/>
  <c r="O432" i="5"/>
  <c r="P432" i="5"/>
  <c r="Q432" i="5"/>
  <c r="R432" i="5"/>
  <c r="S432" i="5"/>
  <c r="W432" i="5" s="1"/>
  <c r="V432" i="5"/>
  <c r="L433" i="5"/>
  <c r="M433" i="5"/>
  <c r="N433" i="5"/>
  <c r="O433" i="5"/>
  <c r="P433" i="5"/>
  <c r="Q433" i="5"/>
  <c r="R433" i="5"/>
  <c r="S433" i="5"/>
  <c r="U433" i="5" s="1"/>
  <c r="V433" i="5"/>
  <c r="L434" i="5"/>
  <c r="M434" i="5"/>
  <c r="N434" i="5"/>
  <c r="O434" i="5"/>
  <c r="P434" i="5"/>
  <c r="Q434" i="5"/>
  <c r="R434" i="5"/>
  <c r="S434" i="5"/>
  <c r="V434" i="5"/>
  <c r="L435" i="5"/>
  <c r="M435" i="5"/>
  <c r="N435" i="5"/>
  <c r="O435" i="5"/>
  <c r="P435" i="5"/>
  <c r="Q435" i="5"/>
  <c r="R435" i="5"/>
  <c r="S435" i="5"/>
  <c r="W435" i="5" s="1"/>
  <c r="V435" i="5"/>
  <c r="L436" i="5"/>
  <c r="M436" i="5"/>
  <c r="N436" i="5"/>
  <c r="O436" i="5"/>
  <c r="P436" i="5"/>
  <c r="Q436" i="5"/>
  <c r="R436" i="5"/>
  <c r="S436" i="5"/>
  <c r="U436" i="5" s="1"/>
  <c r="V436" i="5"/>
  <c r="L437" i="5"/>
  <c r="M437" i="5"/>
  <c r="N437" i="5"/>
  <c r="O437" i="5"/>
  <c r="P437" i="5"/>
  <c r="Q437" i="5"/>
  <c r="R437" i="5"/>
  <c r="S437" i="5"/>
  <c r="W437" i="5" s="1"/>
  <c r="V437" i="5"/>
  <c r="L438" i="5"/>
  <c r="M438" i="5"/>
  <c r="N438" i="5"/>
  <c r="O438" i="5"/>
  <c r="P438" i="5"/>
  <c r="Q438" i="5"/>
  <c r="R438" i="5"/>
  <c r="S438" i="5"/>
  <c r="V438" i="5"/>
  <c r="L439" i="5"/>
  <c r="M439" i="5"/>
  <c r="N439" i="5"/>
  <c r="O439" i="5"/>
  <c r="P439" i="5"/>
  <c r="Q439" i="5"/>
  <c r="R439" i="5"/>
  <c r="S439" i="5"/>
  <c r="W439" i="5" s="1"/>
  <c r="V439" i="5"/>
  <c r="L440" i="5"/>
  <c r="M440" i="5"/>
  <c r="N440" i="5"/>
  <c r="O440" i="5"/>
  <c r="P440" i="5"/>
  <c r="Q440" i="5"/>
  <c r="R440" i="5"/>
  <c r="S440" i="5"/>
  <c r="W440" i="5" s="1"/>
  <c r="V440" i="5"/>
  <c r="L441" i="5"/>
  <c r="M441" i="5"/>
  <c r="N441" i="5"/>
  <c r="O441" i="5"/>
  <c r="P441" i="5"/>
  <c r="Q441" i="5"/>
  <c r="R441" i="5"/>
  <c r="S441" i="5"/>
  <c r="W441" i="5" s="1"/>
  <c r="V441" i="5"/>
  <c r="L442" i="5"/>
  <c r="M442" i="5"/>
  <c r="N442" i="5"/>
  <c r="O442" i="5"/>
  <c r="P442" i="5"/>
  <c r="Q442" i="5"/>
  <c r="R442" i="5"/>
  <c r="S442" i="5"/>
  <c r="W442" i="5" s="1"/>
  <c r="V442" i="5"/>
  <c r="L443" i="5"/>
  <c r="M443" i="5"/>
  <c r="N443" i="5"/>
  <c r="O443" i="5"/>
  <c r="P443" i="5"/>
  <c r="Q443" i="5"/>
  <c r="R443" i="5"/>
  <c r="S443" i="5"/>
  <c r="W443" i="5" s="1"/>
  <c r="V443" i="5"/>
  <c r="L444" i="5"/>
  <c r="M444" i="5"/>
  <c r="N444" i="5"/>
  <c r="O444" i="5"/>
  <c r="P444" i="5"/>
  <c r="Q444" i="5"/>
  <c r="R444" i="5"/>
  <c r="S444" i="5"/>
  <c r="U444" i="5" s="1"/>
  <c r="V444" i="5"/>
  <c r="L445" i="5"/>
  <c r="M445" i="5"/>
  <c r="N445" i="5"/>
  <c r="O445" i="5"/>
  <c r="P445" i="5"/>
  <c r="Q445" i="5"/>
  <c r="R445" i="5"/>
  <c r="S445" i="5"/>
  <c r="U445" i="5" s="1"/>
  <c r="V445" i="5"/>
  <c r="L446" i="5"/>
  <c r="M446" i="5"/>
  <c r="N446" i="5"/>
  <c r="O446" i="5"/>
  <c r="P446" i="5"/>
  <c r="Q446" i="5"/>
  <c r="R446" i="5"/>
  <c r="S446" i="5"/>
  <c r="U446" i="5" s="1"/>
  <c r="V446" i="5"/>
  <c r="L447" i="5"/>
  <c r="M447" i="5"/>
  <c r="N447" i="5"/>
  <c r="O447" i="5"/>
  <c r="P447" i="5"/>
  <c r="Q447" i="5"/>
  <c r="R447" i="5"/>
  <c r="S447" i="5"/>
  <c r="U447" i="5" s="1"/>
  <c r="V447" i="5"/>
  <c r="L448" i="5"/>
  <c r="M448" i="5"/>
  <c r="N448" i="5"/>
  <c r="O448" i="5"/>
  <c r="P448" i="5"/>
  <c r="Q448" i="5"/>
  <c r="R448" i="5"/>
  <c r="S448" i="5"/>
  <c r="W448" i="5" s="1"/>
  <c r="V448" i="5"/>
  <c r="L449" i="5"/>
  <c r="M449" i="5"/>
  <c r="N449" i="5"/>
  <c r="O449" i="5"/>
  <c r="P449" i="5"/>
  <c r="Q449" i="5"/>
  <c r="R449" i="5"/>
  <c r="S449" i="5"/>
  <c r="U449" i="5" s="1"/>
  <c r="V449" i="5"/>
  <c r="L450" i="5"/>
  <c r="M450" i="5"/>
  <c r="N450" i="5"/>
  <c r="O450" i="5"/>
  <c r="P450" i="5"/>
  <c r="Q450" i="5"/>
  <c r="R450" i="5"/>
  <c r="S450" i="5"/>
  <c r="V450" i="5"/>
  <c r="L451" i="5"/>
  <c r="M451" i="5"/>
  <c r="N451" i="5"/>
  <c r="O451" i="5"/>
  <c r="P451" i="5"/>
  <c r="Q451" i="5"/>
  <c r="R451" i="5"/>
  <c r="S451" i="5"/>
  <c r="U451" i="5" s="1"/>
  <c r="V451" i="5"/>
  <c r="L452" i="5"/>
  <c r="M452" i="5"/>
  <c r="N452" i="5"/>
  <c r="O452" i="5"/>
  <c r="P452" i="5"/>
  <c r="Q452" i="5"/>
  <c r="R452" i="5"/>
  <c r="S452" i="5"/>
  <c r="V452" i="5"/>
  <c r="L453" i="5"/>
  <c r="M453" i="5"/>
  <c r="N453" i="5"/>
  <c r="O453" i="5"/>
  <c r="P453" i="5"/>
  <c r="Q453" i="5"/>
  <c r="R453" i="5"/>
  <c r="S453" i="5"/>
  <c r="W453" i="5" s="1"/>
  <c r="V453" i="5"/>
  <c r="L454" i="5"/>
  <c r="M454" i="5"/>
  <c r="N454" i="5"/>
  <c r="O454" i="5"/>
  <c r="P454" i="5"/>
  <c r="Q454" i="5"/>
  <c r="R454" i="5"/>
  <c r="S454" i="5"/>
  <c r="W454" i="5" s="1"/>
  <c r="V454" i="5"/>
  <c r="L455" i="5"/>
  <c r="M455" i="5"/>
  <c r="N455" i="5"/>
  <c r="O455" i="5"/>
  <c r="P455" i="5"/>
  <c r="Q455" i="5"/>
  <c r="R455" i="5"/>
  <c r="S455" i="5"/>
  <c r="V455" i="5"/>
  <c r="L456" i="5"/>
  <c r="M456" i="5"/>
  <c r="N456" i="5"/>
  <c r="O456" i="5"/>
  <c r="P456" i="5"/>
  <c r="Q456" i="5"/>
  <c r="R456" i="5"/>
  <c r="S456" i="5"/>
  <c r="W456" i="5" s="1"/>
  <c r="V456" i="5"/>
  <c r="L457" i="5"/>
  <c r="M457" i="5"/>
  <c r="N457" i="5"/>
  <c r="O457" i="5"/>
  <c r="P457" i="5"/>
  <c r="Q457" i="5"/>
  <c r="R457" i="5"/>
  <c r="S457" i="5"/>
  <c r="U457" i="5" s="1"/>
  <c r="V457" i="5"/>
  <c r="L458" i="5"/>
  <c r="M458" i="5"/>
  <c r="N458" i="5"/>
  <c r="O458" i="5"/>
  <c r="P458" i="5"/>
  <c r="Q458" i="5"/>
  <c r="R458" i="5"/>
  <c r="S458" i="5"/>
  <c r="U458" i="5" s="1"/>
  <c r="V458" i="5"/>
  <c r="L459" i="5"/>
  <c r="M459" i="5"/>
  <c r="N459" i="5"/>
  <c r="O459" i="5"/>
  <c r="P459" i="5"/>
  <c r="Q459" i="5"/>
  <c r="R459" i="5"/>
  <c r="S459" i="5"/>
  <c r="V459" i="5"/>
  <c r="L460" i="5"/>
  <c r="M460" i="5"/>
  <c r="N460" i="5"/>
  <c r="O460" i="5"/>
  <c r="P460" i="5"/>
  <c r="Q460" i="5"/>
  <c r="R460" i="5"/>
  <c r="S460" i="5"/>
  <c r="W460" i="5" s="1"/>
  <c r="V460" i="5"/>
  <c r="L461" i="5"/>
  <c r="M461" i="5"/>
  <c r="N461" i="5"/>
  <c r="O461" i="5"/>
  <c r="P461" i="5"/>
  <c r="Q461" i="5"/>
  <c r="R461" i="5"/>
  <c r="S461" i="5"/>
  <c r="U461" i="5" s="1"/>
  <c r="V461" i="5"/>
  <c r="L462" i="5"/>
  <c r="M462" i="5"/>
  <c r="N462" i="5"/>
  <c r="O462" i="5"/>
  <c r="P462" i="5"/>
  <c r="Q462" i="5"/>
  <c r="R462" i="5"/>
  <c r="S462" i="5"/>
  <c r="U462" i="5" s="1"/>
  <c r="V462" i="5"/>
  <c r="L463" i="5"/>
  <c r="M463" i="5"/>
  <c r="N463" i="5"/>
  <c r="O463" i="5"/>
  <c r="P463" i="5"/>
  <c r="Q463" i="5"/>
  <c r="R463" i="5"/>
  <c r="S463" i="5"/>
  <c r="U463" i="5" s="1"/>
  <c r="V463" i="5"/>
  <c r="L464" i="5"/>
  <c r="M464" i="5"/>
  <c r="N464" i="5"/>
  <c r="O464" i="5"/>
  <c r="P464" i="5"/>
  <c r="Q464" i="5"/>
  <c r="R464" i="5"/>
  <c r="S464" i="5"/>
  <c r="W464" i="5" s="1"/>
  <c r="V464" i="5"/>
  <c r="L465" i="5"/>
  <c r="M465" i="5"/>
  <c r="N465" i="5"/>
  <c r="O465" i="5"/>
  <c r="P465" i="5"/>
  <c r="Q465" i="5"/>
  <c r="R465" i="5"/>
  <c r="S465" i="5"/>
  <c r="U465" i="5" s="1"/>
  <c r="V465" i="5"/>
  <c r="L466" i="5"/>
  <c r="M466" i="5"/>
  <c r="N466" i="5"/>
  <c r="O466" i="5"/>
  <c r="P466" i="5"/>
  <c r="Q466" i="5"/>
  <c r="R466" i="5"/>
  <c r="S466" i="5"/>
  <c r="U466" i="5" s="1"/>
  <c r="V466" i="5"/>
  <c r="L467" i="5"/>
  <c r="M467" i="5"/>
  <c r="N467" i="5"/>
  <c r="O467" i="5"/>
  <c r="P467" i="5"/>
  <c r="Q467" i="5"/>
  <c r="R467" i="5"/>
  <c r="S467" i="5"/>
  <c r="U467" i="5" s="1"/>
  <c r="V467" i="5"/>
  <c r="L468" i="5"/>
  <c r="M468" i="5"/>
  <c r="N468" i="5"/>
  <c r="O468" i="5"/>
  <c r="P468" i="5"/>
  <c r="Q468" i="5"/>
  <c r="R468" i="5"/>
  <c r="S468" i="5"/>
  <c r="U468" i="5" s="1"/>
  <c r="V468" i="5"/>
  <c r="L469" i="5"/>
  <c r="M469" i="5"/>
  <c r="N469" i="5"/>
  <c r="O469" i="5"/>
  <c r="P469" i="5"/>
  <c r="Q469" i="5"/>
  <c r="R469" i="5"/>
  <c r="S469" i="5"/>
  <c r="V469" i="5"/>
  <c r="L470" i="5"/>
  <c r="M470" i="5"/>
  <c r="N470" i="5"/>
  <c r="O470" i="5"/>
  <c r="P470" i="5"/>
  <c r="Q470" i="5"/>
  <c r="R470" i="5"/>
  <c r="S470" i="5"/>
  <c r="W470" i="5" s="1"/>
  <c r="V470" i="5"/>
  <c r="L471" i="5"/>
  <c r="M471" i="5"/>
  <c r="N471" i="5"/>
  <c r="O471" i="5"/>
  <c r="P471" i="5"/>
  <c r="Q471" i="5"/>
  <c r="R471" i="5"/>
  <c r="S471" i="5"/>
  <c r="U471" i="5" s="1"/>
  <c r="V471" i="5"/>
  <c r="L472" i="5"/>
  <c r="M472" i="5"/>
  <c r="N472" i="5"/>
  <c r="O472" i="5"/>
  <c r="P472" i="5"/>
  <c r="Q472" i="5"/>
  <c r="R472" i="5"/>
  <c r="S472" i="5"/>
  <c r="U472" i="5" s="1"/>
  <c r="V472" i="5"/>
  <c r="L473" i="5"/>
  <c r="M473" i="5"/>
  <c r="N473" i="5"/>
  <c r="O473" i="5"/>
  <c r="P473" i="5"/>
  <c r="Q473" i="5"/>
  <c r="R473" i="5"/>
  <c r="S473" i="5"/>
  <c r="V473" i="5"/>
  <c r="L474" i="5"/>
  <c r="M474" i="5"/>
  <c r="N474" i="5"/>
  <c r="O474" i="5"/>
  <c r="P474" i="5"/>
  <c r="Q474" i="5"/>
  <c r="R474" i="5"/>
  <c r="S474" i="5"/>
  <c r="W474" i="5" s="1"/>
  <c r="V474" i="5"/>
  <c r="L475" i="5"/>
  <c r="M475" i="5"/>
  <c r="N475" i="5"/>
  <c r="O475" i="5"/>
  <c r="P475" i="5"/>
  <c r="Q475" i="5"/>
  <c r="R475" i="5"/>
  <c r="S475" i="5"/>
  <c r="U475" i="5" s="1"/>
  <c r="V475" i="5"/>
  <c r="L476" i="5"/>
  <c r="M476" i="5"/>
  <c r="N476" i="5"/>
  <c r="O476" i="5"/>
  <c r="P476" i="5"/>
  <c r="Q476" i="5"/>
  <c r="R476" i="5"/>
  <c r="S476" i="5"/>
  <c r="W476" i="5" s="1"/>
  <c r="V476" i="5"/>
  <c r="L477" i="5"/>
  <c r="M477" i="5"/>
  <c r="N477" i="5"/>
  <c r="O477" i="5"/>
  <c r="P477" i="5"/>
  <c r="Q477" i="5"/>
  <c r="R477" i="5"/>
  <c r="S477" i="5"/>
  <c r="V477" i="5"/>
  <c r="L478" i="5"/>
  <c r="M478" i="5"/>
  <c r="N478" i="5"/>
  <c r="O478" i="5"/>
  <c r="P478" i="5"/>
  <c r="Q478" i="5"/>
  <c r="R478" i="5"/>
  <c r="S478" i="5"/>
  <c r="U478" i="5" s="1"/>
  <c r="V478" i="5"/>
  <c r="L479" i="5"/>
  <c r="M479" i="5"/>
  <c r="N479" i="5"/>
  <c r="O479" i="5"/>
  <c r="P479" i="5"/>
  <c r="Q479" i="5"/>
  <c r="R479" i="5"/>
  <c r="S479" i="5"/>
  <c r="U479" i="5" s="1"/>
  <c r="V479" i="5"/>
  <c r="L480" i="5"/>
  <c r="M480" i="5"/>
  <c r="N480" i="5"/>
  <c r="O480" i="5"/>
  <c r="P480" i="5"/>
  <c r="Q480" i="5"/>
  <c r="R480" i="5"/>
  <c r="S480" i="5"/>
  <c r="U480" i="5" s="1"/>
  <c r="V480" i="5"/>
  <c r="L481" i="5"/>
  <c r="M481" i="5"/>
  <c r="N481" i="5"/>
  <c r="O481" i="5"/>
  <c r="P481" i="5"/>
  <c r="Q481" i="5"/>
  <c r="R481" i="5"/>
  <c r="S481" i="5"/>
  <c r="V481" i="5"/>
  <c r="L482" i="5"/>
  <c r="M482" i="5"/>
  <c r="N482" i="5"/>
  <c r="O482" i="5"/>
  <c r="P482" i="5"/>
  <c r="Q482" i="5"/>
  <c r="R482" i="5"/>
  <c r="S482" i="5"/>
  <c r="W482" i="5" s="1"/>
  <c r="V482" i="5"/>
  <c r="L483" i="5"/>
  <c r="M483" i="5"/>
  <c r="N483" i="5"/>
  <c r="O483" i="5"/>
  <c r="P483" i="5"/>
  <c r="Q483" i="5"/>
  <c r="R483" i="5"/>
  <c r="S483" i="5"/>
  <c r="W483" i="5" s="1"/>
  <c r="V483" i="5"/>
  <c r="L484" i="5"/>
  <c r="M484" i="5"/>
  <c r="N484" i="5"/>
  <c r="O484" i="5"/>
  <c r="P484" i="5"/>
  <c r="Q484" i="5"/>
  <c r="R484" i="5"/>
  <c r="S484" i="5"/>
  <c r="V484" i="5"/>
  <c r="L485" i="5"/>
  <c r="M485" i="5"/>
  <c r="N485" i="5"/>
  <c r="O485" i="5"/>
  <c r="P485" i="5"/>
  <c r="Q485" i="5"/>
  <c r="R485" i="5"/>
  <c r="S485" i="5"/>
  <c r="W485" i="5" s="1"/>
  <c r="V485" i="5"/>
  <c r="L486" i="5"/>
  <c r="M486" i="5"/>
  <c r="N486" i="5"/>
  <c r="O486" i="5"/>
  <c r="P486" i="5"/>
  <c r="Q486" i="5"/>
  <c r="R486" i="5"/>
  <c r="S486" i="5"/>
  <c r="U486" i="5" s="1"/>
  <c r="V486" i="5"/>
  <c r="L487" i="5"/>
  <c r="M487" i="5"/>
  <c r="N487" i="5"/>
  <c r="O487" i="5"/>
  <c r="P487" i="5"/>
  <c r="Q487" i="5"/>
  <c r="R487" i="5"/>
  <c r="S487" i="5"/>
  <c r="U487" i="5" s="1"/>
  <c r="V487" i="5"/>
  <c r="L488" i="5"/>
  <c r="M488" i="5"/>
  <c r="N488" i="5"/>
  <c r="O488" i="5"/>
  <c r="P488" i="5"/>
  <c r="Q488" i="5"/>
  <c r="R488" i="5"/>
  <c r="S488" i="5"/>
  <c r="V488" i="5"/>
  <c r="L489" i="5"/>
  <c r="M489" i="5"/>
  <c r="N489" i="5"/>
  <c r="O489" i="5"/>
  <c r="P489" i="5"/>
  <c r="Q489" i="5"/>
  <c r="R489" i="5"/>
  <c r="S489" i="5"/>
  <c r="W489" i="5" s="1"/>
  <c r="V489" i="5"/>
  <c r="L490" i="5"/>
  <c r="M490" i="5"/>
  <c r="N490" i="5"/>
  <c r="O490" i="5"/>
  <c r="P490" i="5"/>
  <c r="Q490" i="5"/>
  <c r="R490" i="5"/>
  <c r="S490" i="5"/>
  <c r="U490" i="5" s="1"/>
  <c r="V490" i="5"/>
  <c r="L491" i="5"/>
  <c r="M491" i="5"/>
  <c r="N491" i="5"/>
  <c r="O491" i="5"/>
  <c r="P491" i="5"/>
  <c r="Q491" i="5"/>
  <c r="R491" i="5"/>
  <c r="S491" i="5"/>
  <c r="U491" i="5" s="1"/>
  <c r="V491" i="5"/>
  <c r="L492" i="5"/>
  <c r="M492" i="5"/>
  <c r="N492" i="5"/>
  <c r="O492" i="5"/>
  <c r="P492" i="5"/>
  <c r="Q492" i="5"/>
  <c r="R492" i="5"/>
  <c r="S492" i="5"/>
  <c r="W492" i="5" s="1"/>
  <c r="V492" i="5"/>
  <c r="L493" i="5"/>
  <c r="M493" i="5"/>
  <c r="N493" i="5"/>
  <c r="O493" i="5"/>
  <c r="P493" i="5"/>
  <c r="Q493" i="5"/>
  <c r="R493" i="5"/>
  <c r="S493" i="5"/>
  <c r="V493" i="5"/>
  <c r="L494" i="5"/>
  <c r="M494" i="5"/>
  <c r="N494" i="5"/>
  <c r="O494" i="5"/>
  <c r="P494" i="5"/>
  <c r="Q494" i="5"/>
  <c r="R494" i="5"/>
  <c r="S494" i="5"/>
  <c r="V494" i="5"/>
  <c r="L495" i="5"/>
  <c r="M495" i="5"/>
  <c r="N495" i="5"/>
  <c r="O495" i="5"/>
  <c r="P495" i="5"/>
  <c r="Q495" i="5"/>
  <c r="R495" i="5"/>
  <c r="S495" i="5"/>
  <c r="W495" i="5" s="1"/>
  <c r="V495" i="5"/>
  <c r="L496" i="5"/>
  <c r="M496" i="5"/>
  <c r="N496" i="5"/>
  <c r="O496" i="5"/>
  <c r="P496" i="5"/>
  <c r="Q496" i="5"/>
  <c r="R496" i="5"/>
  <c r="S496" i="5"/>
  <c r="V496" i="5"/>
  <c r="L497" i="5"/>
  <c r="M497" i="5"/>
  <c r="N497" i="5"/>
  <c r="O497" i="5"/>
  <c r="P497" i="5"/>
  <c r="Q497" i="5"/>
  <c r="R497" i="5"/>
  <c r="S497" i="5"/>
  <c r="V497" i="5"/>
  <c r="L498" i="5"/>
  <c r="M498" i="5"/>
  <c r="N498" i="5"/>
  <c r="O498" i="5"/>
  <c r="P498" i="5"/>
  <c r="Q498" i="5"/>
  <c r="R498" i="5"/>
  <c r="S498" i="5"/>
  <c r="U498" i="5" s="1"/>
  <c r="V498" i="5"/>
  <c r="L499" i="5"/>
  <c r="M499" i="5"/>
  <c r="N499" i="5"/>
  <c r="O499" i="5"/>
  <c r="P499" i="5"/>
  <c r="Q499" i="5"/>
  <c r="R499" i="5"/>
  <c r="S499" i="5"/>
  <c r="U499" i="5" s="1"/>
  <c r="V499" i="5"/>
  <c r="L500" i="5"/>
  <c r="M500" i="5"/>
  <c r="N500" i="5"/>
  <c r="O500" i="5"/>
  <c r="P500" i="5"/>
  <c r="Q500" i="5"/>
  <c r="R500" i="5"/>
  <c r="S500" i="5"/>
  <c r="U500" i="5" s="1"/>
  <c r="V500" i="5"/>
  <c r="L501" i="5"/>
  <c r="M501" i="5"/>
  <c r="N501" i="5"/>
  <c r="O501" i="5"/>
  <c r="P501" i="5"/>
  <c r="Q501" i="5"/>
  <c r="R501" i="5"/>
  <c r="S501" i="5"/>
  <c r="W501" i="5" s="1"/>
  <c r="V501" i="5"/>
  <c r="L502" i="5"/>
  <c r="M502" i="5"/>
  <c r="N502" i="5"/>
  <c r="O502" i="5"/>
  <c r="P502" i="5"/>
  <c r="Q502" i="5"/>
  <c r="R502" i="5"/>
  <c r="S502" i="5"/>
  <c r="W502" i="5" s="1"/>
  <c r="V502" i="5"/>
  <c r="L503" i="5"/>
  <c r="M503" i="5"/>
  <c r="N503" i="5"/>
  <c r="O503" i="5"/>
  <c r="P503" i="5"/>
  <c r="Q503" i="5"/>
  <c r="R503" i="5"/>
  <c r="S503" i="5"/>
  <c r="U503" i="5" s="1"/>
  <c r="V503" i="5"/>
  <c r="L504" i="5"/>
  <c r="M504" i="5"/>
  <c r="N504" i="5"/>
  <c r="O504" i="5"/>
  <c r="P504" i="5"/>
  <c r="Q504" i="5"/>
  <c r="R504" i="5"/>
  <c r="S504" i="5"/>
  <c r="V504" i="5"/>
  <c r="L505" i="5"/>
  <c r="M505" i="5"/>
  <c r="N505" i="5"/>
  <c r="O505" i="5"/>
  <c r="P505" i="5"/>
  <c r="Q505" i="5"/>
  <c r="R505" i="5"/>
  <c r="S505" i="5"/>
  <c r="U505" i="5" s="1"/>
  <c r="V505" i="5"/>
  <c r="L506" i="5"/>
  <c r="M506" i="5"/>
  <c r="N506" i="5"/>
  <c r="O506" i="5"/>
  <c r="P506" i="5"/>
  <c r="Q506" i="5"/>
  <c r="R506" i="5"/>
  <c r="S506" i="5"/>
  <c r="W506" i="5" s="1"/>
  <c r="V506" i="5"/>
  <c r="L507" i="5"/>
  <c r="M507" i="5"/>
  <c r="N507" i="5"/>
  <c r="O507" i="5"/>
  <c r="P507" i="5"/>
  <c r="Q507" i="5"/>
  <c r="R507" i="5"/>
  <c r="S507" i="5"/>
  <c r="W507" i="5" s="1"/>
  <c r="V507" i="5"/>
  <c r="L508" i="5"/>
  <c r="M508" i="5"/>
  <c r="N508" i="5"/>
  <c r="O508" i="5"/>
  <c r="P508" i="5"/>
  <c r="Q508" i="5"/>
  <c r="R508" i="5"/>
  <c r="S508" i="5"/>
  <c r="V508" i="5"/>
  <c r="L509" i="5"/>
  <c r="M509" i="5"/>
  <c r="N509" i="5"/>
  <c r="O509" i="5"/>
  <c r="P509" i="5"/>
  <c r="Q509" i="5"/>
  <c r="R509" i="5"/>
  <c r="S509" i="5"/>
  <c r="V509" i="5"/>
  <c r="L510" i="5"/>
  <c r="M510" i="5"/>
  <c r="N510" i="5"/>
  <c r="O510" i="5"/>
  <c r="P510" i="5"/>
  <c r="Q510" i="5"/>
  <c r="R510" i="5"/>
  <c r="S510" i="5"/>
  <c r="U510" i="5" s="1"/>
  <c r="V510" i="5"/>
  <c r="L511" i="5"/>
  <c r="M511" i="5"/>
  <c r="N511" i="5"/>
  <c r="O511" i="5"/>
  <c r="P511" i="5"/>
  <c r="Q511" i="5"/>
  <c r="R511" i="5"/>
  <c r="S511" i="5"/>
  <c r="U511" i="5" s="1"/>
  <c r="V511" i="5"/>
  <c r="L512" i="5"/>
  <c r="M512" i="5"/>
  <c r="N512" i="5"/>
  <c r="O512" i="5"/>
  <c r="P512" i="5"/>
  <c r="Q512" i="5"/>
  <c r="R512" i="5"/>
  <c r="S512" i="5"/>
  <c r="W512" i="5" s="1"/>
  <c r="V512" i="5"/>
  <c r="L513" i="5"/>
  <c r="M513" i="5"/>
  <c r="N513" i="5"/>
  <c r="O513" i="5"/>
  <c r="P513" i="5"/>
  <c r="Q513" i="5"/>
  <c r="R513" i="5"/>
  <c r="S513" i="5"/>
  <c r="V513" i="5"/>
  <c r="L514" i="5"/>
  <c r="M514" i="5"/>
  <c r="N514" i="5"/>
  <c r="O514" i="5"/>
  <c r="P514" i="5"/>
  <c r="Q514" i="5"/>
  <c r="R514" i="5"/>
  <c r="S514" i="5"/>
  <c r="U514" i="5" s="1"/>
  <c r="V514" i="5"/>
  <c r="L515" i="5"/>
  <c r="M515" i="5"/>
  <c r="N515" i="5"/>
  <c r="O515" i="5"/>
  <c r="P515" i="5"/>
  <c r="Q515" i="5"/>
  <c r="R515" i="5"/>
  <c r="S515" i="5"/>
  <c r="U515" i="5" s="1"/>
  <c r="V515" i="5"/>
  <c r="L516" i="5"/>
  <c r="M516" i="5"/>
  <c r="N516" i="5"/>
  <c r="O516" i="5"/>
  <c r="P516" i="5"/>
  <c r="Q516" i="5"/>
  <c r="R516" i="5"/>
  <c r="S516" i="5"/>
  <c r="V516" i="5"/>
  <c r="L517" i="5"/>
  <c r="M517" i="5"/>
  <c r="N517" i="5"/>
  <c r="O517" i="5"/>
  <c r="P517" i="5"/>
  <c r="Q517" i="5"/>
  <c r="R517" i="5"/>
  <c r="S517" i="5"/>
  <c r="W517" i="5" s="1"/>
  <c r="V517" i="5"/>
  <c r="L518" i="5"/>
  <c r="M518" i="5"/>
  <c r="N518" i="5"/>
  <c r="O518" i="5"/>
  <c r="P518" i="5"/>
  <c r="Q518" i="5"/>
  <c r="R518" i="5"/>
  <c r="S518" i="5"/>
  <c r="U518" i="5" s="1"/>
  <c r="V518" i="5"/>
  <c r="L519" i="5"/>
  <c r="M519" i="5"/>
  <c r="N519" i="5"/>
  <c r="O519" i="5"/>
  <c r="P519" i="5"/>
  <c r="Q519" i="5"/>
  <c r="R519" i="5"/>
  <c r="S519" i="5"/>
  <c r="U519" i="5" s="1"/>
  <c r="V519" i="5"/>
  <c r="L520" i="5"/>
  <c r="M520" i="5"/>
  <c r="N520" i="5"/>
  <c r="O520" i="5"/>
  <c r="P520" i="5"/>
  <c r="Q520" i="5"/>
  <c r="R520" i="5"/>
  <c r="S520" i="5"/>
  <c r="V520" i="5"/>
  <c r="L521" i="5"/>
  <c r="M521" i="5"/>
  <c r="N521" i="5"/>
  <c r="O521" i="5"/>
  <c r="P521" i="5"/>
  <c r="Q521" i="5"/>
  <c r="R521" i="5"/>
  <c r="S521" i="5"/>
  <c r="V521" i="5"/>
  <c r="L522" i="5"/>
  <c r="M522" i="5"/>
  <c r="N522" i="5"/>
  <c r="O522" i="5"/>
  <c r="P522" i="5"/>
  <c r="Q522" i="5"/>
  <c r="R522" i="5"/>
  <c r="S522" i="5"/>
  <c r="V522" i="5"/>
  <c r="L523" i="5"/>
  <c r="M523" i="5"/>
  <c r="N523" i="5"/>
  <c r="O523" i="5"/>
  <c r="P523" i="5"/>
  <c r="Q523" i="5"/>
  <c r="R523" i="5"/>
  <c r="S523" i="5"/>
  <c r="U523" i="5" s="1"/>
  <c r="V523" i="5"/>
  <c r="L524" i="5"/>
  <c r="M524" i="5"/>
  <c r="N524" i="5"/>
  <c r="O524" i="5"/>
  <c r="P524" i="5"/>
  <c r="Q524" i="5"/>
  <c r="R524" i="5"/>
  <c r="S524" i="5"/>
  <c r="V524" i="5"/>
  <c r="L525" i="5"/>
  <c r="M525" i="5"/>
  <c r="N525" i="5"/>
  <c r="O525" i="5"/>
  <c r="P525" i="5"/>
  <c r="Q525" i="5"/>
  <c r="R525" i="5"/>
  <c r="S525" i="5"/>
  <c r="V525" i="5"/>
  <c r="L526" i="5"/>
  <c r="M526" i="5"/>
  <c r="N526" i="5"/>
  <c r="O526" i="5"/>
  <c r="P526" i="5"/>
  <c r="Q526" i="5"/>
  <c r="R526" i="5"/>
  <c r="S526" i="5"/>
  <c r="U526" i="5" s="1"/>
  <c r="V526" i="5"/>
  <c r="L527" i="5"/>
  <c r="M527" i="5"/>
  <c r="N527" i="5"/>
  <c r="O527" i="5"/>
  <c r="P527" i="5"/>
  <c r="Q527" i="5"/>
  <c r="R527" i="5"/>
  <c r="S527" i="5"/>
  <c r="W527" i="5" s="1"/>
  <c r="V527" i="5"/>
  <c r="L528" i="5"/>
  <c r="M528" i="5"/>
  <c r="N528" i="5"/>
  <c r="O528" i="5"/>
  <c r="P528" i="5"/>
  <c r="Q528" i="5"/>
  <c r="R528" i="5"/>
  <c r="S528" i="5"/>
  <c r="V528" i="5"/>
  <c r="L529" i="5"/>
  <c r="M529" i="5"/>
  <c r="N529" i="5"/>
  <c r="O529" i="5"/>
  <c r="P529" i="5"/>
  <c r="Q529" i="5"/>
  <c r="R529" i="5"/>
  <c r="S529" i="5"/>
  <c r="V529" i="5"/>
  <c r="L530" i="5"/>
  <c r="M530" i="5"/>
  <c r="N530" i="5"/>
  <c r="O530" i="5"/>
  <c r="P530" i="5"/>
  <c r="Q530" i="5"/>
  <c r="R530" i="5"/>
  <c r="S530" i="5"/>
  <c r="U530" i="5" s="1"/>
  <c r="V530" i="5"/>
  <c r="L531" i="5"/>
  <c r="M531" i="5"/>
  <c r="N531" i="5"/>
  <c r="O531" i="5"/>
  <c r="P531" i="5"/>
  <c r="Q531" i="5"/>
  <c r="R531" i="5"/>
  <c r="S531" i="5"/>
  <c r="U531" i="5" s="1"/>
  <c r="V531" i="5"/>
  <c r="L532" i="5"/>
  <c r="M532" i="5"/>
  <c r="N532" i="5"/>
  <c r="O532" i="5"/>
  <c r="P532" i="5"/>
  <c r="Q532" i="5"/>
  <c r="R532" i="5"/>
  <c r="S532" i="5"/>
  <c r="V532" i="5"/>
  <c r="L533" i="5"/>
  <c r="M533" i="5"/>
  <c r="N533" i="5"/>
  <c r="O533" i="5"/>
  <c r="P533" i="5"/>
  <c r="Q533" i="5"/>
  <c r="R533" i="5"/>
  <c r="S533" i="5"/>
  <c r="W533" i="5" s="1"/>
  <c r="V533" i="5"/>
  <c r="L534" i="5"/>
  <c r="M534" i="5"/>
  <c r="N534" i="5"/>
  <c r="O534" i="5"/>
  <c r="P534" i="5"/>
  <c r="Q534" i="5"/>
  <c r="R534" i="5"/>
  <c r="S534" i="5"/>
  <c r="U534" i="5" s="1"/>
  <c r="V534" i="5"/>
  <c r="L535" i="5"/>
  <c r="M535" i="5"/>
  <c r="N535" i="5"/>
  <c r="O535" i="5"/>
  <c r="P535" i="5"/>
  <c r="Q535" i="5"/>
  <c r="R535" i="5"/>
  <c r="S535" i="5"/>
  <c r="U535" i="5" s="1"/>
  <c r="V535" i="5"/>
  <c r="L536" i="5"/>
  <c r="M536" i="5"/>
  <c r="N536" i="5"/>
  <c r="O536" i="5"/>
  <c r="P536" i="5"/>
  <c r="Q536" i="5"/>
  <c r="R536" i="5"/>
  <c r="S536" i="5"/>
  <c r="V536" i="5"/>
  <c r="L537" i="5"/>
  <c r="M537" i="5"/>
  <c r="N537" i="5"/>
  <c r="O537" i="5"/>
  <c r="P537" i="5"/>
  <c r="Q537" i="5"/>
  <c r="R537" i="5"/>
  <c r="S537" i="5"/>
  <c r="V537" i="5"/>
  <c r="L538" i="5"/>
  <c r="M538" i="5"/>
  <c r="N538" i="5"/>
  <c r="O538" i="5"/>
  <c r="P538" i="5"/>
  <c r="Q538" i="5"/>
  <c r="R538" i="5"/>
  <c r="S538" i="5"/>
  <c r="W538" i="5" s="1"/>
  <c r="V538" i="5"/>
  <c r="L539" i="5"/>
  <c r="M539" i="5"/>
  <c r="N539" i="5"/>
  <c r="O539" i="5"/>
  <c r="P539" i="5"/>
  <c r="Q539" i="5"/>
  <c r="R539" i="5"/>
  <c r="S539" i="5"/>
  <c r="U539" i="5" s="1"/>
  <c r="V539" i="5"/>
  <c r="L540" i="5"/>
  <c r="M540" i="5"/>
  <c r="N540" i="5"/>
  <c r="O540" i="5"/>
  <c r="P540" i="5"/>
  <c r="Q540" i="5"/>
  <c r="R540" i="5"/>
  <c r="S540" i="5"/>
  <c r="W540" i="5" s="1"/>
  <c r="V540" i="5"/>
  <c r="L541" i="5"/>
  <c r="M541" i="5"/>
  <c r="N541" i="5"/>
  <c r="O541" i="5"/>
  <c r="P541" i="5"/>
  <c r="Q541" i="5"/>
  <c r="R541" i="5"/>
  <c r="S541" i="5"/>
  <c r="U541" i="5" s="1"/>
  <c r="V541" i="5"/>
  <c r="L542" i="5"/>
  <c r="M542" i="5"/>
  <c r="N542" i="5"/>
  <c r="O542" i="5"/>
  <c r="P542" i="5"/>
  <c r="Q542" i="5"/>
  <c r="R542" i="5"/>
  <c r="S542" i="5"/>
  <c r="U542" i="5" s="1"/>
  <c r="V542" i="5"/>
  <c r="L543" i="5"/>
  <c r="M543" i="5"/>
  <c r="N543" i="5"/>
  <c r="O543" i="5"/>
  <c r="P543" i="5"/>
  <c r="Q543" i="5"/>
  <c r="R543" i="5"/>
  <c r="S543" i="5"/>
  <c r="U543" i="5" s="1"/>
  <c r="V543" i="5"/>
  <c r="L544" i="5"/>
  <c r="M544" i="5"/>
  <c r="N544" i="5"/>
  <c r="O544" i="5"/>
  <c r="P544" i="5"/>
  <c r="Q544" i="5"/>
  <c r="R544" i="5"/>
  <c r="S544" i="5"/>
  <c r="V544" i="5"/>
  <c r="L545" i="5"/>
  <c r="M545" i="5"/>
  <c r="N545" i="5"/>
  <c r="O545" i="5"/>
  <c r="P545" i="5"/>
  <c r="Q545" i="5"/>
  <c r="R545" i="5"/>
  <c r="S545" i="5"/>
  <c r="U545" i="5" s="1"/>
  <c r="V545" i="5"/>
  <c r="L546" i="5"/>
  <c r="M546" i="5"/>
  <c r="N546" i="5"/>
  <c r="O546" i="5"/>
  <c r="P546" i="5"/>
  <c r="Q546" i="5"/>
  <c r="R546" i="5"/>
  <c r="S546" i="5"/>
  <c r="V546" i="5"/>
  <c r="L547" i="5"/>
  <c r="M547" i="5"/>
  <c r="N547" i="5"/>
  <c r="O547" i="5"/>
  <c r="P547" i="5"/>
  <c r="Q547" i="5"/>
  <c r="R547" i="5"/>
  <c r="S547" i="5"/>
  <c r="U547" i="5" s="1"/>
  <c r="V547" i="5"/>
  <c r="L548" i="5"/>
  <c r="M548" i="5"/>
  <c r="N548" i="5"/>
  <c r="O548" i="5"/>
  <c r="P548" i="5"/>
  <c r="Q548" i="5"/>
  <c r="R548" i="5"/>
  <c r="S548" i="5"/>
  <c r="U548" i="5" s="1"/>
  <c r="V548" i="5"/>
  <c r="L549" i="5"/>
  <c r="M549" i="5"/>
  <c r="N549" i="5"/>
  <c r="O549" i="5"/>
  <c r="P549" i="5"/>
  <c r="Q549" i="5"/>
  <c r="R549" i="5"/>
  <c r="S549" i="5"/>
  <c r="W549" i="5" s="1"/>
  <c r="V549" i="5"/>
  <c r="L550" i="5"/>
  <c r="M550" i="5"/>
  <c r="N550" i="5"/>
  <c r="O550" i="5"/>
  <c r="P550" i="5"/>
  <c r="Q550" i="5"/>
  <c r="R550" i="5"/>
  <c r="S550" i="5"/>
  <c r="W550" i="5" s="1"/>
  <c r="V550" i="5"/>
  <c r="L551" i="5"/>
  <c r="M551" i="5"/>
  <c r="N551" i="5"/>
  <c r="O551" i="5"/>
  <c r="P551" i="5"/>
  <c r="Q551" i="5"/>
  <c r="R551" i="5"/>
  <c r="S551" i="5"/>
  <c r="V551" i="5"/>
  <c r="L552" i="5"/>
  <c r="M552" i="5"/>
  <c r="N552" i="5"/>
  <c r="O552" i="5"/>
  <c r="P552" i="5"/>
  <c r="Q552" i="5"/>
  <c r="R552" i="5"/>
  <c r="S552" i="5"/>
  <c r="V552" i="5"/>
  <c r="L553" i="5"/>
  <c r="M553" i="5"/>
  <c r="N553" i="5"/>
  <c r="O553" i="5"/>
  <c r="P553" i="5"/>
  <c r="Q553" i="5"/>
  <c r="R553" i="5"/>
  <c r="S553" i="5"/>
  <c r="U553" i="5" s="1"/>
  <c r="V553" i="5"/>
  <c r="L554" i="5"/>
  <c r="M554" i="5"/>
  <c r="N554" i="5"/>
  <c r="O554" i="5"/>
  <c r="P554" i="5"/>
  <c r="Q554" i="5"/>
  <c r="R554" i="5"/>
  <c r="S554" i="5"/>
  <c r="U554" i="5" s="1"/>
  <c r="V554" i="5"/>
  <c r="L555" i="5"/>
  <c r="M555" i="5"/>
  <c r="N555" i="5"/>
  <c r="O555" i="5"/>
  <c r="P555" i="5"/>
  <c r="Q555" i="5"/>
  <c r="R555" i="5"/>
  <c r="S555" i="5"/>
  <c r="U555" i="5" s="1"/>
  <c r="V555" i="5"/>
  <c r="L556" i="5"/>
  <c r="M556" i="5"/>
  <c r="N556" i="5"/>
  <c r="O556" i="5"/>
  <c r="P556" i="5"/>
  <c r="Q556" i="5"/>
  <c r="R556" i="5"/>
  <c r="S556" i="5"/>
  <c r="W556" i="5" s="1"/>
  <c r="V556" i="5"/>
  <c r="L557" i="5"/>
  <c r="M557" i="5"/>
  <c r="N557" i="5"/>
  <c r="O557" i="5"/>
  <c r="P557" i="5"/>
  <c r="Q557" i="5"/>
  <c r="R557" i="5"/>
  <c r="S557" i="5"/>
  <c r="V557" i="5"/>
  <c r="L558" i="5"/>
  <c r="M558" i="5"/>
  <c r="N558" i="5"/>
  <c r="O558" i="5"/>
  <c r="P558" i="5"/>
  <c r="Q558" i="5"/>
  <c r="R558" i="5"/>
  <c r="S558" i="5"/>
  <c r="W558" i="5" s="1"/>
  <c r="V558" i="5"/>
  <c r="L559" i="5"/>
  <c r="M559" i="5"/>
  <c r="N559" i="5"/>
  <c r="O559" i="5"/>
  <c r="P559" i="5"/>
  <c r="Q559" i="5"/>
  <c r="R559" i="5"/>
  <c r="S559" i="5"/>
  <c r="U559" i="5" s="1"/>
  <c r="V559" i="5"/>
  <c r="L560" i="5"/>
  <c r="M560" i="5"/>
  <c r="N560" i="5"/>
  <c r="O560" i="5"/>
  <c r="P560" i="5"/>
  <c r="Q560" i="5"/>
  <c r="R560" i="5"/>
  <c r="S560" i="5"/>
  <c r="V560" i="5"/>
  <c r="L561" i="5"/>
  <c r="M561" i="5"/>
  <c r="N561" i="5"/>
  <c r="O561" i="5"/>
  <c r="P561" i="5"/>
  <c r="Q561" i="5"/>
  <c r="R561" i="5"/>
  <c r="S561" i="5"/>
  <c r="W561" i="5" s="1"/>
  <c r="V561" i="5"/>
  <c r="L562" i="5"/>
  <c r="M562" i="5"/>
  <c r="N562" i="5"/>
  <c r="O562" i="5"/>
  <c r="P562" i="5"/>
  <c r="Q562" i="5"/>
  <c r="R562" i="5"/>
  <c r="S562" i="5"/>
  <c r="U562" i="5" s="1"/>
  <c r="V562" i="5"/>
  <c r="L563" i="5"/>
  <c r="M563" i="5"/>
  <c r="N563" i="5"/>
  <c r="O563" i="5"/>
  <c r="P563" i="5"/>
  <c r="Q563" i="5"/>
  <c r="R563" i="5"/>
  <c r="S563" i="5"/>
  <c r="W563" i="5" s="1"/>
  <c r="V563" i="5"/>
  <c r="L564" i="5"/>
  <c r="M564" i="5"/>
  <c r="N564" i="5"/>
  <c r="O564" i="5"/>
  <c r="P564" i="5"/>
  <c r="Q564" i="5"/>
  <c r="R564" i="5"/>
  <c r="S564" i="5"/>
  <c r="V564" i="5"/>
  <c r="L565" i="5"/>
  <c r="M565" i="5"/>
  <c r="N565" i="5"/>
  <c r="O565" i="5"/>
  <c r="P565" i="5"/>
  <c r="Q565" i="5"/>
  <c r="R565" i="5"/>
  <c r="S565" i="5"/>
  <c r="U565" i="5" s="1"/>
  <c r="V565" i="5"/>
  <c r="L566" i="5"/>
  <c r="M566" i="5"/>
  <c r="N566" i="5"/>
  <c r="O566" i="5"/>
  <c r="P566" i="5"/>
  <c r="Q566" i="5"/>
  <c r="R566" i="5"/>
  <c r="S566" i="5"/>
  <c r="V566" i="5"/>
  <c r="L567" i="5"/>
  <c r="M567" i="5"/>
  <c r="N567" i="5"/>
  <c r="O567" i="5"/>
  <c r="P567" i="5"/>
  <c r="Q567" i="5"/>
  <c r="R567" i="5"/>
  <c r="S567" i="5"/>
  <c r="W567" i="5" s="1"/>
  <c r="V567" i="5"/>
  <c r="L568" i="5"/>
  <c r="M568" i="5"/>
  <c r="N568" i="5"/>
  <c r="O568" i="5"/>
  <c r="P568" i="5"/>
  <c r="Q568" i="5"/>
  <c r="R568" i="5"/>
  <c r="S568" i="5"/>
  <c r="V568" i="5"/>
  <c r="L569" i="5"/>
  <c r="M569" i="5"/>
  <c r="N569" i="5"/>
  <c r="O569" i="5"/>
  <c r="P569" i="5"/>
  <c r="Q569" i="5"/>
  <c r="R569" i="5"/>
  <c r="S569" i="5"/>
  <c r="U569" i="5" s="1"/>
  <c r="V569" i="5"/>
  <c r="L570" i="5"/>
  <c r="M570" i="5"/>
  <c r="N570" i="5"/>
  <c r="O570" i="5"/>
  <c r="P570" i="5"/>
  <c r="Q570" i="5"/>
  <c r="R570" i="5"/>
  <c r="S570" i="5"/>
  <c r="W570" i="5" s="1"/>
  <c r="V570" i="5"/>
  <c r="L571" i="5"/>
  <c r="M571" i="5"/>
  <c r="N571" i="5"/>
  <c r="O571" i="5"/>
  <c r="P571" i="5"/>
  <c r="Q571" i="5"/>
  <c r="R571" i="5"/>
  <c r="S571" i="5"/>
  <c r="W571" i="5" s="1"/>
  <c r="V571" i="5"/>
  <c r="L572" i="5"/>
  <c r="M572" i="5"/>
  <c r="N572" i="5"/>
  <c r="O572" i="5"/>
  <c r="P572" i="5"/>
  <c r="Q572" i="5"/>
  <c r="R572" i="5"/>
  <c r="S572" i="5"/>
  <c r="V572" i="5"/>
  <c r="L573" i="5"/>
  <c r="M573" i="5"/>
  <c r="N573" i="5"/>
  <c r="O573" i="5"/>
  <c r="P573" i="5"/>
  <c r="Q573" i="5"/>
  <c r="R573" i="5"/>
  <c r="S573" i="5"/>
  <c r="U573" i="5" s="1"/>
  <c r="V573" i="5"/>
  <c r="L574" i="5"/>
  <c r="M574" i="5"/>
  <c r="N574" i="5"/>
  <c r="O574" i="5"/>
  <c r="P574" i="5"/>
  <c r="Q574" i="5"/>
  <c r="R574" i="5"/>
  <c r="S574" i="5"/>
  <c r="U574" i="5" s="1"/>
  <c r="V574" i="5"/>
  <c r="L575" i="5"/>
  <c r="M575" i="5"/>
  <c r="N575" i="5"/>
  <c r="O575" i="5"/>
  <c r="P575" i="5"/>
  <c r="Q575" i="5"/>
  <c r="R575" i="5"/>
  <c r="S575" i="5"/>
  <c r="V575" i="5"/>
  <c r="L576" i="5"/>
  <c r="M576" i="5"/>
  <c r="N576" i="5"/>
  <c r="O576" i="5"/>
  <c r="P576" i="5"/>
  <c r="Q576" i="5"/>
  <c r="R576" i="5"/>
  <c r="S576" i="5"/>
  <c r="V576" i="5"/>
  <c r="L577" i="5"/>
  <c r="M577" i="5"/>
  <c r="N577" i="5"/>
  <c r="O577" i="5"/>
  <c r="P577" i="5"/>
  <c r="Q577" i="5"/>
  <c r="R577" i="5"/>
  <c r="S577" i="5"/>
  <c r="U577" i="5" s="1"/>
  <c r="V577" i="5"/>
  <c r="L578" i="5"/>
  <c r="M578" i="5"/>
  <c r="N578" i="5"/>
  <c r="O578" i="5"/>
  <c r="P578" i="5"/>
  <c r="Q578" i="5"/>
  <c r="R578" i="5"/>
  <c r="S578" i="5"/>
  <c r="U578" i="5" s="1"/>
  <c r="V578" i="5"/>
  <c r="L579" i="5"/>
  <c r="M579" i="5"/>
  <c r="N579" i="5"/>
  <c r="O579" i="5"/>
  <c r="P579" i="5"/>
  <c r="Q579" i="5"/>
  <c r="R579" i="5"/>
  <c r="S579" i="5"/>
  <c r="V579" i="5"/>
  <c r="L580" i="5"/>
  <c r="M580" i="5"/>
  <c r="N580" i="5"/>
  <c r="O580" i="5"/>
  <c r="P580" i="5"/>
  <c r="Q580" i="5"/>
  <c r="R580" i="5"/>
  <c r="S580" i="5"/>
  <c r="V580" i="5"/>
  <c r="L581" i="5"/>
  <c r="M581" i="5"/>
  <c r="N581" i="5"/>
  <c r="O581" i="5"/>
  <c r="P581" i="5"/>
  <c r="Q581" i="5"/>
  <c r="R581" i="5"/>
  <c r="S581" i="5"/>
  <c r="W581" i="5" s="1"/>
  <c r="V581" i="5"/>
  <c r="L582" i="5"/>
  <c r="M582" i="5"/>
  <c r="N582" i="5"/>
  <c r="O582" i="5"/>
  <c r="P582" i="5"/>
  <c r="Q582" i="5"/>
  <c r="R582" i="5"/>
  <c r="S582" i="5"/>
  <c r="U582" i="5" s="1"/>
  <c r="V582" i="5"/>
  <c r="L583" i="5"/>
  <c r="M583" i="5"/>
  <c r="N583" i="5"/>
  <c r="O583" i="5"/>
  <c r="P583" i="5"/>
  <c r="Q583" i="5"/>
  <c r="R583" i="5"/>
  <c r="S583" i="5"/>
  <c r="W583" i="5" s="1"/>
  <c r="V583" i="5"/>
  <c r="L584" i="5"/>
  <c r="M584" i="5"/>
  <c r="N584" i="5"/>
  <c r="O584" i="5"/>
  <c r="P584" i="5"/>
  <c r="Q584" i="5"/>
  <c r="R584" i="5"/>
  <c r="S584" i="5"/>
  <c r="V584" i="5"/>
  <c r="L585" i="5"/>
  <c r="M585" i="5"/>
  <c r="N585" i="5"/>
  <c r="O585" i="5"/>
  <c r="P585" i="5"/>
  <c r="Q585" i="5"/>
  <c r="R585" i="5"/>
  <c r="S585" i="5"/>
  <c r="U585" i="5" s="1"/>
  <c r="V585" i="5"/>
  <c r="L586" i="5"/>
  <c r="M586" i="5"/>
  <c r="N586" i="5"/>
  <c r="O586" i="5"/>
  <c r="P586" i="5"/>
  <c r="Q586" i="5"/>
  <c r="R586" i="5"/>
  <c r="S586" i="5"/>
  <c r="U586" i="5" s="1"/>
  <c r="V586" i="5"/>
  <c r="L587" i="5"/>
  <c r="M587" i="5"/>
  <c r="N587" i="5"/>
  <c r="O587" i="5"/>
  <c r="P587" i="5"/>
  <c r="Q587" i="5"/>
  <c r="R587" i="5"/>
  <c r="S587" i="5"/>
  <c r="U587" i="5" s="1"/>
  <c r="V587" i="5"/>
  <c r="L588" i="5"/>
  <c r="M588" i="5"/>
  <c r="N588" i="5"/>
  <c r="O588" i="5"/>
  <c r="P588" i="5"/>
  <c r="Q588" i="5"/>
  <c r="R588" i="5"/>
  <c r="S588" i="5"/>
  <c r="V588" i="5"/>
  <c r="L589" i="5"/>
  <c r="M589" i="5"/>
  <c r="N589" i="5"/>
  <c r="O589" i="5"/>
  <c r="P589" i="5"/>
  <c r="Q589" i="5"/>
  <c r="R589" i="5"/>
  <c r="S589" i="5"/>
  <c r="U589" i="5" s="1"/>
  <c r="V589" i="5"/>
  <c r="L590" i="5"/>
  <c r="M590" i="5"/>
  <c r="N590" i="5"/>
  <c r="O590" i="5"/>
  <c r="P590" i="5"/>
  <c r="Q590" i="5"/>
  <c r="R590" i="5"/>
  <c r="S590" i="5"/>
  <c r="U590" i="5" s="1"/>
  <c r="V590" i="5"/>
  <c r="L591" i="5"/>
  <c r="M591" i="5"/>
  <c r="N591" i="5"/>
  <c r="O591" i="5"/>
  <c r="P591" i="5"/>
  <c r="Q591" i="5"/>
  <c r="R591" i="5"/>
  <c r="S591" i="5"/>
  <c r="W591" i="5" s="1"/>
  <c r="V591" i="5"/>
  <c r="L592" i="5"/>
  <c r="M592" i="5"/>
  <c r="N592" i="5"/>
  <c r="O592" i="5"/>
  <c r="P592" i="5"/>
  <c r="Q592" i="5"/>
  <c r="R592" i="5"/>
  <c r="S592" i="5"/>
  <c r="V592" i="5"/>
  <c r="L593" i="5"/>
  <c r="M593" i="5"/>
  <c r="N593" i="5"/>
  <c r="O593" i="5"/>
  <c r="P593" i="5"/>
  <c r="Q593" i="5"/>
  <c r="R593" i="5"/>
  <c r="S593" i="5"/>
  <c r="U593" i="5" s="1"/>
  <c r="V593" i="5"/>
  <c r="L594" i="5"/>
  <c r="M594" i="5"/>
  <c r="N594" i="5"/>
  <c r="O594" i="5"/>
  <c r="P594" i="5"/>
  <c r="Q594" i="5"/>
  <c r="R594" i="5"/>
  <c r="S594" i="5"/>
  <c r="U594" i="5" s="1"/>
  <c r="V594" i="5"/>
  <c r="L595" i="5"/>
  <c r="M595" i="5"/>
  <c r="N595" i="5"/>
  <c r="O595" i="5"/>
  <c r="P595" i="5"/>
  <c r="Q595" i="5"/>
  <c r="R595" i="5"/>
  <c r="S595" i="5"/>
  <c r="U595" i="5" s="1"/>
  <c r="V595" i="5"/>
  <c r="L596" i="5"/>
  <c r="M596" i="5"/>
  <c r="N596" i="5"/>
  <c r="O596" i="5"/>
  <c r="P596" i="5"/>
  <c r="Q596" i="5"/>
  <c r="R596" i="5"/>
  <c r="S596" i="5"/>
  <c r="V596" i="5"/>
  <c r="L597" i="5"/>
  <c r="M597" i="5"/>
  <c r="N597" i="5"/>
  <c r="O597" i="5"/>
  <c r="P597" i="5"/>
  <c r="Q597" i="5"/>
  <c r="R597" i="5"/>
  <c r="S597" i="5"/>
  <c r="W597" i="5" s="1"/>
  <c r="V597" i="5"/>
  <c r="L598" i="5"/>
  <c r="M598" i="5"/>
  <c r="N598" i="5"/>
  <c r="O598" i="5"/>
  <c r="P598" i="5"/>
  <c r="Q598" i="5"/>
  <c r="R598" i="5"/>
  <c r="S598" i="5"/>
  <c r="V598" i="5"/>
  <c r="L599" i="5"/>
  <c r="M599" i="5"/>
  <c r="N599" i="5"/>
  <c r="O599" i="5"/>
  <c r="P599" i="5"/>
  <c r="Q599" i="5"/>
  <c r="R599" i="5"/>
  <c r="S599" i="5"/>
  <c r="U599" i="5" s="1"/>
  <c r="V599" i="5"/>
  <c r="L600" i="5"/>
  <c r="M600" i="5"/>
  <c r="N600" i="5"/>
  <c r="O600" i="5"/>
  <c r="P600" i="5"/>
  <c r="Q600" i="5"/>
  <c r="R600" i="5"/>
  <c r="S600" i="5"/>
  <c r="V600" i="5"/>
  <c r="L601" i="5"/>
  <c r="M601" i="5"/>
  <c r="N601" i="5"/>
  <c r="O601" i="5"/>
  <c r="P601" i="5"/>
  <c r="Q601" i="5"/>
  <c r="R601" i="5"/>
  <c r="S601" i="5"/>
  <c r="U601" i="5" s="1"/>
  <c r="V601" i="5"/>
  <c r="L602" i="5"/>
  <c r="M602" i="5"/>
  <c r="N602" i="5"/>
  <c r="O602" i="5"/>
  <c r="P602" i="5"/>
  <c r="Q602" i="5"/>
  <c r="R602" i="5"/>
  <c r="S602" i="5"/>
  <c r="V602" i="5"/>
  <c r="L603" i="5"/>
  <c r="M603" i="5"/>
  <c r="N603" i="5"/>
  <c r="O603" i="5"/>
  <c r="P603" i="5"/>
  <c r="Q603" i="5"/>
  <c r="R603" i="5"/>
  <c r="S603" i="5"/>
  <c r="W603" i="5" s="1"/>
  <c r="V603" i="5"/>
  <c r="L604" i="5"/>
  <c r="M604" i="5"/>
  <c r="N604" i="5"/>
  <c r="O604" i="5"/>
  <c r="P604" i="5"/>
  <c r="Q604" i="5"/>
  <c r="R604" i="5"/>
  <c r="S604" i="5"/>
  <c r="W604" i="5" s="1"/>
  <c r="V604" i="5"/>
  <c r="L605" i="5"/>
  <c r="M605" i="5"/>
  <c r="N605" i="5"/>
  <c r="O605" i="5"/>
  <c r="P605" i="5"/>
  <c r="Q605" i="5"/>
  <c r="R605" i="5"/>
  <c r="S605" i="5"/>
  <c r="V605" i="5"/>
  <c r="L606" i="5"/>
  <c r="M606" i="5"/>
  <c r="N606" i="5"/>
  <c r="O606" i="5"/>
  <c r="P606" i="5"/>
  <c r="Q606" i="5"/>
  <c r="R606" i="5"/>
  <c r="S606" i="5"/>
  <c r="V606" i="5"/>
  <c r="L607" i="5"/>
  <c r="M607" i="5"/>
  <c r="N607" i="5"/>
  <c r="O607" i="5"/>
  <c r="P607" i="5"/>
  <c r="Q607" i="5"/>
  <c r="R607" i="5"/>
  <c r="S607" i="5"/>
  <c r="U607" i="5" s="1"/>
  <c r="V607" i="5"/>
  <c r="L608" i="5"/>
  <c r="M608" i="5"/>
  <c r="N608" i="5"/>
  <c r="O608" i="5"/>
  <c r="P608" i="5"/>
  <c r="Q608" i="5"/>
  <c r="R608" i="5"/>
  <c r="S608" i="5"/>
  <c r="V608" i="5"/>
  <c r="L609" i="5"/>
  <c r="M609" i="5"/>
  <c r="N609" i="5"/>
  <c r="O609" i="5"/>
  <c r="P609" i="5"/>
  <c r="Q609" i="5"/>
  <c r="R609" i="5"/>
  <c r="S609" i="5"/>
  <c r="U609" i="5" s="1"/>
  <c r="V609" i="5"/>
  <c r="L610" i="5"/>
  <c r="M610" i="5"/>
  <c r="N610" i="5"/>
  <c r="O610" i="5"/>
  <c r="P610" i="5"/>
  <c r="Q610" i="5"/>
  <c r="R610" i="5"/>
  <c r="S610" i="5"/>
  <c r="U610" i="5" s="1"/>
  <c r="V610" i="5"/>
  <c r="L611" i="5"/>
  <c r="M611" i="5"/>
  <c r="N611" i="5"/>
  <c r="O611" i="5"/>
  <c r="P611" i="5"/>
  <c r="Q611" i="5"/>
  <c r="R611" i="5"/>
  <c r="S611" i="5"/>
  <c r="U611" i="5" s="1"/>
  <c r="V611" i="5"/>
  <c r="L612" i="5"/>
  <c r="M612" i="5"/>
  <c r="N612" i="5"/>
  <c r="O612" i="5"/>
  <c r="P612" i="5"/>
  <c r="Q612" i="5"/>
  <c r="R612" i="5"/>
  <c r="S612" i="5"/>
  <c r="V612" i="5"/>
  <c r="L613" i="5"/>
  <c r="M613" i="5"/>
  <c r="N613" i="5"/>
  <c r="O613" i="5"/>
  <c r="P613" i="5"/>
  <c r="Q613" i="5"/>
  <c r="R613" i="5"/>
  <c r="S613" i="5"/>
  <c r="V613" i="5"/>
  <c r="L614" i="5"/>
  <c r="M614" i="5"/>
  <c r="N614" i="5"/>
  <c r="O614" i="5"/>
  <c r="P614" i="5"/>
  <c r="Q614" i="5"/>
  <c r="R614" i="5"/>
  <c r="S614" i="5"/>
  <c r="W614" i="5" s="1"/>
  <c r="V614" i="5"/>
  <c r="L615" i="5"/>
  <c r="M615" i="5"/>
  <c r="N615" i="5"/>
  <c r="O615" i="5"/>
  <c r="P615" i="5"/>
  <c r="Q615" i="5"/>
  <c r="R615" i="5"/>
  <c r="S615" i="5"/>
  <c r="V615" i="5"/>
  <c r="L616" i="5"/>
  <c r="M616" i="5"/>
  <c r="N616" i="5"/>
  <c r="O616" i="5"/>
  <c r="P616" i="5"/>
  <c r="Q616" i="5"/>
  <c r="R616" i="5"/>
  <c r="S616" i="5"/>
  <c r="W616" i="5" s="1"/>
  <c r="V616" i="5"/>
  <c r="L617" i="5"/>
  <c r="M617" i="5"/>
  <c r="N617" i="5"/>
  <c r="O617" i="5"/>
  <c r="P617" i="5"/>
  <c r="Q617" i="5"/>
  <c r="R617" i="5"/>
  <c r="S617" i="5"/>
  <c r="U617" i="5" s="1"/>
  <c r="V617" i="5"/>
  <c r="L618" i="5"/>
  <c r="M618" i="5"/>
  <c r="N618" i="5"/>
  <c r="O618" i="5"/>
  <c r="P618" i="5"/>
  <c r="Q618" i="5"/>
  <c r="R618" i="5"/>
  <c r="S618" i="5"/>
  <c r="W618" i="5" s="1"/>
  <c r="V618" i="5"/>
  <c r="L619" i="5"/>
  <c r="M619" i="5"/>
  <c r="N619" i="5"/>
  <c r="O619" i="5"/>
  <c r="P619" i="5"/>
  <c r="Q619" i="5"/>
  <c r="R619" i="5"/>
  <c r="S619" i="5"/>
  <c r="W619" i="5" s="1"/>
  <c r="V619" i="5"/>
  <c r="L620" i="5"/>
  <c r="M620" i="5"/>
  <c r="N620" i="5"/>
  <c r="O620" i="5"/>
  <c r="P620" i="5"/>
  <c r="Q620" i="5"/>
  <c r="R620" i="5"/>
  <c r="S620" i="5"/>
  <c r="W620" i="5" s="1"/>
  <c r="V620" i="5"/>
  <c r="L621" i="5"/>
  <c r="M621" i="5"/>
  <c r="N621" i="5"/>
  <c r="O621" i="5"/>
  <c r="P621" i="5"/>
  <c r="Q621" i="5"/>
  <c r="R621" i="5"/>
  <c r="S621" i="5"/>
  <c r="U621" i="5" s="1"/>
  <c r="V621" i="5"/>
  <c r="L622" i="5"/>
  <c r="M622" i="5"/>
  <c r="N622" i="5"/>
  <c r="O622" i="5"/>
  <c r="P622" i="5"/>
  <c r="Q622" i="5"/>
  <c r="R622" i="5"/>
  <c r="S622" i="5"/>
  <c r="V622" i="5"/>
  <c r="L623" i="5"/>
  <c r="M623" i="5"/>
  <c r="N623" i="5"/>
  <c r="O623" i="5"/>
  <c r="P623" i="5"/>
  <c r="Q623" i="5"/>
  <c r="R623" i="5"/>
  <c r="S623" i="5"/>
  <c r="U623" i="5" s="1"/>
  <c r="V623" i="5"/>
  <c r="L624" i="5"/>
  <c r="M624" i="5"/>
  <c r="N624" i="5"/>
  <c r="O624" i="5"/>
  <c r="P624" i="5"/>
  <c r="Q624" i="5"/>
  <c r="R624" i="5"/>
  <c r="S624" i="5"/>
  <c r="V624" i="5"/>
  <c r="L625" i="5"/>
  <c r="M625" i="5"/>
  <c r="N625" i="5"/>
  <c r="O625" i="5"/>
  <c r="P625" i="5"/>
  <c r="Q625" i="5"/>
  <c r="R625" i="5"/>
  <c r="S625" i="5"/>
  <c r="U625" i="5" s="1"/>
  <c r="V625" i="5"/>
  <c r="L626" i="5"/>
  <c r="M626" i="5"/>
  <c r="N626" i="5"/>
  <c r="O626" i="5"/>
  <c r="P626" i="5"/>
  <c r="Q626" i="5"/>
  <c r="R626" i="5"/>
  <c r="S626" i="5"/>
  <c r="V626" i="5"/>
  <c r="L627" i="5"/>
  <c r="M627" i="5"/>
  <c r="N627" i="5"/>
  <c r="O627" i="5"/>
  <c r="P627" i="5"/>
  <c r="Q627" i="5"/>
  <c r="R627" i="5"/>
  <c r="S627" i="5"/>
  <c r="V627" i="5"/>
  <c r="L628" i="5"/>
  <c r="M628" i="5"/>
  <c r="N628" i="5"/>
  <c r="O628" i="5"/>
  <c r="P628" i="5"/>
  <c r="Q628" i="5"/>
  <c r="R628" i="5"/>
  <c r="S628" i="5"/>
  <c r="U628" i="5" s="1"/>
  <c r="V628" i="5"/>
  <c r="L629" i="5"/>
  <c r="M629" i="5"/>
  <c r="N629" i="5"/>
  <c r="O629" i="5"/>
  <c r="P629" i="5"/>
  <c r="Q629" i="5"/>
  <c r="R629" i="5"/>
  <c r="S629" i="5"/>
  <c r="V629" i="5"/>
  <c r="L630" i="5"/>
  <c r="M630" i="5"/>
  <c r="N630" i="5"/>
  <c r="O630" i="5"/>
  <c r="P630" i="5"/>
  <c r="Q630" i="5"/>
  <c r="R630" i="5"/>
  <c r="S630" i="5"/>
  <c r="W630" i="5" s="1"/>
  <c r="V630" i="5"/>
  <c r="L631" i="5"/>
  <c r="M631" i="5"/>
  <c r="N631" i="5"/>
  <c r="O631" i="5"/>
  <c r="P631" i="5"/>
  <c r="Q631" i="5"/>
  <c r="R631" i="5"/>
  <c r="S631" i="5"/>
  <c r="V631" i="5"/>
  <c r="L632" i="5"/>
  <c r="M632" i="5"/>
  <c r="N632" i="5"/>
  <c r="O632" i="5"/>
  <c r="P632" i="5"/>
  <c r="Q632" i="5"/>
  <c r="R632" i="5"/>
  <c r="S632" i="5"/>
  <c r="U632" i="5" s="1"/>
  <c r="V632" i="5"/>
  <c r="L633" i="5"/>
  <c r="M633" i="5"/>
  <c r="N633" i="5"/>
  <c r="O633" i="5"/>
  <c r="P633" i="5"/>
  <c r="Q633" i="5"/>
  <c r="R633" i="5"/>
  <c r="S633" i="5"/>
  <c r="W633" i="5" s="1"/>
  <c r="V633" i="5"/>
  <c r="L634" i="5"/>
  <c r="M634" i="5"/>
  <c r="N634" i="5"/>
  <c r="O634" i="5"/>
  <c r="P634" i="5"/>
  <c r="Q634" i="5"/>
  <c r="R634" i="5"/>
  <c r="S634" i="5"/>
  <c r="U634" i="5" s="1"/>
  <c r="V634" i="5"/>
  <c r="L635" i="5"/>
  <c r="M635" i="5"/>
  <c r="N635" i="5"/>
  <c r="O635" i="5"/>
  <c r="P635" i="5"/>
  <c r="Q635" i="5"/>
  <c r="R635" i="5"/>
  <c r="S635" i="5"/>
  <c r="V635" i="5"/>
  <c r="L636" i="5"/>
  <c r="M636" i="5"/>
  <c r="N636" i="5"/>
  <c r="O636" i="5"/>
  <c r="P636" i="5"/>
  <c r="Q636" i="5"/>
  <c r="R636" i="5"/>
  <c r="S636" i="5"/>
  <c r="W636" i="5" s="1"/>
  <c r="V636" i="5"/>
  <c r="L637" i="5"/>
  <c r="M637" i="5"/>
  <c r="N637" i="5"/>
  <c r="O637" i="5"/>
  <c r="P637" i="5"/>
  <c r="Q637" i="5"/>
  <c r="R637" i="5"/>
  <c r="S637" i="5"/>
  <c r="V637" i="5"/>
  <c r="L638" i="5"/>
  <c r="M638" i="5"/>
  <c r="N638" i="5"/>
  <c r="O638" i="5"/>
  <c r="P638" i="5"/>
  <c r="Q638" i="5"/>
  <c r="R638" i="5"/>
  <c r="S638" i="5"/>
  <c r="V638" i="5"/>
  <c r="L639" i="5"/>
  <c r="M639" i="5"/>
  <c r="N639" i="5"/>
  <c r="O639" i="5"/>
  <c r="P639" i="5"/>
  <c r="Q639" i="5"/>
  <c r="R639" i="5"/>
  <c r="S639" i="5"/>
  <c r="V639" i="5"/>
  <c r="L640" i="5"/>
  <c r="M640" i="5"/>
  <c r="N640" i="5"/>
  <c r="O640" i="5"/>
  <c r="P640" i="5"/>
  <c r="Q640" i="5"/>
  <c r="R640" i="5"/>
  <c r="S640" i="5"/>
  <c r="V640" i="5"/>
  <c r="L641" i="5"/>
  <c r="M641" i="5"/>
  <c r="N641" i="5"/>
  <c r="O641" i="5"/>
  <c r="P641" i="5"/>
  <c r="Q641" i="5"/>
  <c r="R641" i="5"/>
  <c r="S641" i="5"/>
  <c r="V641" i="5"/>
  <c r="L642" i="5"/>
  <c r="M642" i="5"/>
  <c r="N642" i="5"/>
  <c r="O642" i="5"/>
  <c r="P642" i="5"/>
  <c r="Q642" i="5"/>
  <c r="R642" i="5"/>
  <c r="S642" i="5"/>
  <c r="V642" i="5"/>
  <c r="L643" i="5"/>
  <c r="M643" i="5"/>
  <c r="N643" i="5"/>
  <c r="O643" i="5"/>
  <c r="P643" i="5"/>
  <c r="Q643" i="5"/>
  <c r="R643" i="5"/>
  <c r="S643" i="5"/>
  <c r="U643" i="5" s="1"/>
  <c r="V643" i="5"/>
  <c r="L644" i="5"/>
  <c r="M644" i="5"/>
  <c r="N644" i="5"/>
  <c r="O644" i="5"/>
  <c r="P644" i="5"/>
  <c r="Q644" i="5"/>
  <c r="R644" i="5"/>
  <c r="S644" i="5"/>
  <c r="V644" i="5"/>
  <c r="L645" i="5"/>
  <c r="M645" i="5"/>
  <c r="N645" i="5"/>
  <c r="O645" i="5"/>
  <c r="P645" i="5"/>
  <c r="Q645" i="5"/>
  <c r="R645" i="5"/>
  <c r="S645" i="5"/>
  <c r="V645" i="5"/>
  <c r="L646" i="5"/>
  <c r="M646" i="5"/>
  <c r="N646" i="5"/>
  <c r="O646" i="5"/>
  <c r="P646" i="5"/>
  <c r="Q646" i="5"/>
  <c r="R646" i="5"/>
  <c r="S646" i="5"/>
  <c r="W646" i="5" s="1"/>
  <c r="V646" i="5"/>
  <c r="L647" i="5"/>
  <c r="M647" i="5"/>
  <c r="N647" i="5"/>
  <c r="O647" i="5"/>
  <c r="P647" i="5"/>
  <c r="Q647" i="5"/>
  <c r="R647" i="5"/>
  <c r="S647" i="5"/>
  <c r="V647" i="5"/>
  <c r="L648" i="5"/>
  <c r="M648" i="5"/>
  <c r="N648" i="5"/>
  <c r="O648" i="5"/>
  <c r="P648" i="5"/>
  <c r="Q648" i="5"/>
  <c r="R648" i="5"/>
  <c r="S648" i="5"/>
  <c r="V648" i="5"/>
  <c r="L649" i="5"/>
  <c r="M649" i="5"/>
  <c r="N649" i="5"/>
  <c r="O649" i="5"/>
  <c r="P649" i="5"/>
  <c r="Q649" i="5"/>
  <c r="R649" i="5"/>
  <c r="S649" i="5"/>
  <c r="U649" i="5" s="1"/>
  <c r="V649" i="5"/>
  <c r="L650" i="5"/>
  <c r="M650" i="5"/>
  <c r="N650" i="5"/>
  <c r="O650" i="5"/>
  <c r="P650" i="5"/>
  <c r="Q650" i="5"/>
  <c r="R650" i="5"/>
  <c r="S650" i="5"/>
  <c r="W650" i="5" s="1"/>
  <c r="V650" i="5"/>
  <c r="L651" i="5"/>
  <c r="M651" i="5"/>
  <c r="N651" i="5"/>
  <c r="O651" i="5"/>
  <c r="P651" i="5"/>
  <c r="Q651" i="5"/>
  <c r="R651" i="5"/>
  <c r="S651" i="5"/>
  <c r="V651" i="5"/>
  <c r="L652" i="5"/>
  <c r="M652" i="5"/>
  <c r="N652" i="5"/>
  <c r="O652" i="5"/>
  <c r="P652" i="5"/>
  <c r="Q652" i="5"/>
  <c r="R652" i="5"/>
  <c r="S652" i="5"/>
  <c r="V652" i="5"/>
  <c r="L653" i="5"/>
  <c r="M653" i="5"/>
  <c r="N653" i="5"/>
  <c r="O653" i="5"/>
  <c r="P653" i="5"/>
  <c r="Q653" i="5"/>
  <c r="R653" i="5"/>
  <c r="S653" i="5"/>
  <c r="U653" i="5" s="1"/>
  <c r="V653" i="5"/>
  <c r="L654" i="5"/>
  <c r="M654" i="5"/>
  <c r="N654" i="5"/>
  <c r="O654" i="5"/>
  <c r="P654" i="5"/>
  <c r="Q654" i="5"/>
  <c r="R654" i="5"/>
  <c r="S654" i="5"/>
  <c r="V654" i="5"/>
  <c r="L655" i="5"/>
  <c r="M655" i="5"/>
  <c r="N655" i="5"/>
  <c r="O655" i="5"/>
  <c r="P655" i="5"/>
  <c r="Q655" i="5"/>
  <c r="R655" i="5"/>
  <c r="S655" i="5"/>
  <c r="V655" i="5"/>
  <c r="L656" i="5"/>
  <c r="M656" i="5"/>
  <c r="N656" i="5"/>
  <c r="O656" i="5"/>
  <c r="P656" i="5"/>
  <c r="Q656" i="5"/>
  <c r="R656" i="5"/>
  <c r="S656" i="5"/>
  <c r="U656" i="5" s="1"/>
  <c r="V656" i="5"/>
  <c r="L657" i="5"/>
  <c r="M657" i="5"/>
  <c r="N657" i="5"/>
  <c r="O657" i="5"/>
  <c r="P657" i="5"/>
  <c r="Q657" i="5"/>
  <c r="R657" i="5"/>
  <c r="S657" i="5"/>
  <c r="W657" i="5" s="1"/>
  <c r="V657" i="5"/>
  <c r="L658" i="5"/>
  <c r="M658" i="5"/>
  <c r="N658" i="5"/>
  <c r="O658" i="5"/>
  <c r="P658" i="5"/>
  <c r="Q658" i="5"/>
  <c r="R658" i="5"/>
  <c r="S658" i="5"/>
  <c r="V658" i="5"/>
  <c r="L659" i="5"/>
  <c r="M659" i="5"/>
  <c r="N659" i="5"/>
  <c r="O659" i="5"/>
  <c r="P659" i="5"/>
  <c r="Q659" i="5"/>
  <c r="R659" i="5"/>
  <c r="S659" i="5"/>
  <c r="V659" i="5"/>
  <c r="L660" i="5"/>
  <c r="M660" i="5"/>
  <c r="N660" i="5"/>
  <c r="O660" i="5"/>
  <c r="P660" i="5"/>
  <c r="Q660" i="5"/>
  <c r="R660" i="5"/>
  <c r="S660" i="5"/>
  <c r="U660" i="5" s="1"/>
  <c r="V660" i="5"/>
  <c r="L661" i="5"/>
  <c r="M661" i="5"/>
  <c r="N661" i="5"/>
  <c r="O661" i="5"/>
  <c r="P661" i="5"/>
  <c r="Q661" i="5"/>
  <c r="R661" i="5"/>
  <c r="S661" i="5"/>
  <c r="V661" i="5"/>
  <c r="L662" i="5"/>
  <c r="M662" i="5"/>
  <c r="N662" i="5"/>
  <c r="O662" i="5"/>
  <c r="P662" i="5"/>
  <c r="Q662" i="5"/>
  <c r="R662" i="5"/>
  <c r="S662" i="5"/>
  <c r="V662" i="5"/>
  <c r="L663" i="5"/>
  <c r="M663" i="5"/>
  <c r="N663" i="5"/>
  <c r="O663" i="5"/>
  <c r="P663" i="5"/>
  <c r="Q663" i="5"/>
  <c r="R663" i="5"/>
  <c r="S663" i="5"/>
  <c r="W663" i="5" s="1"/>
  <c r="V663" i="5"/>
  <c r="L664" i="5"/>
  <c r="M664" i="5"/>
  <c r="N664" i="5"/>
  <c r="O664" i="5"/>
  <c r="P664" i="5"/>
  <c r="Q664" i="5"/>
  <c r="R664" i="5"/>
  <c r="S664" i="5"/>
  <c r="V664" i="5"/>
  <c r="L665" i="5"/>
  <c r="M665" i="5"/>
  <c r="N665" i="5"/>
  <c r="O665" i="5"/>
  <c r="P665" i="5"/>
  <c r="Q665" i="5"/>
  <c r="R665" i="5"/>
  <c r="S665" i="5"/>
  <c r="W665" i="5" s="1"/>
  <c r="V665" i="5"/>
  <c r="L666" i="5"/>
  <c r="M666" i="5"/>
  <c r="N666" i="5"/>
  <c r="O666" i="5"/>
  <c r="P666" i="5"/>
  <c r="Q666" i="5"/>
  <c r="R666" i="5"/>
  <c r="S666" i="5"/>
  <c r="W666" i="5" s="1"/>
  <c r="V666" i="5"/>
  <c r="L667" i="5"/>
  <c r="M667" i="5"/>
  <c r="N667" i="5"/>
  <c r="O667" i="5"/>
  <c r="P667" i="5"/>
  <c r="Q667" i="5"/>
  <c r="R667" i="5"/>
  <c r="S667" i="5"/>
  <c r="V667" i="5"/>
  <c r="L668" i="5"/>
  <c r="M668" i="5"/>
  <c r="N668" i="5"/>
  <c r="O668" i="5"/>
  <c r="P668" i="5"/>
  <c r="Q668" i="5"/>
  <c r="R668" i="5"/>
  <c r="S668" i="5"/>
  <c r="V668" i="5"/>
  <c r="L669" i="5"/>
  <c r="M669" i="5"/>
  <c r="N669" i="5"/>
  <c r="O669" i="5"/>
  <c r="P669" i="5"/>
  <c r="Q669" i="5"/>
  <c r="R669" i="5"/>
  <c r="S669" i="5"/>
  <c r="V669" i="5"/>
  <c r="L670" i="5"/>
  <c r="M670" i="5"/>
  <c r="N670" i="5"/>
  <c r="O670" i="5"/>
  <c r="P670" i="5"/>
  <c r="Q670" i="5"/>
  <c r="R670" i="5"/>
  <c r="S670" i="5"/>
  <c r="V670" i="5"/>
  <c r="L671" i="5"/>
  <c r="M671" i="5"/>
  <c r="N671" i="5"/>
  <c r="O671" i="5"/>
  <c r="P671" i="5"/>
  <c r="Q671" i="5"/>
  <c r="R671" i="5"/>
  <c r="S671" i="5"/>
  <c r="U671" i="5" s="1"/>
  <c r="V671" i="5"/>
  <c r="L672" i="5"/>
  <c r="M672" i="5"/>
  <c r="N672" i="5"/>
  <c r="O672" i="5"/>
  <c r="P672" i="5"/>
  <c r="Q672" i="5"/>
  <c r="R672" i="5"/>
  <c r="S672" i="5"/>
  <c r="V672" i="5"/>
  <c r="L673" i="5"/>
  <c r="M673" i="5"/>
  <c r="N673" i="5"/>
  <c r="O673" i="5"/>
  <c r="P673" i="5"/>
  <c r="Q673" i="5"/>
  <c r="R673" i="5"/>
  <c r="S673" i="5"/>
  <c r="V673" i="5"/>
  <c r="L674" i="5"/>
  <c r="M674" i="5"/>
  <c r="N674" i="5"/>
  <c r="O674" i="5"/>
  <c r="P674" i="5"/>
  <c r="Q674" i="5"/>
  <c r="R674" i="5"/>
  <c r="S674" i="5"/>
  <c r="U674" i="5" s="1"/>
  <c r="V674" i="5"/>
  <c r="L675" i="5"/>
  <c r="M675" i="5"/>
  <c r="N675" i="5"/>
  <c r="O675" i="5"/>
  <c r="P675" i="5"/>
  <c r="Q675" i="5"/>
  <c r="R675" i="5"/>
  <c r="S675" i="5"/>
  <c r="U675" i="5" s="1"/>
  <c r="V675" i="5"/>
  <c r="L676" i="5"/>
  <c r="M676" i="5"/>
  <c r="N676" i="5"/>
  <c r="O676" i="5"/>
  <c r="P676" i="5"/>
  <c r="Q676" i="5"/>
  <c r="R676" i="5"/>
  <c r="S676" i="5"/>
  <c r="U676" i="5" s="1"/>
  <c r="V676" i="5"/>
  <c r="L677" i="5"/>
  <c r="M677" i="5"/>
  <c r="N677" i="5"/>
  <c r="O677" i="5"/>
  <c r="P677" i="5"/>
  <c r="Q677" i="5"/>
  <c r="R677" i="5"/>
  <c r="S677" i="5"/>
  <c r="U677" i="5" s="1"/>
  <c r="V677" i="5"/>
  <c r="L678" i="5"/>
  <c r="M678" i="5"/>
  <c r="N678" i="5"/>
  <c r="O678" i="5"/>
  <c r="P678" i="5"/>
  <c r="Q678" i="5"/>
  <c r="R678" i="5"/>
  <c r="S678" i="5"/>
  <c r="U678" i="5" s="1"/>
  <c r="V678" i="5"/>
  <c r="L679" i="5"/>
  <c r="M679" i="5"/>
  <c r="N679" i="5"/>
  <c r="O679" i="5"/>
  <c r="P679" i="5"/>
  <c r="Q679" i="5"/>
  <c r="R679" i="5"/>
  <c r="S679" i="5"/>
  <c r="U679" i="5" s="1"/>
  <c r="V679" i="5"/>
  <c r="L680" i="5"/>
  <c r="M680" i="5"/>
  <c r="N680" i="5"/>
  <c r="O680" i="5"/>
  <c r="P680" i="5"/>
  <c r="Q680" i="5"/>
  <c r="R680" i="5"/>
  <c r="S680" i="5"/>
  <c r="V680" i="5"/>
  <c r="L681" i="5"/>
  <c r="M681" i="5"/>
  <c r="N681" i="5"/>
  <c r="O681" i="5"/>
  <c r="P681" i="5"/>
  <c r="Q681" i="5"/>
  <c r="R681" i="5"/>
  <c r="S681" i="5"/>
  <c r="W681" i="5" s="1"/>
  <c r="V681" i="5"/>
  <c r="L682" i="5"/>
  <c r="M682" i="5"/>
  <c r="N682" i="5"/>
  <c r="O682" i="5"/>
  <c r="P682" i="5"/>
  <c r="Q682" i="5"/>
  <c r="R682" i="5"/>
  <c r="S682" i="5"/>
  <c r="U682" i="5" s="1"/>
  <c r="V682" i="5"/>
  <c r="L683" i="5"/>
  <c r="M683" i="5"/>
  <c r="N683" i="5"/>
  <c r="O683" i="5"/>
  <c r="P683" i="5"/>
  <c r="Q683" i="5"/>
  <c r="R683" i="5"/>
  <c r="S683" i="5"/>
  <c r="V683" i="5"/>
  <c r="L684" i="5"/>
  <c r="M684" i="5"/>
  <c r="N684" i="5"/>
  <c r="O684" i="5"/>
  <c r="P684" i="5"/>
  <c r="Q684" i="5"/>
  <c r="R684" i="5"/>
  <c r="S684" i="5"/>
  <c r="V684" i="5"/>
  <c r="L685" i="5"/>
  <c r="M685" i="5"/>
  <c r="N685" i="5"/>
  <c r="O685" i="5"/>
  <c r="P685" i="5"/>
  <c r="Q685" i="5"/>
  <c r="R685" i="5"/>
  <c r="S685" i="5"/>
  <c r="U685" i="5" s="1"/>
  <c r="V685" i="5"/>
  <c r="L686" i="5"/>
  <c r="M686" i="5"/>
  <c r="N686" i="5"/>
  <c r="O686" i="5"/>
  <c r="P686" i="5"/>
  <c r="Q686" i="5"/>
  <c r="R686" i="5"/>
  <c r="S686" i="5"/>
  <c r="W686" i="5" s="1"/>
  <c r="V686" i="5"/>
  <c r="L687" i="5"/>
  <c r="M687" i="5"/>
  <c r="N687" i="5"/>
  <c r="O687" i="5"/>
  <c r="P687" i="5"/>
  <c r="Q687" i="5"/>
  <c r="R687" i="5"/>
  <c r="S687" i="5"/>
  <c r="W687" i="5" s="1"/>
  <c r="V687" i="5"/>
  <c r="L688" i="5"/>
  <c r="M688" i="5"/>
  <c r="N688" i="5"/>
  <c r="O688" i="5"/>
  <c r="P688" i="5"/>
  <c r="Q688" i="5"/>
  <c r="R688" i="5"/>
  <c r="S688" i="5"/>
  <c r="V688" i="5"/>
  <c r="L689" i="5"/>
  <c r="M689" i="5"/>
  <c r="N689" i="5"/>
  <c r="O689" i="5"/>
  <c r="P689" i="5"/>
  <c r="Q689" i="5"/>
  <c r="R689" i="5"/>
  <c r="S689" i="5"/>
  <c r="W689" i="5" s="1"/>
  <c r="V689" i="5"/>
  <c r="L690" i="5"/>
  <c r="M690" i="5"/>
  <c r="N690" i="5"/>
  <c r="O690" i="5"/>
  <c r="P690" i="5"/>
  <c r="Q690" i="5"/>
  <c r="R690" i="5"/>
  <c r="S690" i="5"/>
  <c r="U690" i="5" s="1"/>
  <c r="V690" i="5"/>
  <c r="L691" i="5"/>
  <c r="M691" i="5"/>
  <c r="N691" i="5"/>
  <c r="O691" i="5"/>
  <c r="P691" i="5"/>
  <c r="Q691" i="5"/>
  <c r="R691" i="5"/>
  <c r="S691" i="5"/>
  <c r="V691" i="5"/>
  <c r="L692" i="5"/>
  <c r="M692" i="5"/>
  <c r="N692" i="5"/>
  <c r="O692" i="5"/>
  <c r="P692" i="5"/>
  <c r="Q692" i="5"/>
  <c r="R692" i="5"/>
  <c r="S692" i="5"/>
  <c r="V692" i="5"/>
  <c r="L693" i="5"/>
  <c r="M693" i="5"/>
  <c r="N693" i="5"/>
  <c r="O693" i="5"/>
  <c r="P693" i="5"/>
  <c r="Q693" i="5"/>
  <c r="R693" i="5"/>
  <c r="S693" i="5"/>
  <c r="W693" i="5" s="1"/>
  <c r="V693" i="5"/>
  <c r="L694" i="5"/>
  <c r="M694" i="5"/>
  <c r="N694" i="5"/>
  <c r="O694" i="5"/>
  <c r="P694" i="5"/>
  <c r="Q694" i="5"/>
  <c r="R694" i="5"/>
  <c r="S694" i="5"/>
  <c r="U694" i="5" s="1"/>
  <c r="V694" i="5"/>
  <c r="L695" i="5"/>
  <c r="M695" i="5"/>
  <c r="N695" i="5"/>
  <c r="O695" i="5"/>
  <c r="P695" i="5"/>
  <c r="Q695" i="5"/>
  <c r="R695" i="5"/>
  <c r="S695" i="5"/>
  <c r="W695" i="5" s="1"/>
  <c r="V695" i="5"/>
  <c r="L696" i="5"/>
  <c r="M696" i="5"/>
  <c r="N696" i="5"/>
  <c r="O696" i="5"/>
  <c r="P696" i="5"/>
  <c r="Q696" i="5"/>
  <c r="R696" i="5"/>
  <c r="S696" i="5"/>
  <c r="U696" i="5" s="1"/>
  <c r="V696" i="5"/>
  <c r="L697" i="5"/>
  <c r="M697" i="5"/>
  <c r="N697" i="5"/>
  <c r="O697" i="5"/>
  <c r="P697" i="5"/>
  <c r="Q697" i="5"/>
  <c r="R697" i="5"/>
  <c r="S697" i="5"/>
  <c r="W697" i="5" s="1"/>
  <c r="V697" i="5"/>
  <c r="L698" i="5"/>
  <c r="M698" i="5"/>
  <c r="N698" i="5"/>
  <c r="O698" i="5"/>
  <c r="P698" i="5"/>
  <c r="Q698" i="5"/>
  <c r="R698" i="5"/>
  <c r="S698" i="5"/>
  <c r="U698" i="5" s="1"/>
  <c r="V698" i="5"/>
  <c r="L699" i="5"/>
  <c r="M699" i="5"/>
  <c r="N699" i="5"/>
  <c r="O699" i="5"/>
  <c r="P699" i="5"/>
  <c r="Q699" i="5"/>
  <c r="R699" i="5"/>
  <c r="S699" i="5"/>
  <c r="U699" i="5" s="1"/>
  <c r="V699" i="5"/>
  <c r="L700" i="5"/>
  <c r="M700" i="5"/>
  <c r="N700" i="5"/>
  <c r="O700" i="5"/>
  <c r="P700" i="5"/>
  <c r="Q700" i="5"/>
  <c r="R700" i="5"/>
  <c r="S700" i="5"/>
  <c r="U700" i="5" s="1"/>
  <c r="V700" i="5"/>
  <c r="L701" i="5"/>
  <c r="M701" i="5"/>
  <c r="N701" i="5"/>
  <c r="O701" i="5"/>
  <c r="P701" i="5"/>
  <c r="Q701" i="5"/>
  <c r="R701" i="5"/>
  <c r="S701" i="5"/>
  <c r="U701" i="5" s="1"/>
  <c r="V701" i="5"/>
  <c r="L702" i="5"/>
  <c r="M702" i="5"/>
  <c r="N702" i="5"/>
  <c r="O702" i="5"/>
  <c r="P702" i="5"/>
  <c r="Q702" i="5"/>
  <c r="R702" i="5"/>
  <c r="S702" i="5"/>
  <c r="U702" i="5" s="1"/>
  <c r="V702" i="5"/>
  <c r="L703" i="5"/>
  <c r="M703" i="5"/>
  <c r="N703" i="5"/>
  <c r="O703" i="5"/>
  <c r="P703" i="5"/>
  <c r="Q703" i="5"/>
  <c r="R703" i="5"/>
  <c r="S703" i="5"/>
  <c r="U703" i="5" s="1"/>
  <c r="V703" i="5"/>
  <c r="L704" i="5"/>
  <c r="M704" i="5"/>
  <c r="N704" i="5"/>
  <c r="O704" i="5"/>
  <c r="P704" i="5"/>
  <c r="Q704" i="5"/>
  <c r="R704" i="5"/>
  <c r="S704" i="5"/>
  <c r="W704" i="5" s="1"/>
  <c r="V704" i="5"/>
  <c r="L705" i="5"/>
  <c r="M705" i="5"/>
  <c r="N705" i="5"/>
  <c r="O705" i="5"/>
  <c r="P705" i="5"/>
  <c r="Q705" i="5"/>
  <c r="R705" i="5"/>
  <c r="S705" i="5"/>
  <c r="U705" i="5" s="1"/>
  <c r="V705" i="5"/>
  <c r="L706" i="5"/>
  <c r="M706" i="5"/>
  <c r="N706" i="5"/>
  <c r="O706" i="5"/>
  <c r="P706" i="5"/>
  <c r="Q706" i="5"/>
  <c r="R706" i="5"/>
  <c r="S706" i="5"/>
  <c r="U706" i="5" s="1"/>
  <c r="V706" i="5"/>
  <c r="L707" i="5"/>
  <c r="M707" i="5"/>
  <c r="N707" i="5"/>
  <c r="O707" i="5"/>
  <c r="P707" i="5"/>
  <c r="Q707" i="5"/>
  <c r="R707" i="5"/>
  <c r="S707" i="5"/>
  <c r="W707" i="5" s="1"/>
  <c r="V707" i="5"/>
  <c r="L708" i="5"/>
  <c r="M708" i="5"/>
  <c r="N708" i="5"/>
  <c r="O708" i="5"/>
  <c r="P708" i="5"/>
  <c r="Q708" i="5"/>
  <c r="R708" i="5"/>
  <c r="S708" i="5"/>
  <c r="V708" i="5"/>
  <c r="L709" i="5"/>
  <c r="M709" i="5"/>
  <c r="N709" i="5"/>
  <c r="O709" i="5"/>
  <c r="P709" i="5"/>
  <c r="Q709" i="5"/>
  <c r="R709" i="5"/>
  <c r="S709" i="5"/>
  <c r="U709" i="5" s="1"/>
  <c r="V709" i="5"/>
  <c r="L710" i="5"/>
  <c r="M710" i="5"/>
  <c r="N710" i="5"/>
  <c r="O710" i="5"/>
  <c r="P710" i="5"/>
  <c r="Q710" i="5"/>
  <c r="R710" i="5"/>
  <c r="S710" i="5"/>
  <c r="U710" i="5" s="1"/>
  <c r="V710" i="5"/>
  <c r="L711" i="5"/>
  <c r="M711" i="5"/>
  <c r="N711" i="5"/>
  <c r="O711" i="5"/>
  <c r="P711" i="5"/>
  <c r="Q711" i="5"/>
  <c r="R711" i="5"/>
  <c r="S711" i="5"/>
  <c r="U711" i="5" s="1"/>
  <c r="V711" i="5"/>
  <c r="L712" i="5"/>
  <c r="M712" i="5"/>
  <c r="N712" i="5"/>
  <c r="O712" i="5"/>
  <c r="P712" i="5"/>
  <c r="Q712" i="5"/>
  <c r="R712" i="5"/>
  <c r="S712" i="5"/>
  <c r="W712" i="5" s="1"/>
  <c r="V712" i="5"/>
  <c r="L713" i="5"/>
  <c r="M713" i="5"/>
  <c r="N713" i="5"/>
  <c r="O713" i="5"/>
  <c r="P713" i="5"/>
  <c r="Q713" i="5"/>
  <c r="R713" i="5"/>
  <c r="S713" i="5"/>
  <c r="U713" i="5" s="1"/>
  <c r="V713" i="5"/>
  <c r="L714" i="5"/>
  <c r="M714" i="5"/>
  <c r="N714" i="5"/>
  <c r="O714" i="5"/>
  <c r="P714" i="5"/>
  <c r="Q714" i="5"/>
  <c r="R714" i="5"/>
  <c r="S714" i="5"/>
  <c r="V714" i="5"/>
  <c r="L715" i="5"/>
  <c r="M715" i="5"/>
  <c r="N715" i="5"/>
  <c r="O715" i="5"/>
  <c r="P715" i="5"/>
  <c r="Q715" i="5"/>
  <c r="R715" i="5"/>
  <c r="S715" i="5"/>
  <c r="V715" i="5"/>
  <c r="L716" i="5"/>
  <c r="M716" i="5"/>
  <c r="N716" i="5"/>
  <c r="O716" i="5"/>
  <c r="P716" i="5"/>
  <c r="Q716" i="5"/>
  <c r="R716" i="5"/>
  <c r="S716" i="5"/>
  <c r="W716" i="5" s="1"/>
  <c r="V716" i="5"/>
  <c r="L717" i="5"/>
  <c r="M717" i="5"/>
  <c r="N717" i="5"/>
  <c r="O717" i="5"/>
  <c r="P717" i="5"/>
  <c r="Q717" i="5"/>
  <c r="R717" i="5"/>
  <c r="S717" i="5"/>
  <c r="W717" i="5" s="1"/>
  <c r="V717" i="5"/>
  <c r="L718" i="5"/>
  <c r="M718" i="5"/>
  <c r="N718" i="5"/>
  <c r="O718" i="5"/>
  <c r="P718" i="5"/>
  <c r="Q718" i="5"/>
  <c r="R718" i="5"/>
  <c r="S718" i="5"/>
  <c r="U718" i="5" s="1"/>
  <c r="V718" i="5"/>
  <c r="L719" i="5"/>
  <c r="M719" i="5"/>
  <c r="N719" i="5"/>
  <c r="O719" i="5"/>
  <c r="P719" i="5"/>
  <c r="Q719" i="5"/>
  <c r="R719" i="5"/>
  <c r="S719" i="5"/>
  <c r="U719" i="5" s="1"/>
  <c r="V719" i="5"/>
  <c r="L720" i="5"/>
  <c r="M720" i="5"/>
  <c r="N720" i="5"/>
  <c r="O720" i="5"/>
  <c r="P720" i="5"/>
  <c r="Q720" i="5"/>
  <c r="R720" i="5"/>
  <c r="S720" i="5"/>
  <c r="U720" i="5" s="1"/>
  <c r="V720" i="5"/>
  <c r="L721" i="5"/>
  <c r="M721" i="5"/>
  <c r="N721" i="5"/>
  <c r="O721" i="5"/>
  <c r="P721" i="5"/>
  <c r="Q721" i="5"/>
  <c r="R721" i="5"/>
  <c r="S721" i="5"/>
  <c r="U721" i="5" s="1"/>
  <c r="V721" i="5"/>
  <c r="L722" i="5"/>
  <c r="M722" i="5"/>
  <c r="N722" i="5"/>
  <c r="O722" i="5"/>
  <c r="P722" i="5"/>
  <c r="Q722" i="5"/>
  <c r="R722" i="5"/>
  <c r="S722" i="5"/>
  <c r="U722" i="5" s="1"/>
  <c r="V722" i="5"/>
  <c r="L723" i="5"/>
  <c r="M723" i="5"/>
  <c r="N723" i="5"/>
  <c r="O723" i="5"/>
  <c r="P723" i="5"/>
  <c r="Q723" i="5"/>
  <c r="R723" i="5"/>
  <c r="S723" i="5"/>
  <c r="W723" i="5" s="1"/>
  <c r="V723" i="5"/>
  <c r="L724" i="5"/>
  <c r="M724" i="5"/>
  <c r="N724" i="5"/>
  <c r="O724" i="5"/>
  <c r="P724" i="5"/>
  <c r="Q724" i="5"/>
  <c r="R724" i="5"/>
  <c r="S724" i="5"/>
  <c r="V724" i="5"/>
  <c r="L725" i="5"/>
  <c r="M725" i="5"/>
  <c r="N725" i="5"/>
  <c r="O725" i="5"/>
  <c r="P725" i="5"/>
  <c r="Q725" i="5"/>
  <c r="R725" i="5"/>
  <c r="S725" i="5"/>
  <c r="W725" i="5" s="1"/>
  <c r="V725" i="5"/>
  <c r="L726" i="5"/>
  <c r="M726" i="5"/>
  <c r="N726" i="5"/>
  <c r="O726" i="5"/>
  <c r="P726" i="5"/>
  <c r="Q726" i="5"/>
  <c r="R726" i="5"/>
  <c r="S726" i="5"/>
  <c r="U726" i="5" s="1"/>
  <c r="V726" i="5"/>
  <c r="L727" i="5"/>
  <c r="M727" i="5"/>
  <c r="N727" i="5"/>
  <c r="O727" i="5"/>
  <c r="P727" i="5"/>
  <c r="Q727" i="5"/>
  <c r="R727" i="5"/>
  <c r="S727" i="5"/>
  <c r="V727" i="5"/>
  <c r="L728" i="5"/>
  <c r="M728" i="5"/>
  <c r="N728" i="5"/>
  <c r="O728" i="5"/>
  <c r="P728" i="5"/>
  <c r="Q728" i="5"/>
  <c r="R728" i="5"/>
  <c r="S728" i="5"/>
  <c r="V728" i="5"/>
  <c r="L729" i="5"/>
  <c r="M729" i="5"/>
  <c r="N729" i="5"/>
  <c r="O729" i="5"/>
  <c r="P729" i="5"/>
  <c r="Q729" i="5"/>
  <c r="R729" i="5"/>
  <c r="S729" i="5"/>
  <c r="W729" i="5" s="1"/>
  <c r="V729" i="5"/>
  <c r="L730" i="5"/>
  <c r="M730" i="5"/>
  <c r="N730" i="5"/>
  <c r="O730" i="5"/>
  <c r="P730" i="5"/>
  <c r="Q730" i="5"/>
  <c r="R730" i="5"/>
  <c r="S730" i="5"/>
  <c r="V730" i="5"/>
  <c r="L731" i="5"/>
  <c r="M731" i="5"/>
  <c r="N731" i="5"/>
  <c r="O731" i="5"/>
  <c r="P731" i="5"/>
  <c r="Q731" i="5"/>
  <c r="R731" i="5"/>
  <c r="S731" i="5"/>
  <c r="U731" i="5" s="1"/>
  <c r="V731" i="5"/>
  <c r="L732" i="5"/>
  <c r="M732" i="5"/>
  <c r="N732" i="5"/>
  <c r="O732" i="5"/>
  <c r="P732" i="5"/>
  <c r="Q732" i="5"/>
  <c r="R732" i="5"/>
  <c r="S732" i="5"/>
  <c r="V732" i="5"/>
  <c r="L733" i="5"/>
  <c r="M733" i="5"/>
  <c r="N733" i="5"/>
  <c r="O733" i="5"/>
  <c r="P733" i="5"/>
  <c r="Q733" i="5"/>
  <c r="R733" i="5"/>
  <c r="S733" i="5"/>
  <c r="V733" i="5"/>
  <c r="L734" i="5"/>
  <c r="M734" i="5"/>
  <c r="N734" i="5"/>
  <c r="O734" i="5"/>
  <c r="P734" i="5"/>
  <c r="Q734" i="5"/>
  <c r="R734" i="5"/>
  <c r="S734" i="5"/>
  <c r="U734" i="5" s="1"/>
  <c r="V734" i="5"/>
  <c r="L735" i="5"/>
  <c r="M735" i="5"/>
  <c r="N735" i="5"/>
  <c r="O735" i="5"/>
  <c r="P735" i="5"/>
  <c r="Q735" i="5"/>
  <c r="R735" i="5"/>
  <c r="S735" i="5"/>
  <c r="W735" i="5" s="1"/>
  <c r="V735" i="5"/>
  <c r="L736" i="5"/>
  <c r="M736" i="5"/>
  <c r="N736" i="5"/>
  <c r="O736" i="5"/>
  <c r="P736" i="5"/>
  <c r="Q736" i="5"/>
  <c r="R736" i="5"/>
  <c r="S736" i="5"/>
  <c r="W736" i="5" s="1"/>
  <c r="V736" i="5"/>
  <c r="L737" i="5"/>
  <c r="M737" i="5"/>
  <c r="N737" i="5"/>
  <c r="O737" i="5"/>
  <c r="P737" i="5"/>
  <c r="Q737" i="5"/>
  <c r="R737" i="5"/>
  <c r="S737" i="5"/>
  <c r="U737" i="5" s="1"/>
  <c r="V737" i="5"/>
  <c r="L738" i="5"/>
  <c r="M738" i="5"/>
  <c r="N738" i="5"/>
  <c r="O738" i="5"/>
  <c r="P738" i="5"/>
  <c r="Q738" i="5"/>
  <c r="R738" i="5"/>
  <c r="S738" i="5"/>
  <c r="V738" i="5"/>
  <c r="L739" i="5"/>
  <c r="M739" i="5"/>
  <c r="N739" i="5"/>
  <c r="O739" i="5"/>
  <c r="P739" i="5"/>
  <c r="Q739" i="5"/>
  <c r="R739" i="5"/>
  <c r="S739" i="5"/>
  <c r="U739" i="5" s="1"/>
  <c r="V739" i="5"/>
  <c r="L740" i="5"/>
  <c r="M740" i="5"/>
  <c r="N740" i="5"/>
  <c r="O740" i="5"/>
  <c r="P740" i="5"/>
  <c r="Q740" i="5"/>
  <c r="R740" i="5"/>
  <c r="S740" i="5"/>
  <c r="V740" i="5"/>
  <c r="L741" i="5"/>
  <c r="M741" i="5"/>
  <c r="N741" i="5"/>
  <c r="O741" i="5"/>
  <c r="P741" i="5"/>
  <c r="Q741" i="5"/>
  <c r="R741" i="5"/>
  <c r="S741" i="5"/>
  <c r="W741" i="5" s="1"/>
  <c r="V741" i="5"/>
  <c r="L742" i="5"/>
  <c r="M742" i="5"/>
  <c r="N742" i="5"/>
  <c r="O742" i="5"/>
  <c r="P742" i="5"/>
  <c r="Q742" i="5"/>
  <c r="R742" i="5"/>
  <c r="S742" i="5"/>
  <c r="U742" i="5" s="1"/>
  <c r="V742" i="5"/>
  <c r="L743" i="5"/>
  <c r="M743" i="5"/>
  <c r="N743" i="5"/>
  <c r="O743" i="5"/>
  <c r="P743" i="5"/>
  <c r="Q743" i="5"/>
  <c r="R743" i="5"/>
  <c r="S743" i="5"/>
  <c r="U743" i="5" s="1"/>
  <c r="V743" i="5"/>
  <c r="L744" i="5"/>
  <c r="M744" i="5"/>
  <c r="N744" i="5"/>
  <c r="O744" i="5"/>
  <c r="P744" i="5"/>
  <c r="Q744" i="5"/>
  <c r="R744" i="5"/>
  <c r="S744" i="5"/>
  <c r="V744" i="5"/>
  <c r="L745" i="5"/>
  <c r="M745" i="5"/>
  <c r="N745" i="5"/>
  <c r="O745" i="5"/>
  <c r="P745" i="5"/>
  <c r="Q745" i="5"/>
  <c r="R745" i="5"/>
  <c r="S745" i="5"/>
  <c r="W745" i="5" s="1"/>
  <c r="V745" i="5"/>
  <c r="L746" i="5"/>
  <c r="M746" i="5"/>
  <c r="N746" i="5"/>
  <c r="O746" i="5"/>
  <c r="P746" i="5"/>
  <c r="Q746" i="5"/>
  <c r="R746" i="5"/>
  <c r="S746" i="5"/>
  <c r="V746" i="5"/>
  <c r="L747" i="5"/>
  <c r="M747" i="5"/>
  <c r="N747" i="5"/>
  <c r="O747" i="5"/>
  <c r="P747" i="5"/>
  <c r="Q747" i="5"/>
  <c r="R747" i="5"/>
  <c r="S747" i="5"/>
  <c r="V747" i="5"/>
  <c r="L748" i="5"/>
  <c r="M748" i="5"/>
  <c r="N748" i="5"/>
  <c r="O748" i="5"/>
  <c r="P748" i="5"/>
  <c r="Q748" i="5"/>
  <c r="R748" i="5"/>
  <c r="S748" i="5"/>
  <c r="U748" i="5" s="1"/>
  <c r="V748" i="5"/>
  <c r="L749" i="5"/>
  <c r="M749" i="5"/>
  <c r="N749" i="5"/>
  <c r="O749" i="5"/>
  <c r="P749" i="5"/>
  <c r="Q749" i="5"/>
  <c r="R749" i="5"/>
  <c r="S749" i="5"/>
  <c r="V749" i="5"/>
  <c r="L750" i="5"/>
  <c r="M750" i="5"/>
  <c r="N750" i="5"/>
  <c r="O750" i="5"/>
  <c r="P750" i="5"/>
  <c r="Q750" i="5"/>
  <c r="R750" i="5"/>
  <c r="S750" i="5"/>
  <c r="U750" i="5" s="1"/>
  <c r="V750" i="5"/>
  <c r="L751" i="5"/>
  <c r="M751" i="5"/>
  <c r="N751" i="5"/>
  <c r="O751" i="5"/>
  <c r="P751" i="5"/>
  <c r="Q751" i="5"/>
  <c r="R751" i="5"/>
  <c r="S751" i="5"/>
  <c r="U751" i="5" s="1"/>
  <c r="V751" i="5"/>
  <c r="L752" i="5"/>
  <c r="M752" i="5"/>
  <c r="N752" i="5"/>
  <c r="O752" i="5"/>
  <c r="P752" i="5"/>
  <c r="Q752" i="5"/>
  <c r="R752" i="5"/>
  <c r="S752" i="5"/>
  <c r="U752" i="5" s="1"/>
  <c r="V752" i="5"/>
  <c r="L753" i="5"/>
  <c r="M753" i="5"/>
  <c r="N753" i="5"/>
  <c r="O753" i="5"/>
  <c r="P753" i="5"/>
  <c r="Q753" i="5"/>
  <c r="R753" i="5"/>
  <c r="S753" i="5"/>
  <c r="V753" i="5"/>
  <c r="L754" i="5"/>
  <c r="M754" i="5"/>
  <c r="N754" i="5"/>
  <c r="O754" i="5"/>
  <c r="P754" i="5"/>
  <c r="Q754" i="5"/>
  <c r="R754" i="5"/>
  <c r="S754" i="5"/>
  <c r="W754" i="5" s="1"/>
  <c r="V754" i="5"/>
  <c r="L755" i="5"/>
  <c r="M755" i="5"/>
  <c r="N755" i="5"/>
  <c r="O755" i="5"/>
  <c r="P755" i="5"/>
  <c r="Q755" i="5"/>
  <c r="R755" i="5"/>
  <c r="S755" i="5"/>
  <c r="W755" i="5" s="1"/>
  <c r="V755" i="5"/>
  <c r="L756" i="5"/>
  <c r="M756" i="5"/>
  <c r="N756" i="5"/>
  <c r="O756" i="5"/>
  <c r="P756" i="5"/>
  <c r="Q756" i="5"/>
  <c r="R756" i="5"/>
  <c r="S756" i="5"/>
  <c r="V756" i="5"/>
  <c r="L757" i="5"/>
  <c r="M757" i="5"/>
  <c r="N757" i="5"/>
  <c r="O757" i="5"/>
  <c r="P757" i="5"/>
  <c r="Q757" i="5"/>
  <c r="R757" i="5"/>
  <c r="S757" i="5"/>
  <c r="W757" i="5" s="1"/>
  <c r="V757" i="5"/>
  <c r="L758" i="5"/>
  <c r="M758" i="5"/>
  <c r="N758" i="5"/>
  <c r="O758" i="5"/>
  <c r="P758" i="5"/>
  <c r="Q758" i="5"/>
  <c r="R758" i="5"/>
  <c r="S758" i="5"/>
  <c r="V758" i="5"/>
  <c r="L759" i="5"/>
  <c r="M759" i="5"/>
  <c r="N759" i="5"/>
  <c r="O759" i="5"/>
  <c r="P759" i="5"/>
  <c r="Q759" i="5"/>
  <c r="R759" i="5"/>
  <c r="S759" i="5"/>
  <c r="U759" i="5" s="1"/>
  <c r="V759" i="5"/>
  <c r="L760" i="5"/>
  <c r="M760" i="5"/>
  <c r="N760" i="5"/>
  <c r="O760" i="5"/>
  <c r="P760" i="5"/>
  <c r="Q760" i="5"/>
  <c r="R760" i="5"/>
  <c r="S760" i="5"/>
  <c r="V760" i="5"/>
  <c r="L761" i="5"/>
  <c r="M761" i="5"/>
  <c r="N761" i="5"/>
  <c r="O761" i="5"/>
  <c r="P761" i="5"/>
  <c r="Q761" i="5"/>
  <c r="R761" i="5"/>
  <c r="S761" i="5"/>
  <c r="W761" i="5" s="1"/>
  <c r="V761" i="5"/>
  <c r="L762" i="5"/>
  <c r="M762" i="5"/>
  <c r="N762" i="5"/>
  <c r="O762" i="5"/>
  <c r="P762" i="5"/>
  <c r="Q762" i="5"/>
  <c r="R762" i="5"/>
  <c r="S762" i="5"/>
  <c r="V762" i="5"/>
  <c r="L763" i="5"/>
  <c r="M763" i="5"/>
  <c r="N763" i="5"/>
  <c r="O763" i="5"/>
  <c r="P763" i="5"/>
  <c r="Q763" i="5"/>
  <c r="R763" i="5"/>
  <c r="S763" i="5"/>
  <c r="V763" i="5"/>
  <c r="L764" i="5"/>
  <c r="M764" i="5"/>
  <c r="N764" i="5"/>
  <c r="O764" i="5"/>
  <c r="P764" i="5"/>
  <c r="Q764" i="5"/>
  <c r="R764" i="5"/>
  <c r="S764" i="5"/>
  <c r="U764" i="5" s="1"/>
  <c r="V764" i="5"/>
  <c r="L765" i="5"/>
  <c r="M765" i="5"/>
  <c r="N765" i="5"/>
  <c r="O765" i="5"/>
  <c r="P765" i="5"/>
  <c r="Q765" i="5"/>
  <c r="R765" i="5"/>
  <c r="S765" i="5"/>
  <c r="U765" i="5" s="1"/>
  <c r="V765" i="5"/>
  <c r="L766" i="5"/>
  <c r="M766" i="5"/>
  <c r="N766" i="5"/>
  <c r="O766" i="5"/>
  <c r="P766" i="5"/>
  <c r="Q766" i="5"/>
  <c r="R766" i="5"/>
  <c r="S766" i="5"/>
  <c r="U766" i="5" s="1"/>
  <c r="V766" i="5"/>
  <c r="L767" i="5"/>
  <c r="M767" i="5"/>
  <c r="N767" i="5"/>
  <c r="O767" i="5"/>
  <c r="P767" i="5"/>
  <c r="Q767" i="5"/>
  <c r="R767" i="5"/>
  <c r="S767" i="5"/>
  <c r="U767" i="5" s="1"/>
  <c r="V767" i="5"/>
  <c r="L768" i="5"/>
  <c r="M768" i="5"/>
  <c r="N768" i="5"/>
  <c r="O768" i="5"/>
  <c r="P768" i="5"/>
  <c r="Q768" i="5"/>
  <c r="R768" i="5"/>
  <c r="S768" i="5"/>
  <c r="W768" i="5" s="1"/>
  <c r="V768" i="5"/>
  <c r="L769" i="5"/>
  <c r="M769" i="5"/>
  <c r="N769" i="5"/>
  <c r="O769" i="5"/>
  <c r="P769" i="5"/>
  <c r="Q769" i="5"/>
  <c r="R769" i="5"/>
  <c r="S769" i="5"/>
  <c r="U769" i="5" s="1"/>
  <c r="V769" i="5"/>
  <c r="L770" i="5"/>
  <c r="M770" i="5"/>
  <c r="N770" i="5"/>
  <c r="O770" i="5"/>
  <c r="P770" i="5"/>
  <c r="Q770" i="5"/>
  <c r="R770" i="5"/>
  <c r="S770" i="5"/>
  <c r="U770" i="5" s="1"/>
  <c r="V770" i="5"/>
  <c r="L771" i="5"/>
  <c r="M771" i="5"/>
  <c r="N771" i="5"/>
  <c r="O771" i="5"/>
  <c r="P771" i="5"/>
  <c r="Q771" i="5"/>
  <c r="R771" i="5"/>
  <c r="S771" i="5"/>
  <c r="W771" i="5" s="1"/>
  <c r="V771" i="5"/>
  <c r="L772" i="5"/>
  <c r="M772" i="5"/>
  <c r="N772" i="5"/>
  <c r="O772" i="5"/>
  <c r="P772" i="5"/>
  <c r="Q772" i="5"/>
  <c r="R772" i="5"/>
  <c r="S772" i="5"/>
  <c r="V772" i="5"/>
  <c r="L773" i="5"/>
  <c r="M773" i="5"/>
  <c r="N773" i="5"/>
  <c r="O773" i="5"/>
  <c r="P773" i="5"/>
  <c r="Q773" i="5"/>
  <c r="R773" i="5"/>
  <c r="S773" i="5"/>
  <c r="U773" i="5" s="1"/>
  <c r="V773" i="5"/>
  <c r="L774" i="5"/>
  <c r="M774" i="5"/>
  <c r="N774" i="5"/>
  <c r="O774" i="5"/>
  <c r="P774" i="5"/>
  <c r="Q774" i="5"/>
  <c r="R774" i="5"/>
  <c r="S774" i="5"/>
  <c r="U774" i="5" s="1"/>
  <c r="V774" i="5"/>
  <c r="L775" i="5"/>
  <c r="M775" i="5"/>
  <c r="N775" i="5"/>
  <c r="O775" i="5"/>
  <c r="P775" i="5"/>
  <c r="Q775" i="5"/>
  <c r="R775" i="5"/>
  <c r="S775" i="5"/>
  <c r="U775" i="5" s="1"/>
  <c r="V775" i="5"/>
  <c r="L776" i="5"/>
  <c r="M776" i="5"/>
  <c r="N776" i="5"/>
  <c r="O776" i="5"/>
  <c r="P776" i="5"/>
  <c r="Q776" i="5"/>
  <c r="R776" i="5"/>
  <c r="S776" i="5"/>
  <c r="U776" i="5" s="1"/>
  <c r="V776" i="5"/>
  <c r="L777" i="5"/>
  <c r="M777" i="5"/>
  <c r="N777" i="5"/>
  <c r="O777" i="5"/>
  <c r="P777" i="5"/>
  <c r="Q777" i="5"/>
  <c r="R777" i="5"/>
  <c r="S777" i="5"/>
  <c r="U777" i="5" s="1"/>
  <c r="V777" i="5"/>
  <c r="L778" i="5"/>
  <c r="M778" i="5"/>
  <c r="N778" i="5"/>
  <c r="O778" i="5"/>
  <c r="P778" i="5"/>
  <c r="Q778" i="5"/>
  <c r="R778" i="5"/>
  <c r="S778" i="5"/>
  <c r="U778" i="5" s="1"/>
  <c r="V778" i="5"/>
  <c r="L779" i="5"/>
  <c r="M779" i="5"/>
  <c r="N779" i="5"/>
  <c r="O779" i="5"/>
  <c r="P779" i="5"/>
  <c r="Q779" i="5"/>
  <c r="R779" i="5"/>
  <c r="S779" i="5"/>
  <c r="U779" i="5" s="1"/>
  <c r="V779" i="5"/>
  <c r="L780" i="5"/>
  <c r="M780" i="5"/>
  <c r="N780" i="5"/>
  <c r="O780" i="5"/>
  <c r="P780" i="5"/>
  <c r="Q780" i="5"/>
  <c r="R780" i="5"/>
  <c r="S780" i="5"/>
  <c r="V780" i="5"/>
  <c r="L781" i="5"/>
  <c r="M781" i="5"/>
  <c r="N781" i="5"/>
  <c r="O781" i="5"/>
  <c r="P781" i="5"/>
  <c r="Q781" i="5"/>
  <c r="R781" i="5"/>
  <c r="S781" i="5"/>
  <c r="W781" i="5" s="1"/>
  <c r="V781" i="5"/>
  <c r="L782" i="5"/>
  <c r="M782" i="5"/>
  <c r="N782" i="5"/>
  <c r="O782" i="5"/>
  <c r="P782" i="5"/>
  <c r="Q782" i="5"/>
  <c r="R782" i="5"/>
  <c r="S782" i="5"/>
  <c r="U782" i="5" s="1"/>
  <c r="V782" i="5"/>
  <c r="L783" i="5"/>
  <c r="M783" i="5"/>
  <c r="N783" i="5"/>
  <c r="O783" i="5"/>
  <c r="P783" i="5"/>
  <c r="Q783" i="5"/>
  <c r="R783" i="5"/>
  <c r="S783" i="5"/>
  <c r="U783" i="5" s="1"/>
  <c r="V783" i="5"/>
  <c r="L784" i="5"/>
  <c r="M784" i="5"/>
  <c r="N784" i="5"/>
  <c r="O784" i="5"/>
  <c r="P784" i="5"/>
  <c r="Q784" i="5"/>
  <c r="R784" i="5"/>
  <c r="S784" i="5"/>
  <c r="U784" i="5" s="1"/>
  <c r="V784" i="5"/>
  <c r="L785" i="5"/>
  <c r="M785" i="5"/>
  <c r="N785" i="5"/>
  <c r="O785" i="5"/>
  <c r="P785" i="5"/>
  <c r="Q785" i="5"/>
  <c r="R785" i="5"/>
  <c r="S785" i="5"/>
  <c r="U785" i="5" s="1"/>
  <c r="V785" i="5"/>
  <c r="L786" i="5"/>
  <c r="M786" i="5"/>
  <c r="N786" i="5"/>
  <c r="O786" i="5"/>
  <c r="P786" i="5"/>
  <c r="Q786" i="5"/>
  <c r="R786" i="5"/>
  <c r="S786" i="5"/>
  <c r="U786" i="5" s="1"/>
  <c r="V786" i="5"/>
  <c r="L787" i="5"/>
  <c r="M787" i="5"/>
  <c r="N787" i="5"/>
  <c r="O787" i="5"/>
  <c r="P787" i="5"/>
  <c r="Q787" i="5"/>
  <c r="R787" i="5"/>
  <c r="S787" i="5"/>
  <c r="W787" i="5" s="1"/>
  <c r="V787" i="5"/>
  <c r="L788" i="5"/>
  <c r="M788" i="5"/>
  <c r="N788" i="5"/>
  <c r="O788" i="5"/>
  <c r="P788" i="5"/>
  <c r="Q788" i="5"/>
  <c r="R788" i="5"/>
  <c r="S788" i="5"/>
  <c r="U788" i="5" s="1"/>
  <c r="V788" i="5"/>
  <c r="L789" i="5"/>
  <c r="M789" i="5"/>
  <c r="N789" i="5"/>
  <c r="O789" i="5"/>
  <c r="P789" i="5"/>
  <c r="Q789" i="5"/>
  <c r="R789" i="5"/>
  <c r="S789" i="5"/>
  <c r="W789" i="5" s="1"/>
  <c r="V789" i="5"/>
  <c r="L790" i="5"/>
  <c r="M790" i="5"/>
  <c r="N790" i="5"/>
  <c r="O790" i="5"/>
  <c r="P790" i="5"/>
  <c r="Q790" i="5"/>
  <c r="R790" i="5"/>
  <c r="S790" i="5"/>
  <c r="U790" i="5" s="1"/>
  <c r="V790" i="5"/>
  <c r="L791" i="5"/>
  <c r="M791" i="5"/>
  <c r="N791" i="5"/>
  <c r="O791" i="5"/>
  <c r="P791" i="5"/>
  <c r="Q791" i="5"/>
  <c r="R791" i="5"/>
  <c r="S791" i="5"/>
  <c r="U791" i="5" s="1"/>
  <c r="V791" i="5"/>
  <c r="L792" i="5"/>
  <c r="M792" i="5"/>
  <c r="N792" i="5"/>
  <c r="O792" i="5"/>
  <c r="P792" i="5"/>
  <c r="Q792" i="5"/>
  <c r="R792" i="5"/>
  <c r="S792" i="5"/>
  <c r="V792" i="5"/>
  <c r="L793" i="5"/>
  <c r="M793" i="5"/>
  <c r="N793" i="5"/>
  <c r="O793" i="5"/>
  <c r="P793" i="5"/>
  <c r="Q793" i="5"/>
  <c r="R793" i="5"/>
  <c r="S793" i="5"/>
  <c r="W793" i="5" s="1"/>
  <c r="V793" i="5"/>
  <c r="L794" i="5"/>
  <c r="M794" i="5"/>
  <c r="N794" i="5"/>
  <c r="O794" i="5"/>
  <c r="P794" i="5"/>
  <c r="Q794" i="5"/>
  <c r="R794" i="5"/>
  <c r="S794" i="5"/>
  <c r="U794" i="5" s="1"/>
  <c r="V794" i="5"/>
  <c r="L795" i="5"/>
  <c r="M795" i="5"/>
  <c r="N795" i="5"/>
  <c r="O795" i="5"/>
  <c r="P795" i="5"/>
  <c r="Q795" i="5"/>
  <c r="R795" i="5"/>
  <c r="S795" i="5"/>
  <c r="U795" i="5" s="1"/>
  <c r="V795" i="5"/>
  <c r="L796" i="5"/>
  <c r="M796" i="5"/>
  <c r="N796" i="5"/>
  <c r="O796" i="5"/>
  <c r="P796" i="5"/>
  <c r="Q796" i="5"/>
  <c r="R796" i="5"/>
  <c r="S796" i="5"/>
  <c r="U796" i="5" s="1"/>
  <c r="V796" i="5"/>
  <c r="L797" i="5"/>
  <c r="M797" i="5"/>
  <c r="N797" i="5"/>
  <c r="O797" i="5"/>
  <c r="P797" i="5"/>
  <c r="Q797" i="5"/>
  <c r="R797" i="5"/>
  <c r="S797" i="5"/>
  <c r="V797" i="5"/>
  <c r="L798" i="5"/>
  <c r="M798" i="5"/>
  <c r="N798" i="5"/>
  <c r="O798" i="5"/>
  <c r="P798" i="5"/>
  <c r="Q798" i="5"/>
  <c r="R798" i="5"/>
  <c r="S798" i="5"/>
  <c r="U798" i="5" s="1"/>
  <c r="V798" i="5"/>
  <c r="L799" i="5"/>
  <c r="M799" i="5"/>
  <c r="N799" i="5"/>
  <c r="O799" i="5"/>
  <c r="P799" i="5"/>
  <c r="Q799" i="5"/>
  <c r="R799" i="5"/>
  <c r="S799" i="5"/>
  <c r="W799" i="5" s="1"/>
  <c r="V799" i="5"/>
  <c r="L800" i="5"/>
  <c r="M800" i="5"/>
  <c r="N800" i="5"/>
  <c r="O800" i="5"/>
  <c r="P800" i="5"/>
  <c r="Q800" i="5"/>
  <c r="R800" i="5"/>
  <c r="S800" i="5"/>
  <c r="U800" i="5" s="1"/>
  <c r="V800" i="5"/>
  <c r="L801" i="5"/>
  <c r="M801" i="5"/>
  <c r="N801" i="5"/>
  <c r="O801" i="5"/>
  <c r="P801" i="5"/>
  <c r="Q801" i="5"/>
  <c r="R801" i="5"/>
  <c r="S801" i="5"/>
  <c r="U801" i="5" s="1"/>
  <c r="V801" i="5"/>
  <c r="L802" i="5"/>
  <c r="M802" i="5"/>
  <c r="N802" i="5"/>
  <c r="O802" i="5"/>
  <c r="P802" i="5"/>
  <c r="Q802" i="5"/>
  <c r="R802" i="5"/>
  <c r="S802" i="5"/>
  <c r="U802" i="5" s="1"/>
  <c r="V802" i="5"/>
  <c r="L803" i="5"/>
  <c r="M803" i="5"/>
  <c r="N803" i="5"/>
  <c r="O803" i="5"/>
  <c r="P803" i="5"/>
  <c r="Q803" i="5"/>
  <c r="R803" i="5"/>
  <c r="S803" i="5"/>
  <c r="U803" i="5" s="1"/>
  <c r="V803" i="5"/>
  <c r="L804" i="5"/>
  <c r="M804" i="5"/>
  <c r="N804" i="5"/>
  <c r="O804" i="5"/>
  <c r="P804" i="5"/>
  <c r="Q804" i="5"/>
  <c r="R804" i="5"/>
  <c r="S804" i="5"/>
  <c r="V804" i="5"/>
  <c r="L805" i="5"/>
  <c r="M805" i="5"/>
  <c r="N805" i="5"/>
  <c r="O805" i="5"/>
  <c r="P805" i="5"/>
  <c r="Q805" i="5"/>
  <c r="R805" i="5"/>
  <c r="S805" i="5"/>
  <c r="U805" i="5" s="1"/>
  <c r="V805" i="5"/>
  <c r="L806" i="5"/>
  <c r="M806" i="5"/>
  <c r="N806" i="5"/>
  <c r="O806" i="5"/>
  <c r="P806" i="5"/>
  <c r="Q806" i="5"/>
  <c r="R806" i="5"/>
  <c r="S806" i="5"/>
  <c r="U806" i="5" s="1"/>
  <c r="V806" i="5"/>
  <c r="L807" i="5"/>
  <c r="M807" i="5"/>
  <c r="N807" i="5"/>
  <c r="O807" i="5"/>
  <c r="P807" i="5"/>
  <c r="Q807" i="5"/>
  <c r="R807" i="5"/>
  <c r="S807" i="5"/>
  <c r="V807" i="5"/>
  <c r="L808" i="5"/>
  <c r="M808" i="5"/>
  <c r="N808" i="5"/>
  <c r="O808" i="5"/>
  <c r="P808" i="5"/>
  <c r="Q808" i="5"/>
  <c r="R808" i="5"/>
  <c r="S808" i="5"/>
  <c r="V808" i="5"/>
  <c r="L809" i="5"/>
  <c r="M809" i="5"/>
  <c r="N809" i="5"/>
  <c r="O809" i="5"/>
  <c r="P809" i="5"/>
  <c r="Q809" i="5"/>
  <c r="R809" i="5"/>
  <c r="S809" i="5"/>
  <c r="W809" i="5" s="1"/>
  <c r="V809" i="5"/>
  <c r="L810" i="5"/>
  <c r="M810" i="5"/>
  <c r="N810" i="5"/>
  <c r="O810" i="5"/>
  <c r="P810" i="5"/>
  <c r="Q810" i="5"/>
  <c r="R810" i="5"/>
  <c r="S810" i="5"/>
  <c r="V810" i="5"/>
  <c r="L811" i="5"/>
  <c r="M811" i="5"/>
  <c r="N811" i="5"/>
  <c r="O811" i="5"/>
  <c r="P811" i="5"/>
  <c r="Q811" i="5"/>
  <c r="R811" i="5"/>
  <c r="S811" i="5"/>
  <c r="V811" i="5"/>
  <c r="L812" i="5"/>
  <c r="M812" i="5"/>
  <c r="N812" i="5"/>
  <c r="O812" i="5"/>
  <c r="P812" i="5"/>
  <c r="Q812" i="5"/>
  <c r="R812" i="5"/>
  <c r="S812" i="5"/>
  <c r="V812" i="5"/>
  <c r="L813" i="5"/>
  <c r="M813" i="5"/>
  <c r="N813" i="5"/>
  <c r="O813" i="5"/>
  <c r="P813" i="5"/>
  <c r="Q813" i="5"/>
  <c r="R813" i="5"/>
  <c r="S813" i="5"/>
  <c r="W813" i="5" s="1"/>
  <c r="V813" i="5"/>
  <c r="L814" i="5"/>
  <c r="M814" i="5"/>
  <c r="N814" i="5"/>
  <c r="O814" i="5"/>
  <c r="P814" i="5"/>
  <c r="Q814" i="5"/>
  <c r="R814" i="5"/>
  <c r="S814" i="5"/>
  <c r="U814" i="5" s="1"/>
  <c r="V814" i="5"/>
  <c r="L815" i="5"/>
  <c r="M815" i="5"/>
  <c r="N815" i="5"/>
  <c r="O815" i="5"/>
  <c r="P815" i="5"/>
  <c r="Q815" i="5"/>
  <c r="R815" i="5"/>
  <c r="S815" i="5"/>
  <c r="U815" i="5" s="1"/>
  <c r="V815" i="5"/>
  <c r="L816" i="5"/>
  <c r="M816" i="5"/>
  <c r="N816" i="5"/>
  <c r="O816" i="5"/>
  <c r="P816" i="5"/>
  <c r="Q816" i="5"/>
  <c r="R816" i="5"/>
  <c r="S816" i="5"/>
  <c r="U816" i="5" s="1"/>
  <c r="V816" i="5"/>
  <c r="L817" i="5"/>
  <c r="M817" i="5"/>
  <c r="N817" i="5"/>
  <c r="O817" i="5"/>
  <c r="P817" i="5"/>
  <c r="Q817" i="5"/>
  <c r="R817" i="5"/>
  <c r="S817" i="5"/>
  <c r="V817" i="5"/>
  <c r="L818" i="5"/>
  <c r="M818" i="5"/>
  <c r="N818" i="5"/>
  <c r="O818" i="5"/>
  <c r="P818" i="5"/>
  <c r="Q818" i="5"/>
  <c r="R818" i="5"/>
  <c r="S818" i="5"/>
  <c r="U818" i="5" s="1"/>
  <c r="V818" i="5"/>
  <c r="L819" i="5"/>
  <c r="M819" i="5"/>
  <c r="N819" i="5"/>
  <c r="O819" i="5"/>
  <c r="P819" i="5"/>
  <c r="Q819" i="5"/>
  <c r="R819" i="5"/>
  <c r="S819" i="5"/>
  <c r="V819" i="5"/>
  <c r="L820" i="5"/>
  <c r="M820" i="5"/>
  <c r="N820" i="5"/>
  <c r="O820" i="5"/>
  <c r="P820" i="5"/>
  <c r="Q820" i="5"/>
  <c r="R820" i="5"/>
  <c r="S820" i="5"/>
  <c r="W820" i="5" s="1"/>
  <c r="V820" i="5"/>
  <c r="L821" i="5"/>
  <c r="M821" i="5"/>
  <c r="N821" i="5"/>
  <c r="O821" i="5"/>
  <c r="P821" i="5"/>
  <c r="Q821" i="5"/>
  <c r="R821" i="5"/>
  <c r="S821" i="5"/>
  <c r="U821" i="5" s="1"/>
  <c r="V821" i="5"/>
  <c r="L822" i="5"/>
  <c r="M822" i="5"/>
  <c r="N822" i="5"/>
  <c r="O822" i="5"/>
  <c r="P822" i="5"/>
  <c r="Q822" i="5"/>
  <c r="R822" i="5"/>
  <c r="S822" i="5"/>
  <c r="V822" i="5"/>
  <c r="L823" i="5"/>
  <c r="M823" i="5"/>
  <c r="N823" i="5"/>
  <c r="O823" i="5"/>
  <c r="P823" i="5"/>
  <c r="Q823" i="5"/>
  <c r="R823" i="5"/>
  <c r="S823" i="5"/>
  <c r="V823" i="5"/>
  <c r="L824" i="5"/>
  <c r="M824" i="5"/>
  <c r="N824" i="5"/>
  <c r="O824" i="5"/>
  <c r="P824" i="5"/>
  <c r="Q824" i="5"/>
  <c r="R824" i="5"/>
  <c r="S824" i="5"/>
  <c r="U824" i="5" s="1"/>
  <c r="V824" i="5"/>
  <c r="L825" i="5"/>
  <c r="M825" i="5"/>
  <c r="N825" i="5"/>
  <c r="O825" i="5"/>
  <c r="P825" i="5"/>
  <c r="Q825" i="5"/>
  <c r="R825" i="5"/>
  <c r="S825" i="5"/>
  <c r="U825" i="5" s="1"/>
  <c r="V825" i="5"/>
  <c r="L826" i="5"/>
  <c r="M826" i="5"/>
  <c r="N826" i="5"/>
  <c r="O826" i="5"/>
  <c r="P826" i="5"/>
  <c r="Q826" i="5"/>
  <c r="R826" i="5"/>
  <c r="S826" i="5"/>
  <c r="V826" i="5"/>
  <c r="L827" i="5"/>
  <c r="M827" i="5"/>
  <c r="N827" i="5"/>
  <c r="O827" i="5"/>
  <c r="P827" i="5"/>
  <c r="Q827" i="5"/>
  <c r="R827" i="5"/>
  <c r="S827" i="5"/>
  <c r="V827" i="5"/>
  <c r="L828" i="5"/>
  <c r="M828" i="5"/>
  <c r="N828" i="5"/>
  <c r="O828" i="5"/>
  <c r="P828" i="5"/>
  <c r="Q828" i="5"/>
  <c r="R828" i="5"/>
  <c r="S828" i="5"/>
  <c r="U828" i="5" s="1"/>
  <c r="V828" i="5"/>
  <c r="L829" i="5"/>
  <c r="M829" i="5"/>
  <c r="N829" i="5"/>
  <c r="O829" i="5"/>
  <c r="P829" i="5"/>
  <c r="Q829" i="5"/>
  <c r="R829" i="5"/>
  <c r="S829" i="5"/>
  <c r="U829" i="5" s="1"/>
  <c r="V829" i="5"/>
  <c r="L830" i="5"/>
  <c r="M830" i="5"/>
  <c r="N830" i="5"/>
  <c r="O830" i="5"/>
  <c r="P830" i="5"/>
  <c r="Q830" i="5"/>
  <c r="R830" i="5"/>
  <c r="S830" i="5"/>
  <c r="U830" i="5" s="1"/>
  <c r="V830" i="5"/>
  <c r="L831" i="5"/>
  <c r="M831" i="5"/>
  <c r="N831" i="5"/>
  <c r="O831" i="5"/>
  <c r="P831" i="5"/>
  <c r="Q831" i="5"/>
  <c r="R831" i="5"/>
  <c r="S831" i="5"/>
  <c r="V831" i="5"/>
  <c r="L832" i="5"/>
  <c r="M832" i="5"/>
  <c r="N832" i="5"/>
  <c r="O832" i="5"/>
  <c r="P832" i="5"/>
  <c r="Q832" i="5"/>
  <c r="R832" i="5"/>
  <c r="S832" i="5"/>
  <c r="U832" i="5" s="1"/>
  <c r="V832" i="5"/>
  <c r="L833" i="5"/>
  <c r="M833" i="5"/>
  <c r="N833" i="5"/>
  <c r="O833" i="5"/>
  <c r="P833" i="5"/>
  <c r="Q833" i="5"/>
  <c r="R833" i="5"/>
  <c r="S833" i="5"/>
  <c r="W833" i="5" s="1"/>
  <c r="V833" i="5"/>
  <c r="L834" i="5"/>
  <c r="M834" i="5"/>
  <c r="N834" i="5"/>
  <c r="O834" i="5"/>
  <c r="P834" i="5"/>
  <c r="Q834" i="5"/>
  <c r="R834" i="5"/>
  <c r="S834" i="5"/>
  <c r="U834" i="5" s="1"/>
  <c r="V834" i="5"/>
  <c r="L835" i="5"/>
  <c r="M835" i="5"/>
  <c r="N835" i="5"/>
  <c r="O835" i="5"/>
  <c r="P835" i="5"/>
  <c r="Q835" i="5"/>
  <c r="R835" i="5"/>
  <c r="S835" i="5"/>
  <c r="V835" i="5"/>
  <c r="L836" i="5"/>
  <c r="M836" i="5"/>
  <c r="N836" i="5"/>
  <c r="O836" i="5"/>
  <c r="P836" i="5"/>
  <c r="Q836" i="5"/>
  <c r="R836" i="5"/>
  <c r="S836" i="5"/>
  <c r="V836" i="5"/>
  <c r="L837" i="5"/>
  <c r="M837" i="5"/>
  <c r="N837" i="5"/>
  <c r="O837" i="5"/>
  <c r="P837" i="5"/>
  <c r="Q837" i="5"/>
  <c r="R837" i="5"/>
  <c r="S837" i="5"/>
  <c r="U837" i="5" s="1"/>
  <c r="V837" i="5"/>
  <c r="L838" i="5"/>
  <c r="M838" i="5"/>
  <c r="N838" i="5"/>
  <c r="O838" i="5"/>
  <c r="P838" i="5"/>
  <c r="Q838" i="5"/>
  <c r="R838" i="5"/>
  <c r="S838" i="5"/>
  <c r="U838" i="5" s="1"/>
  <c r="V838" i="5"/>
  <c r="L839" i="5"/>
  <c r="M839" i="5"/>
  <c r="N839" i="5"/>
  <c r="O839" i="5"/>
  <c r="P839" i="5"/>
  <c r="Q839" i="5"/>
  <c r="R839" i="5"/>
  <c r="S839" i="5"/>
  <c r="U839" i="5" s="1"/>
  <c r="V839" i="5"/>
  <c r="L840" i="5"/>
  <c r="M840" i="5"/>
  <c r="N840" i="5"/>
  <c r="O840" i="5"/>
  <c r="P840" i="5"/>
  <c r="Q840" i="5"/>
  <c r="R840" i="5"/>
  <c r="S840" i="5"/>
  <c r="U840" i="5" s="1"/>
  <c r="V840" i="5"/>
  <c r="L841" i="5"/>
  <c r="M841" i="5"/>
  <c r="N841" i="5"/>
  <c r="O841" i="5"/>
  <c r="P841" i="5"/>
  <c r="Q841" i="5"/>
  <c r="R841" i="5"/>
  <c r="S841" i="5"/>
  <c r="U841" i="5" s="1"/>
  <c r="V841" i="5"/>
  <c r="L842" i="5"/>
  <c r="M842" i="5"/>
  <c r="N842" i="5"/>
  <c r="O842" i="5"/>
  <c r="P842" i="5"/>
  <c r="Q842" i="5"/>
  <c r="R842" i="5"/>
  <c r="S842" i="5"/>
  <c r="V842" i="5"/>
  <c r="L843" i="5"/>
  <c r="M843" i="5"/>
  <c r="N843" i="5"/>
  <c r="O843" i="5"/>
  <c r="P843" i="5"/>
  <c r="Q843" i="5"/>
  <c r="R843" i="5"/>
  <c r="S843" i="5"/>
  <c r="U843" i="5" s="1"/>
  <c r="V843" i="5"/>
  <c r="L844" i="5"/>
  <c r="M844" i="5"/>
  <c r="N844" i="5"/>
  <c r="O844" i="5"/>
  <c r="P844" i="5"/>
  <c r="Q844" i="5"/>
  <c r="R844" i="5"/>
  <c r="S844" i="5"/>
  <c r="U844" i="5" s="1"/>
  <c r="V844" i="5"/>
  <c r="L845" i="5"/>
  <c r="M845" i="5"/>
  <c r="N845" i="5"/>
  <c r="O845" i="5"/>
  <c r="P845" i="5"/>
  <c r="Q845" i="5"/>
  <c r="R845" i="5"/>
  <c r="S845" i="5"/>
  <c r="W845" i="5" s="1"/>
  <c r="V845" i="5"/>
  <c r="L846" i="5"/>
  <c r="M846" i="5"/>
  <c r="N846" i="5"/>
  <c r="O846" i="5"/>
  <c r="P846" i="5"/>
  <c r="Q846" i="5"/>
  <c r="R846" i="5"/>
  <c r="S846" i="5"/>
  <c r="U846" i="5" s="1"/>
  <c r="V846" i="5"/>
  <c r="L847" i="5"/>
  <c r="M847" i="5"/>
  <c r="N847" i="5"/>
  <c r="O847" i="5"/>
  <c r="P847" i="5"/>
  <c r="Q847" i="5"/>
  <c r="R847" i="5"/>
  <c r="S847" i="5"/>
  <c r="V847" i="5"/>
  <c r="L848" i="5"/>
  <c r="M848" i="5"/>
  <c r="N848" i="5"/>
  <c r="O848" i="5"/>
  <c r="P848" i="5"/>
  <c r="Q848" i="5"/>
  <c r="R848" i="5"/>
  <c r="S848" i="5"/>
  <c r="U848" i="5" s="1"/>
  <c r="V848" i="5"/>
  <c r="L849" i="5"/>
  <c r="M849" i="5"/>
  <c r="N849" i="5"/>
  <c r="O849" i="5"/>
  <c r="P849" i="5"/>
  <c r="Q849" i="5"/>
  <c r="R849" i="5"/>
  <c r="S849" i="5"/>
  <c r="W849" i="5" s="1"/>
  <c r="V849" i="5"/>
  <c r="L850" i="5"/>
  <c r="M850" i="5"/>
  <c r="N850" i="5"/>
  <c r="O850" i="5"/>
  <c r="P850" i="5"/>
  <c r="Q850" i="5"/>
  <c r="R850" i="5"/>
  <c r="S850" i="5"/>
  <c r="W850" i="5" s="1"/>
  <c r="V850" i="5"/>
  <c r="L851" i="5"/>
  <c r="M851" i="5"/>
  <c r="N851" i="5"/>
  <c r="O851" i="5"/>
  <c r="P851" i="5"/>
  <c r="Q851" i="5"/>
  <c r="R851" i="5"/>
  <c r="S851" i="5"/>
  <c r="W851" i="5" s="1"/>
  <c r="V851" i="5"/>
  <c r="L852" i="5"/>
  <c r="M852" i="5"/>
  <c r="N852" i="5"/>
  <c r="O852" i="5"/>
  <c r="P852" i="5"/>
  <c r="Q852" i="5"/>
  <c r="R852" i="5"/>
  <c r="S852" i="5"/>
  <c r="U852" i="5" s="1"/>
  <c r="V852" i="5"/>
  <c r="L853" i="5"/>
  <c r="M853" i="5"/>
  <c r="N853" i="5"/>
  <c r="O853" i="5"/>
  <c r="P853" i="5"/>
  <c r="Q853" i="5"/>
  <c r="R853" i="5"/>
  <c r="S853" i="5"/>
  <c r="W853" i="5" s="1"/>
  <c r="V853" i="5"/>
  <c r="L854" i="5"/>
  <c r="M854" i="5"/>
  <c r="N854" i="5"/>
  <c r="O854" i="5"/>
  <c r="P854" i="5"/>
  <c r="Q854" i="5"/>
  <c r="R854" i="5"/>
  <c r="S854" i="5"/>
  <c r="U854" i="5" s="1"/>
  <c r="V854" i="5"/>
  <c r="L855" i="5"/>
  <c r="M855" i="5"/>
  <c r="N855" i="5"/>
  <c r="O855" i="5"/>
  <c r="P855" i="5"/>
  <c r="Q855" i="5"/>
  <c r="R855" i="5"/>
  <c r="S855" i="5"/>
  <c r="U855" i="5" s="1"/>
  <c r="V855" i="5"/>
  <c r="L856" i="5"/>
  <c r="M856" i="5"/>
  <c r="N856" i="5"/>
  <c r="O856" i="5"/>
  <c r="P856" i="5"/>
  <c r="Q856" i="5"/>
  <c r="R856" i="5"/>
  <c r="S856" i="5"/>
  <c r="W856" i="5" s="1"/>
  <c r="V856" i="5"/>
  <c r="L857" i="5"/>
  <c r="M857" i="5"/>
  <c r="N857" i="5"/>
  <c r="O857" i="5"/>
  <c r="P857" i="5"/>
  <c r="Q857" i="5"/>
  <c r="R857" i="5"/>
  <c r="S857" i="5"/>
  <c r="W857" i="5" s="1"/>
  <c r="V857" i="5"/>
  <c r="L858" i="5"/>
  <c r="M858" i="5"/>
  <c r="N858" i="5"/>
  <c r="O858" i="5"/>
  <c r="P858" i="5"/>
  <c r="Q858" i="5"/>
  <c r="R858" i="5"/>
  <c r="S858" i="5"/>
  <c r="V858" i="5"/>
  <c r="L859" i="5"/>
  <c r="M859" i="5"/>
  <c r="N859" i="5"/>
  <c r="O859" i="5"/>
  <c r="P859" i="5"/>
  <c r="Q859" i="5"/>
  <c r="R859" i="5"/>
  <c r="S859" i="5"/>
  <c r="U859" i="5" s="1"/>
  <c r="V859" i="5"/>
  <c r="L860" i="5"/>
  <c r="M860" i="5"/>
  <c r="N860" i="5"/>
  <c r="O860" i="5"/>
  <c r="P860" i="5"/>
  <c r="Q860" i="5"/>
  <c r="R860" i="5"/>
  <c r="S860" i="5"/>
  <c r="U860" i="5" s="1"/>
  <c r="V860" i="5"/>
  <c r="L861" i="5"/>
  <c r="M861" i="5"/>
  <c r="N861" i="5"/>
  <c r="O861" i="5"/>
  <c r="P861" i="5"/>
  <c r="Q861" i="5"/>
  <c r="R861" i="5"/>
  <c r="S861" i="5"/>
  <c r="V861" i="5"/>
  <c r="L862" i="5"/>
  <c r="M862" i="5"/>
  <c r="N862" i="5"/>
  <c r="O862" i="5"/>
  <c r="P862" i="5"/>
  <c r="Q862" i="5"/>
  <c r="R862" i="5"/>
  <c r="S862" i="5"/>
  <c r="U862" i="5" s="1"/>
  <c r="V862" i="5"/>
  <c r="L863" i="5"/>
  <c r="M863" i="5"/>
  <c r="N863" i="5"/>
  <c r="O863" i="5"/>
  <c r="P863" i="5"/>
  <c r="Q863" i="5"/>
  <c r="R863" i="5"/>
  <c r="S863" i="5"/>
  <c r="U863" i="5" s="1"/>
  <c r="V863" i="5"/>
  <c r="L864" i="5"/>
  <c r="M864" i="5"/>
  <c r="N864" i="5"/>
  <c r="O864" i="5"/>
  <c r="P864" i="5"/>
  <c r="Q864" i="5"/>
  <c r="R864" i="5"/>
  <c r="S864" i="5"/>
  <c r="V864" i="5"/>
  <c r="L865" i="5"/>
  <c r="M865" i="5"/>
  <c r="N865" i="5"/>
  <c r="O865" i="5"/>
  <c r="P865" i="5"/>
  <c r="Q865" i="5"/>
  <c r="R865" i="5"/>
  <c r="S865" i="5"/>
  <c r="U865" i="5" s="1"/>
  <c r="V865" i="5"/>
  <c r="L866" i="5"/>
  <c r="M866" i="5"/>
  <c r="N866" i="5"/>
  <c r="O866" i="5"/>
  <c r="P866" i="5"/>
  <c r="Q866" i="5"/>
  <c r="R866" i="5"/>
  <c r="S866" i="5"/>
  <c r="U866" i="5" s="1"/>
  <c r="V866" i="5"/>
  <c r="L867" i="5"/>
  <c r="M867" i="5"/>
  <c r="N867" i="5"/>
  <c r="O867" i="5"/>
  <c r="P867" i="5"/>
  <c r="Q867" i="5"/>
  <c r="R867" i="5"/>
  <c r="S867" i="5"/>
  <c r="U867" i="5" s="1"/>
  <c r="V867" i="5"/>
  <c r="L868" i="5"/>
  <c r="M868" i="5"/>
  <c r="N868" i="5"/>
  <c r="O868" i="5"/>
  <c r="P868" i="5"/>
  <c r="Q868" i="5"/>
  <c r="R868" i="5"/>
  <c r="S868" i="5"/>
  <c r="W868" i="5" s="1"/>
  <c r="V868" i="5"/>
  <c r="L869" i="5"/>
  <c r="M869" i="5"/>
  <c r="N869" i="5"/>
  <c r="O869" i="5"/>
  <c r="P869" i="5"/>
  <c r="Q869" i="5"/>
  <c r="R869" i="5"/>
  <c r="S869" i="5"/>
  <c r="W869" i="5" s="1"/>
  <c r="V869" i="5"/>
  <c r="L870" i="5"/>
  <c r="M870" i="5"/>
  <c r="N870" i="5"/>
  <c r="O870" i="5"/>
  <c r="P870" i="5"/>
  <c r="Q870" i="5"/>
  <c r="R870" i="5"/>
  <c r="S870" i="5"/>
  <c r="U870" i="5" s="1"/>
  <c r="V870" i="5"/>
  <c r="L871" i="5"/>
  <c r="M871" i="5"/>
  <c r="N871" i="5"/>
  <c r="O871" i="5"/>
  <c r="P871" i="5"/>
  <c r="Q871" i="5"/>
  <c r="R871" i="5"/>
  <c r="S871" i="5"/>
  <c r="U871" i="5" s="1"/>
  <c r="V871" i="5"/>
  <c r="L872" i="5"/>
  <c r="M872" i="5"/>
  <c r="N872" i="5"/>
  <c r="O872" i="5"/>
  <c r="P872" i="5"/>
  <c r="Q872" i="5"/>
  <c r="R872" i="5"/>
  <c r="S872" i="5"/>
  <c r="V872" i="5"/>
  <c r="L873" i="5"/>
  <c r="M873" i="5"/>
  <c r="N873" i="5"/>
  <c r="O873" i="5"/>
  <c r="P873" i="5"/>
  <c r="Q873" i="5"/>
  <c r="R873" i="5"/>
  <c r="S873" i="5"/>
  <c r="W873" i="5" s="1"/>
  <c r="V873" i="5"/>
  <c r="L874" i="5"/>
  <c r="M874" i="5"/>
  <c r="N874" i="5"/>
  <c r="O874" i="5"/>
  <c r="P874" i="5"/>
  <c r="Q874" i="5"/>
  <c r="R874" i="5"/>
  <c r="S874" i="5"/>
  <c r="U874" i="5" s="1"/>
  <c r="V874" i="5"/>
  <c r="L875" i="5"/>
  <c r="M875" i="5"/>
  <c r="N875" i="5"/>
  <c r="O875" i="5"/>
  <c r="P875" i="5"/>
  <c r="Q875" i="5"/>
  <c r="R875" i="5"/>
  <c r="S875" i="5"/>
  <c r="U875" i="5" s="1"/>
  <c r="V875" i="5"/>
  <c r="L876" i="5"/>
  <c r="M876" i="5"/>
  <c r="N876" i="5"/>
  <c r="O876" i="5"/>
  <c r="P876" i="5"/>
  <c r="Q876" i="5"/>
  <c r="R876" i="5"/>
  <c r="S876" i="5"/>
  <c r="U876" i="5" s="1"/>
  <c r="V876" i="5"/>
  <c r="L877" i="5"/>
  <c r="M877" i="5"/>
  <c r="N877" i="5"/>
  <c r="O877" i="5"/>
  <c r="P877" i="5"/>
  <c r="Q877" i="5"/>
  <c r="R877" i="5"/>
  <c r="S877" i="5"/>
  <c r="V877" i="5"/>
  <c r="L878" i="5"/>
  <c r="M878" i="5"/>
  <c r="N878" i="5"/>
  <c r="O878" i="5"/>
  <c r="P878" i="5"/>
  <c r="Q878" i="5"/>
  <c r="R878" i="5"/>
  <c r="S878" i="5"/>
  <c r="U878" i="5" s="1"/>
  <c r="V878" i="5"/>
  <c r="L879" i="5"/>
  <c r="M879" i="5"/>
  <c r="N879" i="5"/>
  <c r="O879" i="5"/>
  <c r="P879" i="5"/>
  <c r="Q879" i="5"/>
  <c r="R879" i="5"/>
  <c r="S879" i="5"/>
  <c r="U879" i="5" s="1"/>
  <c r="V879" i="5"/>
  <c r="L880" i="5"/>
  <c r="M880" i="5"/>
  <c r="N880" i="5"/>
  <c r="O880" i="5"/>
  <c r="P880" i="5"/>
  <c r="Q880" i="5"/>
  <c r="R880" i="5"/>
  <c r="S880" i="5"/>
  <c r="U880" i="5" s="1"/>
  <c r="V880" i="5"/>
  <c r="L881" i="5"/>
  <c r="M881" i="5"/>
  <c r="N881" i="5"/>
  <c r="O881" i="5"/>
  <c r="P881" i="5"/>
  <c r="Q881" i="5"/>
  <c r="R881" i="5"/>
  <c r="S881" i="5"/>
  <c r="U881" i="5" s="1"/>
  <c r="V881" i="5"/>
  <c r="L882" i="5"/>
  <c r="M882" i="5"/>
  <c r="N882" i="5"/>
  <c r="O882" i="5"/>
  <c r="P882" i="5"/>
  <c r="Q882" i="5"/>
  <c r="R882" i="5"/>
  <c r="S882" i="5"/>
  <c r="W882" i="5" s="1"/>
  <c r="V882" i="5"/>
  <c r="L883" i="5"/>
  <c r="M883" i="5"/>
  <c r="N883" i="5"/>
  <c r="O883" i="5"/>
  <c r="P883" i="5"/>
  <c r="Q883" i="5"/>
  <c r="R883" i="5"/>
  <c r="S883" i="5"/>
  <c r="W883" i="5" s="1"/>
  <c r="V883" i="5"/>
  <c r="L884" i="5"/>
  <c r="M884" i="5"/>
  <c r="N884" i="5"/>
  <c r="O884" i="5"/>
  <c r="P884" i="5"/>
  <c r="Q884" i="5"/>
  <c r="R884" i="5"/>
  <c r="S884" i="5"/>
  <c r="W884" i="5" s="1"/>
  <c r="V884" i="5"/>
  <c r="L885" i="5"/>
  <c r="M885" i="5"/>
  <c r="N885" i="5"/>
  <c r="O885" i="5"/>
  <c r="P885" i="5"/>
  <c r="Q885" i="5"/>
  <c r="R885" i="5"/>
  <c r="S885" i="5"/>
  <c r="W885" i="5" s="1"/>
  <c r="V885" i="5"/>
  <c r="L886" i="5"/>
  <c r="M886" i="5"/>
  <c r="N886" i="5"/>
  <c r="O886" i="5"/>
  <c r="P886" i="5"/>
  <c r="Q886" i="5"/>
  <c r="R886" i="5"/>
  <c r="S886" i="5"/>
  <c r="V886" i="5"/>
  <c r="L887" i="5"/>
  <c r="M887" i="5"/>
  <c r="N887" i="5"/>
  <c r="O887" i="5"/>
  <c r="P887" i="5"/>
  <c r="Q887" i="5"/>
  <c r="R887" i="5"/>
  <c r="S887" i="5"/>
  <c r="U887" i="5" s="1"/>
  <c r="V887" i="5"/>
  <c r="L888" i="5"/>
  <c r="M888" i="5"/>
  <c r="N888" i="5"/>
  <c r="O888" i="5"/>
  <c r="P888" i="5"/>
  <c r="Q888" i="5"/>
  <c r="R888" i="5"/>
  <c r="S888" i="5"/>
  <c r="V888" i="5"/>
  <c r="L889" i="5"/>
  <c r="M889" i="5"/>
  <c r="N889" i="5"/>
  <c r="O889" i="5"/>
  <c r="P889" i="5"/>
  <c r="Q889" i="5"/>
  <c r="R889" i="5"/>
  <c r="S889" i="5"/>
  <c r="U889" i="5" s="1"/>
  <c r="V889" i="5"/>
  <c r="L890" i="5"/>
  <c r="M890" i="5"/>
  <c r="N890" i="5"/>
  <c r="O890" i="5"/>
  <c r="P890" i="5"/>
  <c r="Q890" i="5"/>
  <c r="R890" i="5"/>
  <c r="S890" i="5"/>
  <c r="U890" i="5" s="1"/>
  <c r="V890" i="5"/>
  <c r="L891" i="5"/>
  <c r="M891" i="5"/>
  <c r="N891" i="5"/>
  <c r="O891" i="5"/>
  <c r="P891" i="5"/>
  <c r="Q891" i="5"/>
  <c r="R891" i="5"/>
  <c r="S891" i="5"/>
  <c r="V891" i="5"/>
  <c r="L892" i="5"/>
  <c r="M892" i="5"/>
  <c r="N892" i="5"/>
  <c r="O892" i="5"/>
  <c r="P892" i="5"/>
  <c r="Q892" i="5"/>
  <c r="R892" i="5"/>
  <c r="S892" i="5"/>
  <c r="U892" i="5" s="1"/>
  <c r="V892" i="5"/>
  <c r="L893" i="5"/>
  <c r="M893" i="5"/>
  <c r="N893" i="5"/>
  <c r="O893" i="5"/>
  <c r="P893" i="5"/>
  <c r="Q893" i="5"/>
  <c r="R893" i="5"/>
  <c r="S893" i="5"/>
  <c r="U893" i="5" s="1"/>
  <c r="V893" i="5"/>
  <c r="L894" i="5"/>
  <c r="M894" i="5"/>
  <c r="N894" i="5"/>
  <c r="O894" i="5"/>
  <c r="P894" i="5"/>
  <c r="Q894" i="5"/>
  <c r="R894" i="5"/>
  <c r="S894" i="5"/>
  <c r="U894" i="5" s="1"/>
  <c r="V894" i="5"/>
  <c r="L895" i="5"/>
  <c r="M895" i="5"/>
  <c r="N895" i="5"/>
  <c r="O895" i="5"/>
  <c r="P895" i="5"/>
  <c r="Q895" i="5"/>
  <c r="R895" i="5"/>
  <c r="S895" i="5"/>
  <c r="U895" i="5" s="1"/>
  <c r="V895" i="5"/>
  <c r="L896" i="5"/>
  <c r="M896" i="5"/>
  <c r="N896" i="5"/>
  <c r="O896" i="5"/>
  <c r="P896" i="5"/>
  <c r="Q896" i="5"/>
  <c r="R896" i="5"/>
  <c r="S896" i="5"/>
  <c r="U896" i="5" s="1"/>
  <c r="V896" i="5"/>
  <c r="L897" i="5"/>
  <c r="M897" i="5"/>
  <c r="N897" i="5"/>
  <c r="O897" i="5"/>
  <c r="P897" i="5"/>
  <c r="Q897" i="5"/>
  <c r="R897" i="5"/>
  <c r="S897" i="5"/>
  <c r="W897" i="5" s="1"/>
  <c r="V897" i="5"/>
  <c r="L898" i="5"/>
  <c r="M898" i="5"/>
  <c r="N898" i="5"/>
  <c r="O898" i="5"/>
  <c r="P898" i="5"/>
  <c r="Q898" i="5"/>
  <c r="R898" i="5"/>
  <c r="S898" i="5"/>
  <c r="U898" i="5" s="1"/>
  <c r="V898" i="5"/>
  <c r="L899" i="5"/>
  <c r="M899" i="5"/>
  <c r="N899" i="5"/>
  <c r="O899" i="5"/>
  <c r="P899" i="5"/>
  <c r="Q899" i="5"/>
  <c r="R899" i="5"/>
  <c r="S899" i="5"/>
  <c r="U899" i="5" s="1"/>
  <c r="V899" i="5"/>
  <c r="L900" i="5"/>
  <c r="M900" i="5"/>
  <c r="N900" i="5"/>
  <c r="O900" i="5"/>
  <c r="P900" i="5"/>
  <c r="Q900" i="5"/>
  <c r="R900" i="5"/>
  <c r="S900" i="5"/>
  <c r="V900" i="5"/>
  <c r="L901" i="5"/>
  <c r="M901" i="5"/>
  <c r="N901" i="5"/>
  <c r="O901" i="5"/>
  <c r="P901" i="5"/>
  <c r="Q901" i="5"/>
  <c r="R901" i="5"/>
  <c r="S901" i="5"/>
  <c r="U901" i="5" s="1"/>
  <c r="V901" i="5"/>
  <c r="L902" i="5"/>
  <c r="M902" i="5"/>
  <c r="N902" i="5"/>
  <c r="O902" i="5"/>
  <c r="P902" i="5"/>
  <c r="Q902" i="5"/>
  <c r="R902" i="5"/>
  <c r="S902" i="5"/>
  <c r="U902" i="5" s="1"/>
  <c r="V902" i="5"/>
  <c r="L903" i="5"/>
  <c r="M903" i="5"/>
  <c r="N903" i="5"/>
  <c r="O903" i="5"/>
  <c r="P903" i="5"/>
  <c r="Q903" i="5"/>
  <c r="R903" i="5"/>
  <c r="S903" i="5"/>
  <c r="U903" i="5" s="1"/>
  <c r="V903" i="5"/>
  <c r="L904" i="5"/>
  <c r="M904" i="5"/>
  <c r="N904" i="5"/>
  <c r="O904" i="5"/>
  <c r="P904" i="5"/>
  <c r="Q904" i="5"/>
  <c r="R904" i="5"/>
  <c r="S904" i="5"/>
  <c r="U904" i="5" s="1"/>
  <c r="V904" i="5"/>
  <c r="L905" i="5"/>
  <c r="M905" i="5"/>
  <c r="N905" i="5"/>
  <c r="O905" i="5"/>
  <c r="P905" i="5"/>
  <c r="Q905" i="5"/>
  <c r="R905" i="5"/>
  <c r="S905" i="5"/>
  <c r="U905" i="5" s="1"/>
  <c r="V905" i="5"/>
  <c r="L906" i="5"/>
  <c r="M906" i="5"/>
  <c r="N906" i="5"/>
  <c r="O906" i="5"/>
  <c r="P906" i="5"/>
  <c r="Q906" i="5"/>
  <c r="R906" i="5"/>
  <c r="S906" i="5"/>
  <c r="W906" i="5" s="1"/>
  <c r="V906" i="5"/>
  <c r="L907" i="5"/>
  <c r="M907" i="5"/>
  <c r="N907" i="5"/>
  <c r="O907" i="5"/>
  <c r="P907" i="5"/>
  <c r="Q907" i="5"/>
  <c r="R907" i="5"/>
  <c r="S907" i="5"/>
  <c r="U907" i="5" s="1"/>
  <c r="V907" i="5"/>
  <c r="L908" i="5"/>
  <c r="M908" i="5"/>
  <c r="N908" i="5"/>
  <c r="O908" i="5"/>
  <c r="P908" i="5"/>
  <c r="Q908" i="5"/>
  <c r="R908" i="5"/>
  <c r="S908" i="5"/>
  <c r="V908" i="5"/>
  <c r="L909" i="5"/>
  <c r="M909" i="5"/>
  <c r="N909" i="5"/>
  <c r="O909" i="5"/>
  <c r="P909" i="5"/>
  <c r="Q909" i="5"/>
  <c r="R909" i="5"/>
  <c r="S909" i="5"/>
  <c r="W909" i="5" s="1"/>
  <c r="V909" i="5"/>
  <c r="L910" i="5"/>
  <c r="M910" i="5"/>
  <c r="N910" i="5"/>
  <c r="O910" i="5"/>
  <c r="P910" i="5"/>
  <c r="Q910" i="5"/>
  <c r="R910" i="5"/>
  <c r="S910" i="5"/>
  <c r="U910" i="5" s="1"/>
  <c r="V910" i="5"/>
  <c r="L911" i="5"/>
  <c r="M911" i="5"/>
  <c r="N911" i="5"/>
  <c r="O911" i="5"/>
  <c r="P911" i="5"/>
  <c r="Q911" i="5"/>
  <c r="R911" i="5"/>
  <c r="S911" i="5"/>
  <c r="U911" i="5" s="1"/>
  <c r="V911" i="5"/>
  <c r="L912" i="5"/>
  <c r="M912" i="5"/>
  <c r="N912" i="5"/>
  <c r="O912" i="5"/>
  <c r="P912" i="5"/>
  <c r="Q912" i="5"/>
  <c r="R912" i="5"/>
  <c r="S912" i="5"/>
  <c r="V912" i="5"/>
  <c r="L913" i="5"/>
  <c r="M913" i="5"/>
  <c r="N913" i="5"/>
  <c r="O913" i="5"/>
  <c r="P913" i="5"/>
  <c r="Q913" i="5"/>
  <c r="R913" i="5"/>
  <c r="S913" i="5"/>
  <c r="U913" i="5" s="1"/>
  <c r="V913" i="5"/>
  <c r="L914" i="5"/>
  <c r="M914" i="5"/>
  <c r="N914" i="5"/>
  <c r="O914" i="5"/>
  <c r="P914" i="5"/>
  <c r="Q914" i="5"/>
  <c r="R914" i="5"/>
  <c r="S914" i="5"/>
  <c r="U914" i="5" s="1"/>
  <c r="V914" i="5"/>
  <c r="L915" i="5"/>
  <c r="M915" i="5"/>
  <c r="N915" i="5"/>
  <c r="O915" i="5"/>
  <c r="P915" i="5"/>
  <c r="Q915" i="5"/>
  <c r="R915" i="5"/>
  <c r="S915" i="5"/>
  <c r="W915" i="5" s="1"/>
  <c r="V915" i="5"/>
  <c r="L916" i="5"/>
  <c r="M916" i="5"/>
  <c r="N916" i="5"/>
  <c r="O916" i="5"/>
  <c r="P916" i="5"/>
  <c r="Q916" i="5"/>
  <c r="R916" i="5"/>
  <c r="S916" i="5"/>
  <c r="W916" i="5" s="1"/>
  <c r="V916" i="5"/>
  <c r="L917" i="5"/>
  <c r="M917" i="5"/>
  <c r="N917" i="5"/>
  <c r="O917" i="5"/>
  <c r="P917" i="5"/>
  <c r="Q917" i="5"/>
  <c r="R917" i="5"/>
  <c r="S917" i="5"/>
  <c r="W917" i="5" s="1"/>
  <c r="V917" i="5"/>
  <c r="L918" i="5"/>
  <c r="M918" i="5"/>
  <c r="N918" i="5"/>
  <c r="O918" i="5"/>
  <c r="P918" i="5"/>
  <c r="Q918" i="5"/>
  <c r="R918" i="5"/>
  <c r="S918" i="5"/>
  <c r="U918" i="5" s="1"/>
  <c r="V918" i="5"/>
  <c r="L919" i="5"/>
  <c r="M919" i="5"/>
  <c r="N919" i="5"/>
  <c r="O919" i="5"/>
  <c r="P919" i="5"/>
  <c r="Q919" i="5"/>
  <c r="R919" i="5"/>
  <c r="S919" i="5"/>
  <c r="U919" i="5" s="1"/>
  <c r="V919" i="5"/>
  <c r="L920" i="5"/>
  <c r="M920" i="5"/>
  <c r="N920" i="5"/>
  <c r="O920" i="5"/>
  <c r="P920" i="5"/>
  <c r="Q920" i="5"/>
  <c r="R920" i="5"/>
  <c r="S920" i="5"/>
  <c r="V920" i="5"/>
  <c r="L921" i="5"/>
  <c r="M921" i="5"/>
  <c r="N921" i="5"/>
  <c r="O921" i="5"/>
  <c r="P921" i="5"/>
  <c r="Q921" i="5"/>
  <c r="R921" i="5"/>
  <c r="S921" i="5"/>
  <c r="V921" i="5"/>
  <c r="L922" i="5"/>
  <c r="M922" i="5"/>
  <c r="N922" i="5"/>
  <c r="O922" i="5"/>
  <c r="P922" i="5"/>
  <c r="Q922" i="5"/>
  <c r="R922" i="5"/>
  <c r="S922" i="5"/>
  <c r="U922" i="5" s="1"/>
  <c r="V922" i="5"/>
  <c r="L923" i="5"/>
  <c r="M923" i="5"/>
  <c r="N923" i="5"/>
  <c r="O923" i="5"/>
  <c r="P923" i="5"/>
  <c r="Q923" i="5"/>
  <c r="R923" i="5"/>
  <c r="S923" i="5"/>
  <c r="U923" i="5" s="1"/>
  <c r="V923" i="5"/>
  <c r="L924" i="5"/>
  <c r="M924" i="5"/>
  <c r="N924" i="5"/>
  <c r="O924" i="5"/>
  <c r="P924" i="5"/>
  <c r="Q924" i="5"/>
  <c r="R924" i="5"/>
  <c r="S924" i="5"/>
  <c r="U924" i="5" s="1"/>
  <c r="V924" i="5"/>
  <c r="L925" i="5"/>
  <c r="M925" i="5"/>
  <c r="N925" i="5"/>
  <c r="O925" i="5"/>
  <c r="P925" i="5"/>
  <c r="Q925" i="5"/>
  <c r="R925" i="5"/>
  <c r="S925" i="5"/>
  <c r="V925" i="5"/>
  <c r="L926" i="5"/>
  <c r="M926" i="5"/>
  <c r="N926" i="5"/>
  <c r="O926" i="5"/>
  <c r="P926" i="5"/>
  <c r="Q926" i="5"/>
  <c r="R926" i="5"/>
  <c r="S926" i="5"/>
  <c r="U926" i="5" s="1"/>
  <c r="V926" i="5"/>
  <c r="L927" i="5"/>
  <c r="M927" i="5"/>
  <c r="N927" i="5"/>
  <c r="O927" i="5"/>
  <c r="P927" i="5"/>
  <c r="Q927" i="5"/>
  <c r="R927" i="5"/>
  <c r="S927" i="5"/>
  <c r="W927" i="5" s="1"/>
  <c r="V927" i="5"/>
  <c r="L928" i="5"/>
  <c r="M928" i="5"/>
  <c r="N928" i="5"/>
  <c r="O928" i="5"/>
  <c r="P928" i="5"/>
  <c r="Q928" i="5"/>
  <c r="R928" i="5"/>
  <c r="S928" i="5"/>
  <c r="V928" i="5"/>
  <c r="L929" i="5"/>
  <c r="M929" i="5"/>
  <c r="N929" i="5"/>
  <c r="O929" i="5"/>
  <c r="P929" i="5"/>
  <c r="Q929" i="5"/>
  <c r="R929" i="5"/>
  <c r="S929" i="5"/>
  <c r="V929" i="5"/>
  <c r="L930" i="5"/>
  <c r="M930" i="5"/>
  <c r="N930" i="5"/>
  <c r="O930" i="5"/>
  <c r="P930" i="5"/>
  <c r="Q930" i="5"/>
  <c r="R930" i="5"/>
  <c r="S930" i="5"/>
  <c r="V930" i="5"/>
  <c r="L931" i="5"/>
  <c r="M931" i="5"/>
  <c r="N931" i="5"/>
  <c r="O931" i="5"/>
  <c r="P931" i="5"/>
  <c r="Q931" i="5"/>
  <c r="R931" i="5"/>
  <c r="S931" i="5"/>
  <c r="W931" i="5" s="1"/>
  <c r="V931" i="5"/>
  <c r="L932" i="5"/>
  <c r="M932" i="5"/>
  <c r="N932" i="5"/>
  <c r="O932" i="5"/>
  <c r="P932" i="5"/>
  <c r="Q932" i="5"/>
  <c r="R932" i="5"/>
  <c r="S932" i="5"/>
  <c r="W932" i="5" s="1"/>
  <c r="V932" i="5"/>
  <c r="L933" i="5"/>
  <c r="M933" i="5"/>
  <c r="N933" i="5"/>
  <c r="O933" i="5"/>
  <c r="P933" i="5"/>
  <c r="Q933" i="5"/>
  <c r="R933" i="5"/>
  <c r="S933" i="5"/>
  <c r="W933" i="5" s="1"/>
  <c r="V933" i="5"/>
  <c r="L934" i="5"/>
  <c r="M934" i="5"/>
  <c r="N934" i="5"/>
  <c r="O934" i="5"/>
  <c r="P934" i="5"/>
  <c r="Q934" i="5"/>
  <c r="R934" i="5"/>
  <c r="S934" i="5"/>
  <c r="V934" i="5"/>
  <c r="L935" i="5"/>
  <c r="M935" i="5"/>
  <c r="N935" i="5"/>
  <c r="O935" i="5"/>
  <c r="P935" i="5"/>
  <c r="Q935" i="5"/>
  <c r="R935" i="5"/>
  <c r="S935" i="5"/>
  <c r="U935" i="5" s="1"/>
  <c r="V935" i="5"/>
  <c r="L936" i="5"/>
  <c r="M936" i="5"/>
  <c r="N936" i="5"/>
  <c r="O936" i="5"/>
  <c r="P936" i="5"/>
  <c r="Q936" i="5"/>
  <c r="R936" i="5"/>
  <c r="S936" i="5"/>
  <c r="W936" i="5" s="1"/>
  <c r="V936" i="5"/>
  <c r="L937" i="5"/>
  <c r="M937" i="5"/>
  <c r="N937" i="5"/>
  <c r="O937" i="5"/>
  <c r="P937" i="5"/>
  <c r="Q937" i="5"/>
  <c r="R937" i="5"/>
  <c r="S937" i="5"/>
  <c r="W937" i="5" s="1"/>
  <c r="V937" i="5"/>
  <c r="L938" i="5"/>
  <c r="M938" i="5"/>
  <c r="N938" i="5"/>
  <c r="O938" i="5"/>
  <c r="P938" i="5"/>
  <c r="Q938" i="5"/>
  <c r="R938" i="5"/>
  <c r="S938" i="5"/>
  <c r="V938" i="5"/>
  <c r="L939" i="5"/>
  <c r="M939" i="5"/>
  <c r="N939" i="5"/>
  <c r="O939" i="5"/>
  <c r="P939" i="5"/>
  <c r="Q939" i="5"/>
  <c r="R939" i="5"/>
  <c r="S939" i="5"/>
  <c r="U939" i="5" s="1"/>
  <c r="V939" i="5"/>
  <c r="L940" i="5"/>
  <c r="M940" i="5"/>
  <c r="N940" i="5"/>
  <c r="O940" i="5"/>
  <c r="P940" i="5"/>
  <c r="Q940" i="5"/>
  <c r="R940" i="5"/>
  <c r="S940" i="5"/>
  <c r="W940" i="5" s="1"/>
  <c r="V940" i="5"/>
  <c r="L941" i="5"/>
  <c r="M941" i="5"/>
  <c r="N941" i="5"/>
  <c r="O941" i="5"/>
  <c r="P941" i="5"/>
  <c r="Q941" i="5"/>
  <c r="R941" i="5"/>
  <c r="S941" i="5"/>
  <c r="V941" i="5"/>
  <c r="L942" i="5"/>
  <c r="M942" i="5"/>
  <c r="N942" i="5"/>
  <c r="O942" i="5"/>
  <c r="P942" i="5"/>
  <c r="Q942" i="5"/>
  <c r="R942" i="5"/>
  <c r="S942" i="5"/>
  <c r="U942" i="5" s="1"/>
  <c r="V942" i="5"/>
  <c r="L943" i="5"/>
  <c r="M943" i="5"/>
  <c r="N943" i="5"/>
  <c r="O943" i="5"/>
  <c r="P943" i="5"/>
  <c r="Q943" i="5"/>
  <c r="R943" i="5"/>
  <c r="S943" i="5"/>
  <c r="U943" i="5" s="1"/>
  <c r="V943" i="5"/>
  <c r="L944" i="5"/>
  <c r="M944" i="5"/>
  <c r="N944" i="5"/>
  <c r="O944" i="5"/>
  <c r="P944" i="5"/>
  <c r="Q944" i="5"/>
  <c r="R944" i="5"/>
  <c r="S944" i="5"/>
  <c r="V944" i="5"/>
  <c r="L945" i="5"/>
  <c r="M945" i="5"/>
  <c r="N945" i="5"/>
  <c r="O945" i="5"/>
  <c r="P945" i="5"/>
  <c r="Q945" i="5"/>
  <c r="R945" i="5"/>
  <c r="S945" i="5"/>
  <c r="V945" i="5"/>
  <c r="L946" i="5"/>
  <c r="M946" i="5"/>
  <c r="N946" i="5"/>
  <c r="O946" i="5"/>
  <c r="P946" i="5"/>
  <c r="Q946" i="5"/>
  <c r="R946" i="5"/>
  <c r="S946" i="5"/>
  <c r="U946" i="5" s="1"/>
  <c r="V946" i="5"/>
  <c r="L947" i="5"/>
  <c r="M947" i="5"/>
  <c r="N947" i="5"/>
  <c r="O947" i="5"/>
  <c r="P947" i="5"/>
  <c r="Q947" i="5"/>
  <c r="R947" i="5"/>
  <c r="S947" i="5"/>
  <c r="V947" i="5"/>
  <c r="L948" i="5"/>
  <c r="M948" i="5"/>
  <c r="N948" i="5"/>
  <c r="O948" i="5"/>
  <c r="P948" i="5"/>
  <c r="Q948" i="5"/>
  <c r="R948" i="5"/>
  <c r="S948" i="5"/>
  <c r="W948" i="5" s="1"/>
  <c r="V948" i="5"/>
  <c r="L949" i="5"/>
  <c r="M949" i="5"/>
  <c r="N949" i="5"/>
  <c r="O949" i="5"/>
  <c r="P949" i="5"/>
  <c r="Q949" i="5"/>
  <c r="R949" i="5"/>
  <c r="S949" i="5"/>
  <c r="U949" i="5" s="1"/>
  <c r="V949" i="5"/>
  <c r="L950" i="5"/>
  <c r="M950" i="5"/>
  <c r="N950" i="5"/>
  <c r="O950" i="5"/>
  <c r="P950" i="5"/>
  <c r="Q950" i="5"/>
  <c r="R950" i="5"/>
  <c r="S950" i="5"/>
  <c r="V950" i="5"/>
  <c r="L951" i="5"/>
  <c r="M951" i="5"/>
  <c r="N951" i="5"/>
  <c r="O951" i="5"/>
  <c r="P951" i="5"/>
  <c r="Q951" i="5"/>
  <c r="R951" i="5"/>
  <c r="S951" i="5"/>
  <c r="U951" i="5" s="1"/>
  <c r="V951" i="5"/>
  <c r="L952" i="5"/>
  <c r="M952" i="5"/>
  <c r="N952" i="5"/>
  <c r="O952" i="5"/>
  <c r="P952" i="5"/>
  <c r="Q952" i="5"/>
  <c r="R952" i="5"/>
  <c r="S952" i="5"/>
  <c r="V952" i="5"/>
  <c r="L953" i="5"/>
  <c r="M953" i="5"/>
  <c r="N953" i="5"/>
  <c r="O953" i="5"/>
  <c r="P953" i="5"/>
  <c r="Q953" i="5"/>
  <c r="R953" i="5"/>
  <c r="S953" i="5"/>
  <c r="U953" i="5" s="1"/>
  <c r="V953" i="5"/>
  <c r="L954" i="5"/>
  <c r="M954" i="5"/>
  <c r="N954" i="5"/>
  <c r="O954" i="5"/>
  <c r="P954" i="5"/>
  <c r="Q954" i="5"/>
  <c r="R954" i="5"/>
  <c r="S954" i="5"/>
  <c r="U954" i="5" s="1"/>
  <c r="V954" i="5"/>
  <c r="L955" i="5"/>
  <c r="M955" i="5"/>
  <c r="N955" i="5"/>
  <c r="O955" i="5"/>
  <c r="P955" i="5"/>
  <c r="Q955" i="5"/>
  <c r="R955" i="5"/>
  <c r="S955" i="5"/>
  <c r="U955" i="5" s="1"/>
  <c r="V955" i="5"/>
  <c r="L956" i="5"/>
  <c r="M956" i="5"/>
  <c r="N956" i="5"/>
  <c r="O956" i="5"/>
  <c r="P956" i="5"/>
  <c r="Q956" i="5"/>
  <c r="R956" i="5"/>
  <c r="S956" i="5"/>
  <c r="W956" i="5" s="1"/>
  <c r="V956" i="5"/>
  <c r="L957" i="5"/>
  <c r="M957" i="5"/>
  <c r="N957" i="5"/>
  <c r="O957" i="5"/>
  <c r="P957" i="5"/>
  <c r="Q957" i="5"/>
  <c r="R957" i="5"/>
  <c r="S957" i="5"/>
  <c r="W957" i="5" s="1"/>
  <c r="V957" i="5"/>
  <c r="L958" i="5"/>
  <c r="M958" i="5"/>
  <c r="N958" i="5"/>
  <c r="O958" i="5"/>
  <c r="P958" i="5"/>
  <c r="Q958" i="5"/>
  <c r="R958" i="5"/>
  <c r="S958" i="5"/>
  <c r="U958" i="5" s="1"/>
  <c r="V958" i="5"/>
  <c r="L959" i="5"/>
  <c r="M959" i="5"/>
  <c r="N959" i="5"/>
  <c r="O959" i="5"/>
  <c r="P959" i="5"/>
  <c r="Q959" i="5"/>
  <c r="R959" i="5"/>
  <c r="S959" i="5"/>
  <c r="U959" i="5" s="1"/>
  <c r="V959" i="5"/>
  <c r="L960" i="5"/>
  <c r="M960" i="5"/>
  <c r="N960" i="5"/>
  <c r="O960" i="5"/>
  <c r="P960" i="5"/>
  <c r="Q960" i="5"/>
  <c r="R960" i="5"/>
  <c r="S960" i="5"/>
  <c r="U960" i="5" s="1"/>
  <c r="V960" i="5"/>
  <c r="L961" i="5"/>
  <c r="M961" i="5"/>
  <c r="N961" i="5"/>
  <c r="O961" i="5"/>
  <c r="P961" i="5"/>
  <c r="Q961" i="5"/>
  <c r="R961" i="5"/>
  <c r="S961" i="5"/>
  <c r="W961" i="5" s="1"/>
  <c r="V961" i="5"/>
  <c r="L962" i="5"/>
  <c r="M962" i="5"/>
  <c r="N962" i="5"/>
  <c r="O962" i="5"/>
  <c r="P962" i="5"/>
  <c r="Q962" i="5"/>
  <c r="R962" i="5"/>
  <c r="S962" i="5"/>
  <c r="V962" i="5"/>
  <c r="L963" i="5"/>
  <c r="M963" i="5"/>
  <c r="N963" i="5"/>
  <c r="O963" i="5"/>
  <c r="P963" i="5"/>
  <c r="Q963" i="5"/>
  <c r="R963" i="5"/>
  <c r="S963" i="5"/>
  <c r="V963" i="5"/>
  <c r="L964" i="5"/>
  <c r="M964" i="5"/>
  <c r="N964" i="5"/>
  <c r="O964" i="5"/>
  <c r="P964" i="5"/>
  <c r="Q964" i="5"/>
  <c r="R964" i="5"/>
  <c r="S964" i="5"/>
  <c r="V964" i="5"/>
  <c r="L965" i="5"/>
  <c r="M965" i="5"/>
  <c r="N965" i="5"/>
  <c r="O965" i="5"/>
  <c r="P965" i="5"/>
  <c r="Q965" i="5"/>
  <c r="R965" i="5"/>
  <c r="S965" i="5"/>
  <c r="U965" i="5" s="1"/>
  <c r="V965" i="5"/>
  <c r="L966" i="5"/>
  <c r="M966" i="5"/>
  <c r="N966" i="5"/>
  <c r="O966" i="5"/>
  <c r="P966" i="5"/>
  <c r="Q966" i="5"/>
  <c r="R966" i="5"/>
  <c r="S966" i="5"/>
  <c r="U966" i="5" s="1"/>
  <c r="V966" i="5"/>
  <c r="L967" i="5"/>
  <c r="M967" i="5"/>
  <c r="N967" i="5"/>
  <c r="O967" i="5"/>
  <c r="P967" i="5"/>
  <c r="Q967" i="5"/>
  <c r="R967" i="5"/>
  <c r="S967" i="5"/>
  <c r="U967" i="5" s="1"/>
  <c r="V967" i="5"/>
  <c r="L968" i="5"/>
  <c r="M968" i="5"/>
  <c r="N968" i="5"/>
  <c r="O968" i="5"/>
  <c r="P968" i="5"/>
  <c r="Q968" i="5"/>
  <c r="R968" i="5"/>
  <c r="S968" i="5"/>
  <c r="U968" i="5" s="1"/>
  <c r="V968" i="5"/>
  <c r="L969" i="5"/>
  <c r="M969" i="5"/>
  <c r="N969" i="5"/>
  <c r="O969" i="5"/>
  <c r="P969" i="5"/>
  <c r="Q969" i="5"/>
  <c r="R969" i="5"/>
  <c r="S969" i="5"/>
  <c r="U969" i="5" s="1"/>
  <c r="V969" i="5"/>
  <c r="L970" i="5"/>
  <c r="M970" i="5"/>
  <c r="N970" i="5"/>
  <c r="O970" i="5"/>
  <c r="P970" i="5"/>
  <c r="Q970" i="5"/>
  <c r="R970" i="5"/>
  <c r="S970" i="5"/>
  <c r="W970" i="5" s="1"/>
  <c r="V970" i="5"/>
  <c r="L971" i="5"/>
  <c r="M971" i="5"/>
  <c r="N971" i="5"/>
  <c r="O971" i="5"/>
  <c r="P971" i="5"/>
  <c r="Q971" i="5"/>
  <c r="R971" i="5"/>
  <c r="S971" i="5"/>
  <c r="U971" i="5" s="1"/>
  <c r="V971" i="5"/>
  <c r="L972" i="5"/>
  <c r="M972" i="5"/>
  <c r="N972" i="5"/>
  <c r="O972" i="5"/>
  <c r="P972" i="5"/>
  <c r="Q972" i="5"/>
  <c r="R972" i="5"/>
  <c r="S972" i="5"/>
  <c r="V972" i="5"/>
  <c r="L973" i="5"/>
  <c r="M973" i="5"/>
  <c r="N973" i="5"/>
  <c r="O973" i="5"/>
  <c r="P973" i="5"/>
  <c r="Q973" i="5"/>
  <c r="R973" i="5"/>
  <c r="S973" i="5"/>
  <c r="U973" i="5" s="1"/>
  <c r="V973" i="5"/>
  <c r="L974" i="5"/>
  <c r="M974" i="5"/>
  <c r="N974" i="5"/>
  <c r="O974" i="5"/>
  <c r="P974" i="5"/>
  <c r="Q974" i="5"/>
  <c r="R974" i="5"/>
  <c r="S974" i="5"/>
  <c r="U974" i="5" s="1"/>
  <c r="V974" i="5"/>
  <c r="L975" i="5"/>
  <c r="M975" i="5"/>
  <c r="N975" i="5"/>
  <c r="O975" i="5"/>
  <c r="P975" i="5"/>
  <c r="Q975" i="5"/>
  <c r="R975" i="5"/>
  <c r="S975" i="5"/>
  <c r="U975" i="5" s="1"/>
  <c r="V975" i="5"/>
  <c r="L976" i="5"/>
  <c r="M976" i="5"/>
  <c r="N976" i="5"/>
  <c r="O976" i="5"/>
  <c r="P976" i="5"/>
  <c r="Q976" i="5"/>
  <c r="R976" i="5"/>
  <c r="S976" i="5"/>
  <c r="V976" i="5"/>
  <c r="L977" i="5"/>
  <c r="M977" i="5"/>
  <c r="N977" i="5"/>
  <c r="O977" i="5"/>
  <c r="P977" i="5"/>
  <c r="Q977" i="5"/>
  <c r="R977" i="5"/>
  <c r="S977" i="5"/>
  <c r="U977" i="5" s="1"/>
  <c r="V977" i="5"/>
  <c r="L978" i="5"/>
  <c r="M978" i="5"/>
  <c r="N978" i="5"/>
  <c r="O978" i="5"/>
  <c r="P978" i="5"/>
  <c r="Q978" i="5"/>
  <c r="R978" i="5"/>
  <c r="S978" i="5"/>
  <c r="U978" i="5" s="1"/>
  <c r="V978" i="5"/>
  <c r="L979" i="5"/>
  <c r="M979" i="5"/>
  <c r="N979" i="5"/>
  <c r="O979" i="5"/>
  <c r="P979" i="5"/>
  <c r="Q979" i="5"/>
  <c r="R979" i="5"/>
  <c r="S979" i="5"/>
  <c r="U979" i="5" s="1"/>
  <c r="V979" i="5"/>
  <c r="L980" i="5"/>
  <c r="M980" i="5"/>
  <c r="N980" i="5"/>
  <c r="O980" i="5"/>
  <c r="P980" i="5"/>
  <c r="Q980" i="5"/>
  <c r="R980" i="5"/>
  <c r="S980" i="5"/>
  <c r="W980" i="5" s="1"/>
  <c r="V980" i="5"/>
  <c r="L981" i="5"/>
  <c r="M981" i="5"/>
  <c r="N981" i="5"/>
  <c r="O981" i="5"/>
  <c r="P981" i="5"/>
  <c r="Q981" i="5"/>
  <c r="R981" i="5"/>
  <c r="S981" i="5"/>
  <c r="V981" i="5"/>
  <c r="L982" i="5"/>
  <c r="M982" i="5"/>
  <c r="N982" i="5"/>
  <c r="O982" i="5"/>
  <c r="P982" i="5"/>
  <c r="Q982" i="5"/>
  <c r="R982" i="5"/>
  <c r="S982" i="5"/>
  <c r="U982" i="5" s="1"/>
  <c r="V982" i="5"/>
  <c r="L983" i="5"/>
  <c r="M983" i="5"/>
  <c r="N983" i="5"/>
  <c r="O983" i="5"/>
  <c r="P983" i="5"/>
  <c r="Q983" i="5"/>
  <c r="R983" i="5"/>
  <c r="S983" i="5"/>
  <c r="U983" i="5" s="1"/>
  <c r="V983" i="5"/>
  <c r="L984" i="5"/>
  <c r="M984" i="5"/>
  <c r="N984" i="5"/>
  <c r="O984" i="5"/>
  <c r="P984" i="5"/>
  <c r="Q984" i="5"/>
  <c r="R984" i="5"/>
  <c r="S984" i="5"/>
  <c r="V984" i="5"/>
  <c r="L985" i="5"/>
  <c r="M985" i="5"/>
  <c r="N985" i="5"/>
  <c r="O985" i="5"/>
  <c r="P985" i="5"/>
  <c r="Q985" i="5"/>
  <c r="R985" i="5"/>
  <c r="S985" i="5"/>
  <c r="W985" i="5" s="1"/>
  <c r="V985" i="5"/>
  <c r="L986" i="5"/>
  <c r="M986" i="5"/>
  <c r="N986" i="5"/>
  <c r="O986" i="5"/>
  <c r="P986" i="5"/>
  <c r="Q986" i="5"/>
  <c r="R986" i="5"/>
  <c r="S986" i="5"/>
  <c r="V986" i="5"/>
  <c r="L987" i="5"/>
  <c r="M987" i="5"/>
  <c r="N987" i="5"/>
  <c r="O987" i="5"/>
  <c r="P987" i="5"/>
  <c r="Q987" i="5"/>
  <c r="R987" i="5"/>
  <c r="S987" i="5"/>
  <c r="W987" i="5" s="1"/>
  <c r="V987" i="5"/>
  <c r="L988" i="5"/>
  <c r="M988" i="5"/>
  <c r="N988" i="5"/>
  <c r="O988" i="5"/>
  <c r="P988" i="5"/>
  <c r="Q988" i="5"/>
  <c r="R988" i="5"/>
  <c r="S988" i="5"/>
  <c r="W988" i="5" s="1"/>
  <c r="V988" i="5"/>
  <c r="L989" i="5"/>
  <c r="M989" i="5"/>
  <c r="N989" i="5"/>
  <c r="O989" i="5"/>
  <c r="P989" i="5"/>
  <c r="Q989" i="5"/>
  <c r="R989" i="5"/>
  <c r="S989" i="5"/>
  <c r="U989" i="5" s="1"/>
  <c r="V989" i="5"/>
  <c r="L990" i="5"/>
  <c r="M990" i="5"/>
  <c r="N990" i="5"/>
  <c r="O990" i="5"/>
  <c r="P990" i="5"/>
  <c r="Q990" i="5"/>
  <c r="R990" i="5"/>
  <c r="S990" i="5"/>
  <c r="U990" i="5" s="1"/>
  <c r="V990" i="5"/>
  <c r="L991" i="5"/>
  <c r="M991" i="5"/>
  <c r="N991" i="5"/>
  <c r="O991" i="5"/>
  <c r="P991" i="5"/>
  <c r="Q991" i="5"/>
  <c r="R991" i="5"/>
  <c r="S991" i="5"/>
  <c r="U991" i="5" s="1"/>
  <c r="V991" i="5"/>
  <c r="L992" i="5"/>
  <c r="M992" i="5"/>
  <c r="N992" i="5"/>
  <c r="O992" i="5"/>
  <c r="P992" i="5"/>
  <c r="Q992" i="5"/>
  <c r="R992" i="5"/>
  <c r="S992" i="5"/>
  <c r="V992" i="5"/>
  <c r="L993" i="5"/>
  <c r="M993" i="5"/>
  <c r="N993" i="5"/>
  <c r="O993" i="5"/>
  <c r="P993" i="5"/>
  <c r="Q993" i="5"/>
  <c r="R993" i="5"/>
  <c r="S993" i="5"/>
  <c r="W993" i="5" s="1"/>
  <c r="V993" i="5"/>
  <c r="L994" i="5"/>
  <c r="M994" i="5"/>
  <c r="N994" i="5"/>
  <c r="O994" i="5"/>
  <c r="P994" i="5"/>
  <c r="Q994" i="5"/>
  <c r="R994" i="5"/>
  <c r="S994" i="5"/>
  <c r="U994" i="5" s="1"/>
  <c r="V994" i="5"/>
  <c r="L995" i="5"/>
  <c r="M995" i="5"/>
  <c r="N995" i="5"/>
  <c r="O995" i="5"/>
  <c r="P995" i="5"/>
  <c r="Q995" i="5"/>
  <c r="R995" i="5"/>
  <c r="S995" i="5"/>
  <c r="V995" i="5"/>
  <c r="L996" i="5"/>
  <c r="M996" i="5"/>
  <c r="N996" i="5"/>
  <c r="O996" i="5"/>
  <c r="P996" i="5"/>
  <c r="Q996" i="5"/>
  <c r="R996" i="5"/>
  <c r="S996" i="5"/>
  <c r="V996" i="5"/>
  <c r="L997" i="5"/>
  <c r="M997" i="5"/>
  <c r="N997" i="5"/>
  <c r="O997" i="5"/>
  <c r="P997" i="5"/>
  <c r="Q997" i="5"/>
  <c r="R997" i="5"/>
  <c r="S997" i="5"/>
  <c r="V997" i="5"/>
  <c r="L998" i="5"/>
  <c r="M998" i="5"/>
  <c r="N998" i="5"/>
  <c r="O998" i="5"/>
  <c r="P998" i="5"/>
  <c r="Q998" i="5"/>
  <c r="R998" i="5"/>
  <c r="S998" i="5"/>
  <c r="U998" i="5" s="1"/>
  <c r="V998" i="5"/>
  <c r="L999" i="5"/>
  <c r="M999" i="5"/>
  <c r="N999" i="5"/>
  <c r="O999" i="5"/>
  <c r="P999" i="5"/>
  <c r="Q999" i="5"/>
  <c r="R999" i="5"/>
  <c r="S999" i="5"/>
  <c r="U999" i="5" s="1"/>
  <c r="V999" i="5"/>
  <c r="L1000" i="5"/>
  <c r="M1000" i="5"/>
  <c r="N1000" i="5"/>
  <c r="O1000" i="5"/>
  <c r="P1000" i="5"/>
  <c r="Q1000" i="5"/>
  <c r="R1000" i="5"/>
  <c r="S1000" i="5"/>
  <c r="V1000" i="5"/>
  <c r="L1001" i="5"/>
  <c r="M1001" i="5"/>
  <c r="N1001" i="5"/>
  <c r="O1001" i="5"/>
  <c r="P1001" i="5"/>
  <c r="Q1001" i="5"/>
  <c r="R1001" i="5"/>
  <c r="S1001" i="5"/>
  <c r="U1001" i="5" s="1"/>
  <c r="V1001" i="5"/>
  <c r="L1002" i="5"/>
  <c r="M1002" i="5"/>
  <c r="N1002" i="5"/>
  <c r="O1002" i="5"/>
  <c r="P1002" i="5"/>
  <c r="Q1002" i="5"/>
  <c r="R1002" i="5"/>
  <c r="S1002" i="5"/>
  <c r="U1002" i="5" s="1"/>
  <c r="V1002" i="5"/>
  <c r="L1003" i="5"/>
  <c r="M1003" i="5"/>
  <c r="N1003" i="5"/>
  <c r="O1003" i="5"/>
  <c r="P1003" i="5"/>
  <c r="Q1003" i="5"/>
  <c r="R1003" i="5"/>
  <c r="S1003" i="5"/>
  <c r="U1003" i="5" s="1"/>
  <c r="V1003" i="5"/>
  <c r="L1004" i="5"/>
  <c r="M1004" i="5"/>
  <c r="N1004" i="5"/>
  <c r="O1004" i="5"/>
  <c r="P1004" i="5"/>
  <c r="Q1004" i="5"/>
  <c r="R1004" i="5"/>
  <c r="S1004" i="5"/>
  <c r="U1004" i="5" s="1"/>
  <c r="V1004" i="5"/>
  <c r="L1005" i="5"/>
  <c r="M1005" i="5"/>
  <c r="N1005" i="5"/>
  <c r="O1005" i="5"/>
  <c r="P1005" i="5"/>
  <c r="Q1005" i="5"/>
  <c r="R1005" i="5"/>
  <c r="S1005" i="5"/>
  <c r="W1005" i="5" s="1"/>
  <c r="V1005" i="5"/>
  <c r="L1006" i="5"/>
  <c r="M1006" i="5"/>
  <c r="N1006" i="5"/>
  <c r="O1006" i="5"/>
  <c r="P1006" i="5"/>
  <c r="Q1006" i="5"/>
  <c r="R1006" i="5"/>
  <c r="S1006" i="5"/>
  <c r="U1006" i="5" s="1"/>
  <c r="V1006" i="5"/>
  <c r="L1007" i="5"/>
  <c r="M1007" i="5"/>
  <c r="N1007" i="5"/>
  <c r="O1007" i="5"/>
  <c r="P1007" i="5"/>
  <c r="Q1007" i="5"/>
  <c r="R1007" i="5"/>
  <c r="S1007" i="5"/>
  <c r="U1007" i="5" s="1"/>
  <c r="V1007" i="5"/>
  <c r="L1008" i="5"/>
  <c r="M1008" i="5"/>
  <c r="N1008" i="5"/>
  <c r="O1008" i="5"/>
  <c r="P1008" i="5"/>
  <c r="Q1008" i="5"/>
  <c r="R1008" i="5"/>
  <c r="S1008" i="5"/>
  <c r="U1008" i="5" s="1"/>
  <c r="V1008" i="5"/>
  <c r="L1009" i="5"/>
  <c r="M1009" i="5"/>
  <c r="N1009" i="5"/>
  <c r="O1009" i="5"/>
  <c r="P1009" i="5"/>
  <c r="Q1009" i="5"/>
  <c r="R1009" i="5"/>
  <c r="S1009" i="5"/>
  <c r="V1009" i="5"/>
  <c r="L1010" i="5"/>
  <c r="M1010" i="5"/>
  <c r="N1010" i="5"/>
  <c r="O1010" i="5"/>
  <c r="P1010" i="5"/>
  <c r="Q1010" i="5"/>
  <c r="R1010" i="5"/>
  <c r="S1010" i="5"/>
  <c r="U1010" i="5" s="1"/>
  <c r="V1010" i="5"/>
  <c r="L1011" i="5"/>
  <c r="M1011" i="5"/>
  <c r="N1011" i="5"/>
  <c r="O1011" i="5"/>
  <c r="P1011" i="5"/>
  <c r="Q1011" i="5"/>
  <c r="R1011" i="5"/>
  <c r="S1011" i="5"/>
  <c r="U1011" i="5" s="1"/>
  <c r="V1011" i="5"/>
  <c r="L1012" i="5"/>
  <c r="M1012" i="5"/>
  <c r="N1012" i="5"/>
  <c r="O1012" i="5"/>
  <c r="P1012" i="5"/>
  <c r="Q1012" i="5"/>
  <c r="R1012" i="5"/>
  <c r="S1012" i="5"/>
  <c r="V1012" i="5"/>
  <c r="L1013" i="5"/>
  <c r="M1013" i="5"/>
  <c r="N1013" i="5"/>
  <c r="O1013" i="5"/>
  <c r="P1013" i="5"/>
  <c r="Q1013" i="5"/>
  <c r="R1013" i="5"/>
  <c r="S1013" i="5"/>
  <c r="U1013" i="5" s="1"/>
  <c r="V1013" i="5"/>
  <c r="L1014" i="5"/>
  <c r="M1014" i="5"/>
  <c r="N1014" i="5"/>
  <c r="O1014" i="5"/>
  <c r="P1014" i="5"/>
  <c r="Q1014" i="5"/>
  <c r="R1014" i="5"/>
  <c r="S1014" i="5"/>
  <c r="V1014" i="5"/>
  <c r="L1015" i="5"/>
  <c r="M1015" i="5"/>
  <c r="N1015" i="5"/>
  <c r="O1015" i="5"/>
  <c r="P1015" i="5"/>
  <c r="Q1015" i="5"/>
  <c r="R1015" i="5"/>
  <c r="S1015" i="5"/>
  <c r="W1015" i="5" s="1"/>
  <c r="V1015" i="5"/>
  <c r="L1016" i="5"/>
  <c r="M1016" i="5"/>
  <c r="N1016" i="5"/>
  <c r="O1016" i="5"/>
  <c r="P1016" i="5"/>
  <c r="Q1016" i="5"/>
  <c r="R1016" i="5"/>
  <c r="S1016" i="5"/>
  <c r="U1016" i="5" s="1"/>
  <c r="V1016" i="5"/>
  <c r="L1017" i="5"/>
  <c r="M1017" i="5"/>
  <c r="N1017" i="5"/>
  <c r="O1017" i="5"/>
  <c r="P1017" i="5"/>
  <c r="Q1017" i="5"/>
  <c r="R1017" i="5"/>
  <c r="S1017" i="5"/>
  <c r="U1017" i="5" s="1"/>
  <c r="V1017" i="5"/>
  <c r="L1018" i="5"/>
  <c r="M1018" i="5"/>
  <c r="N1018" i="5"/>
  <c r="O1018" i="5"/>
  <c r="P1018" i="5"/>
  <c r="Q1018" i="5"/>
  <c r="R1018" i="5"/>
  <c r="S1018" i="5"/>
  <c r="U1018" i="5" s="1"/>
  <c r="V1018" i="5"/>
  <c r="L1019" i="5"/>
  <c r="M1019" i="5"/>
  <c r="N1019" i="5"/>
  <c r="O1019" i="5"/>
  <c r="P1019" i="5"/>
  <c r="Q1019" i="5"/>
  <c r="R1019" i="5"/>
  <c r="S1019" i="5"/>
  <c r="U1019" i="5" s="1"/>
  <c r="V1019" i="5"/>
  <c r="L1020" i="5"/>
  <c r="M1020" i="5"/>
  <c r="N1020" i="5"/>
  <c r="O1020" i="5"/>
  <c r="P1020" i="5"/>
  <c r="Q1020" i="5"/>
  <c r="R1020" i="5"/>
  <c r="S1020" i="5"/>
  <c r="U1020" i="5" s="1"/>
  <c r="V1020" i="5"/>
  <c r="L1021" i="5"/>
  <c r="M1021" i="5"/>
  <c r="N1021" i="5"/>
  <c r="O1021" i="5"/>
  <c r="P1021" i="5"/>
  <c r="Q1021" i="5"/>
  <c r="R1021" i="5"/>
  <c r="S1021" i="5"/>
  <c r="V1021" i="5"/>
  <c r="L1022" i="5"/>
  <c r="M1022" i="5"/>
  <c r="N1022" i="5"/>
  <c r="O1022" i="5"/>
  <c r="P1022" i="5"/>
  <c r="Q1022" i="5"/>
  <c r="R1022" i="5"/>
  <c r="S1022" i="5"/>
  <c r="U1022" i="5" s="1"/>
  <c r="V1022" i="5"/>
  <c r="L1023" i="5"/>
  <c r="M1023" i="5"/>
  <c r="N1023" i="5"/>
  <c r="O1023" i="5"/>
  <c r="P1023" i="5"/>
  <c r="Q1023" i="5"/>
  <c r="R1023" i="5"/>
  <c r="S1023" i="5"/>
  <c r="U1023" i="5" s="1"/>
  <c r="V1023" i="5"/>
  <c r="L1024" i="5"/>
  <c r="M1024" i="5"/>
  <c r="N1024" i="5"/>
  <c r="O1024" i="5"/>
  <c r="P1024" i="5"/>
  <c r="Q1024" i="5"/>
  <c r="R1024" i="5"/>
  <c r="S1024" i="5"/>
  <c r="V1024" i="5"/>
  <c r="L1025" i="5"/>
  <c r="M1025" i="5"/>
  <c r="N1025" i="5"/>
  <c r="O1025" i="5"/>
  <c r="P1025" i="5"/>
  <c r="Q1025" i="5"/>
  <c r="R1025" i="5"/>
  <c r="S1025" i="5"/>
  <c r="V1025" i="5"/>
  <c r="L1026" i="5"/>
  <c r="M1026" i="5"/>
  <c r="N1026" i="5"/>
  <c r="O1026" i="5"/>
  <c r="P1026" i="5"/>
  <c r="Q1026" i="5"/>
  <c r="R1026" i="5"/>
  <c r="S1026" i="5"/>
  <c r="W1026" i="5" s="1"/>
  <c r="V1026" i="5"/>
  <c r="L1027" i="5"/>
  <c r="M1027" i="5"/>
  <c r="N1027" i="5"/>
  <c r="O1027" i="5"/>
  <c r="P1027" i="5"/>
  <c r="Q1027" i="5"/>
  <c r="R1027" i="5"/>
  <c r="S1027" i="5"/>
  <c r="U1027" i="5" s="1"/>
  <c r="V1027" i="5"/>
  <c r="L1028" i="5"/>
  <c r="M1028" i="5"/>
  <c r="N1028" i="5"/>
  <c r="O1028" i="5"/>
  <c r="P1028" i="5"/>
  <c r="Q1028" i="5"/>
  <c r="R1028" i="5"/>
  <c r="S1028" i="5"/>
  <c r="V1028" i="5"/>
  <c r="L1029" i="5"/>
  <c r="M1029" i="5"/>
  <c r="N1029" i="5"/>
  <c r="O1029" i="5"/>
  <c r="P1029" i="5"/>
  <c r="Q1029" i="5"/>
  <c r="R1029" i="5"/>
  <c r="S1029" i="5"/>
  <c r="U1029" i="5" s="1"/>
  <c r="V1029" i="5"/>
  <c r="L1030" i="5"/>
  <c r="M1030" i="5"/>
  <c r="N1030" i="5"/>
  <c r="O1030" i="5"/>
  <c r="P1030" i="5"/>
  <c r="Q1030" i="5"/>
  <c r="R1030" i="5"/>
  <c r="S1030" i="5"/>
  <c r="W1030" i="5" s="1"/>
  <c r="V1030" i="5"/>
  <c r="L1031" i="5"/>
  <c r="M1031" i="5"/>
  <c r="N1031" i="5"/>
  <c r="O1031" i="5"/>
  <c r="P1031" i="5"/>
  <c r="Q1031" i="5"/>
  <c r="R1031" i="5"/>
  <c r="S1031" i="5"/>
  <c r="W1031" i="5" s="1"/>
  <c r="V1031" i="5"/>
  <c r="L1032" i="5"/>
  <c r="M1032" i="5"/>
  <c r="N1032" i="5"/>
  <c r="O1032" i="5"/>
  <c r="P1032" i="5"/>
  <c r="Q1032" i="5"/>
  <c r="R1032" i="5"/>
  <c r="S1032" i="5"/>
  <c r="U1032" i="5" s="1"/>
  <c r="V1032" i="5"/>
  <c r="L1033" i="5"/>
  <c r="M1033" i="5"/>
  <c r="N1033" i="5"/>
  <c r="O1033" i="5"/>
  <c r="P1033" i="5"/>
  <c r="Q1033" i="5"/>
  <c r="R1033" i="5"/>
  <c r="S1033" i="5"/>
  <c r="U1033" i="5" s="1"/>
  <c r="V1033" i="5"/>
  <c r="L1034" i="5"/>
  <c r="M1034" i="5"/>
  <c r="N1034" i="5"/>
  <c r="O1034" i="5"/>
  <c r="P1034" i="5"/>
  <c r="Q1034" i="5"/>
  <c r="R1034" i="5"/>
  <c r="S1034" i="5"/>
  <c r="W1034" i="5" s="1"/>
  <c r="V1034" i="5"/>
  <c r="L1035" i="5"/>
  <c r="M1035" i="5"/>
  <c r="N1035" i="5"/>
  <c r="O1035" i="5"/>
  <c r="P1035" i="5"/>
  <c r="Q1035" i="5"/>
  <c r="R1035" i="5"/>
  <c r="S1035" i="5"/>
  <c r="V1035" i="5"/>
  <c r="L1036" i="5"/>
  <c r="M1036" i="5"/>
  <c r="N1036" i="5"/>
  <c r="O1036" i="5"/>
  <c r="P1036" i="5"/>
  <c r="Q1036" i="5"/>
  <c r="R1036" i="5"/>
  <c r="S1036" i="5"/>
  <c r="U1036" i="5" s="1"/>
  <c r="V1036" i="5"/>
  <c r="L1037" i="5"/>
  <c r="M1037" i="5"/>
  <c r="N1037" i="5"/>
  <c r="O1037" i="5"/>
  <c r="P1037" i="5"/>
  <c r="Q1037" i="5"/>
  <c r="R1037" i="5"/>
  <c r="S1037" i="5"/>
  <c r="U1037" i="5" s="1"/>
  <c r="V1037" i="5"/>
  <c r="L1038" i="5"/>
  <c r="M1038" i="5"/>
  <c r="N1038" i="5"/>
  <c r="O1038" i="5"/>
  <c r="P1038" i="5"/>
  <c r="Q1038" i="5"/>
  <c r="R1038" i="5"/>
  <c r="S1038" i="5"/>
  <c r="V1038" i="5"/>
  <c r="L1039" i="5"/>
  <c r="M1039" i="5"/>
  <c r="N1039" i="5"/>
  <c r="O1039" i="5"/>
  <c r="P1039" i="5"/>
  <c r="Q1039" i="5"/>
  <c r="R1039" i="5"/>
  <c r="S1039" i="5"/>
  <c r="V1039" i="5"/>
  <c r="L1040" i="5"/>
  <c r="M1040" i="5"/>
  <c r="N1040" i="5"/>
  <c r="O1040" i="5"/>
  <c r="P1040" i="5"/>
  <c r="Q1040" i="5"/>
  <c r="R1040" i="5"/>
  <c r="S1040" i="5"/>
  <c r="U1040" i="5" s="1"/>
  <c r="V1040" i="5"/>
  <c r="L1041" i="5"/>
  <c r="M1041" i="5"/>
  <c r="N1041" i="5"/>
  <c r="O1041" i="5"/>
  <c r="P1041" i="5"/>
  <c r="Q1041" i="5"/>
  <c r="R1041" i="5"/>
  <c r="S1041" i="5"/>
  <c r="W1041" i="5" s="1"/>
  <c r="V1041" i="5"/>
  <c r="L1042" i="5"/>
  <c r="M1042" i="5"/>
  <c r="N1042" i="5"/>
  <c r="O1042" i="5"/>
  <c r="P1042" i="5"/>
  <c r="Q1042" i="5"/>
  <c r="R1042" i="5"/>
  <c r="S1042" i="5"/>
  <c r="W1042" i="5" s="1"/>
  <c r="V1042" i="5"/>
  <c r="L1043" i="5"/>
  <c r="M1043" i="5"/>
  <c r="N1043" i="5"/>
  <c r="O1043" i="5"/>
  <c r="P1043" i="5"/>
  <c r="Q1043" i="5"/>
  <c r="R1043" i="5"/>
  <c r="S1043" i="5"/>
  <c r="V1043" i="5"/>
  <c r="L1044" i="5"/>
  <c r="M1044" i="5"/>
  <c r="N1044" i="5"/>
  <c r="O1044" i="5"/>
  <c r="P1044" i="5"/>
  <c r="Q1044" i="5"/>
  <c r="R1044" i="5"/>
  <c r="S1044" i="5"/>
  <c r="V1044" i="5"/>
  <c r="L1045" i="5"/>
  <c r="M1045" i="5"/>
  <c r="N1045" i="5"/>
  <c r="O1045" i="5"/>
  <c r="P1045" i="5"/>
  <c r="Q1045" i="5"/>
  <c r="R1045" i="5"/>
  <c r="S1045" i="5"/>
  <c r="U1045" i="5" s="1"/>
  <c r="V1045" i="5"/>
  <c r="L1046" i="5"/>
  <c r="M1046" i="5"/>
  <c r="N1046" i="5"/>
  <c r="O1046" i="5"/>
  <c r="P1046" i="5"/>
  <c r="Q1046" i="5"/>
  <c r="R1046" i="5"/>
  <c r="S1046" i="5"/>
  <c r="V1046" i="5"/>
  <c r="L1047" i="5"/>
  <c r="M1047" i="5"/>
  <c r="N1047" i="5"/>
  <c r="O1047" i="5"/>
  <c r="P1047" i="5"/>
  <c r="Q1047" i="5"/>
  <c r="R1047" i="5"/>
  <c r="S1047" i="5"/>
  <c r="V1047" i="5"/>
  <c r="L1048" i="5"/>
  <c r="M1048" i="5"/>
  <c r="N1048" i="5"/>
  <c r="O1048" i="5"/>
  <c r="P1048" i="5"/>
  <c r="Q1048" i="5"/>
  <c r="R1048" i="5"/>
  <c r="S1048" i="5"/>
  <c r="U1048" i="5" s="1"/>
  <c r="V1048" i="5"/>
  <c r="L1049" i="5"/>
  <c r="M1049" i="5"/>
  <c r="N1049" i="5"/>
  <c r="O1049" i="5"/>
  <c r="P1049" i="5"/>
  <c r="Q1049" i="5"/>
  <c r="R1049" i="5"/>
  <c r="S1049" i="5"/>
  <c r="U1049" i="5" s="1"/>
  <c r="V1049" i="5"/>
  <c r="L1050" i="5"/>
  <c r="M1050" i="5"/>
  <c r="N1050" i="5"/>
  <c r="O1050" i="5"/>
  <c r="P1050" i="5"/>
  <c r="Q1050" i="5"/>
  <c r="R1050" i="5"/>
  <c r="S1050" i="5"/>
  <c r="U1050" i="5" s="1"/>
  <c r="V1050" i="5"/>
  <c r="L1051" i="5"/>
  <c r="M1051" i="5"/>
  <c r="N1051" i="5"/>
  <c r="O1051" i="5"/>
  <c r="P1051" i="5"/>
  <c r="Q1051" i="5"/>
  <c r="R1051" i="5"/>
  <c r="S1051" i="5"/>
  <c r="U1051" i="5" s="1"/>
  <c r="V1051" i="5"/>
  <c r="L1052" i="5"/>
  <c r="M1052" i="5"/>
  <c r="N1052" i="5"/>
  <c r="O1052" i="5"/>
  <c r="P1052" i="5"/>
  <c r="Q1052" i="5"/>
  <c r="R1052" i="5"/>
  <c r="S1052" i="5"/>
  <c r="U1052" i="5" s="1"/>
  <c r="V1052" i="5"/>
  <c r="L1053" i="5"/>
  <c r="M1053" i="5"/>
  <c r="N1053" i="5"/>
  <c r="O1053" i="5"/>
  <c r="P1053" i="5"/>
  <c r="Q1053" i="5"/>
  <c r="R1053" i="5"/>
  <c r="S1053" i="5"/>
  <c r="V1053" i="5"/>
  <c r="L1054" i="5"/>
  <c r="M1054" i="5"/>
  <c r="N1054" i="5"/>
  <c r="O1054" i="5"/>
  <c r="P1054" i="5"/>
  <c r="Q1054" i="5"/>
  <c r="R1054" i="5"/>
  <c r="S1054" i="5"/>
  <c r="U1054" i="5" s="1"/>
  <c r="V1054" i="5"/>
  <c r="L1055" i="5"/>
  <c r="M1055" i="5"/>
  <c r="N1055" i="5"/>
  <c r="O1055" i="5"/>
  <c r="P1055" i="5"/>
  <c r="Q1055" i="5"/>
  <c r="R1055" i="5"/>
  <c r="S1055" i="5"/>
  <c r="U1055" i="5" s="1"/>
  <c r="V1055" i="5"/>
  <c r="L1056" i="5"/>
  <c r="M1056" i="5"/>
  <c r="N1056" i="5"/>
  <c r="O1056" i="5"/>
  <c r="P1056" i="5"/>
  <c r="Q1056" i="5"/>
  <c r="R1056" i="5"/>
  <c r="S1056" i="5"/>
  <c r="U1056" i="5" s="1"/>
  <c r="V1056" i="5"/>
  <c r="L1057" i="5"/>
  <c r="M1057" i="5"/>
  <c r="N1057" i="5"/>
  <c r="O1057" i="5"/>
  <c r="P1057" i="5"/>
  <c r="Q1057" i="5"/>
  <c r="R1057" i="5"/>
  <c r="S1057" i="5"/>
  <c r="U1057" i="5" s="1"/>
  <c r="V1057" i="5"/>
  <c r="L1058" i="5"/>
  <c r="M1058" i="5"/>
  <c r="N1058" i="5"/>
  <c r="O1058" i="5"/>
  <c r="P1058" i="5"/>
  <c r="Q1058" i="5"/>
  <c r="R1058" i="5"/>
  <c r="S1058" i="5"/>
  <c r="V1058" i="5"/>
  <c r="L1059" i="5"/>
  <c r="M1059" i="5"/>
  <c r="N1059" i="5"/>
  <c r="O1059" i="5"/>
  <c r="P1059" i="5"/>
  <c r="Q1059" i="5"/>
  <c r="R1059" i="5"/>
  <c r="S1059" i="5"/>
  <c r="V1059" i="5"/>
  <c r="L1060" i="5"/>
  <c r="M1060" i="5"/>
  <c r="N1060" i="5"/>
  <c r="O1060" i="5"/>
  <c r="P1060" i="5"/>
  <c r="Q1060" i="5"/>
  <c r="R1060" i="5"/>
  <c r="S1060" i="5"/>
  <c r="U1060" i="5" s="1"/>
  <c r="V1060" i="5"/>
  <c r="L1061" i="5"/>
  <c r="M1061" i="5"/>
  <c r="N1061" i="5"/>
  <c r="O1061" i="5"/>
  <c r="P1061" i="5"/>
  <c r="Q1061" i="5"/>
  <c r="R1061" i="5"/>
  <c r="S1061" i="5"/>
  <c r="U1061" i="5" s="1"/>
  <c r="V1061" i="5"/>
  <c r="L1062" i="5"/>
  <c r="M1062" i="5"/>
  <c r="N1062" i="5"/>
  <c r="O1062" i="5"/>
  <c r="P1062" i="5"/>
  <c r="Q1062" i="5"/>
  <c r="R1062" i="5"/>
  <c r="S1062" i="5"/>
  <c r="V1062" i="5"/>
  <c r="L1063" i="5"/>
  <c r="M1063" i="5"/>
  <c r="N1063" i="5"/>
  <c r="O1063" i="5"/>
  <c r="P1063" i="5"/>
  <c r="Q1063" i="5"/>
  <c r="R1063" i="5"/>
  <c r="S1063" i="5"/>
  <c r="U1063" i="5" s="1"/>
  <c r="V1063" i="5"/>
  <c r="L1064" i="5"/>
  <c r="M1064" i="5"/>
  <c r="N1064" i="5"/>
  <c r="O1064" i="5"/>
  <c r="P1064" i="5"/>
  <c r="Q1064" i="5"/>
  <c r="R1064" i="5"/>
  <c r="S1064" i="5"/>
  <c r="U1064" i="5" s="1"/>
  <c r="V1064" i="5"/>
  <c r="L1065" i="5"/>
  <c r="M1065" i="5"/>
  <c r="N1065" i="5"/>
  <c r="O1065" i="5"/>
  <c r="P1065" i="5"/>
  <c r="Q1065" i="5"/>
  <c r="R1065" i="5"/>
  <c r="S1065" i="5"/>
  <c r="V1065" i="5"/>
  <c r="L1066" i="5"/>
  <c r="M1066" i="5"/>
  <c r="N1066" i="5"/>
  <c r="O1066" i="5"/>
  <c r="P1066" i="5"/>
  <c r="Q1066" i="5"/>
  <c r="R1066" i="5"/>
  <c r="S1066" i="5"/>
  <c r="V1066" i="5"/>
  <c r="L1067" i="5"/>
  <c r="M1067" i="5"/>
  <c r="N1067" i="5"/>
  <c r="O1067" i="5"/>
  <c r="P1067" i="5"/>
  <c r="Q1067" i="5"/>
  <c r="R1067" i="5"/>
  <c r="S1067" i="5"/>
  <c r="W1067" i="5" s="1"/>
  <c r="V1067" i="5"/>
  <c r="L1068" i="5"/>
  <c r="M1068" i="5"/>
  <c r="N1068" i="5"/>
  <c r="O1068" i="5"/>
  <c r="P1068" i="5"/>
  <c r="Q1068" i="5"/>
  <c r="R1068" i="5"/>
  <c r="S1068" i="5"/>
  <c r="V1068" i="5"/>
  <c r="L1069" i="5"/>
  <c r="M1069" i="5"/>
  <c r="N1069" i="5"/>
  <c r="O1069" i="5"/>
  <c r="P1069" i="5"/>
  <c r="Q1069" i="5"/>
  <c r="R1069" i="5"/>
  <c r="S1069" i="5"/>
  <c r="V1069" i="5"/>
  <c r="L1070" i="5"/>
  <c r="M1070" i="5"/>
  <c r="N1070" i="5"/>
  <c r="O1070" i="5"/>
  <c r="P1070" i="5"/>
  <c r="Q1070" i="5"/>
  <c r="R1070" i="5"/>
  <c r="S1070" i="5"/>
  <c r="V1070" i="5"/>
  <c r="L1071" i="5"/>
  <c r="M1071" i="5"/>
  <c r="N1071" i="5"/>
  <c r="O1071" i="5"/>
  <c r="P1071" i="5"/>
  <c r="Q1071" i="5"/>
  <c r="R1071" i="5"/>
  <c r="S1071" i="5"/>
  <c r="U1071" i="5" s="1"/>
  <c r="V1071" i="5"/>
  <c r="L1072" i="5"/>
  <c r="M1072" i="5"/>
  <c r="N1072" i="5"/>
  <c r="O1072" i="5"/>
  <c r="P1072" i="5"/>
  <c r="Q1072" i="5"/>
  <c r="R1072" i="5"/>
  <c r="S1072" i="5"/>
  <c r="V1072" i="5"/>
  <c r="L1073" i="5"/>
  <c r="M1073" i="5"/>
  <c r="N1073" i="5"/>
  <c r="O1073" i="5"/>
  <c r="P1073" i="5"/>
  <c r="Q1073" i="5"/>
  <c r="R1073" i="5"/>
  <c r="S1073" i="5"/>
  <c r="U1073" i="5" s="1"/>
  <c r="V1073" i="5"/>
  <c r="L1074" i="5"/>
  <c r="M1074" i="5"/>
  <c r="N1074" i="5"/>
  <c r="O1074" i="5"/>
  <c r="P1074" i="5"/>
  <c r="Q1074" i="5"/>
  <c r="R1074" i="5"/>
  <c r="S1074" i="5"/>
  <c r="U1074" i="5" s="1"/>
  <c r="V1074" i="5"/>
  <c r="L1075" i="5"/>
  <c r="M1075" i="5"/>
  <c r="N1075" i="5"/>
  <c r="O1075" i="5"/>
  <c r="P1075" i="5"/>
  <c r="Q1075" i="5"/>
  <c r="R1075" i="5"/>
  <c r="S1075" i="5"/>
  <c r="W1075" i="5" s="1"/>
  <c r="V1075" i="5"/>
  <c r="L1076" i="5"/>
  <c r="M1076" i="5"/>
  <c r="N1076" i="5"/>
  <c r="O1076" i="5"/>
  <c r="P1076" i="5"/>
  <c r="Q1076" i="5"/>
  <c r="R1076" i="5"/>
  <c r="S1076" i="5"/>
  <c r="W1076" i="5" s="1"/>
  <c r="V1076" i="5"/>
  <c r="L1077" i="5"/>
  <c r="M1077" i="5"/>
  <c r="N1077" i="5"/>
  <c r="O1077" i="5"/>
  <c r="P1077" i="5"/>
  <c r="Q1077" i="5"/>
  <c r="R1077" i="5"/>
  <c r="S1077" i="5"/>
  <c r="W1077" i="5" s="1"/>
  <c r="V1077" i="5"/>
  <c r="L1078" i="5"/>
  <c r="M1078" i="5"/>
  <c r="N1078" i="5"/>
  <c r="O1078" i="5"/>
  <c r="P1078" i="5"/>
  <c r="Q1078" i="5"/>
  <c r="R1078" i="5"/>
  <c r="S1078" i="5"/>
  <c r="U1078" i="5" s="1"/>
  <c r="V1078" i="5"/>
  <c r="L1079" i="5"/>
  <c r="M1079" i="5"/>
  <c r="N1079" i="5"/>
  <c r="O1079" i="5"/>
  <c r="P1079" i="5"/>
  <c r="Q1079" i="5"/>
  <c r="R1079" i="5"/>
  <c r="S1079" i="5"/>
  <c r="V1079" i="5"/>
  <c r="L1080" i="5"/>
  <c r="M1080" i="5"/>
  <c r="N1080" i="5"/>
  <c r="O1080" i="5"/>
  <c r="P1080" i="5"/>
  <c r="Q1080" i="5"/>
  <c r="R1080" i="5"/>
  <c r="S1080" i="5"/>
  <c r="U1080" i="5" s="1"/>
  <c r="V1080" i="5"/>
  <c r="L1081" i="5"/>
  <c r="M1081" i="5"/>
  <c r="N1081" i="5"/>
  <c r="O1081" i="5"/>
  <c r="P1081" i="5"/>
  <c r="Q1081" i="5"/>
  <c r="R1081" i="5"/>
  <c r="S1081" i="5"/>
  <c r="U1081" i="5" s="1"/>
  <c r="V1081" i="5"/>
  <c r="L1082" i="5"/>
  <c r="M1082" i="5"/>
  <c r="N1082" i="5"/>
  <c r="O1082" i="5"/>
  <c r="P1082" i="5"/>
  <c r="Q1082" i="5"/>
  <c r="R1082" i="5"/>
  <c r="S1082" i="5"/>
  <c r="U1082" i="5" s="1"/>
  <c r="V1082" i="5"/>
  <c r="L1083" i="5"/>
  <c r="M1083" i="5"/>
  <c r="N1083" i="5"/>
  <c r="O1083" i="5"/>
  <c r="P1083" i="5"/>
  <c r="Q1083" i="5"/>
  <c r="R1083" i="5"/>
  <c r="S1083" i="5"/>
  <c r="W1083" i="5" s="1"/>
  <c r="V1083" i="5"/>
  <c r="L1084" i="5"/>
  <c r="M1084" i="5"/>
  <c r="N1084" i="5"/>
  <c r="O1084" i="5"/>
  <c r="P1084" i="5"/>
  <c r="Q1084" i="5"/>
  <c r="R1084" i="5"/>
  <c r="S1084" i="5"/>
  <c r="U1084" i="5" s="1"/>
  <c r="V1084" i="5"/>
  <c r="L1085" i="5"/>
  <c r="M1085" i="5"/>
  <c r="N1085" i="5"/>
  <c r="O1085" i="5"/>
  <c r="P1085" i="5"/>
  <c r="Q1085" i="5"/>
  <c r="R1085" i="5"/>
  <c r="S1085" i="5"/>
  <c r="V1085" i="5"/>
  <c r="L1086" i="5"/>
  <c r="M1086" i="5"/>
  <c r="N1086" i="5"/>
  <c r="O1086" i="5"/>
  <c r="P1086" i="5"/>
  <c r="Q1086" i="5"/>
  <c r="R1086" i="5"/>
  <c r="S1086" i="5"/>
  <c r="V1086" i="5"/>
  <c r="L1087" i="5"/>
  <c r="M1087" i="5"/>
  <c r="N1087" i="5"/>
  <c r="O1087" i="5"/>
  <c r="P1087" i="5"/>
  <c r="Q1087" i="5"/>
  <c r="R1087" i="5"/>
  <c r="S1087" i="5"/>
  <c r="U1087" i="5" s="1"/>
  <c r="V1087" i="5"/>
  <c r="L1088" i="5"/>
  <c r="M1088" i="5"/>
  <c r="N1088" i="5"/>
  <c r="O1088" i="5"/>
  <c r="P1088" i="5"/>
  <c r="Q1088" i="5"/>
  <c r="R1088" i="5"/>
  <c r="S1088" i="5"/>
  <c r="U1088" i="5" s="1"/>
  <c r="V1088" i="5"/>
  <c r="L1089" i="5"/>
  <c r="M1089" i="5"/>
  <c r="N1089" i="5"/>
  <c r="O1089" i="5"/>
  <c r="P1089" i="5"/>
  <c r="Q1089" i="5"/>
  <c r="R1089" i="5"/>
  <c r="S1089" i="5"/>
  <c r="U1089" i="5" s="1"/>
  <c r="V1089" i="5"/>
  <c r="L1090" i="5"/>
  <c r="M1090" i="5"/>
  <c r="N1090" i="5"/>
  <c r="O1090" i="5"/>
  <c r="P1090" i="5"/>
  <c r="Q1090" i="5"/>
  <c r="R1090" i="5"/>
  <c r="S1090" i="5"/>
  <c r="U1090" i="5" s="1"/>
  <c r="V1090" i="5"/>
  <c r="L1091" i="5"/>
  <c r="M1091" i="5"/>
  <c r="N1091" i="5"/>
  <c r="O1091" i="5"/>
  <c r="P1091" i="5"/>
  <c r="Q1091" i="5"/>
  <c r="R1091" i="5"/>
  <c r="S1091" i="5"/>
  <c r="U1091" i="5" s="1"/>
  <c r="V1091" i="5"/>
  <c r="L1092" i="5"/>
  <c r="M1092" i="5"/>
  <c r="N1092" i="5"/>
  <c r="O1092" i="5"/>
  <c r="P1092" i="5"/>
  <c r="Q1092" i="5"/>
  <c r="R1092" i="5"/>
  <c r="S1092" i="5"/>
  <c r="U1092" i="5" s="1"/>
  <c r="V1092" i="5"/>
  <c r="L1093" i="5"/>
  <c r="M1093" i="5"/>
  <c r="N1093" i="5"/>
  <c r="O1093" i="5"/>
  <c r="P1093" i="5"/>
  <c r="Q1093" i="5"/>
  <c r="R1093" i="5"/>
  <c r="S1093" i="5"/>
  <c r="V1093" i="5"/>
  <c r="L1094" i="5"/>
  <c r="M1094" i="5"/>
  <c r="N1094" i="5"/>
  <c r="O1094" i="5"/>
  <c r="P1094" i="5"/>
  <c r="Q1094" i="5"/>
  <c r="R1094" i="5"/>
  <c r="S1094" i="5"/>
  <c r="V1094" i="5"/>
  <c r="L1095" i="5"/>
  <c r="M1095" i="5"/>
  <c r="N1095" i="5"/>
  <c r="O1095" i="5"/>
  <c r="P1095" i="5"/>
  <c r="Q1095" i="5"/>
  <c r="R1095" i="5"/>
  <c r="S1095" i="5"/>
  <c r="U1095" i="5" s="1"/>
  <c r="V1095" i="5"/>
  <c r="L1096" i="5"/>
  <c r="M1096" i="5"/>
  <c r="N1096" i="5"/>
  <c r="O1096" i="5"/>
  <c r="P1096" i="5"/>
  <c r="Q1096" i="5"/>
  <c r="R1096" i="5"/>
  <c r="S1096" i="5"/>
  <c r="U1096" i="5" s="1"/>
  <c r="V1096" i="5"/>
  <c r="L1097" i="5"/>
  <c r="M1097" i="5"/>
  <c r="N1097" i="5"/>
  <c r="O1097" i="5"/>
  <c r="P1097" i="5"/>
  <c r="Q1097" i="5"/>
  <c r="R1097" i="5"/>
  <c r="S1097" i="5"/>
  <c r="U1097" i="5" s="1"/>
  <c r="V1097" i="5"/>
  <c r="L1098" i="5"/>
  <c r="M1098" i="5"/>
  <c r="N1098" i="5"/>
  <c r="O1098" i="5"/>
  <c r="P1098" i="5"/>
  <c r="Q1098" i="5"/>
  <c r="R1098" i="5"/>
  <c r="S1098" i="5"/>
  <c r="W1098" i="5" s="1"/>
  <c r="V1098" i="5"/>
  <c r="L1099" i="5"/>
  <c r="M1099" i="5"/>
  <c r="N1099" i="5"/>
  <c r="O1099" i="5"/>
  <c r="P1099" i="5"/>
  <c r="Q1099" i="5"/>
  <c r="R1099" i="5"/>
  <c r="S1099" i="5"/>
  <c r="V1099" i="5"/>
  <c r="L1100" i="5"/>
  <c r="M1100" i="5"/>
  <c r="N1100" i="5"/>
  <c r="O1100" i="5"/>
  <c r="P1100" i="5"/>
  <c r="Q1100" i="5"/>
  <c r="R1100" i="5"/>
  <c r="S1100" i="5"/>
  <c r="U1100" i="5" s="1"/>
  <c r="V1100" i="5"/>
  <c r="L1101" i="5"/>
  <c r="M1101" i="5"/>
  <c r="N1101" i="5"/>
  <c r="O1101" i="5"/>
  <c r="P1101" i="5"/>
  <c r="Q1101" i="5"/>
  <c r="R1101" i="5"/>
  <c r="S1101" i="5"/>
  <c r="U1101" i="5" s="1"/>
  <c r="V1101" i="5"/>
  <c r="L1102" i="5"/>
  <c r="M1102" i="5"/>
  <c r="N1102" i="5"/>
  <c r="O1102" i="5"/>
  <c r="P1102" i="5"/>
  <c r="Q1102" i="5"/>
  <c r="R1102" i="5"/>
  <c r="S1102" i="5"/>
  <c r="U1102" i="5" s="1"/>
  <c r="V1102" i="5"/>
  <c r="L1103" i="5"/>
  <c r="M1103" i="5"/>
  <c r="N1103" i="5"/>
  <c r="O1103" i="5"/>
  <c r="P1103" i="5"/>
  <c r="Q1103" i="5"/>
  <c r="R1103" i="5"/>
  <c r="S1103" i="5"/>
  <c r="W1103" i="5" s="1"/>
  <c r="V1103" i="5"/>
  <c r="L1104" i="5"/>
  <c r="M1104" i="5"/>
  <c r="N1104" i="5"/>
  <c r="O1104" i="5"/>
  <c r="P1104" i="5"/>
  <c r="Q1104" i="5"/>
  <c r="R1104" i="5"/>
  <c r="S1104" i="5"/>
  <c r="U1104" i="5" s="1"/>
  <c r="V1104" i="5"/>
  <c r="L1105" i="5"/>
  <c r="M1105" i="5"/>
  <c r="N1105" i="5"/>
  <c r="O1105" i="5"/>
  <c r="P1105" i="5"/>
  <c r="Q1105" i="5"/>
  <c r="R1105" i="5"/>
  <c r="S1105" i="5"/>
  <c r="U1105" i="5" s="1"/>
  <c r="V1105" i="5"/>
  <c r="L1106" i="5"/>
  <c r="M1106" i="5"/>
  <c r="N1106" i="5"/>
  <c r="O1106" i="5"/>
  <c r="P1106" i="5"/>
  <c r="Q1106" i="5"/>
  <c r="R1106" i="5"/>
  <c r="S1106" i="5"/>
  <c r="W1106" i="5" s="1"/>
  <c r="V1106" i="5"/>
  <c r="L1107" i="5"/>
  <c r="M1107" i="5"/>
  <c r="N1107" i="5"/>
  <c r="O1107" i="5"/>
  <c r="P1107" i="5"/>
  <c r="Q1107" i="5"/>
  <c r="R1107" i="5"/>
  <c r="S1107" i="5"/>
  <c r="V1107" i="5"/>
  <c r="L1108" i="5"/>
  <c r="M1108" i="5"/>
  <c r="N1108" i="5"/>
  <c r="O1108" i="5"/>
  <c r="P1108" i="5"/>
  <c r="Q1108" i="5"/>
  <c r="R1108" i="5"/>
  <c r="S1108" i="5"/>
  <c r="U1108" i="5" s="1"/>
  <c r="V1108" i="5"/>
  <c r="L1109" i="5"/>
  <c r="M1109" i="5"/>
  <c r="N1109" i="5"/>
  <c r="O1109" i="5"/>
  <c r="P1109" i="5"/>
  <c r="Q1109" i="5"/>
  <c r="R1109" i="5"/>
  <c r="S1109" i="5"/>
  <c r="U1109" i="5" s="1"/>
  <c r="V1109" i="5"/>
  <c r="L1110" i="5"/>
  <c r="M1110" i="5"/>
  <c r="N1110" i="5"/>
  <c r="O1110" i="5"/>
  <c r="P1110" i="5"/>
  <c r="Q1110" i="5"/>
  <c r="R1110" i="5"/>
  <c r="S1110" i="5"/>
  <c r="W1110" i="5" s="1"/>
  <c r="V1110" i="5"/>
  <c r="L1111" i="5"/>
  <c r="M1111" i="5"/>
  <c r="N1111" i="5"/>
  <c r="O1111" i="5"/>
  <c r="P1111" i="5"/>
  <c r="Q1111" i="5"/>
  <c r="R1111" i="5"/>
  <c r="S1111" i="5"/>
  <c r="V1111" i="5"/>
  <c r="L1112" i="5"/>
  <c r="M1112" i="5"/>
  <c r="N1112" i="5"/>
  <c r="O1112" i="5"/>
  <c r="P1112" i="5"/>
  <c r="Q1112" i="5"/>
  <c r="R1112" i="5"/>
  <c r="S1112" i="5"/>
  <c r="V1112" i="5"/>
  <c r="L1113" i="5"/>
  <c r="M1113" i="5"/>
  <c r="N1113" i="5"/>
  <c r="O1113" i="5"/>
  <c r="P1113" i="5"/>
  <c r="Q1113" i="5"/>
  <c r="R1113" i="5"/>
  <c r="S1113" i="5"/>
  <c r="U1113" i="5" s="1"/>
  <c r="V1113" i="5"/>
  <c r="L1114" i="5"/>
  <c r="M1114" i="5"/>
  <c r="N1114" i="5"/>
  <c r="O1114" i="5"/>
  <c r="P1114" i="5"/>
  <c r="Q1114" i="5"/>
  <c r="R1114" i="5"/>
  <c r="S1114" i="5"/>
  <c r="V1114" i="5"/>
  <c r="L1115" i="5"/>
  <c r="M1115" i="5"/>
  <c r="N1115" i="5"/>
  <c r="O1115" i="5"/>
  <c r="P1115" i="5"/>
  <c r="Q1115" i="5"/>
  <c r="R1115" i="5"/>
  <c r="S1115" i="5"/>
  <c r="W1115" i="5" s="1"/>
  <c r="V1115" i="5"/>
  <c r="L1116" i="5"/>
  <c r="M1116" i="5"/>
  <c r="N1116" i="5"/>
  <c r="O1116" i="5"/>
  <c r="P1116" i="5"/>
  <c r="Q1116" i="5"/>
  <c r="R1116" i="5"/>
  <c r="S1116" i="5"/>
  <c r="U1116" i="5" s="1"/>
  <c r="V1116" i="5"/>
  <c r="L1117" i="5"/>
  <c r="M1117" i="5"/>
  <c r="N1117" i="5"/>
  <c r="O1117" i="5"/>
  <c r="P1117" i="5"/>
  <c r="Q1117" i="5"/>
  <c r="R1117" i="5"/>
  <c r="S1117" i="5"/>
  <c r="U1117" i="5" s="1"/>
  <c r="V1117" i="5"/>
  <c r="L1118" i="5"/>
  <c r="M1118" i="5"/>
  <c r="N1118" i="5"/>
  <c r="O1118" i="5"/>
  <c r="P1118" i="5"/>
  <c r="Q1118" i="5"/>
  <c r="R1118" i="5"/>
  <c r="S1118" i="5"/>
  <c r="V1118" i="5"/>
  <c r="L1119" i="5"/>
  <c r="M1119" i="5"/>
  <c r="N1119" i="5"/>
  <c r="O1119" i="5"/>
  <c r="P1119" i="5"/>
  <c r="Q1119" i="5"/>
  <c r="R1119" i="5"/>
  <c r="S1119" i="5"/>
  <c r="U1119" i="5" s="1"/>
  <c r="V1119" i="5"/>
  <c r="L1120" i="5"/>
  <c r="M1120" i="5"/>
  <c r="N1120" i="5"/>
  <c r="O1120" i="5"/>
  <c r="P1120" i="5"/>
  <c r="Q1120" i="5"/>
  <c r="R1120" i="5"/>
  <c r="S1120" i="5"/>
  <c r="U1120" i="5" s="1"/>
  <c r="V1120" i="5"/>
  <c r="L1121" i="5"/>
  <c r="M1121" i="5"/>
  <c r="N1121" i="5"/>
  <c r="O1121" i="5"/>
  <c r="P1121" i="5"/>
  <c r="Q1121" i="5"/>
  <c r="R1121" i="5"/>
  <c r="S1121" i="5"/>
  <c r="U1121" i="5" s="1"/>
  <c r="V1121" i="5"/>
  <c r="L1122" i="5"/>
  <c r="M1122" i="5"/>
  <c r="N1122" i="5"/>
  <c r="O1122" i="5"/>
  <c r="P1122" i="5"/>
  <c r="Q1122" i="5"/>
  <c r="R1122" i="5"/>
  <c r="S1122" i="5"/>
  <c r="U1122" i="5" s="1"/>
  <c r="V1122" i="5"/>
  <c r="L1123" i="5"/>
  <c r="M1123" i="5"/>
  <c r="N1123" i="5"/>
  <c r="O1123" i="5"/>
  <c r="P1123" i="5"/>
  <c r="Q1123" i="5"/>
  <c r="R1123" i="5"/>
  <c r="S1123" i="5"/>
  <c r="V1123" i="5"/>
  <c r="L1124" i="5"/>
  <c r="M1124" i="5"/>
  <c r="N1124" i="5"/>
  <c r="O1124" i="5"/>
  <c r="P1124" i="5"/>
  <c r="Q1124" i="5"/>
  <c r="R1124" i="5"/>
  <c r="S1124" i="5"/>
  <c r="V1124" i="5"/>
  <c r="L1125" i="5"/>
  <c r="M1125" i="5"/>
  <c r="N1125" i="5"/>
  <c r="O1125" i="5"/>
  <c r="P1125" i="5"/>
  <c r="Q1125" i="5"/>
  <c r="R1125" i="5"/>
  <c r="S1125" i="5"/>
  <c r="W1125" i="5" s="1"/>
  <c r="V1125" i="5"/>
  <c r="L1126" i="5"/>
  <c r="M1126" i="5"/>
  <c r="N1126" i="5"/>
  <c r="O1126" i="5"/>
  <c r="P1126" i="5"/>
  <c r="Q1126" i="5"/>
  <c r="R1126" i="5"/>
  <c r="S1126" i="5"/>
  <c r="W1126" i="5" s="1"/>
  <c r="V1126" i="5"/>
  <c r="L1127" i="5"/>
  <c r="M1127" i="5"/>
  <c r="N1127" i="5"/>
  <c r="O1127" i="5"/>
  <c r="P1127" i="5"/>
  <c r="Q1127" i="5"/>
  <c r="R1127" i="5"/>
  <c r="S1127" i="5"/>
  <c r="W1127" i="5" s="1"/>
  <c r="V1127" i="5"/>
  <c r="L1128" i="5"/>
  <c r="M1128" i="5"/>
  <c r="N1128" i="5"/>
  <c r="O1128" i="5"/>
  <c r="P1128" i="5"/>
  <c r="Q1128" i="5"/>
  <c r="R1128" i="5"/>
  <c r="S1128" i="5"/>
  <c r="U1128" i="5" s="1"/>
  <c r="V1128" i="5"/>
  <c r="L1129" i="5"/>
  <c r="M1129" i="5"/>
  <c r="N1129" i="5"/>
  <c r="O1129" i="5"/>
  <c r="P1129" i="5"/>
  <c r="Q1129" i="5"/>
  <c r="R1129" i="5"/>
  <c r="S1129" i="5"/>
  <c r="V1129" i="5"/>
  <c r="L1130" i="5"/>
  <c r="M1130" i="5"/>
  <c r="N1130" i="5"/>
  <c r="O1130" i="5"/>
  <c r="P1130" i="5"/>
  <c r="Q1130" i="5"/>
  <c r="R1130" i="5"/>
  <c r="S1130" i="5"/>
  <c r="V1130" i="5"/>
  <c r="L1131" i="5"/>
  <c r="M1131" i="5"/>
  <c r="N1131" i="5"/>
  <c r="O1131" i="5"/>
  <c r="P1131" i="5"/>
  <c r="Q1131" i="5"/>
  <c r="R1131" i="5"/>
  <c r="S1131" i="5"/>
  <c r="W1131" i="5" s="1"/>
  <c r="V1131" i="5"/>
  <c r="L1132" i="5"/>
  <c r="M1132" i="5"/>
  <c r="N1132" i="5"/>
  <c r="O1132" i="5"/>
  <c r="P1132" i="5"/>
  <c r="Q1132" i="5"/>
  <c r="R1132" i="5"/>
  <c r="S1132" i="5"/>
  <c r="U1132" i="5" s="1"/>
  <c r="V1132" i="5"/>
  <c r="L1133" i="5"/>
  <c r="M1133" i="5"/>
  <c r="N1133" i="5"/>
  <c r="O1133" i="5"/>
  <c r="P1133" i="5"/>
  <c r="Q1133" i="5"/>
  <c r="R1133" i="5"/>
  <c r="S1133" i="5"/>
  <c r="U1133" i="5" s="1"/>
  <c r="V1133" i="5"/>
  <c r="L1134" i="5"/>
  <c r="M1134" i="5"/>
  <c r="N1134" i="5"/>
  <c r="O1134" i="5"/>
  <c r="P1134" i="5"/>
  <c r="Q1134" i="5"/>
  <c r="R1134" i="5"/>
  <c r="S1134" i="5"/>
  <c r="U1134" i="5" s="1"/>
  <c r="V1134" i="5"/>
  <c r="L1135" i="5"/>
  <c r="M1135" i="5"/>
  <c r="N1135" i="5"/>
  <c r="O1135" i="5"/>
  <c r="P1135" i="5"/>
  <c r="Q1135" i="5"/>
  <c r="R1135" i="5"/>
  <c r="S1135" i="5"/>
  <c r="V1135" i="5"/>
  <c r="L1136" i="5"/>
  <c r="M1136" i="5"/>
  <c r="N1136" i="5"/>
  <c r="O1136" i="5"/>
  <c r="P1136" i="5"/>
  <c r="Q1136" i="5"/>
  <c r="R1136" i="5"/>
  <c r="S1136" i="5"/>
  <c r="U1136" i="5" s="1"/>
  <c r="V1136" i="5"/>
  <c r="L1137" i="5"/>
  <c r="M1137" i="5"/>
  <c r="N1137" i="5"/>
  <c r="O1137" i="5"/>
  <c r="P1137" i="5"/>
  <c r="Q1137" i="5"/>
  <c r="R1137" i="5"/>
  <c r="S1137" i="5"/>
  <c r="W1137" i="5" s="1"/>
  <c r="V1137" i="5"/>
  <c r="L1138" i="5"/>
  <c r="M1138" i="5"/>
  <c r="N1138" i="5"/>
  <c r="O1138" i="5"/>
  <c r="P1138" i="5"/>
  <c r="Q1138" i="5"/>
  <c r="R1138" i="5"/>
  <c r="S1138" i="5"/>
  <c r="U1138" i="5" s="1"/>
  <c r="V1138" i="5"/>
  <c r="L1139" i="5"/>
  <c r="M1139" i="5"/>
  <c r="N1139" i="5"/>
  <c r="O1139" i="5"/>
  <c r="P1139" i="5"/>
  <c r="Q1139" i="5"/>
  <c r="R1139" i="5"/>
  <c r="S1139" i="5"/>
  <c r="U1139" i="5" s="1"/>
  <c r="V1139" i="5"/>
  <c r="L1140" i="5"/>
  <c r="M1140" i="5"/>
  <c r="N1140" i="5"/>
  <c r="O1140" i="5"/>
  <c r="P1140" i="5"/>
  <c r="Q1140" i="5"/>
  <c r="R1140" i="5"/>
  <c r="S1140" i="5"/>
  <c r="V1140" i="5"/>
  <c r="L1141" i="5"/>
  <c r="M1141" i="5"/>
  <c r="N1141" i="5"/>
  <c r="O1141" i="5"/>
  <c r="P1141" i="5"/>
  <c r="Q1141" i="5"/>
  <c r="R1141" i="5"/>
  <c r="S1141" i="5"/>
  <c r="W1141" i="5" s="1"/>
  <c r="V1141" i="5"/>
  <c r="L1142" i="5"/>
  <c r="M1142" i="5"/>
  <c r="N1142" i="5"/>
  <c r="O1142" i="5"/>
  <c r="P1142" i="5"/>
  <c r="Q1142" i="5"/>
  <c r="R1142" i="5"/>
  <c r="S1142" i="5"/>
  <c r="U1142" i="5" s="1"/>
  <c r="V1142" i="5"/>
  <c r="L1143" i="5"/>
  <c r="M1143" i="5"/>
  <c r="N1143" i="5"/>
  <c r="O1143" i="5"/>
  <c r="P1143" i="5"/>
  <c r="Q1143" i="5"/>
  <c r="R1143" i="5"/>
  <c r="S1143" i="5"/>
  <c r="V1143" i="5"/>
  <c r="L1144" i="5"/>
  <c r="M1144" i="5"/>
  <c r="N1144" i="5"/>
  <c r="O1144" i="5"/>
  <c r="P1144" i="5"/>
  <c r="Q1144" i="5"/>
  <c r="R1144" i="5"/>
  <c r="S1144" i="5"/>
  <c r="U1144" i="5" s="1"/>
  <c r="V1144" i="5"/>
  <c r="L1145" i="5"/>
  <c r="M1145" i="5"/>
  <c r="N1145" i="5"/>
  <c r="O1145" i="5"/>
  <c r="P1145" i="5"/>
  <c r="Q1145" i="5"/>
  <c r="R1145" i="5"/>
  <c r="S1145" i="5"/>
  <c r="V1145" i="5"/>
  <c r="L1146" i="5"/>
  <c r="M1146" i="5"/>
  <c r="N1146" i="5"/>
  <c r="O1146" i="5"/>
  <c r="P1146" i="5"/>
  <c r="Q1146" i="5"/>
  <c r="R1146" i="5"/>
  <c r="S1146" i="5"/>
  <c r="U1146" i="5" s="1"/>
  <c r="V1146" i="5"/>
  <c r="L1147" i="5"/>
  <c r="M1147" i="5"/>
  <c r="N1147" i="5"/>
  <c r="O1147" i="5"/>
  <c r="P1147" i="5"/>
  <c r="Q1147" i="5"/>
  <c r="R1147" i="5"/>
  <c r="S1147" i="5"/>
  <c r="W1147" i="5" s="1"/>
  <c r="V1147" i="5"/>
  <c r="L1148" i="5"/>
  <c r="M1148" i="5"/>
  <c r="N1148" i="5"/>
  <c r="O1148" i="5"/>
  <c r="P1148" i="5"/>
  <c r="Q1148" i="5"/>
  <c r="R1148" i="5"/>
  <c r="S1148" i="5"/>
  <c r="V1148" i="5"/>
  <c r="L1149" i="5"/>
  <c r="M1149" i="5"/>
  <c r="N1149" i="5"/>
  <c r="O1149" i="5"/>
  <c r="P1149" i="5"/>
  <c r="Q1149" i="5"/>
  <c r="R1149" i="5"/>
  <c r="S1149" i="5"/>
  <c r="U1149" i="5" s="1"/>
  <c r="V1149" i="5"/>
  <c r="L1150" i="5"/>
  <c r="M1150" i="5"/>
  <c r="N1150" i="5"/>
  <c r="O1150" i="5"/>
  <c r="P1150" i="5"/>
  <c r="Q1150" i="5"/>
  <c r="R1150" i="5"/>
  <c r="S1150" i="5"/>
  <c r="U1150" i="5" s="1"/>
  <c r="V1150" i="5"/>
  <c r="L1151" i="5"/>
  <c r="M1151" i="5"/>
  <c r="N1151" i="5"/>
  <c r="O1151" i="5"/>
  <c r="P1151" i="5"/>
  <c r="Q1151" i="5"/>
  <c r="R1151" i="5"/>
  <c r="S1151" i="5"/>
  <c r="V1151" i="5"/>
  <c r="L1152" i="5"/>
  <c r="M1152" i="5"/>
  <c r="N1152" i="5"/>
  <c r="O1152" i="5"/>
  <c r="P1152" i="5"/>
  <c r="Q1152" i="5"/>
  <c r="R1152" i="5"/>
  <c r="S1152" i="5"/>
  <c r="U1152" i="5" s="1"/>
  <c r="V1152" i="5"/>
  <c r="L1153" i="5"/>
  <c r="M1153" i="5"/>
  <c r="N1153" i="5"/>
  <c r="O1153" i="5"/>
  <c r="P1153" i="5"/>
  <c r="Q1153" i="5"/>
  <c r="R1153" i="5"/>
  <c r="S1153" i="5"/>
  <c r="U1153" i="5" s="1"/>
  <c r="V1153" i="5"/>
  <c r="L1154" i="5"/>
  <c r="M1154" i="5"/>
  <c r="N1154" i="5"/>
  <c r="O1154" i="5"/>
  <c r="P1154" i="5"/>
  <c r="Q1154" i="5"/>
  <c r="R1154" i="5"/>
  <c r="S1154" i="5"/>
  <c r="W1154" i="5" s="1"/>
  <c r="V1154" i="5"/>
  <c r="L1155" i="5"/>
  <c r="M1155" i="5"/>
  <c r="N1155" i="5"/>
  <c r="O1155" i="5"/>
  <c r="P1155" i="5"/>
  <c r="Q1155" i="5"/>
  <c r="R1155" i="5"/>
  <c r="S1155" i="5"/>
  <c r="U1155" i="5" s="1"/>
  <c r="V1155" i="5"/>
  <c r="L1156" i="5"/>
  <c r="M1156" i="5"/>
  <c r="N1156" i="5"/>
  <c r="O1156" i="5"/>
  <c r="P1156" i="5"/>
  <c r="Q1156" i="5"/>
  <c r="R1156" i="5"/>
  <c r="S1156" i="5"/>
  <c r="U1156" i="5" s="1"/>
  <c r="V1156" i="5"/>
  <c r="L1157" i="5"/>
  <c r="M1157" i="5"/>
  <c r="N1157" i="5"/>
  <c r="O1157" i="5"/>
  <c r="P1157" i="5"/>
  <c r="Q1157" i="5"/>
  <c r="R1157" i="5"/>
  <c r="S1157" i="5"/>
  <c r="W1157" i="5" s="1"/>
  <c r="V1157" i="5"/>
  <c r="L1158" i="5"/>
  <c r="M1158" i="5"/>
  <c r="N1158" i="5"/>
  <c r="O1158" i="5"/>
  <c r="P1158" i="5"/>
  <c r="Q1158" i="5"/>
  <c r="R1158" i="5"/>
  <c r="S1158" i="5"/>
  <c r="V1158" i="5"/>
  <c r="L1159" i="5"/>
  <c r="M1159" i="5"/>
  <c r="N1159" i="5"/>
  <c r="O1159" i="5"/>
  <c r="P1159" i="5"/>
  <c r="Q1159" i="5"/>
  <c r="R1159" i="5"/>
  <c r="S1159" i="5"/>
  <c r="W1159" i="5" s="1"/>
  <c r="V1159" i="5"/>
  <c r="L1160" i="5"/>
  <c r="M1160" i="5"/>
  <c r="N1160" i="5"/>
  <c r="O1160" i="5"/>
  <c r="P1160" i="5"/>
  <c r="Q1160" i="5"/>
  <c r="R1160" i="5"/>
  <c r="S1160" i="5"/>
  <c r="V1160" i="5"/>
  <c r="L1161" i="5"/>
  <c r="M1161" i="5"/>
  <c r="N1161" i="5"/>
  <c r="O1161" i="5"/>
  <c r="P1161" i="5"/>
  <c r="Q1161" i="5"/>
  <c r="R1161" i="5"/>
  <c r="S1161" i="5"/>
  <c r="V1161" i="5"/>
  <c r="L1162" i="5"/>
  <c r="M1162" i="5"/>
  <c r="N1162" i="5"/>
  <c r="O1162" i="5"/>
  <c r="P1162" i="5"/>
  <c r="Q1162" i="5"/>
  <c r="R1162" i="5"/>
  <c r="S1162" i="5"/>
  <c r="W1162" i="5" s="1"/>
  <c r="V1162" i="5"/>
  <c r="L1163" i="5"/>
  <c r="M1163" i="5"/>
  <c r="N1163" i="5"/>
  <c r="O1163" i="5"/>
  <c r="P1163" i="5"/>
  <c r="Q1163" i="5"/>
  <c r="R1163" i="5"/>
  <c r="S1163" i="5"/>
  <c r="U1163" i="5" s="1"/>
  <c r="V1163" i="5"/>
  <c r="L1164" i="5"/>
  <c r="M1164" i="5"/>
  <c r="N1164" i="5"/>
  <c r="O1164" i="5"/>
  <c r="P1164" i="5"/>
  <c r="Q1164" i="5"/>
  <c r="R1164" i="5"/>
  <c r="S1164" i="5"/>
  <c r="U1164" i="5" s="1"/>
  <c r="V1164" i="5"/>
  <c r="L1165" i="5"/>
  <c r="M1165" i="5"/>
  <c r="N1165" i="5"/>
  <c r="O1165" i="5"/>
  <c r="P1165" i="5"/>
  <c r="Q1165" i="5"/>
  <c r="R1165" i="5"/>
  <c r="S1165" i="5"/>
  <c r="V1165" i="5"/>
  <c r="L1166" i="5"/>
  <c r="M1166" i="5"/>
  <c r="N1166" i="5"/>
  <c r="O1166" i="5"/>
  <c r="P1166" i="5"/>
  <c r="Q1166" i="5"/>
  <c r="R1166" i="5"/>
  <c r="S1166" i="5"/>
  <c r="V1166" i="5"/>
  <c r="L1167" i="5"/>
  <c r="M1167" i="5"/>
  <c r="N1167" i="5"/>
  <c r="O1167" i="5"/>
  <c r="P1167" i="5"/>
  <c r="Q1167" i="5"/>
  <c r="R1167" i="5"/>
  <c r="S1167" i="5"/>
  <c r="V1167" i="5"/>
  <c r="L1168" i="5"/>
  <c r="M1168" i="5"/>
  <c r="N1168" i="5"/>
  <c r="O1168" i="5"/>
  <c r="P1168" i="5"/>
  <c r="Q1168" i="5"/>
  <c r="R1168" i="5"/>
  <c r="S1168" i="5"/>
  <c r="V1168" i="5"/>
  <c r="L1169" i="5"/>
  <c r="M1169" i="5"/>
  <c r="N1169" i="5"/>
  <c r="O1169" i="5"/>
  <c r="P1169" i="5"/>
  <c r="Q1169" i="5"/>
  <c r="R1169" i="5"/>
  <c r="S1169" i="5"/>
  <c r="V1169" i="5"/>
  <c r="L1170" i="5"/>
  <c r="M1170" i="5"/>
  <c r="N1170" i="5"/>
  <c r="O1170" i="5"/>
  <c r="P1170" i="5"/>
  <c r="Q1170" i="5"/>
  <c r="R1170" i="5"/>
  <c r="S1170" i="5"/>
  <c r="W1170" i="5" s="1"/>
  <c r="V1170" i="5"/>
  <c r="L1171" i="5"/>
  <c r="M1171" i="5"/>
  <c r="N1171" i="5"/>
  <c r="O1171" i="5"/>
  <c r="P1171" i="5"/>
  <c r="Q1171" i="5"/>
  <c r="R1171" i="5"/>
  <c r="S1171" i="5"/>
  <c r="U1171" i="5" s="1"/>
  <c r="V1171" i="5"/>
  <c r="L1172" i="5"/>
  <c r="M1172" i="5"/>
  <c r="N1172" i="5"/>
  <c r="O1172" i="5"/>
  <c r="P1172" i="5"/>
  <c r="Q1172" i="5"/>
  <c r="R1172" i="5"/>
  <c r="S1172" i="5"/>
  <c r="V1172" i="5"/>
  <c r="L1173" i="5"/>
  <c r="M1173" i="5"/>
  <c r="N1173" i="5"/>
  <c r="O1173" i="5"/>
  <c r="P1173" i="5"/>
  <c r="Q1173" i="5"/>
  <c r="R1173" i="5"/>
  <c r="S1173" i="5"/>
  <c r="U1173" i="5" s="1"/>
  <c r="V1173" i="5"/>
  <c r="L1174" i="5"/>
  <c r="M1174" i="5"/>
  <c r="N1174" i="5"/>
  <c r="O1174" i="5"/>
  <c r="P1174" i="5"/>
  <c r="Q1174" i="5"/>
  <c r="R1174" i="5"/>
  <c r="S1174" i="5"/>
  <c r="V1174" i="5"/>
  <c r="L1175" i="5"/>
  <c r="M1175" i="5"/>
  <c r="N1175" i="5"/>
  <c r="O1175" i="5"/>
  <c r="P1175" i="5"/>
  <c r="Q1175" i="5"/>
  <c r="R1175" i="5"/>
  <c r="S1175" i="5"/>
  <c r="U1175" i="5" s="1"/>
  <c r="V1175" i="5"/>
  <c r="L1176" i="5"/>
  <c r="M1176" i="5"/>
  <c r="N1176" i="5"/>
  <c r="O1176" i="5"/>
  <c r="P1176" i="5"/>
  <c r="Q1176" i="5"/>
  <c r="R1176" i="5"/>
  <c r="S1176" i="5"/>
  <c r="U1176" i="5" s="1"/>
  <c r="V1176" i="5"/>
  <c r="L1177" i="5"/>
  <c r="M1177" i="5"/>
  <c r="N1177" i="5"/>
  <c r="O1177" i="5"/>
  <c r="P1177" i="5"/>
  <c r="Q1177" i="5"/>
  <c r="R1177" i="5"/>
  <c r="S1177" i="5"/>
  <c r="U1177" i="5" s="1"/>
  <c r="V1177" i="5"/>
  <c r="L1178" i="5"/>
  <c r="M1178" i="5"/>
  <c r="N1178" i="5"/>
  <c r="O1178" i="5"/>
  <c r="P1178" i="5"/>
  <c r="Q1178" i="5"/>
  <c r="R1178" i="5"/>
  <c r="S1178" i="5"/>
  <c r="V1178" i="5"/>
  <c r="L1179" i="5"/>
  <c r="M1179" i="5"/>
  <c r="N1179" i="5"/>
  <c r="O1179" i="5"/>
  <c r="P1179" i="5"/>
  <c r="Q1179" i="5"/>
  <c r="R1179" i="5"/>
  <c r="S1179" i="5"/>
  <c r="V1179" i="5"/>
  <c r="L1180" i="5"/>
  <c r="M1180" i="5"/>
  <c r="N1180" i="5"/>
  <c r="O1180" i="5"/>
  <c r="P1180" i="5"/>
  <c r="Q1180" i="5"/>
  <c r="R1180" i="5"/>
  <c r="S1180" i="5"/>
  <c r="V1180" i="5"/>
  <c r="L1181" i="5"/>
  <c r="M1181" i="5"/>
  <c r="N1181" i="5"/>
  <c r="O1181" i="5"/>
  <c r="P1181" i="5"/>
  <c r="Q1181" i="5"/>
  <c r="R1181" i="5"/>
  <c r="S1181" i="5"/>
  <c r="W1181" i="5" s="1"/>
  <c r="V1181" i="5"/>
  <c r="L1182" i="5"/>
  <c r="M1182" i="5"/>
  <c r="N1182" i="5"/>
  <c r="O1182" i="5"/>
  <c r="P1182" i="5"/>
  <c r="Q1182" i="5"/>
  <c r="R1182" i="5"/>
  <c r="S1182" i="5"/>
  <c r="U1182" i="5" s="1"/>
  <c r="V1182" i="5"/>
  <c r="L1183" i="5"/>
  <c r="M1183" i="5"/>
  <c r="N1183" i="5"/>
  <c r="O1183" i="5"/>
  <c r="P1183" i="5"/>
  <c r="Q1183" i="5"/>
  <c r="R1183" i="5"/>
  <c r="S1183" i="5"/>
  <c r="V1183" i="5"/>
  <c r="L1184" i="5"/>
  <c r="M1184" i="5"/>
  <c r="N1184" i="5"/>
  <c r="O1184" i="5"/>
  <c r="P1184" i="5"/>
  <c r="Q1184" i="5"/>
  <c r="R1184" i="5"/>
  <c r="S1184" i="5"/>
  <c r="V1184" i="5"/>
  <c r="L1185" i="5"/>
  <c r="M1185" i="5"/>
  <c r="N1185" i="5"/>
  <c r="O1185" i="5"/>
  <c r="P1185" i="5"/>
  <c r="Q1185" i="5"/>
  <c r="R1185" i="5"/>
  <c r="S1185" i="5"/>
  <c r="U1185" i="5" s="1"/>
  <c r="V1185" i="5"/>
  <c r="L1186" i="5"/>
  <c r="M1186" i="5"/>
  <c r="N1186" i="5"/>
  <c r="O1186" i="5"/>
  <c r="P1186" i="5"/>
  <c r="Q1186" i="5"/>
  <c r="R1186" i="5"/>
  <c r="S1186" i="5"/>
  <c r="V1186" i="5"/>
  <c r="L1187" i="5"/>
  <c r="M1187" i="5"/>
  <c r="N1187" i="5"/>
  <c r="O1187" i="5"/>
  <c r="P1187" i="5"/>
  <c r="Q1187" i="5"/>
  <c r="R1187" i="5"/>
  <c r="S1187" i="5"/>
  <c r="W1187" i="5" s="1"/>
  <c r="V1187" i="5"/>
  <c r="L1188" i="5"/>
  <c r="M1188" i="5"/>
  <c r="N1188" i="5"/>
  <c r="O1188" i="5"/>
  <c r="P1188" i="5"/>
  <c r="Q1188" i="5"/>
  <c r="R1188" i="5"/>
  <c r="S1188" i="5"/>
  <c r="U1188" i="5" s="1"/>
  <c r="V1188" i="5"/>
  <c r="L1189" i="5"/>
  <c r="M1189" i="5"/>
  <c r="N1189" i="5"/>
  <c r="O1189" i="5"/>
  <c r="P1189" i="5"/>
  <c r="Q1189" i="5"/>
  <c r="R1189" i="5"/>
  <c r="S1189" i="5"/>
  <c r="U1189" i="5" s="1"/>
  <c r="V1189" i="5"/>
  <c r="L1190" i="5"/>
  <c r="M1190" i="5"/>
  <c r="N1190" i="5"/>
  <c r="O1190" i="5"/>
  <c r="P1190" i="5"/>
  <c r="Q1190" i="5"/>
  <c r="R1190" i="5"/>
  <c r="S1190" i="5"/>
  <c r="U1190" i="5" s="1"/>
  <c r="V1190" i="5"/>
  <c r="L1191" i="5"/>
  <c r="M1191" i="5"/>
  <c r="N1191" i="5"/>
  <c r="O1191" i="5"/>
  <c r="P1191" i="5"/>
  <c r="Q1191" i="5"/>
  <c r="R1191" i="5"/>
  <c r="S1191" i="5"/>
  <c r="W1191" i="5" s="1"/>
  <c r="V1191" i="5"/>
  <c r="L1192" i="5"/>
  <c r="M1192" i="5"/>
  <c r="N1192" i="5"/>
  <c r="O1192" i="5"/>
  <c r="P1192" i="5"/>
  <c r="Q1192" i="5"/>
  <c r="R1192" i="5"/>
  <c r="S1192" i="5"/>
  <c r="U1192" i="5" s="1"/>
  <c r="V1192" i="5"/>
  <c r="L1193" i="5"/>
  <c r="M1193" i="5"/>
  <c r="N1193" i="5"/>
  <c r="O1193" i="5"/>
  <c r="P1193" i="5"/>
  <c r="Q1193" i="5"/>
  <c r="R1193" i="5"/>
  <c r="S1193" i="5"/>
  <c r="U1193" i="5" s="1"/>
  <c r="V1193" i="5"/>
  <c r="L1194" i="5"/>
  <c r="M1194" i="5"/>
  <c r="N1194" i="5"/>
  <c r="O1194" i="5"/>
  <c r="P1194" i="5"/>
  <c r="Q1194" i="5"/>
  <c r="R1194" i="5"/>
  <c r="S1194" i="5"/>
  <c r="U1194" i="5" s="1"/>
  <c r="V1194" i="5"/>
  <c r="L1195" i="5"/>
  <c r="M1195" i="5"/>
  <c r="N1195" i="5"/>
  <c r="O1195" i="5"/>
  <c r="P1195" i="5"/>
  <c r="Q1195" i="5"/>
  <c r="R1195" i="5"/>
  <c r="S1195" i="5"/>
  <c r="U1195" i="5" s="1"/>
  <c r="V1195" i="5"/>
  <c r="L1196" i="5"/>
  <c r="M1196" i="5"/>
  <c r="N1196" i="5"/>
  <c r="O1196" i="5"/>
  <c r="P1196" i="5"/>
  <c r="Q1196" i="5"/>
  <c r="R1196" i="5"/>
  <c r="S1196" i="5"/>
  <c r="V1196" i="5"/>
  <c r="L1197" i="5"/>
  <c r="M1197" i="5"/>
  <c r="N1197" i="5"/>
  <c r="O1197" i="5"/>
  <c r="P1197" i="5"/>
  <c r="Q1197" i="5"/>
  <c r="R1197" i="5"/>
  <c r="S1197" i="5"/>
  <c r="U1197" i="5" s="1"/>
  <c r="V1197" i="5"/>
  <c r="L1198" i="5"/>
  <c r="M1198" i="5"/>
  <c r="N1198" i="5"/>
  <c r="O1198" i="5"/>
  <c r="P1198" i="5"/>
  <c r="Q1198" i="5"/>
  <c r="R1198" i="5"/>
  <c r="S1198" i="5"/>
  <c r="W1198" i="5" s="1"/>
  <c r="V1198" i="5"/>
  <c r="L1199" i="5"/>
  <c r="M1199" i="5"/>
  <c r="N1199" i="5"/>
  <c r="O1199" i="5"/>
  <c r="P1199" i="5"/>
  <c r="Q1199" i="5"/>
  <c r="R1199" i="5"/>
  <c r="S1199" i="5"/>
  <c r="W1199" i="5" s="1"/>
  <c r="V1199" i="5"/>
  <c r="L1200" i="5"/>
  <c r="M1200" i="5"/>
  <c r="N1200" i="5"/>
  <c r="O1200" i="5"/>
  <c r="P1200" i="5"/>
  <c r="Q1200" i="5"/>
  <c r="R1200" i="5"/>
  <c r="S1200" i="5"/>
  <c r="U1200" i="5" s="1"/>
  <c r="V1200" i="5"/>
  <c r="L1201" i="5"/>
  <c r="M1201" i="5"/>
  <c r="N1201" i="5"/>
  <c r="O1201" i="5"/>
  <c r="P1201" i="5"/>
  <c r="Q1201" i="5"/>
  <c r="R1201" i="5"/>
  <c r="S1201" i="5"/>
  <c r="U1201" i="5" s="1"/>
  <c r="V1201" i="5"/>
  <c r="L1202" i="5"/>
  <c r="M1202" i="5"/>
  <c r="N1202" i="5"/>
  <c r="O1202" i="5"/>
  <c r="P1202" i="5"/>
  <c r="Q1202" i="5"/>
  <c r="R1202" i="5"/>
  <c r="S1202" i="5"/>
  <c r="V1202" i="5"/>
  <c r="L1203" i="5"/>
  <c r="M1203" i="5"/>
  <c r="N1203" i="5"/>
  <c r="O1203" i="5"/>
  <c r="P1203" i="5"/>
  <c r="Q1203" i="5"/>
  <c r="R1203" i="5"/>
  <c r="S1203" i="5"/>
  <c r="W1203" i="5" s="1"/>
  <c r="V1203" i="5"/>
  <c r="L1204" i="5"/>
  <c r="M1204" i="5"/>
  <c r="N1204" i="5"/>
  <c r="O1204" i="5"/>
  <c r="P1204" i="5"/>
  <c r="Q1204" i="5"/>
  <c r="R1204" i="5"/>
  <c r="S1204" i="5"/>
  <c r="V1204" i="5"/>
  <c r="L1205" i="5"/>
  <c r="M1205" i="5"/>
  <c r="N1205" i="5"/>
  <c r="O1205" i="5"/>
  <c r="P1205" i="5"/>
  <c r="Q1205" i="5"/>
  <c r="R1205" i="5"/>
  <c r="S1205" i="5"/>
  <c r="U1205" i="5" s="1"/>
  <c r="V1205" i="5"/>
  <c r="L1206" i="5"/>
  <c r="M1206" i="5"/>
  <c r="N1206" i="5"/>
  <c r="O1206" i="5"/>
  <c r="P1206" i="5"/>
  <c r="Q1206" i="5"/>
  <c r="R1206" i="5"/>
  <c r="S1206" i="5"/>
  <c r="U1206" i="5" s="1"/>
  <c r="V1206" i="5"/>
  <c r="L1207" i="5"/>
  <c r="M1207" i="5"/>
  <c r="N1207" i="5"/>
  <c r="O1207" i="5"/>
  <c r="P1207" i="5"/>
  <c r="Q1207" i="5"/>
  <c r="R1207" i="5"/>
  <c r="S1207" i="5"/>
  <c r="V1207" i="5"/>
  <c r="L1208" i="5"/>
  <c r="M1208" i="5"/>
  <c r="N1208" i="5"/>
  <c r="O1208" i="5"/>
  <c r="P1208" i="5"/>
  <c r="Q1208" i="5"/>
  <c r="R1208" i="5"/>
  <c r="S1208" i="5"/>
  <c r="U1208" i="5" s="1"/>
  <c r="V1208" i="5"/>
  <c r="L1209" i="5"/>
  <c r="M1209" i="5"/>
  <c r="N1209" i="5"/>
  <c r="O1209" i="5"/>
  <c r="P1209" i="5"/>
  <c r="Q1209" i="5"/>
  <c r="R1209" i="5"/>
  <c r="S1209" i="5"/>
  <c r="U1209" i="5" s="1"/>
  <c r="V1209" i="5"/>
  <c r="L1210" i="5"/>
  <c r="M1210" i="5"/>
  <c r="N1210" i="5"/>
  <c r="O1210" i="5"/>
  <c r="P1210" i="5"/>
  <c r="Q1210" i="5"/>
  <c r="R1210" i="5"/>
  <c r="S1210" i="5"/>
  <c r="U1210" i="5" s="1"/>
  <c r="V1210" i="5"/>
  <c r="L1211" i="5"/>
  <c r="M1211" i="5"/>
  <c r="N1211" i="5"/>
  <c r="O1211" i="5"/>
  <c r="P1211" i="5"/>
  <c r="Q1211" i="5"/>
  <c r="R1211" i="5"/>
  <c r="S1211" i="5"/>
  <c r="V1211" i="5"/>
  <c r="L1212" i="5"/>
  <c r="M1212" i="5"/>
  <c r="N1212" i="5"/>
  <c r="O1212" i="5"/>
  <c r="P1212" i="5"/>
  <c r="Q1212" i="5"/>
  <c r="R1212" i="5"/>
  <c r="S1212" i="5"/>
  <c r="V1212" i="5"/>
  <c r="L1213" i="5"/>
  <c r="M1213" i="5"/>
  <c r="N1213" i="5"/>
  <c r="O1213" i="5"/>
  <c r="P1213" i="5"/>
  <c r="Q1213" i="5"/>
  <c r="R1213" i="5"/>
  <c r="S1213" i="5"/>
  <c r="V1213" i="5"/>
  <c r="L1214" i="5"/>
  <c r="M1214" i="5"/>
  <c r="N1214" i="5"/>
  <c r="O1214" i="5"/>
  <c r="P1214" i="5"/>
  <c r="Q1214" i="5"/>
  <c r="R1214" i="5"/>
  <c r="S1214" i="5"/>
  <c r="W1214" i="5" s="1"/>
  <c r="V1214" i="5"/>
  <c r="L1215" i="5"/>
  <c r="M1215" i="5"/>
  <c r="N1215" i="5"/>
  <c r="O1215" i="5"/>
  <c r="P1215" i="5"/>
  <c r="Q1215" i="5"/>
  <c r="R1215" i="5"/>
  <c r="S1215" i="5"/>
  <c r="V1215" i="5"/>
  <c r="L1216" i="5"/>
  <c r="M1216" i="5"/>
  <c r="N1216" i="5"/>
  <c r="O1216" i="5"/>
  <c r="P1216" i="5"/>
  <c r="Q1216" i="5"/>
  <c r="R1216" i="5"/>
  <c r="S1216" i="5"/>
  <c r="U1216" i="5" s="1"/>
  <c r="V1216" i="5"/>
  <c r="L1217" i="5"/>
  <c r="M1217" i="5"/>
  <c r="N1217" i="5"/>
  <c r="O1217" i="5"/>
  <c r="P1217" i="5"/>
  <c r="Q1217" i="5"/>
  <c r="R1217" i="5"/>
  <c r="S1217" i="5"/>
  <c r="V1217" i="5"/>
  <c r="L1218" i="5"/>
  <c r="M1218" i="5"/>
  <c r="N1218" i="5"/>
  <c r="O1218" i="5"/>
  <c r="P1218" i="5"/>
  <c r="Q1218" i="5"/>
  <c r="R1218" i="5"/>
  <c r="S1218" i="5"/>
  <c r="W1218" i="5" s="1"/>
  <c r="V1218" i="5"/>
  <c r="L1219" i="5"/>
  <c r="M1219" i="5"/>
  <c r="N1219" i="5"/>
  <c r="O1219" i="5"/>
  <c r="P1219" i="5"/>
  <c r="Q1219" i="5"/>
  <c r="R1219" i="5"/>
  <c r="S1219" i="5"/>
  <c r="V1219" i="5"/>
  <c r="L1220" i="5"/>
  <c r="M1220" i="5"/>
  <c r="N1220" i="5"/>
  <c r="O1220" i="5"/>
  <c r="P1220" i="5"/>
  <c r="Q1220" i="5"/>
  <c r="R1220" i="5"/>
  <c r="S1220" i="5"/>
  <c r="U1220" i="5" s="1"/>
  <c r="V1220" i="5"/>
  <c r="L1221" i="5"/>
  <c r="M1221" i="5"/>
  <c r="N1221" i="5"/>
  <c r="O1221" i="5"/>
  <c r="P1221" i="5"/>
  <c r="Q1221" i="5"/>
  <c r="R1221" i="5"/>
  <c r="S1221" i="5"/>
  <c r="U1221" i="5" s="1"/>
  <c r="V1221" i="5"/>
  <c r="L1222" i="5"/>
  <c r="M1222" i="5"/>
  <c r="N1222" i="5"/>
  <c r="O1222" i="5"/>
  <c r="P1222" i="5"/>
  <c r="Q1222" i="5"/>
  <c r="R1222" i="5"/>
  <c r="S1222" i="5"/>
  <c r="U1222" i="5" s="1"/>
  <c r="V1222" i="5"/>
  <c r="L1223" i="5"/>
  <c r="M1223" i="5"/>
  <c r="N1223" i="5"/>
  <c r="O1223" i="5"/>
  <c r="P1223" i="5"/>
  <c r="Q1223" i="5"/>
  <c r="R1223" i="5"/>
  <c r="S1223" i="5"/>
  <c r="V1223" i="5"/>
  <c r="L1224" i="5"/>
  <c r="M1224" i="5"/>
  <c r="N1224" i="5"/>
  <c r="O1224" i="5"/>
  <c r="P1224" i="5"/>
  <c r="Q1224" i="5"/>
  <c r="R1224" i="5"/>
  <c r="S1224" i="5"/>
  <c r="U1224" i="5" s="1"/>
  <c r="V1224" i="5"/>
  <c r="L1225" i="5"/>
  <c r="M1225" i="5"/>
  <c r="N1225" i="5"/>
  <c r="O1225" i="5"/>
  <c r="P1225" i="5"/>
  <c r="Q1225" i="5"/>
  <c r="R1225" i="5"/>
  <c r="S1225" i="5"/>
  <c r="V1225" i="5"/>
  <c r="L1226" i="5"/>
  <c r="M1226" i="5"/>
  <c r="N1226" i="5"/>
  <c r="O1226" i="5"/>
  <c r="P1226" i="5"/>
  <c r="Q1226" i="5"/>
  <c r="R1226" i="5"/>
  <c r="S1226" i="5"/>
  <c r="V1226" i="5"/>
  <c r="L1227" i="5"/>
  <c r="M1227" i="5"/>
  <c r="N1227" i="5"/>
  <c r="O1227" i="5"/>
  <c r="P1227" i="5"/>
  <c r="Q1227" i="5"/>
  <c r="R1227" i="5"/>
  <c r="S1227" i="5"/>
  <c r="V1227" i="5"/>
  <c r="L1228" i="5"/>
  <c r="M1228" i="5"/>
  <c r="N1228" i="5"/>
  <c r="O1228" i="5"/>
  <c r="P1228" i="5"/>
  <c r="Q1228" i="5"/>
  <c r="R1228" i="5"/>
  <c r="S1228" i="5"/>
  <c r="V1228" i="5"/>
  <c r="L1229" i="5"/>
  <c r="M1229" i="5"/>
  <c r="N1229" i="5"/>
  <c r="O1229" i="5"/>
  <c r="P1229" i="5"/>
  <c r="Q1229" i="5"/>
  <c r="R1229" i="5"/>
  <c r="S1229" i="5"/>
  <c r="W1229" i="5" s="1"/>
  <c r="V1229" i="5"/>
  <c r="L1230" i="5"/>
  <c r="M1230" i="5"/>
  <c r="N1230" i="5"/>
  <c r="O1230" i="5"/>
  <c r="P1230" i="5"/>
  <c r="Q1230" i="5"/>
  <c r="R1230" i="5"/>
  <c r="S1230" i="5"/>
  <c r="V1230" i="5"/>
  <c r="L1231" i="5"/>
  <c r="M1231" i="5"/>
  <c r="N1231" i="5"/>
  <c r="O1231" i="5"/>
  <c r="P1231" i="5"/>
  <c r="Q1231" i="5"/>
  <c r="R1231" i="5"/>
  <c r="S1231" i="5"/>
  <c r="V1231" i="5"/>
  <c r="L1232" i="5"/>
  <c r="M1232" i="5"/>
  <c r="N1232" i="5"/>
  <c r="O1232" i="5"/>
  <c r="P1232" i="5"/>
  <c r="Q1232" i="5"/>
  <c r="R1232" i="5"/>
  <c r="S1232" i="5"/>
  <c r="V1232" i="5"/>
  <c r="L1233" i="5"/>
  <c r="M1233" i="5"/>
  <c r="N1233" i="5"/>
  <c r="O1233" i="5"/>
  <c r="P1233" i="5"/>
  <c r="Q1233" i="5"/>
  <c r="R1233" i="5"/>
  <c r="S1233" i="5"/>
  <c r="U1233" i="5" s="1"/>
  <c r="V1233" i="5"/>
  <c r="L1234" i="5"/>
  <c r="M1234" i="5"/>
  <c r="N1234" i="5"/>
  <c r="O1234" i="5"/>
  <c r="P1234" i="5"/>
  <c r="Q1234" i="5"/>
  <c r="R1234" i="5"/>
  <c r="S1234" i="5"/>
  <c r="V1234" i="5"/>
  <c r="L1235" i="5"/>
  <c r="M1235" i="5"/>
  <c r="N1235" i="5"/>
  <c r="O1235" i="5"/>
  <c r="P1235" i="5"/>
  <c r="Q1235" i="5"/>
  <c r="R1235" i="5"/>
  <c r="S1235" i="5"/>
  <c r="V1235" i="5"/>
  <c r="L1236" i="5"/>
  <c r="M1236" i="5"/>
  <c r="N1236" i="5"/>
  <c r="O1236" i="5"/>
  <c r="P1236" i="5"/>
  <c r="Q1236" i="5"/>
  <c r="R1236" i="5"/>
  <c r="S1236" i="5"/>
  <c r="U1236" i="5" s="1"/>
  <c r="V1236" i="5"/>
  <c r="L1237" i="5"/>
  <c r="M1237" i="5"/>
  <c r="N1237" i="5"/>
  <c r="O1237" i="5"/>
  <c r="P1237" i="5"/>
  <c r="Q1237" i="5"/>
  <c r="R1237" i="5"/>
  <c r="S1237" i="5"/>
  <c r="U1237" i="5" s="1"/>
  <c r="V1237" i="5"/>
  <c r="L1238" i="5"/>
  <c r="M1238" i="5"/>
  <c r="N1238" i="5"/>
  <c r="O1238" i="5"/>
  <c r="P1238" i="5"/>
  <c r="Q1238" i="5"/>
  <c r="R1238" i="5"/>
  <c r="S1238" i="5"/>
  <c r="U1238" i="5" s="1"/>
  <c r="V1238" i="5"/>
  <c r="L1239" i="5"/>
  <c r="M1239" i="5"/>
  <c r="N1239" i="5"/>
  <c r="O1239" i="5"/>
  <c r="P1239" i="5"/>
  <c r="Q1239" i="5"/>
  <c r="R1239" i="5"/>
  <c r="S1239" i="5"/>
  <c r="U1239" i="5" s="1"/>
  <c r="V1239" i="5"/>
  <c r="L1240" i="5"/>
  <c r="M1240" i="5"/>
  <c r="N1240" i="5"/>
  <c r="O1240" i="5"/>
  <c r="P1240" i="5"/>
  <c r="Q1240" i="5"/>
  <c r="R1240" i="5"/>
  <c r="S1240" i="5"/>
  <c r="U1240" i="5" s="1"/>
  <c r="V1240" i="5"/>
  <c r="L1241" i="5"/>
  <c r="M1241" i="5"/>
  <c r="N1241" i="5"/>
  <c r="O1241" i="5"/>
  <c r="P1241" i="5"/>
  <c r="Q1241" i="5"/>
  <c r="R1241" i="5"/>
  <c r="S1241" i="5"/>
  <c r="V1241" i="5"/>
  <c r="L1242" i="5"/>
  <c r="M1242" i="5"/>
  <c r="N1242" i="5"/>
  <c r="O1242" i="5"/>
  <c r="P1242" i="5"/>
  <c r="Q1242" i="5"/>
  <c r="R1242" i="5"/>
  <c r="S1242" i="5"/>
  <c r="V1242" i="5"/>
  <c r="L1243" i="5"/>
  <c r="M1243" i="5"/>
  <c r="N1243" i="5"/>
  <c r="O1243" i="5"/>
  <c r="P1243" i="5"/>
  <c r="Q1243" i="5"/>
  <c r="R1243" i="5"/>
  <c r="S1243" i="5"/>
  <c r="V1243" i="5"/>
  <c r="L1244" i="5"/>
  <c r="M1244" i="5"/>
  <c r="N1244" i="5"/>
  <c r="O1244" i="5"/>
  <c r="P1244" i="5"/>
  <c r="Q1244" i="5"/>
  <c r="R1244" i="5"/>
  <c r="S1244" i="5"/>
  <c r="U1244" i="5" s="1"/>
  <c r="V1244" i="5"/>
  <c r="L1245" i="5"/>
  <c r="M1245" i="5"/>
  <c r="N1245" i="5"/>
  <c r="O1245" i="5"/>
  <c r="P1245" i="5"/>
  <c r="Q1245" i="5"/>
  <c r="R1245" i="5"/>
  <c r="S1245" i="5"/>
  <c r="V1245" i="5"/>
  <c r="L1246" i="5"/>
  <c r="M1246" i="5"/>
  <c r="N1246" i="5"/>
  <c r="O1246" i="5"/>
  <c r="P1246" i="5"/>
  <c r="Q1246" i="5"/>
  <c r="R1246" i="5"/>
  <c r="S1246" i="5"/>
  <c r="W1246" i="5" s="1"/>
  <c r="V1246" i="5"/>
  <c r="L1247" i="5"/>
  <c r="M1247" i="5"/>
  <c r="N1247" i="5"/>
  <c r="O1247" i="5"/>
  <c r="P1247" i="5"/>
  <c r="Q1247" i="5"/>
  <c r="R1247" i="5"/>
  <c r="S1247" i="5"/>
  <c r="W1247" i="5" s="1"/>
  <c r="V1247" i="5"/>
  <c r="L1248" i="5"/>
  <c r="M1248" i="5"/>
  <c r="N1248" i="5"/>
  <c r="O1248" i="5"/>
  <c r="P1248" i="5"/>
  <c r="Q1248" i="5"/>
  <c r="R1248" i="5"/>
  <c r="S1248" i="5"/>
  <c r="V1248" i="5"/>
  <c r="L1249" i="5"/>
  <c r="M1249" i="5"/>
  <c r="N1249" i="5"/>
  <c r="O1249" i="5"/>
  <c r="P1249" i="5"/>
  <c r="Q1249" i="5"/>
  <c r="R1249" i="5"/>
  <c r="S1249" i="5"/>
  <c r="U1249" i="5" s="1"/>
  <c r="V1249" i="5"/>
  <c r="L1250" i="5"/>
  <c r="M1250" i="5"/>
  <c r="N1250" i="5"/>
  <c r="O1250" i="5"/>
  <c r="P1250" i="5"/>
  <c r="Q1250" i="5"/>
  <c r="R1250" i="5"/>
  <c r="S1250" i="5"/>
  <c r="V1250" i="5"/>
  <c r="L1251" i="5"/>
  <c r="M1251" i="5"/>
  <c r="N1251" i="5"/>
  <c r="O1251" i="5"/>
  <c r="P1251" i="5"/>
  <c r="Q1251" i="5"/>
  <c r="R1251" i="5"/>
  <c r="S1251" i="5"/>
  <c r="U1251" i="5" s="1"/>
  <c r="V1251" i="5"/>
  <c r="L1252" i="5"/>
  <c r="M1252" i="5"/>
  <c r="N1252" i="5"/>
  <c r="O1252" i="5"/>
  <c r="P1252" i="5"/>
  <c r="Q1252" i="5"/>
  <c r="R1252" i="5"/>
  <c r="S1252" i="5"/>
  <c r="V1252" i="5"/>
  <c r="L1253" i="5"/>
  <c r="M1253" i="5"/>
  <c r="N1253" i="5"/>
  <c r="O1253" i="5"/>
  <c r="P1253" i="5"/>
  <c r="Q1253" i="5"/>
  <c r="R1253" i="5"/>
  <c r="S1253" i="5"/>
  <c r="U1253" i="5" s="1"/>
  <c r="V1253" i="5"/>
  <c r="L1254" i="5"/>
  <c r="M1254" i="5"/>
  <c r="N1254" i="5"/>
  <c r="O1254" i="5"/>
  <c r="P1254" i="5"/>
  <c r="Q1254" i="5"/>
  <c r="R1254" i="5"/>
  <c r="S1254" i="5"/>
  <c r="V1254" i="5"/>
  <c r="L1255" i="5"/>
  <c r="M1255" i="5"/>
  <c r="N1255" i="5"/>
  <c r="O1255" i="5"/>
  <c r="P1255" i="5"/>
  <c r="Q1255" i="5"/>
  <c r="R1255" i="5"/>
  <c r="S1255" i="5"/>
  <c r="U1255" i="5" s="1"/>
  <c r="V1255" i="5"/>
  <c r="L1256" i="5"/>
  <c r="M1256" i="5"/>
  <c r="N1256" i="5"/>
  <c r="O1256" i="5"/>
  <c r="P1256" i="5"/>
  <c r="Q1256" i="5"/>
  <c r="R1256" i="5"/>
  <c r="S1256" i="5"/>
  <c r="U1256" i="5" s="1"/>
  <c r="V1256" i="5"/>
  <c r="L1257" i="5"/>
  <c r="M1257" i="5"/>
  <c r="N1257" i="5"/>
  <c r="O1257" i="5"/>
  <c r="P1257" i="5"/>
  <c r="Q1257" i="5"/>
  <c r="R1257" i="5"/>
  <c r="S1257" i="5"/>
  <c r="W1257" i="5" s="1"/>
  <c r="V1257" i="5"/>
  <c r="L1258" i="5"/>
  <c r="M1258" i="5"/>
  <c r="N1258" i="5"/>
  <c r="O1258" i="5"/>
  <c r="P1258" i="5"/>
  <c r="Q1258" i="5"/>
  <c r="R1258" i="5"/>
  <c r="S1258" i="5"/>
  <c r="U1258" i="5" s="1"/>
  <c r="V1258" i="5"/>
  <c r="L1259" i="5"/>
  <c r="M1259" i="5"/>
  <c r="N1259" i="5"/>
  <c r="O1259" i="5"/>
  <c r="P1259" i="5"/>
  <c r="Q1259" i="5"/>
  <c r="R1259" i="5"/>
  <c r="S1259" i="5"/>
  <c r="V1259" i="5"/>
  <c r="L1260" i="5"/>
  <c r="M1260" i="5"/>
  <c r="N1260" i="5"/>
  <c r="O1260" i="5"/>
  <c r="P1260" i="5"/>
  <c r="Q1260" i="5"/>
  <c r="R1260" i="5"/>
  <c r="S1260" i="5"/>
  <c r="U1260" i="5" s="1"/>
  <c r="V1260" i="5"/>
  <c r="L1261" i="5"/>
  <c r="M1261" i="5"/>
  <c r="N1261" i="5"/>
  <c r="O1261" i="5"/>
  <c r="P1261" i="5"/>
  <c r="Q1261" i="5"/>
  <c r="R1261" i="5"/>
  <c r="S1261" i="5"/>
  <c r="W1261" i="5" s="1"/>
  <c r="V1261" i="5"/>
  <c r="L1262" i="5"/>
  <c r="M1262" i="5"/>
  <c r="N1262" i="5"/>
  <c r="O1262" i="5"/>
  <c r="P1262" i="5"/>
  <c r="Q1262" i="5"/>
  <c r="R1262" i="5"/>
  <c r="S1262" i="5"/>
  <c r="V1262" i="5"/>
  <c r="L1263" i="5"/>
  <c r="M1263" i="5"/>
  <c r="N1263" i="5"/>
  <c r="O1263" i="5"/>
  <c r="P1263" i="5"/>
  <c r="Q1263" i="5"/>
  <c r="R1263" i="5"/>
  <c r="S1263" i="5"/>
  <c r="W1263" i="5" s="1"/>
  <c r="V1263" i="5"/>
  <c r="L1264" i="5"/>
  <c r="M1264" i="5"/>
  <c r="N1264" i="5"/>
  <c r="O1264" i="5"/>
  <c r="P1264" i="5"/>
  <c r="Q1264" i="5"/>
  <c r="R1264" i="5"/>
  <c r="S1264" i="5"/>
  <c r="V1264" i="5"/>
  <c r="L1265" i="5"/>
  <c r="M1265" i="5"/>
  <c r="N1265" i="5"/>
  <c r="O1265" i="5"/>
  <c r="P1265" i="5"/>
  <c r="Q1265" i="5"/>
  <c r="R1265" i="5"/>
  <c r="S1265" i="5"/>
  <c r="U1265" i="5" s="1"/>
  <c r="V1265" i="5"/>
  <c r="L1266" i="5"/>
  <c r="M1266" i="5"/>
  <c r="N1266" i="5"/>
  <c r="O1266" i="5"/>
  <c r="P1266" i="5"/>
  <c r="Q1266" i="5"/>
  <c r="R1266" i="5"/>
  <c r="S1266" i="5"/>
  <c r="U1266" i="5" s="1"/>
  <c r="V1266" i="5"/>
  <c r="L1267" i="5"/>
  <c r="M1267" i="5"/>
  <c r="N1267" i="5"/>
  <c r="O1267" i="5"/>
  <c r="P1267" i="5"/>
  <c r="Q1267" i="5"/>
  <c r="R1267" i="5"/>
  <c r="S1267" i="5"/>
  <c r="V1267" i="5"/>
  <c r="L1268" i="5"/>
  <c r="M1268" i="5"/>
  <c r="N1268" i="5"/>
  <c r="O1268" i="5"/>
  <c r="P1268" i="5"/>
  <c r="Q1268" i="5"/>
  <c r="R1268" i="5"/>
  <c r="S1268" i="5"/>
  <c r="U1268" i="5" s="1"/>
  <c r="V1268" i="5"/>
  <c r="L1269" i="5"/>
  <c r="M1269" i="5"/>
  <c r="N1269" i="5"/>
  <c r="O1269" i="5"/>
  <c r="P1269" i="5"/>
  <c r="Q1269" i="5"/>
  <c r="R1269" i="5"/>
  <c r="S1269" i="5"/>
  <c r="U1269" i="5" s="1"/>
  <c r="V1269" i="5"/>
  <c r="L1270" i="5"/>
  <c r="M1270" i="5"/>
  <c r="N1270" i="5"/>
  <c r="O1270" i="5"/>
  <c r="P1270" i="5"/>
  <c r="Q1270" i="5"/>
  <c r="R1270" i="5"/>
  <c r="S1270" i="5"/>
  <c r="W1270" i="5" s="1"/>
  <c r="V1270" i="5"/>
  <c r="L1271" i="5"/>
  <c r="M1271" i="5"/>
  <c r="N1271" i="5"/>
  <c r="O1271" i="5"/>
  <c r="P1271" i="5"/>
  <c r="Q1271" i="5"/>
  <c r="R1271" i="5"/>
  <c r="S1271" i="5"/>
  <c r="W1271" i="5" s="1"/>
  <c r="V1271" i="5"/>
  <c r="L1272" i="5"/>
  <c r="M1272" i="5"/>
  <c r="N1272" i="5"/>
  <c r="O1272" i="5"/>
  <c r="P1272" i="5"/>
  <c r="Q1272" i="5"/>
  <c r="R1272" i="5"/>
  <c r="S1272" i="5"/>
  <c r="V1272" i="5"/>
  <c r="L1273" i="5"/>
  <c r="M1273" i="5"/>
  <c r="N1273" i="5"/>
  <c r="O1273" i="5"/>
  <c r="P1273" i="5"/>
  <c r="Q1273" i="5"/>
  <c r="R1273" i="5"/>
  <c r="S1273" i="5"/>
  <c r="W1273" i="5" s="1"/>
  <c r="U1273" i="5"/>
  <c r="V1273" i="5"/>
  <c r="L1274" i="5"/>
  <c r="M1274" i="5"/>
  <c r="N1274" i="5"/>
  <c r="O1274" i="5"/>
  <c r="P1274" i="5"/>
  <c r="Q1274" i="5"/>
  <c r="R1274" i="5"/>
  <c r="S1274" i="5"/>
  <c r="V1274" i="5"/>
  <c r="L1275" i="5"/>
  <c r="M1275" i="5"/>
  <c r="N1275" i="5"/>
  <c r="O1275" i="5"/>
  <c r="P1275" i="5"/>
  <c r="Q1275" i="5"/>
  <c r="R1275" i="5"/>
  <c r="S1275" i="5"/>
  <c r="V1275" i="5"/>
  <c r="L1276" i="5"/>
  <c r="M1276" i="5"/>
  <c r="N1276" i="5"/>
  <c r="O1276" i="5"/>
  <c r="P1276" i="5"/>
  <c r="Q1276" i="5"/>
  <c r="R1276" i="5"/>
  <c r="S1276" i="5"/>
  <c r="U1276" i="5" s="1"/>
  <c r="V1276" i="5"/>
  <c r="L1277" i="5"/>
  <c r="M1277" i="5"/>
  <c r="N1277" i="5"/>
  <c r="O1277" i="5"/>
  <c r="P1277" i="5"/>
  <c r="Q1277" i="5"/>
  <c r="R1277" i="5"/>
  <c r="S1277" i="5"/>
  <c r="U1277" i="5" s="1"/>
  <c r="V1277" i="5"/>
  <c r="L1278" i="5"/>
  <c r="M1278" i="5"/>
  <c r="N1278" i="5"/>
  <c r="O1278" i="5"/>
  <c r="P1278" i="5"/>
  <c r="Q1278" i="5"/>
  <c r="R1278" i="5"/>
  <c r="S1278" i="5"/>
  <c r="W1278" i="5" s="1"/>
  <c r="V1278" i="5"/>
  <c r="L1279" i="5"/>
  <c r="M1279" i="5"/>
  <c r="N1279" i="5"/>
  <c r="O1279" i="5"/>
  <c r="P1279" i="5"/>
  <c r="Q1279" i="5"/>
  <c r="R1279" i="5"/>
  <c r="S1279" i="5"/>
  <c r="V1279" i="5"/>
  <c r="L1280" i="5"/>
  <c r="M1280" i="5"/>
  <c r="N1280" i="5"/>
  <c r="O1280" i="5"/>
  <c r="P1280" i="5"/>
  <c r="Q1280" i="5"/>
  <c r="R1280" i="5"/>
  <c r="S1280" i="5"/>
  <c r="V1280" i="5"/>
  <c r="L1281" i="5"/>
  <c r="M1281" i="5"/>
  <c r="N1281" i="5"/>
  <c r="O1281" i="5"/>
  <c r="P1281" i="5"/>
  <c r="Q1281" i="5"/>
  <c r="R1281" i="5"/>
  <c r="S1281" i="5"/>
  <c r="U1281" i="5" s="1"/>
  <c r="V1281" i="5"/>
  <c r="L1282" i="5"/>
  <c r="M1282" i="5"/>
  <c r="N1282" i="5"/>
  <c r="O1282" i="5"/>
  <c r="P1282" i="5"/>
  <c r="Q1282" i="5"/>
  <c r="R1282" i="5"/>
  <c r="S1282" i="5"/>
  <c r="U1282" i="5" s="1"/>
  <c r="V1282" i="5"/>
  <c r="L1283" i="5"/>
  <c r="M1283" i="5"/>
  <c r="N1283" i="5"/>
  <c r="O1283" i="5"/>
  <c r="P1283" i="5"/>
  <c r="Q1283" i="5"/>
  <c r="R1283" i="5"/>
  <c r="S1283" i="5"/>
  <c r="U1283" i="5" s="1"/>
  <c r="V1283" i="5"/>
  <c r="L1284" i="5"/>
  <c r="M1284" i="5"/>
  <c r="N1284" i="5"/>
  <c r="O1284" i="5"/>
  <c r="P1284" i="5"/>
  <c r="Q1284" i="5"/>
  <c r="R1284" i="5"/>
  <c r="S1284" i="5"/>
  <c r="V1284" i="5"/>
  <c r="L1285" i="5"/>
  <c r="M1285" i="5"/>
  <c r="N1285" i="5"/>
  <c r="O1285" i="5"/>
  <c r="P1285" i="5"/>
  <c r="Q1285" i="5"/>
  <c r="R1285" i="5"/>
  <c r="S1285" i="5"/>
  <c r="V1285" i="5"/>
  <c r="L1286" i="5"/>
  <c r="M1286" i="5"/>
  <c r="N1286" i="5"/>
  <c r="O1286" i="5"/>
  <c r="P1286" i="5"/>
  <c r="Q1286" i="5"/>
  <c r="R1286" i="5"/>
  <c r="S1286" i="5"/>
  <c r="U1286" i="5" s="1"/>
  <c r="V1286" i="5"/>
  <c r="L1287" i="5"/>
  <c r="M1287" i="5"/>
  <c r="N1287" i="5"/>
  <c r="O1287" i="5"/>
  <c r="P1287" i="5"/>
  <c r="Q1287" i="5"/>
  <c r="R1287" i="5"/>
  <c r="S1287" i="5"/>
  <c r="V1287" i="5"/>
  <c r="L1288" i="5"/>
  <c r="M1288" i="5"/>
  <c r="N1288" i="5"/>
  <c r="O1288" i="5"/>
  <c r="P1288" i="5"/>
  <c r="Q1288" i="5"/>
  <c r="R1288" i="5"/>
  <c r="S1288" i="5"/>
  <c r="U1288" i="5" s="1"/>
  <c r="V1288" i="5"/>
  <c r="L1289" i="5"/>
  <c r="M1289" i="5"/>
  <c r="N1289" i="5"/>
  <c r="O1289" i="5"/>
  <c r="P1289" i="5"/>
  <c r="Q1289" i="5"/>
  <c r="R1289" i="5"/>
  <c r="S1289" i="5"/>
  <c r="V1289" i="5"/>
  <c r="L1290" i="5"/>
  <c r="M1290" i="5"/>
  <c r="N1290" i="5"/>
  <c r="O1290" i="5"/>
  <c r="P1290" i="5"/>
  <c r="Q1290" i="5"/>
  <c r="R1290" i="5"/>
  <c r="S1290" i="5"/>
  <c r="W1290" i="5" s="1"/>
  <c r="V1290" i="5"/>
  <c r="L1291" i="5"/>
  <c r="M1291" i="5"/>
  <c r="N1291" i="5"/>
  <c r="O1291" i="5"/>
  <c r="P1291" i="5"/>
  <c r="Q1291" i="5"/>
  <c r="R1291" i="5"/>
  <c r="S1291" i="5"/>
  <c r="V1291" i="5"/>
  <c r="L1292" i="5"/>
  <c r="M1292" i="5"/>
  <c r="N1292" i="5"/>
  <c r="O1292" i="5"/>
  <c r="P1292" i="5"/>
  <c r="Q1292" i="5"/>
  <c r="R1292" i="5"/>
  <c r="S1292" i="5"/>
  <c r="U1292" i="5" s="1"/>
  <c r="V1292" i="5"/>
  <c r="L1293" i="5"/>
  <c r="M1293" i="5"/>
  <c r="N1293" i="5"/>
  <c r="O1293" i="5"/>
  <c r="P1293" i="5"/>
  <c r="Q1293" i="5"/>
  <c r="R1293" i="5"/>
  <c r="S1293" i="5"/>
  <c r="U1293" i="5" s="1"/>
  <c r="V1293" i="5"/>
  <c r="L1294" i="5"/>
  <c r="M1294" i="5"/>
  <c r="N1294" i="5"/>
  <c r="O1294" i="5"/>
  <c r="P1294" i="5"/>
  <c r="Q1294" i="5"/>
  <c r="R1294" i="5"/>
  <c r="S1294" i="5"/>
  <c r="U1294" i="5" s="1"/>
  <c r="V1294" i="5"/>
  <c r="L1295" i="5"/>
  <c r="M1295" i="5"/>
  <c r="N1295" i="5"/>
  <c r="O1295" i="5"/>
  <c r="P1295" i="5"/>
  <c r="Q1295" i="5"/>
  <c r="R1295" i="5"/>
  <c r="S1295" i="5"/>
  <c r="U1295" i="5" s="1"/>
  <c r="V1295" i="5"/>
  <c r="L1296" i="5"/>
  <c r="M1296" i="5"/>
  <c r="N1296" i="5"/>
  <c r="O1296" i="5"/>
  <c r="P1296" i="5"/>
  <c r="Q1296" i="5"/>
  <c r="R1296" i="5"/>
  <c r="S1296" i="5"/>
  <c r="U1296" i="5" s="1"/>
  <c r="V1296" i="5"/>
  <c r="L1297" i="5"/>
  <c r="M1297" i="5"/>
  <c r="N1297" i="5"/>
  <c r="O1297" i="5"/>
  <c r="P1297" i="5"/>
  <c r="Q1297" i="5"/>
  <c r="R1297" i="5"/>
  <c r="S1297" i="5"/>
  <c r="U1297" i="5" s="1"/>
  <c r="V1297" i="5"/>
  <c r="L1298" i="5"/>
  <c r="M1298" i="5"/>
  <c r="N1298" i="5"/>
  <c r="O1298" i="5"/>
  <c r="P1298" i="5"/>
  <c r="Q1298" i="5"/>
  <c r="R1298" i="5"/>
  <c r="S1298" i="5"/>
  <c r="W1298" i="5" s="1"/>
  <c r="V1298" i="5"/>
  <c r="L1299" i="5"/>
  <c r="M1299" i="5"/>
  <c r="N1299" i="5"/>
  <c r="O1299" i="5"/>
  <c r="P1299" i="5"/>
  <c r="Q1299" i="5"/>
  <c r="R1299" i="5"/>
  <c r="S1299" i="5"/>
  <c r="W1299" i="5" s="1"/>
  <c r="V1299" i="5"/>
  <c r="L1300" i="5"/>
  <c r="M1300" i="5"/>
  <c r="N1300" i="5"/>
  <c r="O1300" i="5"/>
  <c r="P1300" i="5"/>
  <c r="Q1300" i="5"/>
  <c r="R1300" i="5"/>
  <c r="S1300" i="5"/>
  <c r="V1300" i="5"/>
  <c r="L1301" i="5"/>
  <c r="M1301" i="5"/>
  <c r="N1301" i="5"/>
  <c r="O1301" i="5"/>
  <c r="P1301" i="5"/>
  <c r="Q1301" i="5"/>
  <c r="R1301" i="5"/>
  <c r="S1301" i="5"/>
  <c r="V1301" i="5"/>
  <c r="L1302" i="5"/>
  <c r="M1302" i="5"/>
  <c r="N1302" i="5"/>
  <c r="O1302" i="5"/>
  <c r="P1302" i="5"/>
  <c r="Q1302" i="5"/>
  <c r="R1302" i="5"/>
  <c r="S1302" i="5"/>
  <c r="V1302" i="5"/>
  <c r="L1303" i="5"/>
  <c r="M1303" i="5"/>
  <c r="N1303" i="5"/>
  <c r="O1303" i="5"/>
  <c r="P1303" i="5"/>
  <c r="Q1303" i="5"/>
  <c r="R1303" i="5"/>
  <c r="S1303" i="5"/>
  <c r="U1303" i="5" s="1"/>
  <c r="V1303" i="5"/>
  <c r="L1304" i="5"/>
  <c r="M1304" i="5"/>
  <c r="N1304" i="5"/>
  <c r="O1304" i="5"/>
  <c r="P1304" i="5"/>
  <c r="Q1304" i="5"/>
  <c r="R1304" i="5"/>
  <c r="S1304" i="5"/>
  <c r="U1304" i="5" s="1"/>
  <c r="V1304" i="5"/>
  <c r="L1305" i="5"/>
  <c r="M1305" i="5"/>
  <c r="N1305" i="5"/>
  <c r="O1305" i="5"/>
  <c r="P1305" i="5"/>
  <c r="Q1305" i="5"/>
  <c r="R1305" i="5"/>
  <c r="S1305" i="5"/>
  <c r="U1305" i="5" s="1"/>
  <c r="V1305" i="5"/>
  <c r="L1306" i="5"/>
  <c r="M1306" i="5"/>
  <c r="N1306" i="5"/>
  <c r="O1306" i="5"/>
  <c r="P1306" i="5"/>
  <c r="Q1306" i="5"/>
  <c r="R1306" i="5"/>
  <c r="S1306" i="5"/>
  <c r="V1306" i="5"/>
  <c r="L1307" i="5"/>
  <c r="M1307" i="5"/>
  <c r="N1307" i="5"/>
  <c r="O1307" i="5"/>
  <c r="P1307" i="5"/>
  <c r="Q1307" i="5"/>
  <c r="R1307" i="5"/>
  <c r="S1307" i="5"/>
  <c r="W1307" i="5" s="1"/>
  <c r="U1307" i="5"/>
  <c r="V1307" i="5"/>
  <c r="L1308" i="5"/>
  <c r="M1308" i="5"/>
  <c r="N1308" i="5"/>
  <c r="O1308" i="5"/>
  <c r="P1308" i="5"/>
  <c r="Q1308" i="5"/>
  <c r="R1308" i="5"/>
  <c r="S1308" i="5"/>
  <c r="V1308" i="5"/>
  <c r="L1309" i="5"/>
  <c r="M1309" i="5"/>
  <c r="N1309" i="5"/>
  <c r="O1309" i="5"/>
  <c r="P1309" i="5"/>
  <c r="Q1309" i="5"/>
  <c r="R1309" i="5"/>
  <c r="S1309" i="5"/>
  <c r="U1309" i="5" s="1"/>
  <c r="V1309" i="5"/>
  <c r="L1310" i="5"/>
  <c r="M1310" i="5"/>
  <c r="N1310" i="5"/>
  <c r="O1310" i="5"/>
  <c r="P1310" i="5"/>
  <c r="Q1310" i="5"/>
  <c r="R1310" i="5"/>
  <c r="S1310" i="5"/>
  <c r="V1310" i="5"/>
  <c r="L1311" i="5"/>
  <c r="M1311" i="5"/>
  <c r="N1311" i="5"/>
  <c r="O1311" i="5"/>
  <c r="P1311" i="5"/>
  <c r="Q1311" i="5"/>
  <c r="R1311" i="5"/>
  <c r="S1311" i="5"/>
  <c r="V1311" i="5"/>
  <c r="L1312" i="5"/>
  <c r="M1312" i="5"/>
  <c r="N1312" i="5"/>
  <c r="O1312" i="5"/>
  <c r="P1312" i="5"/>
  <c r="Q1312" i="5"/>
  <c r="R1312" i="5"/>
  <c r="S1312" i="5"/>
  <c r="V1312" i="5"/>
  <c r="L1313" i="5"/>
  <c r="M1313" i="5"/>
  <c r="N1313" i="5"/>
  <c r="O1313" i="5"/>
  <c r="P1313" i="5"/>
  <c r="Q1313" i="5"/>
  <c r="R1313" i="5"/>
  <c r="S1313" i="5"/>
  <c r="U1313" i="5" s="1"/>
  <c r="V1313" i="5"/>
  <c r="L1314" i="5"/>
  <c r="M1314" i="5"/>
  <c r="N1314" i="5"/>
  <c r="O1314" i="5"/>
  <c r="P1314" i="5"/>
  <c r="Q1314" i="5"/>
  <c r="R1314" i="5"/>
  <c r="S1314" i="5"/>
  <c r="W1314" i="5" s="1"/>
  <c r="V1314" i="5"/>
  <c r="L1315" i="5"/>
  <c r="M1315" i="5"/>
  <c r="N1315" i="5"/>
  <c r="O1315" i="5"/>
  <c r="P1315" i="5"/>
  <c r="Q1315" i="5"/>
  <c r="R1315" i="5"/>
  <c r="S1315" i="5"/>
  <c r="W1315" i="5" s="1"/>
  <c r="V1315" i="5"/>
  <c r="L1316" i="5"/>
  <c r="M1316" i="5"/>
  <c r="N1316" i="5"/>
  <c r="O1316" i="5"/>
  <c r="P1316" i="5"/>
  <c r="Q1316" i="5"/>
  <c r="R1316" i="5"/>
  <c r="S1316" i="5"/>
  <c r="V1316" i="5"/>
  <c r="L1317" i="5"/>
  <c r="M1317" i="5"/>
  <c r="N1317" i="5"/>
  <c r="O1317" i="5"/>
  <c r="P1317" i="5"/>
  <c r="Q1317" i="5"/>
  <c r="R1317" i="5"/>
  <c r="S1317" i="5"/>
  <c r="V1317" i="5"/>
  <c r="L1318" i="5"/>
  <c r="M1318" i="5"/>
  <c r="N1318" i="5"/>
  <c r="O1318" i="5"/>
  <c r="P1318" i="5"/>
  <c r="Q1318" i="5"/>
  <c r="R1318" i="5"/>
  <c r="S1318" i="5"/>
  <c r="U1318" i="5" s="1"/>
  <c r="V1318" i="5"/>
  <c r="L1319" i="5"/>
  <c r="M1319" i="5"/>
  <c r="N1319" i="5"/>
  <c r="O1319" i="5"/>
  <c r="P1319" i="5"/>
  <c r="Q1319" i="5"/>
  <c r="R1319" i="5"/>
  <c r="S1319" i="5"/>
  <c r="V1319" i="5"/>
  <c r="L1320" i="5"/>
  <c r="M1320" i="5"/>
  <c r="N1320" i="5"/>
  <c r="O1320" i="5"/>
  <c r="P1320" i="5"/>
  <c r="Q1320" i="5"/>
  <c r="R1320" i="5"/>
  <c r="S1320" i="5"/>
  <c r="U1320" i="5" s="1"/>
  <c r="V1320" i="5"/>
  <c r="L1321" i="5"/>
  <c r="M1321" i="5"/>
  <c r="N1321" i="5"/>
  <c r="O1321" i="5"/>
  <c r="P1321" i="5"/>
  <c r="Q1321" i="5"/>
  <c r="R1321" i="5"/>
  <c r="S1321" i="5"/>
  <c r="V1321" i="5"/>
  <c r="L1322" i="5"/>
  <c r="M1322" i="5"/>
  <c r="N1322" i="5"/>
  <c r="O1322" i="5"/>
  <c r="P1322" i="5"/>
  <c r="Q1322" i="5"/>
  <c r="R1322" i="5"/>
  <c r="S1322" i="5"/>
  <c r="U1322" i="5" s="1"/>
  <c r="V1322" i="5"/>
  <c r="L1323" i="5"/>
  <c r="M1323" i="5"/>
  <c r="N1323" i="5"/>
  <c r="O1323" i="5"/>
  <c r="P1323" i="5"/>
  <c r="Q1323" i="5"/>
  <c r="R1323" i="5"/>
  <c r="S1323" i="5"/>
  <c r="V1323" i="5"/>
  <c r="L1324" i="5"/>
  <c r="M1324" i="5"/>
  <c r="N1324" i="5"/>
  <c r="O1324" i="5"/>
  <c r="P1324" i="5"/>
  <c r="Q1324" i="5"/>
  <c r="R1324" i="5"/>
  <c r="S1324" i="5"/>
  <c r="U1324" i="5" s="1"/>
  <c r="V1324" i="5"/>
  <c r="L1325" i="5"/>
  <c r="M1325" i="5"/>
  <c r="N1325" i="5"/>
  <c r="O1325" i="5"/>
  <c r="P1325" i="5"/>
  <c r="Q1325" i="5"/>
  <c r="R1325" i="5"/>
  <c r="S1325" i="5"/>
  <c r="V1325" i="5"/>
  <c r="L1326" i="5"/>
  <c r="M1326" i="5"/>
  <c r="N1326" i="5"/>
  <c r="O1326" i="5"/>
  <c r="P1326" i="5"/>
  <c r="Q1326" i="5"/>
  <c r="R1326" i="5"/>
  <c r="S1326" i="5"/>
  <c r="W1326" i="5" s="1"/>
  <c r="V1326" i="5"/>
  <c r="L1327" i="5"/>
  <c r="M1327" i="5"/>
  <c r="N1327" i="5"/>
  <c r="O1327" i="5"/>
  <c r="P1327" i="5"/>
  <c r="Q1327" i="5"/>
  <c r="R1327" i="5"/>
  <c r="S1327" i="5"/>
  <c r="W1327" i="5" s="1"/>
  <c r="V1327" i="5"/>
  <c r="L1328" i="5"/>
  <c r="M1328" i="5"/>
  <c r="N1328" i="5"/>
  <c r="O1328" i="5"/>
  <c r="P1328" i="5"/>
  <c r="Q1328" i="5"/>
  <c r="R1328" i="5"/>
  <c r="S1328" i="5"/>
  <c r="U1328" i="5" s="1"/>
  <c r="V1328" i="5"/>
  <c r="L1329" i="5"/>
  <c r="M1329" i="5"/>
  <c r="N1329" i="5"/>
  <c r="O1329" i="5"/>
  <c r="P1329" i="5"/>
  <c r="Q1329" i="5"/>
  <c r="R1329" i="5"/>
  <c r="S1329" i="5"/>
  <c r="U1329" i="5" s="1"/>
  <c r="V1329" i="5"/>
  <c r="L1330" i="5"/>
  <c r="M1330" i="5"/>
  <c r="N1330" i="5"/>
  <c r="O1330" i="5"/>
  <c r="P1330" i="5"/>
  <c r="Q1330" i="5"/>
  <c r="R1330" i="5"/>
  <c r="S1330" i="5"/>
  <c r="V1330" i="5"/>
  <c r="L1331" i="5"/>
  <c r="M1331" i="5"/>
  <c r="N1331" i="5"/>
  <c r="O1331" i="5"/>
  <c r="P1331" i="5"/>
  <c r="Q1331" i="5"/>
  <c r="R1331" i="5"/>
  <c r="S1331" i="5"/>
  <c r="V1331" i="5"/>
  <c r="L1332" i="5"/>
  <c r="M1332" i="5"/>
  <c r="N1332" i="5"/>
  <c r="O1332" i="5"/>
  <c r="P1332" i="5"/>
  <c r="Q1332" i="5"/>
  <c r="R1332" i="5"/>
  <c r="S1332" i="5"/>
  <c r="V1332" i="5"/>
  <c r="L1333" i="5"/>
  <c r="M1333" i="5"/>
  <c r="N1333" i="5"/>
  <c r="O1333" i="5"/>
  <c r="P1333" i="5"/>
  <c r="Q1333" i="5"/>
  <c r="R1333" i="5"/>
  <c r="S1333" i="5"/>
  <c r="W1333" i="5" s="1"/>
  <c r="V1333" i="5"/>
  <c r="L1334" i="5"/>
  <c r="M1334" i="5"/>
  <c r="N1334" i="5"/>
  <c r="O1334" i="5"/>
  <c r="P1334" i="5"/>
  <c r="Q1334" i="5"/>
  <c r="R1334" i="5"/>
  <c r="S1334" i="5"/>
  <c r="W1334" i="5" s="1"/>
  <c r="V1334" i="5"/>
  <c r="L1335" i="5"/>
  <c r="M1335" i="5"/>
  <c r="N1335" i="5"/>
  <c r="O1335" i="5"/>
  <c r="P1335" i="5"/>
  <c r="Q1335" i="5"/>
  <c r="R1335" i="5"/>
  <c r="S1335" i="5"/>
  <c r="V1335" i="5"/>
  <c r="L1336" i="5"/>
  <c r="M1336" i="5"/>
  <c r="N1336" i="5"/>
  <c r="O1336" i="5"/>
  <c r="P1336" i="5"/>
  <c r="Q1336" i="5"/>
  <c r="R1336" i="5"/>
  <c r="S1336" i="5"/>
  <c r="V1336" i="5"/>
  <c r="L1337" i="5"/>
  <c r="M1337" i="5"/>
  <c r="N1337" i="5"/>
  <c r="O1337" i="5"/>
  <c r="P1337" i="5"/>
  <c r="Q1337" i="5"/>
  <c r="R1337" i="5"/>
  <c r="S1337" i="5"/>
  <c r="U1337" i="5" s="1"/>
  <c r="V1337" i="5"/>
  <c r="L1338" i="5"/>
  <c r="M1338" i="5"/>
  <c r="N1338" i="5"/>
  <c r="O1338" i="5"/>
  <c r="P1338" i="5"/>
  <c r="Q1338" i="5"/>
  <c r="R1338" i="5"/>
  <c r="S1338" i="5"/>
  <c r="W1338" i="5" s="1"/>
  <c r="V1338" i="5"/>
  <c r="L1339" i="5"/>
  <c r="M1339" i="5"/>
  <c r="N1339" i="5"/>
  <c r="O1339" i="5"/>
  <c r="P1339" i="5"/>
  <c r="Q1339" i="5"/>
  <c r="R1339" i="5"/>
  <c r="S1339" i="5"/>
  <c r="W1339" i="5" s="1"/>
  <c r="V1339" i="5"/>
  <c r="L1340" i="5"/>
  <c r="M1340" i="5"/>
  <c r="N1340" i="5"/>
  <c r="O1340" i="5"/>
  <c r="P1340" i="5"/>
  <c r="Q1340" i="5"/>
  <c r="R1340" i="5"/>
  <c r="S1340" i="5"/>
  <c r="V1340" i="5"/>
  <c r="L1341" i="5"/>
  <c r="M1341" i="5"/>
  <c r="N1341" i="5"/>
  <c r="O1341" i="5"/>
  <c r="P1341" i="5"/>
  <c r="Q1341" i="5"/>
  <c r="R1341" i="5"/>
  <c r="S1341" i="5"/>
  <c r="V1341" i="5"/>
  <c r="L1342" i="5"/>
  <c r="M1342" i="5"/>
  <c r="N1342" i="5"/>
  <c r="O1342" i="5"/>
  <c r="P1342" i="5"/>
  <c r="Q1342" i="5"/>
  <c r="R1342" i="5"/>
  <c r="S1342" i="5"/>
  <c r="V1342" i="5"/>
  <c r="L1343" i="5"/>
  <c r="M1343" i="5"/>
  <c r="N1343" i="5"/>
  <c r="O1343" i="5"/>
  <c r="P1343" i="5"/>
  <c r="Q1343" i="5"/>
  <c r="R1343" i="5"/>
  <c r="S1343" i="5"/>
  <c r="W1343" i="5" s="1"/>
  <c r="V1343" i="5"/>
  <c r="L1344" i="5"/>
  <c r="M1344" i="5"/>
  <c r="N1344" i="5"/>
  <c r="O1344" i="5"/>
  <c r="P1344" i="5"/>
  <c r="Q1344" i="5"/>
  <c r="R1344" i="5"/>
  <c r="S1344" i="5"/>
  <c r="U1344" i="5" s="1"/>
  <c r="V1344" i="5"/>
  <c r="L1345" i="5"/>
  <c r="M1345" i="5"/>
  <c r="N1345" i="5"/>
  <c r="O1345" i="5"/>
  <c r="P1345" i="5"/>
  <c r="Q1345" i="5"/>
  <c r="R1345" i="5"/>
  <c r="S1345" i="5"/>
  <c r="U1345" i="5" s="1"/>
  <c r="V1345" i="5"/>
  <c r="L1346" i="5"/>
  <c r="M1346" i="5"/>
  <c r="N1346" i="5"/>
  <c r="O1346" i="5"/>
  <c r="P1346" i="5"/>
  <c r="Q1346" i="5"/>
  <c r="R1346" i="5"/>
  <c r="S1346" i="5"/>
  <c r="W1346" i="5" s="1"/>
  <c r="V1346" i="5"/>
  <c r="L1347" i="5"/>
  <c r="M1347" i="5"/>
  <c r="N1347" i="5"/>
  <c r="O1347" i="5"/>
  <c r="P1347" i="5"/>
  <c r="Q1347" i="5"/>
  <c r="R1347" i="5"/>
  <c r="S1347" i="5"/>
  <c r="W1347" i="5" s="1"/>
  <c r="V1347" i="5"/>
  <c r="L1348" i="5"/>
  <c r="M1348" i="5"/>
  <c r="N1348" i="5"/>
  <c r="O1348" i="5"/>
  <c r="P1348" i="5"/>
  <c r="Q1348" i="5"/>
  <c r="R1348" i="5"/>
  <c r="S1348" i="5"/>
  <c r="V1348" i="5"/>
  <c r="L1349" i="5"/>
  <c r="M1349" i="5"/>
  <c r="N1349" i="5"/>
  <c r="O1349" i="5"/>
  <c r="P1349" i="5"/>
  <c r="Q1349" i="5"/>
  <c r="R1349" i="5"/>
  <c r="S1349" i="5"/>
  <c r="U1349" i="5" s="1"/>
  <c r="V1349" i="5"/>
  <c r="L1350" i="5"/>
  <c r="M1350" i="5"/>
  <c r="N1350" i="5"/>
  <c r="O1350" i="5"/>
  <c r="P1350" i="5"/>
  <c r="Q1350" i="5"/>
  <c r="R1350" i="5"/>
  <c r="S1350" i="5"/>
  <c r="W1350" i="5" s="1"/>
  <c r="V1350" i="5"/>
  <c r="L1351" i="5"/>
  <c r="M1351" i="5"/>
  <c r="N1351" i="5"/>
  <c r="O1351" i="5"/>
  <c r="P1351" i="5"/>
  <c r="Q1351" i="5"/>
  <c r="R1351" i="5"/>
  <c r="S1351" i="5"/>
  <c r="V1351" i="5"/>
  <c r="L1352" i="5"/>
  <c r="M1352" i="5"/>
  <c r="N1352" i="5"/>
  <c r="O1352" i="5"/>
  <c r="P1352" i="5"/>
  <c r="Q1352" i="5"/>
  <c r="R1352" i="5"/>
  <c r="S1352" i="5"/>
  <c r="W1352" i="5" s="1"/>
  <c r="V1352" i="5"/>
  <c r="L1353" i="5"/>
  <c r="M1353" i="5"/>
  <c r="N1353" i="5"/>
  <c r="O1353" i="5"/>
  <c r="P1353" i="5"/>
  <c r="Q1353" i="5"/>
  <c r="R1353" i="5"/>
  <c r="S1353" i="5"/>
  <c r="U1353" i="5" s="1"/>
  <c r="V1353" i="5"/>
  <c r="L1354" i="5"/>
  <c r="M1354" i="5"/>
  <c r="N1354" i="5"/>
  <c r="O1354" i="5"/>
  <c r="P1354" i="5"/>
  <c r="Q1354" i="5"/>
  <c r="R1354" i="5"/>
  <c r="S1354" i="5"/>
  <c r="W1354" i="5" s="1"/>
  <c r="V1354" i="5"/>
  <c r="L1355" i="5"/>
  <c r="M1355" i="5"/>
  <c r="N1355" i="5"/>
  <c r="O1355" i="5"/>
  <c r="P1355" i="5"/>
  <c r="Q1355" i="5"/>
  <c r="R1355" i="5"/>
  <c r="S1355" i="5"/>
  <c r="W1355" i="5" s="1"/>
  <c r="V1355" i="5"/>
  <c r="L1356" i="5"/>
  <c r="M1356" i="5"/>
  <c r="N1356" i="5"/>
  <c r="O1356" i="5"/>
  <c r="P1356" i="5"/>
  <c r="Q1356" i="5"/>
  <c r="R1356" i="5"/>
  <c r="S1356" i="5"/>
  <c r="W1356" i="5" s="1"/>
  <c r="V1356" i="5"/>
  <c r="L1357" i="5"/>
  <c r="M1357" i="5"/>
  <c r="N1357" i="5"/>
  <c r="O1357" i="5"/>
  <c r="P1357" i="5"/>
  <c r="Q1357" i="5"/>
  <c r="R1357" i="5"/>
  <c r="S1357" i="5"/>
  <c r="V1357" i="5"/>
  <c r="L1358" i="5"/>
  <c r="M1358" i="5"/>
  <c r="N1358" i="5"/>
  <c r="O1358" i="5"/>
  <c r="P1358" i="5"/>
  <c r="Q1358" i="5"/>
  <c r="R1358" i="5"/>
  <c r="S1358" i="5"/>
  <c r="U1358" i="5" s="1"/>
  <c r="V1358" i="5"/>
  <c r="L1359" i="5"/>
  <c r="M1359" i="5"/>
  <c r="N1359" i="5"/>
  <c r="O1359" i="5"/>
  <c r="P1359" i="5"/>
  <c r="Q1359" i="5"/>
  <c r="R1359" i="5"/>
  <c r="S1359" i="5"/>
  <c r="U1359" i="5" s="1"/>
  <c r="V1359" i="5"/>
  <c r="L1360" i="5"/>
  <c r="M1360" i="5"/>
  <c r="N1360" i="5"/>
  <c r="O1360" i="5"/>
  <c r="P1360" i="5"/>
  <c r="Q1360" i="5"/>
  <c r="R1360" i="5"/>
  <c r="S1360" i="5"/>
  <c r="U1360" i="5" s="1"/>
  <c r="V1360" i="5"/>
  <c r="L1361" i="5"/>
  <c r="M1361" i="5"/>
  <c r="N1361" i="5"/>
  <c r="O1361" i="5"/>
  <c r="P1361" i="5"/>
  <c r="Q1361" i="5"/>
  <c r="R1361" i="5"/>
  <c r="S1361" i="5"/>
  <c r="V1361" i="5"/>
  <c r="L1362" i="5"/>
  <c r="M1362" i="5"/>
  <c r="N1362" i="5"/>
  <c r="O1362" i="5"/>
  <c r="P1362" i="5"/>
  <c r="Q1362" i="5"/>
  <c r="R1362" i="5"/>
  <c r="S1362" i="5"/>
  <c r="V1362" i="5"/>
  <c r="L1363" i="5"/>
  <c r="M1363" i="5"/>
  <c r="N1363" i="5"/>
  <c r="O1363" i="5"/>
  <c r="P1363" i="5"/>
  <c r="Q1363" i="5"/>
  <c r="R1363" i="5"/>
  <c r="S1363" i="5"/>
  <c r="V1363" i="5"/>
  <c r="L1364" i="5"/>
  <c r="M1364" i="5"/>
  <c r="N1364" i="5"/>
  <c r="O1364" i="5"/>
  <c r="P1364" i="5"/>
  <c r="Q1364" i="5"/>
  <c r="R1364" i="5"/>
  <c r="S1364" i="5"/>
  <c r="V1364" i="5"/>
  <c r="L1365" i="5"/>
  <c r="M1365" i="5"/>
  <c r="N1365" i="5"/>
  <c r="O1365" i="5"/>
  <c r="P1365" i="5"/>
  <c r="Q1365" i="5"/>
  <c r="R1365" i="5"/>
  <c r="S1365" i="5"/>
  <c r="U1365" i="5" s="1"/>
  <c r="V1365" i="5"/>
  <c r="L1366" i="5"/>
  <c r="M1366" i="5"/>
  <c r="N1366" i="5"/>
  <c r="O1366" i="5"/>
  <c r="P1366" i="5"/>
  <c r="Q1366" i="5"/>
  <c r="R1366" i="5"/>
  <c r="S1366" i="5"/>
  <c r="U1366" i="5" s="1"/>
  <c r="V1366" i="5"/>
  <c r="L1367" i="5"/>
  <c r="M1367" i="5"/>
  <c r="N1367" i="5"/>
  <c r="O1367" i="5"/>
  <c r="P1367" i="5"/>
  <c r="Q1367" i="5"/>
  <c r="R1367" i="5"/>
  <c r="S1367" i="5"/>
  <c r="V1367" i="5"/>
  <c r="L1368" i="5"/>
  <c r="M1368" i="5"/>
  <c r="N1368" i="5"/>
  <c r="O1368" i="5"/>
  <c r="P1368" i="5"/>
  <c r="Q1368" i="5"/>
  <c r="R1368" i="5"/>
  <c r="S1368" i="5"/>
  <c r="V1368" i="5"/>
  <c r="L1369" i="5"/>
  <c r="M1369" i="5"/>
  <c r="N1369" i="5"/>
  <c r="O1369" i="5"/>
  <c r="P1369" i="5"/>
  <c r="Q1369" i="5"/>
  <c r="R1369" i="5"/>
  <c r="S1369" i="5"/>
  <c r="U1369" i="5" s="1"/>
  <c r="V1369" i="5"/>
  <c r="L1370" i="5"/>
  <c r="M1370" i="5"/>
  <c r="N1370" i="5"/>
  <c r="O1370" i="5"/>
  <c r="P1370" i="5"/>
  <c r="Q1370" i="5"/>
  <c r="R1370" i="5"/>
  <c r="S1370" i="5"/>
  <c r="U1370" i="5" s="1"/>
  <c r="V1370" i="5"/>
  <c r="L1371" i="5"/>
  <c r="M1371" i="5"/>
  <c r="N1371" i="5"/>
  <c r="O1371" i="5"/>
  <c r="P1371" i="5"/>
  <c r="Q1371" i="5"/>
  <c r="R1371" i="5"/>
  <c r="S1371" i="5"/>
  <c r="V1371" i="5"/>
  <c r="L1372" i="5"/>
  <c r="M1372" i="5"/>
  <c r="N1372" i="5"/>
  <c r="O1372" i="5"/>
  <c r="P1372" i="5"/>
  <c r="Q1372" i="5"/>
  <c r="R1372" i="5"/>
  <c r="S1372" i="5"/>
  <c r="U1372" i="5" s="1"/>
  <c r="V1372" i="5"/>
  <c r="L1373" i="5"/>
  <c r="M1373" i="5"/>
  <c r="N1373" i="5"/>
  <c r="O1373" i="5"/>
  <c r="P1373" i="5"/>
  <c r="Q1373" i="5"/>
  <c r="R1373" i="5"/>
  <c r="S1373" i="5"/>
  <c r="V1373" i="5"/>
  <c r="L1374" i="5"/>
  <c r="M1374" i="5"/>
  <c r="N1374" i="5"/>
  <c r="O1374" i="5"/>
  <c r="P1374" i="5"/>
  <c r="Q1374" i="5"/>
  <c r="R1374" i="5"/>
  <c r="S1374" i="5"/>
  <c r="W1374" i="5" s="1"/>
  <c r="V1374" i="5"/>
  <c r="L1375" i="5"/>
  <c r="M1375" i="5"/>
  <c r="N1375" i="5"/>
  <c r="O1375" i="5"/>
  <c r="P1375" i="5"/>
  <c r="Q1375" i="5"/>
  <c r="R1375" i="5"/>
  <c r="S1375" i="5"/>
  <c r="V1375" i="5"/>
  <c r="L1376" i="5"/>
  <c r="M1376" i="5"/>
  <c r="N1376" i="5"/>
  <c r="O1376" i="5"/>
  <c r="P1376" i="5"/>
  <c r="Q1376" i="5"/>
  <c r="R1376" i="5"/>
  <c r="S1376" i="5"/>
  <c r="V1376" i="5"/>
  <c r="L1377" i="5"/>
  <c r="M1377" i="5"/>
  <c r="N1377" i="5"/>
  <c r="O1377" i="5"/>
  <c r="P1377" i="5"/>
  <c r="Q1377" i="5"/>
  <c r="R1377" i="5"/>
  <c r="S1377" i="5"/>
  <c r="V1377" i="5"/>
  <c r="L1378" i="5"/>
  <c r="M1378" i="5"/>
  <c r="N1378" i="5"/>
  <c r="O1378" i="5"/>
  <c r="P1378" i="5"/>
  <c r="Q1378" i="5"/>
  <c r="R1378" i="5"/>
  <c r="S1378" i="5"/>
  <c r="V1378" i="5"/>
  <c r="L1379" i="5"/>
  <c r="M1379" i="5"/>
  <c r="N1379" i="5"/>
  <c r="O1379" i="5"/>
  <c r="P1379" i="5"/>
  <c r="Q1379" i="5"/>
  <c r="R1379" i="5"/>
  <c r="S1379" i="5"/>
  <c r="W1379" i="5" s="1"/>
  <c r="V1379" i="5"/>
  <c r="L1380" i="5"/>
  <c r="M1380" i="5"/>
  <c r="N1380" i="5"/>
  <c r="O1380" i="5"/>
  <c r="P1380" i="5"/>
  <c r="Q1380" i="5"/>
  <c r="R1380" i="5"/>
  <c r="S1380" i="5"/>
  <c r="V1380" i="5"/>
  <c r="L1381" i="5"/>
  <c r="M1381" i="5"/>
  <c r="N1381" i="5"/>
  <c r="O1381" i="5"/>
  <c r="P1381" i="5"/>
  <c r="Q1381" i="5"/>
  <c r="R1381" i="5"/>
  <c r="S1381" i="5"/>
  <c r="U1381" i="5" s="1"/>
  <c r="V1381" i="5"/>
  <c r="L1382" i="5"/>
  <c r="M1382" i="5"/>
  <c r="N1382" i="5"/>
  <c r="O1382" i="5"/>
  <c r="P1382" i="5"/>
  <c r="Q1382" i="5"/>
  <c r="R1382" i="5"/>
  <c r="S1382" i="5"/>
  <c r="W1382" i="5" s="1"/>
  <c r="V1382" i="5"/>
  <c r="L1383" i="5"/>
  <c r="M1383" i="5"/>
  <c r="N1383" i="5"/>
  <c r="O1383" i="5"/>
  <c r="P1383" i="5"/>
  <c r="Q1383" i="5"/>
  <c r="R1383" i="5"/>
  <c r="S1383" i="5"/>
  <c r="W1383" i="5" s="1"/>
  <c r="V1383" i="5"/>
  <c r="L1384" i="5"/>
  <c r="M1384" i="5"/>
  <c r="N1384" i="5"/>
  <c r="O1384" i="5"/>
  <c r="P1384" i="5"/>
  <c r="Q1384" i="5"/>
  <c r="R1384" i="5"/>
  <c r="S1384" i="5"/>
  <c r="U1384" i="5" s="1"/>
  <c r="V1384" i="5"/>
  <c r="L1385" i="5"/>
  <c r="M1385" i="5"/>
  <c r="N1385" i="5"/>
  <c r="O1385" i="5"/>
  <c r="P1385" i="5"/>
  <c r="Q1385" i="5"/>
  <c r="R1385" i="5"/>
  <c r="S1385" i="5"/>
  <c r="V1385" i="5"/>
  <c r="L1386" i="5"/>
  <c r="M1386" i="5"/>
  <c r="N1386" i="5"/>
  <c r="O1386" i="5"/>
  <c r="P1386" i="5"/>
  <c r="Q1386" i="5"/>
  <c r="R1386" i="5"/>
  <c r="S1386" i="5"/>
  <c r="U1386" i="5" s="1"/>
  <c r="V1386" i="5"/>
  <c r="L1387" i="5"/>
  <c r="M1387" i="5"/>
  <c r="N1387" i="5"/>
  <c r="O1387" i="5"/>
  <c r="P1387" i="5"/>
  <c r="Q1387" i="5"/>
  <c r="R1387" i="5"/>
  <c r="S1387" i="5"/>
  <c r="V1387" i="5"/>
  <c r="L1388" i="5"/>
  <c r="M1388" i="5"/>
  <c r="N1388" i="5"/>
  <c r="O1388" i="5"/>
  <c r="P1388" i="5"/>
  <c r="Q1388" i="5"/>
  <c r="R1388" i="5"/>
  <c r="S1388" i="5"/>
  <c r="W1388" i="5" s="1"/>
  <c r="V1388" i="5"/>
  <c r="L1389" i="5"/>
  <c r="M1389" i="5"/>
  <c r="N1389" i="5"/>
  <c r="O1389" i="5"/>
  <c r="P1389" i="5"/>
  <c r="Q1389" i="5"/>
  <c r="R1389" i="5"/>
  <c r="S1389" i="5"/>
  <c r="V1389" i="5"/>
  <c r="L1390" i="5"/>
  <c r="M1390" i="5"/>
  <c r="N1390" i="5"/>
  <c r="O1390" i="5"/>
  <c r="P1390" i="5"/>
  <c r="Q1390" i="5"/>
  <c r="R1390" i="5"/>
  <c r="S1390" i="5"/>
  <c r="W1390" i="5" s="1"/>
  <c r="V1390" i="5"/>
  <c r="L1391" i="5"/>
  <c r="M1391" i="5"/>
  <c r="N1391" i="5"/>
  <c r="O1391" i="5"/>
  <c r="P1391" i="5"/>
  <c r="Q1391" i="5"/>
  <c r="R1391" i="5"/>
  <c r="S1391" i="5"/>
  <c r="W1391" i="5" s="1"/>
  <c r="V1391" i="5"/>
  <c r="L1392" i="5"/>
  <c r="M1392" i="5"/>
  <c r="N1392" i="5"/>
  <c r="O1392" i="5"/>
  <c r="P1392" i="5"/>
  <c r="Q1392" i="5"/>
  <c r="R1392" i="5"/>
  <c r="S1392" i="5"/>
  <c r="U1392" i="5" s="1"/>
  <c r="V1392" i="5"/>
  <c r="L1393" i="5"/>
  <c r="M1393" i="5"/>
  <c r="N1393" i="5"/>
  <c r="O1393" i="5"/>
  <c r="P1393" i="5"/>
  <c r="Q1393" i="5"/>
  <c r="R1393" i="5"/>
  <c r="S1393" i="5"/>
  <c r="U1393" i="5" s="1"/>
  <c r="V1393" i="5"/>
  <c r="L1394" i="5"/>
  <c r="M1394" i="5"/>
  <c r="N1394" i="5"/>
  <c r="O1394" i="5"/>
  <c r="P1394" i="5"/>
  <c r="Q1394" i="5"/>
  <c r="R1394" i="5"/>
  <c r="S1394" i="5"/>
  <c r="V1394" i="5"/>
  <c r="L1395" i="5"/>
  <c r="M1395" i="5"/>
  <c r="N1395" i="5"/>
  <c r="O1395" i="5"/>
  <c r="P1395" i="5"/>
  <c r="Q1395" i="5"/>
  <c r="R1395" i="5"/>
  <c r="S1395" i="5"/>
  <c r="W1395" i="5" s="1"/>
  <c r="V1395" i="5"/>
  <c r="L1396" i="5"/>
  <c r="M1396" i="5"/>
  <c r="N1396" i="5"/>
  <c r="O1396" i="5"/>
  <c r="P1396" i="5"/>
  <c r="Q1396" i="5"/>
  <c r="R1396" i="5"/>
  <c r="S1396" i="5"/>
  <c r="U1396" i="5" s="1"/>
  <c r="V1396" i="5"/>
  <c r="L1397" i="5"/>
  <c r="M1397" i="5"/>
  <c r="N1397" i="5"/>
  <c r="O1397" i="5"/>
  <c r="P1397" i="5"/>
  <c r="Q1397" i="5"/>
  <c r="R1397" i="5"/>
  <c r="S1397" i="5"/>
  <c r="V1397" i="5"/>
  <c r="L1398" i="5"/>
  <c r="M1398" i="5"/>
  <c r="N1398" i="5"/>
  <c r="O1398" i="5"/>
  <c r="P1398" i="5"/>
  <c r="Q1398" i="5"/>
  <c r="R1398" i="5"/>
  <c r="S1398" i="5"/>
  <c r="V1398" i="5"/>
  <c r="L1399" i="5"/>
  <c r="M1399" i="5"/>
  <c r="N1399" i="5"/>
  <c r="O1399" i="5"/>
  <c r="P1399" i="5"/>
  <c r="Q1399" i="5"/>
  <c r="R1399" i="5"/>
  <c r="S1399" i="5"/>
  <c r="W1399" i="5" s="1"/>
  <c r="V1399" i="5"/>
  <c r="L1400" i="5"/>
  <c r="M1400" i="5"/>
  <c r="N1400" i="5"/>
  <c r="O1400" i="5"/>
  <c r="P1400" i="5"/>
  <c r="Q1400" i="5"/>
  <c r="R1400" i="5"/>
  <c r="S1400" i="5"/>
  <c r="U1400" i="5" s="1"/>
  <c r="V1400" i="5"/>
  <c r="L1401" i="5"/>
  <c r="M1401" i="5"/>
  <c r="N1401" i="5"/>
  <c r="O1401" i="5"/>
  <c r="P1401" i="5"/>
  <c r="Q1401" i="5"/>
  <c r="R1401" i="5"/>
  <c r="S1401" i="5"/>
  <c r="U1401" i="5" s="1"/>
  <c r="V1401" i="5"/>
  <c r="L1402" i="5"/>
  <c r="M1402" i="5"/>
  <c r="N1402" i="5"/>
  <c r="O1402" i="5"/>
  <c r="P1402" i="5"/>
  <c r="Q1402" i="5"/>
  <c r="R1402" i="5"/>
  <c r="S1402" i="5"/>
  <c r="W1402" i="5" s="1"/>
  <c r="V1402" i="5"/>
  <c r="L1403" i="5"/>
  <c r="M1403" i="5"/>
  <c r="N1403" i="5"/>
  <c r="O1403" i="5"/>
  <c r="P1403" i="5"/>
  <c r="Q1403" i="5"/>
  <c r="R1403" i="5"/>
  <c r="S1403" i="5"/>
  <c r="U1403" i="5" s="1"/>
  <c r="V1403" i="5"/>
  <c r="L1404" i="5"/>
  <c r="M1404" i="5"/>
  <c r="N1404" i="5"/>
  <c r="O1404" i="5"/>
  <c r="P1404" i="5"/>
  <c r="Q1404" i="5"/>
  <c r="R1404" i="5"/>
  <c r="S1404" i="5"/>
  <c r="U1404" i="5" s="1"/>
  <c r="V1404" i="5"/>
  <c r="L1405" i="5"/>
  <c r="M1405" i="5"/>
  <c r="N1405" i="5"/>
  <c r="O1405" i="5"/>
  <c r="P1405" i="5"/>
  <c r="Q1405" i="5"/>
  <c r="R1405" i="5"/>
  <c r="S1405" i="5"/>
  <c r="V1405" i="5"/>
  <c r="L1406" i="5"/>
  <c r="M1406" i="5"/>
  <c r="N1406" i="5"/>
  <c r="O1406" i="5"/>
  <c r="P1406" i="5"/>
  <c r="Q1406" i="5"/>
  <c r="R1406" i="5"/>
  <c r="S1406" i="5"/>
  <c r="V1406" i="5"/>
  <c r="L1407" i="5"/>
  <c r="M1407" i="5"/>
  <c r="N1407" i="5"/>
  <c r="O1407" i="5"/>
  <c r="P1407" i="5"/>
  <c r="Q1407" i="5"/>
  <c r="R1407" i="5"/>
  <c r="S1407" i="5"/>
  <c r="U1407" i="5" s="1"/>
  <c r="V1407" i="5"/>
  <c r="L1408" i="5"/>
  <c r="M1408" i="5"/>
  <c r="N1408" i="5"/>
  <c r="O1408" i="5"/>
  <c r="P1408" i="5"/>
  <c r="Q1408" i="5"/>
  <c r="R1408" i="5"/>
  <c r="S1408" i="5"/>
  <c r="U1408" i="5" s="1"/>
  <c r="V1408" i="5"/>
  <c r="L1409" i="5"/>
  <c r="M1409" i="5"/>
  <c r="N1409" i="5"/>
  <c r="O1409" i="5"/>
  <c r="P1409" i="5"/>
  <c r="Q1409" i="5"/>
  <c r="R1409" i="5"/>
  <c r="S1409" i="5"/>
  <c r="V1409" i="5"/>
  <c r="L1410" i="5"/>
  <c r="M1410" i="5"/>
  <c r="N1410" i="5"/>
  <c r="O1410" i="5"/>
  <c r="P1410" i="5"/>
  <c r="Q1410" i="5"/>
  <c r="R1410" i="5"/>
  <c r="S1410" i="5"/>
  <c r="V1410" i="5"/>
  <c r="L1411" i="5"/>
  <c r="M1411" i="5"/>
  <c r="N1411" i="5"/>
  <c r="O1411" i="5"/>
  <c r="P1411" i="5"/>
  <c r="Q1411" i="5"/>
  <c r="R1411" i="5"/>
  <c r="S1411" i="5"/>
  <c r="V1411" i="5"/>
  <c r="L1412" i="5"/>
  <c r="M1412" i="5"/>
  <c r="N1412" i="5"/>
  <c r="O1412" i="5"/>
  <c r="P1412" i="5"/>
  <c r="Q1412" i="5"/>
  <c r="R1412" i="5"/>
  <c r="S1412" i="5"/>
  <c r="V1412" i="5"/>
  <c r="L1413" i="5"/>
  <c r="M1413" i="5"/>
  <c r="N1413" i="5"/>
  <c r="O1413" i="5"/>
  <c r="P1413" i="5"/>
  <c r="Q1413" i="5"/>
  <c r="R1413" i="5"/>
  <c r="S1413" i="5"/>
  <c r="U1413" i="5"/>
  <c r="V1413" i="5"/>
  <c r="L1414" i="5"/>
  <c r="M1414" i="5"/>
  <c r="N1414" i="5"/>
  <c r="O1414" i="5"/>
  <c r="P1414" i="5"/>
  <c r="Q1414" i="5"/>
  <c r="R1414" i="5"/>
  <c r="S1414" i="5"/>
  <c r="U1414" i="5" s="1"/>
  <c r="V1414" i="5"/>
  <c r="L1415" i="5"/>
  <c r="M1415" i="5"/>
  <c r="N1415" i="5"/>
  <c r="O1415" i="5"/>
  <c r="P1415" i="5"/>
  <c r="Q1415" i="5"/>
  <c r="R1415" i="5"/>
  <c r="S1415" i="5"/>
  <c r="W1415" i="5" s="1"/>
  <c r="V1415" i="5"/>
  <c r="L1416" i="5"/>
  <c r="M1416" i="5"/>
  <c r="N1416" i="5"/>
  <c r="O1416" i="5"/>
  <c r="P1416" i="5"/>
  <c r="Q1416" i="5"/>
  <c r="R1416" i="5"/>
  <c r="S1416" i="5"/>
  <c r="V1416" i="5"/>
  <c r="L1417" i="5"/>
  <c r="M1417" i="5"/>
  <c r="N1417" i="5"/>
  <c r="O1417" i="5"/>
  <c r="P1417" i="5"/>
  <c r="Q1417" i="5"/>
  <c r="R1417" i="5"/>
  <c r="S1417" i="5"/>
  <c r="U1417" i="5" s="1"/>
  <c r="V1417" i="5"/>
  <c r="L1418" i="5"/>
  <c r="M1418" i="5"/>
  <c r="N1418" i="5"/>
  <c r="O1418" i="5"/>
  <c r="P1418" i="5"/>
  <c r="Q1418" i="5"/>
  <c r="R1418" i="5"/>
  <c r="S1418" i="5"/>
  <c r="W1418" i="5" s="1"/>
  <c r="V1418" i="5"/>
  <c r="L1419" i="5"/>
  <c r="M1419" i="5"/>
  <c r="N1419" i="5"/>
  <c r="O1419" i="5"/>
  <c r="P1419" i="5"/>
  <c r="Q1419" i="5"/>
  <c r="R1419" i="5"/>
  <c r="S1419" i="5"/>
  <c r="W1419" i="5" s="1"/>
  <c r="V1419" i="5"/>
  <c r="L1420" i="5"/>
  <c r="M1420" i="5"/>
  <c r="N1420" i="5"/>
  <c r="O1420" i="5"/>
  <c r="P1420" i="5"/>
  <c r="Q1420" i="5"/>
  <c r="R1420" i="5"/>
  <c r="S1420" i="5"/>
  <c r="U1420" i="5" s="1"/>
  <c r="V1420" i="5"/>
  <c r="L1421" i="5"/>
  <c r="M1421" i="5"/>
  <c r="N1421" i="5"/>
  <c r="O1421" i="5"/>
  <c r="P1421" i="5"/>
  <c r="Q1421" i="5"/>
  <c r="R1421" i="5"/>
  <c r="S1421" i="5"/>
  <c r="V1421" i="5"/>
  <c r="L1422" i="5"/>
  <c r="M1422" i="5"/>
  <c r="N1422" i="5"/>
  <c r="O1422" i="5"/>
  <c r="P1422" i="5"/>
  <c r="Q1422" i="5"/>
  <c r="R1422" i="5"/>
  <c r="S1422" i="5"/>
  <c r="V1422" i="5"/>
  <c r="L1423" i="5"/>
  <c r="M1423" i="5"/>
  <c r="N1423" i="5"/>
  <c r="O1423" i="5"/>
  <c r="P1423" i="5"/>
  <c r="Q1423" i="5"/>
  <c r="R1423" i="5"/>
  <c r="S1423" i="5"/>
  <c r="W1423" i="5" s="1"/>
  <c r="V1423" i="5"/>
  <c r="L1424" i="5"/>
  <c r="M1424" i="5"/>
  <c r="N1424" i="5"/>
  <c r="O1424" i="5"/>
  <c r="P1424" i="5"/>
  <c r="Q1424" i="5"/>
  <c r="R1424" i="5"/>
  <c r="S1424" i="5"/>
  <c r="V1424" i="5"/>
  <c r="L1425" i="5"/>
  <c r="M1425" i="5"/>
  <c r="N1425" i="5"/>
  <c r="O1425" i="5"/>
  <c r="P1425" i="5"/>
  <c r="Q1425" i="5"/>
  <c r="R1425" i="5"/>
  <c r="S1425" i="5"/>
  <c r="U1425" i="5" s="1"/>
  <c r="V1425" i="5"/>
  <c r="L1426" i="5"/>
  <c r="M1426" i="5"/>
  <c r="N1426" i="5"/>
  <c r="O1426" i="5"/>
  <c r="P1426" i="5"/>
  <c r="Q1426" i="5"/>
  <c r="R1426" i="5"/>
  <c r="S1426" i="5"/>
  <c r="V1426" i="5"/>
  <c r="L1427" i="5"/>
  <c r="M1427" i="5"/>
  <c r="N1427" i="5"/>
  <c r="O1427" i="5"/>
  <c r="P1427" i="5"/>
  <c r="Q1427" i="5"/>
  <c r="R1427" i="5"/>
  <c r="S1427" i="5"/>
  <c r="W1427" i="5" s="1"/>
  <c r="V1427" i="5"/>
  <c r="L1428" i="5"/>
  <c r="M1428" i="5"/>
  <c r="N1428" i="5"/>
  <c r="O1428" i="5"/>
  <c r="P1428" i="5"/>
  <c r="Q1428" i="5"/>
  <c r="R1428" i="5"/>
  <c r="S1428" i="5"/>
  <c r="U1428" i="5" s="1"/>
  <c r="V1428" i="5"/>
  <c r="L1429" i="5"/>
  <c r="M1429" i="5"/>
  <c r="N1429" i="5"/>
  <c r="O1429" i="5"/>
  <c r="P1429" i="5"/>
  <c r="Q1429" i="5"/>
  <c r="R1429" i="5"/>
  <c r="S1429" i="5"/>
  <c r="V1429" i="5"/>
  <c r="L1430" i="5"/>
  <c r="M1430" i="5"/>
  <c r="N1430" i="5"/>
  <c r="O1430" i="5"/>
  <c r="P1430" i="5"/>
  <c r="Q1430" i="5"/>
  <c r="R1430" i="5"/>
  <c r="S1430" i="5"/>
  <c r="W1430" i="5" s="1"/>
  <c r="V1430" i="5"/>
  <c r="L1431" i="5"/>
  <c r="M1431" i="5"/>
  <c r="N1431" i="5"/>
  <c r="O1431" i="5"/>
  <c r="P1431" i="5"/>
  <c r="Q1431" i="5"/>
  <c r="R1431" i="5"/>
  <c r="S1431" i="5"/>
  <c r="W1431" i="5" s="1"/>
  <c r="V1431" i="5"/>
  <c r="L1432" i="5"/>
  <c r="M1432" i="5"/>
  <c r="N1432" i="5"/>
  <c r="O1432" i="5"/>
  <c r="P1432" i="5"/>
  <c r="Q1432" i="5"/>
  <c r="R1432" i="5"/>
  <c r="S1432" i="5"/>
  <c r="U1432" i="5" s="1"/>
  <c r="V1432" i="5"/>
  <c r="L1433" i="5"/>
  <c r="M1433" i="5"/>
  <c r="N1433" i="5"/>
  <c r="O1433" i="5"/>
  <c r="P1433" i="5"/>
  <c r="Q1433" i="5"/>
  <c r="R1433" i="5"/>
  <c r="S1433" i="5"/>
  <c r="U1433" i="5" s="1"/>
  <c r="V1433" i="5"/>
  <c r="L1434" i="5"/>
  <c r="M1434" i="5"/>
  <c r="N1434" i="5"/>
  <c r="O1434" i="5"/>
  <c r="P1434" i="5"/>
  <c r="Q1434" i="5"/>
  <c r="R1434" i="5"/>
  <c r="S1434" i="5"/>
  <c r="V1434" i="5"/>
  <c r="L1435" i="5"/>
  <c r="M1435" i="5"/>
  <c r="N1435" i="5"/>
  <c r="O1435" i="5"/>
  <c r="P1435" i="5"/>
  <c r="Q1435" i="5"/>
  <c r="R1435" i="5"/>
  <c r="S1435" i="5"/>
  <c r="V1435" i="5"/>
  <c r="L1436" i="5"/>
  <c r="M1436" i="5"/>
  <c r="N1436" i="5"/>
  <c r="O1436" i="5"/>
  <c r="P1436" i="5"/>
  <c r="Q1436" i="5"/>
  <c r="R1436" i="5"/>
  <c r="S1436" i="5"/>
  <c r="U1436" i="5" s="1"/>
  <c r="V1436" i="5"/>
  <c r="L1437" i="5"/>
  <c r="M1437" i="5"/>
  <c r="N1437" i="5"/>
  <c r="O1437" i="5"/>
  <c r="P1437" i="5"/>
  <c r="Q1437" i="5"/>
  <c r="R1437" i="5"/>
  <c r="S1437" i="5"/>
  <c r="U1437" i="5" s="1"/>
  <c r="V1437" i="5"/>
  <c r="L1438" i="5"/>
  <c r="M1438" i="5"/>
  <c r="N1438" i="5"/>
  <c r="O1438" i="5"/>
  <c r="P1438" i="5"/>
  <c r="Q1438" i="5"/>
  <c r="R1438" i="5"/>
  <c r="S1438" i="5"/>
  <c r="V1438" i="5"/>
  <c r="L1439" i="5"/>
  <c r="M1439" i="5"/>
  <c r="N1439" i="5"/>
  <c r="O1439" i="5"/>
  <c r="P1439" i="5"/>
  <c r="Q1439" i="5"/>
  <c r="R1439" i="5"/>
  <c r="S1439" i="5"/>
  <c r="V1439" i="5"/>
  <c r="L1440" i="5"/>
  <c r="M1440" i="5"/>
  <c r="N1440" i="5"/>
  <c r="O1440" i="5"/>
  <c r="P1440" i="5"/>
  <c r="Q1440" i="5"/>
  <c r="R1440" i="5"/>
  <c r="S1440" i="5"/>
  <c r="U1440" i="5" s="1"/>
  <c r="V1440" i="5"/>
  <c r="L1441" i="5"/>
  <c r="M1441" i="5"/>
  <c r="N1441" i="5"/>
  <c r="O1441" i="5"/>
  <c r="P1441" i="5"/>
  <c r="Q1441" i="5"/>
  <c r="R1441" i="5"/>
  <c r="S1441" i="5"/>
  <c r="U1441" i="5" s="1"/>
  <c r="V1441" i="5"/>
  <c r="L1442" i="5"/>
  <c r="M1442" i="5"/>
  <c r="N1442" i="5"/>
  <c r="O1442" i="5"/>
  <c r="P1442" i="5"/>
  <c r="Q1442" i="5"/>
  <c r="R1442" i="5"/>
  <c r="S1442" i="5"/>
  <c r="V1442" i="5"/>
  <c r="L1443" i="5"/>
  <c r="M1443" i="5"/>
  <c r="N1443" i="5"/>
  <c r="O1443" i="5"/>
  <c r="P1443" i="5"/>
  <c r="Q1443" i="5"/>
  <c r="R1443" i="5"/>
  <c r="S1443" i="5"/>
  <c r="W1443" i="5" s="1"/>
  <c r="V1443" i="5"/>
  <c r="L1444" i="5"/>
  <c r="M1444" i="5"/>
  <c r="N1444" i="5"/>
  <c r="O1444" i="5"/>
  <c r="P1444" i="5"/>
  <c r="Q1444" i="5"/>
  <c r="R1444" i="5"/>
  <c r="S1444" i="5"/>
  <c r="V1444" i="5"/>
  <c r="L1445" i="5"/>
  <c r="M1445" i="5"/>
  <c r="N1445" i="5"/>
  <c r="O1445" i="5"/>
  <c r="P1445" i="5"/>
  <c r="Q1445" i="5"/>
  <c r="R1445" i="5"/>
  <c r="S1445" i="5"/>
  <c r="V1445" i="5"/>
  <c r="L1446" i="5"/>
  <c r="M1446" i="5"/>
  <c r="N1446" i="5"/>
  <c r="O1446" i="5"/>
  <c r="P1446" i="5"/>
  <c r="Q1446" i="5"/>
  <c r="R1446" i="5"/>
  <c r="S1446" i="5"/>
  <c r="V1446" i="5"/>
  <c r="L1447" i="5"/>
  <c r="M1447" i="5"/>
  <c r="N1447" i="5"/>
  <c r="O1447" i="5"/>
  <c r="P1447" i="5"/>
  <c r="Q1447" i="5"/>
  <c r="R1447" i="5"/>
  <c r="S1447" i="5"/>
  <c r="W1447" i="5" s="1"/>
  <c r="V1447" i="5"/>
  <c r="L1448" i="5"/>
  <c r="M1448" i="5"/>
  <c r="N1448" i="5"/>
  <c r="O1448" i="5"/>
  <c r="P1448" i="5"/>
  <c r="Q1448" i="5"/>
  <c r="R1448" i="5"/>
  <c r="S1448" i="5"/>
  <c r="U1448" i="5" s="1"/>
  <c r="V1448" i="5"/>
  <c r="L1449" i="5"/>
  <c r="M1449" i="5"/>
  <c r="N1449" i="5"/>
  <c r="O1449" i="5"/>
  <c r="P1449" i="5"/>
  <c r="Q1449" i="5"/>
  <c r="R1449" i="5"/>
  <c r="S1449" i="5"/>
  <c r="V1449" i="5"/>
  <c r="L1450" i="5"/>
  <c r="M1450" i="5"/>
  <c r="N1450" i="5"/>
  <c r="O1450" i="5"/>
  <c r="P1450" i="5"/>
  <c r="Q1450" i="5"/>
  <c r="R1450" i="5"/>
  <c r="S1450" i="5"/>
  <c r="W1450" i="5" s="1"/>
  <c r="V1450" i="5"/>
  <c r="L1451" i="5"/>
  <c r="M1451" i="5"/>
  <c r="N1451" i="5"/>
  <c r="O1451" i="5"/>
  <c r="P1451" i="5"/>
  <c r="Q1451" i="5"/>
  <c r="R1451" i="5"/>
  <c r="S1451" i="5"/>
  <c r="W1451" i="5" s="1"/>
  <c r="V1451" i="5"/>
  <c r="L1452" i="5"/>
  <c r="M1452" i="5"/>
  <c r="N1452" i="5"/>
  <c r="O1452" i="5"/>
  <c r="P1452" i="5"/>
  <c r="Q1452" i="5"/>
  <c r="R1452" i="5"/>
  <c r="S1452" i="5"/>
  <c r="V1452" i="5"/>
  <c r="L1453" i="5"/>
  <c r="M1453" i="5"/>
  <c r="N1453" i="5"/>
  <c r="O1453" i="5"/>
  <c r="P1453" i="5"/>
  <c r="Q1453" i="5"/>
  <c r="R1453" i="5"/>
  <c r="S1453" i="5"/>
  <c r="U1453" i="5" s="1"/>
  <c r="V1453" i="5"/>
  <c r="L1454" i="5"/>
  <c r="M1454" i="5"/>
  <c r="N1454" i="5"/>
  <c r="O1454" i="5"/>
  <c r="P1454" i="5"/>
  <c r="Q1454" i="5"/>
  <c r="R1454" i="5"/>
  <c r="S1454" i="5"/>
  <c r="V1454" i="5"/>
  <c r="L1455" i="5"/>
  <c r="M1455" i="5"/>
  <c r="N1455" i="5"/>
  <c r="O1455" i="5"/>
  <c r="P1455" i="5"/>
  <c r="Q1455" i="5"/>
  <c r="R1455" i="5"/>
  <c r="S1455" i="5"/>
  <c r="W1455" i="5" s="1"/>
  <c r="V1455" i="5"/>
  <c r="L1456" i="5"/>
  <c r="M1456" i="5"/>
  <c r="N1456" i="5"/>
  <c r="O1456" i="5"/>
  <c r="P1456" i="5"/>
  <c r="Q1456" i="5"/>
  <c r="R1456" i="5"/>
  <c r="S1456" i="5"/>
  <c r="U1456" i="5" s="1"/>
  <c r="V1456" i="5"/>
  <c r="L1457" i="5"/>
  <c r="M1457" i="5"/>
  <c r="N1457" i="5"/>
  <c r="O1457" i="5"/>
  <c r="P1457" i="5"/>
  <c r="Q1457" i="5"/>
  <c r="R1457" i="5"/>
  <c r="S1457" i="5"/>
  <c r="U1457" i="5" s="1"/>
  <c r="V1457" i="5"/>
  <c r="V9" i="5"/>
  <c r="S9" i="5"/>
  <c r="R9" i="5"/>
  <c r="Q9" i="5"/>
  <c r="P9" i="5"/>
  <c r="O9" i="5"/>
  <c r="N9" i="5"/>
  <c r="M9" i="5"/>
  <c r="L9" i="5"/>
  <c r="W21" i="5"/>
  <c r="W574" i="5"/>
  <c r="U820" i="5"/>
  <c r="W1001" i="5"/>
  <c r="W778" i="5"/>
  <c r="W514" i="5"/>
  <c r="W511" i="5"/>
  <c r="U73" i="5"/>
  <c r="W875" i="5"/>
  <c r="W1132" i="5"/>
  <c r="U936" i="5"/>
  <c r="U45" i="5"/>
  <c r="U41" i="5"/>
  <c r="W157" i="5"/>
  <c r="W960" i="5"/>
  <c r="U932" i="5"/>
  <c r="W776" i="5"/>
  <c r="W1236" i="5"/>
  <c r="U712" i="5"/>
  <c r="W1205" i="5"/>
  <c r="U571" i="5"/>
  <c r="U109" i="5"/>
  <c r="U221" i="5"/>
  <c r="W173" i="5"/>
  <c r="W1220" i="5"/>
  <c r="W1283" i="5"/>
  <c r="U1031" i="5"/>
  <c r="W989" i="5"/>
  <c r="W785" i="5"/>
  <c r="W653" i="5"/>
  <c r="W1413" i="5"/>
  <c r="W1295" i="5"/>
  <c r="W1182" i="5"/>
  <c r="W1017" i="5"/>
  <c r="U961" i="5"/>
  <c r="W907" i="5"/>
  <c r="W829" i="5"/>
  <c r="W198" i="5"/>
  <c r="W821" i="5"/>
  <c r="U757" i="5"/>
  <c r="W586" i="5"/>
  <c r="U933" i="5"/>
  <c r="W805" i="5"/>
  <c r="U793" i="5"/>
  <c r="U741" i="5"/>
  <c r="U729" i="5"/>
  <c r="W679" i="5"/>
  <c r="W924" i="5"/>
  <c r="W860" i="5"/>
  <c r="W784" i="5"/>
  <c r="W752" i="5"/>
  <c r="W595" i="5"/>
  <c r="W582" i="5"/>
  <c r="W548" i="5"/>
  <c r="W526" i="5"/>
  <c r="W500" i="5"/>
  <c r="W499" i="5"/>
  <c r="W1237" i="5"/>
  <c r="W611" i="5"/>
  <c r="U563" i="5"/>
  <c r="W542" i="5"/>
  <c r="U527" i="5"/>
  <c r="W461" i="5"/>
  <c r="W133" i="5"/>
  <c r="W69" i="5"/>
  <c r="W117" i="5"/>
  <c r="U85" i="5"/>
  <c r="U29" i="5"/>
  <c r="W29" i="5"/>
  <c r="W1303" i="5"/>
  <c r="U567" i="5"/>
  <c r="U1339" i="5"/>
  <c r="U1246" i="5"/>
  <c r="W968" i="5"/>
  <c r="U1213" i="5"/>
  <c r="W1213" i="5"/>
  <c r="U1125" i="5"/>
  <c r="U1076" i="5"/>
  <c r="W1061" i="5"/>
  <c r="W1036" i="5"/>
  <c r="U980" i="5"/>
  <c r="U948" i="5"/>
  <c r="U940" i="5"/>
  <c r="U908" i="5"/>
  <c r="W908" i="5"/>
  <c r="U897" i="5"/>
  <c r="W844" i="5"/>
  <c r="U833" i="5"/>
  <c r="U780" i="5"/>
  <c r="W780" i="5"/>
  <c r="W748" i="5"/>
  <c r="U716" i="5"/>
  <c r="U492" i="5"/>
  <c r="U245" i="5"/>
  <c r="U66" i="5"/>
  <c r="U53" i="5"/>
  <c r="U1229" i="5"/>
  <c r="U1245" i="5"/>
  <c r="W1245" i="5"/>
  <c r="W1134" i="5"/>
  <c r="W1109" i="5"/>
  <c r="W1084" i="5"/>
  <c r="W1060" i="5"/>
  <c r="W1045" i="5"/>
  <c r="U993" i="5"/>
  <c r="U556" i="5"/>
  <c r="U1005" i="5"/>
  <c r="U1157" i="5"/>
  <c r="W1029" i="5"/>
  <c r="U928" i="5"/>
  <c r="W928" i="5"/>
  <c r="W800" i="5"/>
  <c r="U768" i="5"/>
  <c r="U736" i="5"/>
  <c r="W722" i="5"/>
  <c r="U704" i="5"/>
  <c r="W696" i="5"/>
  <c r="U652" i="5"/>
  <c r="W652" i="5"/>
  <c r="U588" i="5"/>
  <c r="W588" i="5"/>
  <c r="W555" i="5"/>
  <c r="U524" i="5"/>
  <c r="W524" i="5"/>
  <c r="U883" i="5"/>
  <c r="U689" i="5"/>
  <c r="U381" i="5"/>
  <c r="U636" i="5"/>
  <c r="U604" i="5"/>
  <c r="U572" i="5"/>
  <c r="W572" i="5"/>
  <c r="U540" i="5"/>
  <c r="U508" i="5"/>
  <c r="W508" i="5"/>
  <c r="U333" i="5"/>
  <c r="W257" i="5"/>
  <c r="U13" i="5"/>
  <c r="W13" i="5"/>
  <c r="U681" i="5"/>
  <c r="U17" i="5"/>
  <c r="W17" i="5"/>
  <c r="W1436" i="5"/>
  <c r="W1209" i="5"/>
  <c r="W1208" i="5"/>
  <c r="W1176" i="5"/>
  <c r="W1153" i="5"/>
  <c r="W1136" i="5"/>
  <c r="W1081" i="5"/>
  <c r="W1056" i="5"/>
  <c r="W1040" i="5"/>
  <c r="W1013" i="5"/>
  <c r="U693" i="5"/>
  <c r="U33" i="5"/>
  <c r="W1393" i="5"/>
  <c r="W1304" i="5"/>
  <c r="W1249" i="5"/>
  <c r="W1240" i="5"/>
  <c r="W1233" i="5"/>
  <c r="W1216" i="5"/>
  <c r="W1193" i="5"/>
  <c r="W1192" i="5"/>
  <c r="W1064" i="5"/>
  <c r="W1032" i="5"/>
  <c r="W1448" i="5"/>
  <c r="U692" i="5"/>
  <c r="W692" i="5"/>
  <c r="U25" i="5"/>
  <c r="U664" i="5"/>
  <c r="W664" i="5"/>
  <c r="U648" i="5"/>
  <c r="W648" i="5"/>
  <c r="U616" i="5"/>
  <c r="U600" i="5"/>
  <c r="W600" i="5"/>
  <c r="U584" i="5"/>
  <c r="W584" i="5"/>
  <c r="U568" i="5"/>
  <c r="W568" i="5"/>
  <c r="U552" i="5"/>
  <c r="W552" i="5"/>
  <c r="W878" i="5"/>
  <c r="W855" i="5"/>
  <c r="W766" i="5"/>
  <c r="W759" i="5"/>
  <c r="W702" i="5"/>
  <c r="W682" i="5"/>
  <c r="U665" i="5"/>
  <c r="W617" i="5"/>
  <c r="W457" i="5"/>
  <c r="U393" i="5"/>
  <c r="U329" i="5"/>
  <c r="W632" i="5"/>
  <c r="U536" i="5"/>
  <c r="W536" i="5"/>
  <c r="U520" i="5"/>
  <c r="W520" i="5"/>
  <c r="U504" i="5"/>
  <c r="W504" i="5"/>
  <c r="U488" i="5"/>
  <c r="W488" i="5"/>
  <c r="W678" i="5"/>
  <c r="U640" i="5"/>
  <c r="W640" i="5"/>
  <c r="U624" i="5"/>
  <c r="W624" i="5"/>
  <c r="U608" i="5"/>
  <c r="W608" i="5"/>
  <c r="U592" i="5"/>
  <c r="W592" i="5"/>
  <c r="U576" i="5"/>
  <c r="W576" i="5"/>
  <c r="U560" i="5"/>
  <c r="W560" i="5"/>
  <c r="U544" i="5"/>
  <c r="W544" i="5"/>
  <c r="U528" i="5"/>
  <c r="W528" i="5"/>
  <c r="U512" i="5"/>
  <c r="U496" i="5"/>
  <c r="W496" i="5"/>
  <c r="W685" i="5"/>
  <c r="I51" i="2"/>
  <c r="G51" i="2"/>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A337" i="5"/>
  <c r="A338" i="5"/>
  <c r="A339" i="5"/>
  <c r="A340" i="5"/>
  <c r="A341" i="5"/>
  <c r="A342" i="5"/>
  <c r="A343" i="5"/>
  <c r="A344" i="5"/>
  <c r="A345" i="5"/>
  <c r="A346" i="5"/>
  <c r="A347" i="5"/>
  <c r="A348" i="5"/>
  <c r="A349" i="5"/>
  <c r="A350" i="5"/>
  <c r="A351" i="5"/>
  <c r="A352" i="5"/>
  <c r="A353" i="5"/>
  <c r="A354" i="5"/>
  <c r="A355" i="5"/>
  <c r="A356" i="5"/>
  <c r="A357" i="5"/>
  <c r="A358" i="5"/>
  <c r="A359" i="5"/>
  <c r="A360" i="5"/>
  <c r="A361" i="5"/>
  <c r="A362" i="5"/>
  <c r="A363" i="5"/>
  <c r="A364" i="5"/>
  <c r="A365" i="5"/>
  <c r="A366" i="5"/>
  <c r="A367" i="5"/>
  <c r="A368" i="5"/>
  <c r="A369" i="5"/>
  <c r="A370" i="5"/>
  <c r="A371" i="5"/>
  <c r="A372" i="5"/>
  <c r="A373" i="5"/>
  <c r="A374" i="5"/>
  <c r="A375" i="5"/>
  <c r="A376" i="5"/>
  <c r="A377" i="5"/>
  <c r="A378" i="5"/>
  <c r="A379" i="5"/>
  <c r="A380" i="5"/>
  <c r="A381" i="5"/>
  <c r="A382" i="5"/>
  <c r="A383" i="5"/>
  <c r="A384" i="5"/>
  <c r="A385" i="5"/>
  <c r="A386" i="5"/>
  <c r="A387" i="5"/>
  <c r="A388" i="5"/>
  <c r="A389" i="5"/>
  <c r="A390" i="5"/>
  <c r="A391" i="5"/>
  <c r="A392" i="5"/>
  <c r="A393" i="5"/>
  <c r="A394" i="5"/>
  <c r="A395" i="5"/>
  <c r="A396" i="5"/>
  <c r="A397" i="5"/>
  <c r="A398" i="5"/>
  <c r="A399" i="5"/>
  <c r="A400" i="5"/>
  <c r="A401" i="5"/>
  <c r="A402" i="5"/>
  <c r="A403" i="5"/>
  <c r="A404" i="5"/>
  <c r="A405" i="5"/>
  <c r="A406" i="5"/>
  <c r="A407" i="5"/>
  <c r="A408" i="5"/>
  <c r="A409" i="5"/>
  <c r="A410" i="5"/>
  <c r="A411" i="5"/>
  <c r="A412" i="5"/>
  <c r="A413" i="5"/>
  <c r="A414" i="5"/>
  <c r="A415" i="5"/>
  <c r="A416" i="5"/>
  <c r="A417" i="5"/>
  <c r="A418" i="5"/>
  <c r="A419" i="5"/>
  <c r="A420" i="5"/>
  <c r="A421" i="5"/>
  <c r="A422" i="5"/>
  <c r="A423" i="5"/>
  <c r="A424" i="5"/>
  <c r="A425" i="5"/>
  <c r="A426" i="5"/>
  <c r="A427" i="5"/>
  <c r="A428" i="5"/>
  <c r="A429" i="5"/>
  <c r="A430" i="5"/>
  <c r="A431" i="5"/>
  <c r="A432" i="5"/>
  <c r="A433" i="5"/>
  <c r="A434" i="5"/>
  <c r="A435" i="5"/>
  <c r="A436" i="5"/>
  <c r="A437" i="5"/>
  <c r="A438" i="5"/>
  <c r="A439" i="5"/>
  <c r="A440" i="5"/>
  <c r="A441" i="5"/>
  <c r="A442" i="5"/>
  <c r="A443" i="5"/>
  <c r="A444" i="5"/>
  <c r="A445" i="5"/>
  <c r="A446" i="5"/>
  <c r="A447" i="5"/>
  <c r="A448" i="5"/>
  <c r="A449" i="5"/>
  <c r="A450" i="5"/>
  <c r="A451" i="5"/>
  <c r="A452" i="5"/>
  <c r="A453" i="5"/>
  <c r="A454" i="5"/>
  <c r="A455" i="5"/>
  <c r="A456" i="5"/>
  <c r="A457" i="5"/>
  <c r="A458" i="5"/>
  <c r="A459" i="5"/>
  <c r="A460" i="5"/>
  <c r="A461" i="5"/>
  <c r="A462" i="5"/>
  <c r="A463" i="5"/>
  <c r="A464" i="5"/>
  <c r="A465" i="5"/>
  <c r="A466" i="5"/>
  <c r="A467" i="5"/>
  <c r="A468" i="5"/>
  <c r="A469" i="5"/>
  <c r="A470" i="5"/>
  <c r="A471" i="5"/>
  <c r="A472" i="5"/>
  <c r="A473" i="5"/>
  <c r="A474" i="5"/>
  <c r="A475" i="5"/>
  <c r="A476" i="5"/>
  <c r="A477" i="5"/>
  <c r="A478" i="5"/>
  <c r="A479" i="5"/>
  <c r="A480" i="5"/>
  <c r="A481" i="5"/>
  <c r="A482" i="5"/>
  <c r="A483" i="5"/>
  <c r="A484" i="5"/>
  <c r="A485" i="5"/>
  <c r="A486" i="5"/>
  <c r="A487" i="5"/>
  <c r="A488" i="5"/>
  <c r="A489" i="5"/>
  <c r="A490" i="5"/>
  <c r="A491" i="5"/>
  <c r="A492" i="5"/>
  <c r="A493" i="5"/>
  <c r="A494" i="5"/>
  <c r="A495" i="5"/>
  <c r="A496" i="5"/>
  <c r="A497" i="5"/>
  <c r="A498" i="5"/>
  <c r="A499" i="5"/>
  <c r="A500" i="5"/>
  <c r="A501" i="5"/>
  <c r="A502" i="5"/>
  <c r="A503" i="5"/>
  <c r="A504" i="5"/>
  <c r="A505" i="5"/>
  <c r="A506" i="5"/>
  <c r="A507" i="5"/>
  <c r="A508" i="5"/>
  <c r="A509" i="5"/>
  <c r="A510" i="5"/>
  <c r="A511" i="5"/>
  <c r="A512" i="5"/>
  <c r="A513" i="5"/>
  <c r="A514" i="5"/>
  <c r="A515" i="5"/>
  <c r="A516" i="5"/>
  <c r="A517" i="5"/>
  <c r="A518" i="5"/>
  <c r="A519" i="5"/>
  <c r="A520" i="5"/>
  <c r="A521" i="5"/>
  <c r="A522" i="5"/>
  <c r="A523" i="5"/>
  <c r="A524" i="5"/>
  <c r="A525" i="5"/>
  <c r="A526" i="5"/>
  <c r="A527" i="5"/>
  <c r="A528" i="5"/>
  <c r="A529" i="5"/>
  <c r="A530" i="5"/>
  <c r="A531" i="5"/>
  <c r="A532" i="5"/>
  <c r="A533" i="5"/>
  <c r="A534" i="5"/>
  <c r="A535" i="5"/>
  <c r="A536" i="5"/>
  <c r="A537" i="5"/>
  <c r="A538" i="5"/>
  <c r="A539" i="5"/>
  <c r="A540" i="5"/>
  <c r="A541" i="5"/>
  <c r="A542" i="5"/>
  <c r="A543" i="5"/>
  <c r="A544" i="5"/>
  <c r="A545" i="5"/>
  <c r="A546" i="5"/>
  <c r="A547" i="5"/>
  <c r="A548" i="5"/>
  <c r="A549" i="5"/>
  <c r="A550" i="5"/>
  <c r="A551" i="5"/>
  <c r="A552" i="5"/>
  <c r="A553" i="5"/>
  <c r="A554" i="5"/>
  <c r="A555" i="5"/>
  <c r="A556" i="5"/>
  <c r="A557" i="5"/>
  <c r="A558" i="5"/>
  <c r="A559" i="5"/>
  <c r="A560" i="5"/>
  <c r="A561" i="5"/>
  <c r="A562" i="5"/>
  <c r="A563" i="5"/>
  <c r="A564" i="5"/>
  <c r="A565" i="5"/>
  <c r="A566" i="5"/>
  <c r="A567" i="5"/>
  <c r="A568" i="5"/>
  <c r="A569" i="5"/>
  <c r="A570" i="5"/>
  <c r="A571" i="5"/>
  <c r="A572" i="5"/>
  <c r="A573" i="5"/>
  <c r="A574" i="5"/>
  <c r="A575" i="5"/>
  <c r="A576" i="5"/>
  <c r="A577" i="5"/>
  <c r="A578" i="5"/>
  <c r="A579" i="5"/>
  <c r="A580" i="5"/>
  <c r="A581" i="5"/>
  <c r="A582" i="5"/>
  <c r="A583" i="5"/>
  <c r="A584" i="5"/>
  <c r="A585" i="5"/>
  <c r="A586" i="5"/>
  <c r="A587" i="5"/>
  <c r="A588" i="5"/>
  <c r="A589" i="5"/>
  <c r="A590" i="5"/>
  <c r="A591" i="5"/>
  <c r="A592" i="5"/>
  <c r="A593" i="5"/>
  <c r="A594" i="5"/>
  <c r="A595" i="5"/>
  <c r="A596" i="5"/>
  <c r="A597" i="5"/>
  <c r="A598" i="5"/>
  <c r="A599" i="5"/>
  <c r="A600" i="5"/>
  <c r="A601" i="5"/>
  <c r="A602" i="5"/>
  <c r="A603" i="5"/>
  <c r="A604" i="5"/>
  <c r="A605" i="5"/>
  <c r="A606" i="5"/>
  <c r="A607" i="5"/>
  <c r="A608" i="5"/>
  <c r="A609" i="5"/>
  <c r="A610" i="5"/>
  <c r="A611" i="5"/>
  <c r="A612" i="5"/>
  <c r="A613" i="5"/>
  <c r="A614" i="5"/>
  <c r="A615" i="5"/>
  <c r="A616" i="5"/>
  <c r="A617" i="5"/>
  <c r="A618" i="5"/>
  <c r="A619" i="5"/>
  <c r="A620" i="5"/>
  <c r="A621" i="5"/>
  <c r="A622" i="5"/>
  <c r="A623" i="5"/>
  <c r="A624" i="5"/>
  <c r="A625" i="5"/>
  <c r="A626" i="5"/>
  <c r="A627" i="5"/>
  <c r="A628" i="5"/>
  <c r="A629" i="5"/>
  <c r="A630" i="5"/>
  <c r="A631" i="5"/>
  <c r="A632" i="5"/>
  <c r="A633" i="5"/>
  <c r="A634" i="5"/>
  <c r="A635" i="5"/>
  <c r="A636" i="5"/>
  <c r="A637" i="5"/>
  <c r="A638" i="5"/>
  <c r="A639" i="5"/>
  <c r="A640" i="5"/>
  <c r="A641" i="5"/>
  <c r="A642" i="5"/>
  <c r="A643" i="5"/>
  <c r="A644" i="5"/>
  <c r="A645" i="5"/>
  <c r="A646" i="5"/>
  <c r="A647" i="5"/>
  <c r="A648" i="5"/>
  <c r="A649" i="5"/>
  <c r="A650" i="5"/>
  <c r="A651" i="5"/>
  <c r="A652" i="5"/>
  <c r="A653" i="5"/>
  <c r="A654" i="5"/>
  <c r="A655" i="5"/>
  <c r="A656" i="5"/>
  <c r="A657" i="5"/>
  <c r="A658" i="5"/>
  <c r="A659" i="5"/>
  <c r="A660" i="5"/>
  <c r="A661" i="5"/>
  <c r="A662" i="5"/>
  <c r="A663" i="5"/>
  <c r="A664" i="5"/>
  <c r="A665" i="5"/>
  <c r="A666" i="5"/>
  <c r="A667" i="5"/>
  <c r="A668" i="5"/>
  <c r="A669" i="5"/>
  <c r="A670" i="5"/>
  <c r="A671" i="5"/>
  <c r="A672" i="5"/>
  <c r="A673" i="5"/>
  <c r="A674" i="5"/>
  <c r="A675" i="5"/>
  <c r="A676" i="5"/>
  <c r="A677" i="5"/>
  <c r="A678" i="5"/>
  <c r="A679" i="5"/>
  <c r="A680" i="5"/>
  <c r="A681" i="5"/>
  <c r="A682" i="5"/>
  <c r="A683" i="5"/>
  <c r="A684" i="5"/>
  <c r="A685" i="5"/>
  <c r="A686" i="5"/>
  <c r="A687" i="5"/>
  <c r="A688" i="5"/>
  <c r="A689" i="5"/>
  <c r="A690" i="5"/>
  <c r="A691" i="5"/>
  <c r="A692" i="5"/>
  <c r="A693" i="5"/>
  <c r="A694" i="5"/>
  <c r="A695" i="5"/>
  <c r="A696" i="5"/>
  <c r="A697" i="5"/>
  <c r="A698" i="5"/>
  <c r="A699" i="5"/>
  <c r="A700" i="5"/>
  <c r="A701" i="5"/>
  <c r="A702" i="5"/>
  <c r="A703" i="5"/>
  <c r="A704" i="5"/>
  <c r="A705" i="5"/>
  <c r="A706" i="5"/>
  <c r="A707" i="5"/>
  <c r="A708" i="5"/>
  <c r="A709" i="5"/>
  <c r="A710" i="5"/>
  <c r="A711" i="5"/>
  <c r="A712" i="5"/>
  <c r="A713" i="5"/>
  <c r="A714" i="5"/>
  <c r="A715" i="5"/>
  <c r="A716" i="5"/>
  <c r="A717" i="5"/>
  <c r="A718" i="5"/>
  <c r="A719" i="5"/>
  <c r="A720" i="5"/>
  <c r="A721" i="5"/>
  <c r="A722" i="5"/>
  <c r="A723" i="5"/>
  <c r="A724" i="5"/>
  <c r="A725" i="5"/>
  <c r="A726" i="5"/>
  <c r="A727" i="5"/>
  <c r="A728" i="5"/>
  <c r="A729" i="5"/>
  <c r="A730" i="5"/>
  <c r="A731" i="5"/>
  <c r="A732" i="5"/>
  <c r="A733" i="5"/>
  <c r="A734" i="5"/>
  <c r="A735" i="5"/>
  <c r="A736" i="5"/>
  <c r="A737" i="5"/>
  <c r="A738" i="5"/>
  <c r="A739" i="5"/>
  <c r="A740" i="5"/>
  <c r="A741" i="5"/>
  <c r="A742" i="5"/>
  <c r="A743" i="5"/>
  <c r="A744" i="5"/>
  <c r="A745" i="5"/>
  <c r="A746" i="5"/>
  <c r="A747" i="5"/>
  <c r="A748" i="5"/>
  <c r="A749" i="5"/>
  <c r="A750" i="5"/>
  <c r="A751" i="5"/>
  <c r="A752" i="5"/>
  <c r="A753" i="5"/>
  <c r="A754" i="5"/>
  <c r="A755" i="5"/>
  <c r="A756" i="5"/>
  <c r="A757" i="5"/>
  <c r="A758" i="5"/>
  <c r="A759" i="5"/>
  <c r="A760" i="5"/>
  <c r="A761" i="5"/>
  <c r="A762" i="5"/>
  <c r="A763" i="5"/>
  <c r="A764" i="5"/>
  <c r="A765" i="5"/>
  <c r="A766" i="5"/>
  <c r="A767" i="5"/>
  <c r="A768" i="5"/>
  <c r="A769" i="5"/>
  <c r="A770" i="5"/>
  <c r="A771" i="5"/>
  <c r="A772" i="5"/>
  <c r="A773" i="5"/>
  <c r="A774" i="5"/>
  <c r="A775" i="5"/>
  <c r="A776" i="5"/>
  <c r="A777" i="5"/>
  <c r="A778" i="5"/>
  <c r="A779" i="5"/>
  <c r="A780" i="5"/>
  <c r="A781" i="5"/>
  <c r="A782" i="5"/>
  <c r="A783" i="5"/>
  <c r="A784" i="5"/>
  <c r="A785" i="5"/>
  <c r="A786" i="5"/>
  <c r="A787" i="5"/>
  <c r="A788" i="5"/>
  <c r="A789" i="5"/>
  <c r="A790" i="5"/>
  <c r="A791" i="5"/>
  <c r="A792" i="5"/>
  <c r="A793" i="5"/>
  <c r="A794" i="5"/>
  <c r="A795" i="5"/>
  <c r="A796" i="5"/>
  <c r="A797" i="5"/>
  <c r="A798" i="5"/>
  <c r="A799" i="5"/>
  <c r="A800" i="5"/>
  <c r="A801" i="5"/>
  <c r="A802" i="5"/>
  <c r="A803" i="5"/>
  <c r="A804" i="5"/>
  <c r="A805" i="5"/>
  <c r="A806" i="5"/>
  <c r="A807" i="5"/>
  <c r="A808" i="5"/>
  <c r="A809" i="5"/>
  <c r="A810" i="5"/>
  <c r="A811" i="5"/>
  <c r="A812" i="5"/>
  <c r="A813" i="5"/>
  <c r="A814" i="5"/>
  <c r="A815" i="5"/>
  <c r="A816" i="5"/>
  <c r="A817" i="5"/>
  <c r="A818" i="5"/>
  <c r="A819" i="5"/>
  <c r="A820" i="5"/>
  <c r="A821" i="5"/>
  <c r="A822" i="5"/>
  <c r="A823" i="5"/>
  <c r="A824" i="5"/>
  <c r="A825" i="5"/>
  <c r="A826" i="5"/>
  <c r="A827" i="5"/>
  <c r="A828" i="5"/>
  <c r="A829" i="5"/>
  <c r="A830" i="5"/>
  <c r="A831" i="5"/>
  <c r="A832" i="5"/>
  <c r="A833" i="5"/>
  <c r="A834" i="5"/>
  <c r="A835" i="5"/>
  <c r="A836" i="5"/>
  <c r="A837" i="5"/>
  <c r="A838" i="5"/>
  <c r="A839" i="5"/>
  <c r="A840" i="5"/>
  <c r="A841" i="5"/>
  <c r="A842" i="5"/>
  <c r="A843" i="5"/>
  <c r="A844" i="5"/>
  <c r="A845" i="5"/>
  <c r="A846" i="5"/>
  <c r="A847" i="5"/>
  <c r="A848" i="5"/>
  <c r="A849" i="5"/>
  <c r="A850" i="5"/>
  <c r="A851" i="5"/>
  <c r="A852" i="5"/>
  <c r="A853" i="5"/>
  <c r="A854" i="5"/>
  <c r="A855" i="5"/>
  <c r="A856" i="5"/>
  <c r="A857" i="5"/>
  <c r="A858" i="5"/>
  <c r="A859" i="5"/>
  <c r="A860" i="5"/>
  <c r="A861" i="5"/>
  <c r="A862" i="5"/>
  <c r="A863" i="5"/>
  <c r="A864" i="5"/>
  <c r="A865" i="5"/>
  <c r="A866" i="5"/>
  <c r="A867" i="5"/>
  <c r="A868" i="5"/>
  <c r="A869" i="5"/>
  <c r="A870" i="5"/>
  <c r="A871" i="5"/>
  <c r="A872" i="5"/>
  <c r="A873" i="5"/>
  <c r="A874" i="5"/>
  <c r="A875" i="5"/>
  <c r="A876" i="5"/>
  <c r="A877" i="5"/>
  <c r="A878" i="5"/>
  <c r="A879" i="5"/>
  <c r="A880" i="5"/>
  <c r="A881" i="5"/>
  <c r="A882" i="5"/>
  <c r="A883" i="5"/>
  <c r="A884" i="5"/>
  <c r="A885" i="5"/>
  <c r="A886" i="5"/>
  <c r="A887" i="5"/>
  <c r="A888" i="5"/>
  <c r="A889" i="5"/>
  <c r="A890" i="5"/>
  <c r="A891" i="5"/>
  <c r="A892" i="5"/>
  <c r="A893" i="5"/>
  <c r="A894" i="5"/>
  <c r="A895" i="5"/>
  <c r="A896" i="5"/>
  <c r="A897" i="5"/>
  <c r="A898" i="5"/>
  <c r="A899" i="5"/>
  <c r="A900" i="5"/>
  <c r="A901" i="5"/>
  <c r="A902" i="5"/>
  <c r="A903" i="5"/>
  <c r="A904" i="5"/>
  <c r="A905" i="5"/>
  <c r="A906" i="5"/>
  <c r="A907" i="5"/>
  <c r="A908" i="5"/>
  <c r="A909" i="5"/>
  <c r="A910" i="5"/>
  <c r="A911" i="5"/>
  <c r="A912" i="5"/>
  <c r="A913" i="5"/>
  <c r="A914" i="5"/>
  <c r="A915" i="5"/>
  <c r="A916" i="5"/>
  <c r="A917" i="5"/>
  <c r="A918" i="5"/>
  <c r="A919" i="5"/>
  <c r="A920" i="5"/>
  <c r="A921" i="5"/>
  <c r="A922" i="5"/>
  <c r="A923" i="5"/>
  <c r="A924" i="5"/>
  <c r="A925" i="5"/>
  <c r="A926" i="5"/>
  <c r="A927" i="5"/>
  <c r="A928" i="5"/>
  <c r="A929" i="5"/>
  <c r="A930" i="5"/>
  <c r="A931" i="5"/>
  <c r="A932" i="5"/>
  <c r="A933" i="5"/>
  <c r="A934" i="5"/>
  <c r="A935" i="5"/>
  <c r="A936" i="5"/>
  <c r="A937" i="5"/>
  <c r="A938" i="5"/>
  <c r="A939" i="5"/>
  <c r="A940" i="5"/>
  <c r="A941" i="5"/>
  <c r="A942" i="5"/>
  <c r="A943" i="5"/>
  <c r="A944" i="5"/>
  <c r="A945" i="5"/>
  <c r="A946" i="5"/>
  <c r="A947" i="5"/>
  <c r="A948" i="5"/>
  <c r="A949" i="5"/>
  <c r="A950" i="5"/>
  <c r="A951" i="5"/>
  <c r="A952" i="5"/>
  <c r="A953" i="5"/>
  <c r="A954" i="5"/>
  <c r="A955" i="5"/>
  <c r="A956" i="5"/>
  <c r="A957" i="5"/>
  <c r="A958" i="5"/>
  <c r="A959" i="5"/>
  <c r="A960" i="5"/>
  <c r="A961" i="5"/>
  <c r="A962" i="5"/>
  <c r="A963" i="5"/>
  <c r="A964" i="5"/>
  <c r="A965" i="5"/>
  <c r="A966" i="5"/>
  <c r="A967" i="5"/>
  <c r="A968" i="5"/>
  <c r="A969" i="5"/>
  <c r="A970" i="5"/>
  <c r="A971" i="5"/>
  <c r="A972" i="5"/>
  <c r="A973" i="5"/>
  <c r="A974" i="5"/>
  <c r="A975" i="5"/>
  <c r="A976" i="5"/>
  <c r="A977" i="5"/>
  <c r="A978" i="5"/>
  <c r="A979" i="5"/>
  <c r="A980" i="5"/>
  <c r="A981" i="5"/>
  <c r="A982" i="5"/>
  <c r="A983" i="5"/>
  <c r="A984" i="5"/>
  <c r="A985" i="5"/>
  <c r="A986" i="5"/>
  <c r="A987" i="5"/>
  <c r="A988" i="5"/>
  <c r="A989" i="5"/>
  <c r="A990" i="5"/>
  <c r="A991" i="5"/>
  <c r="A992" i="5"/>
  <c r="A993" i="5"/>
  <c r="A994" i="5"/>
  <c r="A995" i="5"/>
  <c r="A996" i="5"/>
  <c r="A997" i="5"/>
  <c r="A998" i="5"/>
  <c r="A999" i="5"/>
  <c r="A1000" i="5"/>
  <c r="A1001" i="5"/>
  <c r="A1002" i="5"/>
  <c r="A1003" i="5"/>
  <c r="A1004" i="5"/>
  <c r="A1005" i="5"/>
  <c r="A1006" i="5"/>
  <c r="A1007" i="5"/>
  <c r="A1008" i="5"/>
  <c r="A1009" i="5"/>
  <c r="A1010" i="5"/>
  <c r="A1011" i="5"/>
  <c r="A1012" i="5"/>
  <c r="A1013" i="5"/>
  <c r="A1014" i="5"/>
  <c r="A1015" i="5"/>
  <c r="A1016" i="5"/>
  <c r="A1017" i="5"/>
  <c r="A1018" i="5"/>
  <c r="A1019" i="5"/>
  <c r="A1020" i="5"/>
  <c r="A1021" i="5"/>
  <c r="A1022" i="5"/>
  <c r="A1023" i="5"/>
  <c r="A1024" i="5"/>
  <c r="A1025" i="5"/>
  <c r="A1026" i="5"/>
  <c r="A1027" i="5"/>
  <c r="A1028" i="5"/>
  <c r="A1029" i="5"/>
  <c r="A1030" i="5"/>
  <c r="A1031" i="5"/>
  <c r="A1032" i="5"/>
  <c r="A1033" i="5"/>
  <c r="A1034" i="5"/>
  <c r="A1035" i="5"/>
  <c r="A1036" i="5"/>
  <c r="A1037" i="5"/>
  <c r="A1038" i="5"/>
  <c r="A1039" i="5"/>
  <c r="A1040" i="5"/>
  <c r="A1041" i="5"/>
  <c r="A1042" i="5"/>
  <c r="A1043" i="5"/>
  <c r="A1044" i="5"/>
  <c r="A1045" i="5"/>
  <c r="A1046" i="5"/>
  <c r="A1047" i="5"/>
  <c r="A1048" i="5"/>
  <c r="A1049" i="5"/>
  <c r="A1050" i="5"/>
  <c r="A1051" i="5"/>
  <c r="A1052" i="5"/>
  <c r="A1053" i="5"/>
  <c r="A1054" i="5"/>
  <c r="A1055" i="5"/>
  <c r="A1056" i="5"/>
  <c r="A1057" i="5"/>
  <c r="A1058" i="5"/>
  <c r="A1059" i="5"/>
  <c r="A1060" i="5"/>
  <c r="A1061" i="5"/>
  <c r="A1062" i="5"/>
  <c r="A1063" i="5"/>
  <c r="A1064" i="5"/>
  <c r="A1065" i="5"/>
  <c r="A1066" i="5"/>
  <c r="A1067" i="5"/>
  <c r="A1068" i="5"/>
  <c r="A1069" i="5"/>
  <c r="A1070" i="5"/>
  <c r="A1071" i="5"/>
  <c r="A1072" i="5"/>
  <c r="A1073" i="5"/>
  <c r="A1074" i="5"/>
  <c r="A1075" i="5"/>
  <c r="A1076" i="5"/>
  <c r="A1077" i="5"/>
  <c r="A1078" i="5"/>
  <c r="A1079" i="5"/>
  <c r="A1080" i="5"/>
  <c r="A1081" i="5"/>
  <c r="A1082" i="5"/>
  <c r="A1083" i="5"/>
  <c r="A1084" i="5"/>
  <c r="A1085" i="5"/>
  <c r="A1086" i="5"/>
  <c r="A1087" i="5"/>
  <c r="A1088" i="5"/>
  <c r="A1089" i="5"/>
  <c r="A1090" i="5"/>
  <c r="A1091" i="5"/>
  <c r="A1092" i="5"/>
  <c r="A1093" i="5"/>
  <c r="A1094" i="5"/>
  <c r="A1095" i="5"/>
  <c r="A1096" i="5"/>
  <c r="A1097" i="5"/>
  <c r="A1098" i="5"/>
  <c r="A1099" i="5"/>
  <c r="A1100" i="5"/>
  <c r="A1101" i="5"/>
  <c r="A1102" i="5"/>
  <c r="A1103" i="5"/>
  <c r="A1104" i="5"/>
  <c r="A1105" i="5"/>
  <c r="A1106" i="5"/>
  <c r="A1107" i="5"/>
  <c r="A1108" i="5"/>
  <c r="A1109" i="5"/>
  <c r="A1110" i="5"/>
  <c r="A1111" i="5"/>
  <c r="A1112" i="5"/>
  <c r="A1113" i="5"/>
  <c r="A1114" i="5"/>
  <c r="A1115" i="5"/>
  <c r="A1116" i="5"/>
  <c r="A1117" i="5"/>
  <c r="A1118" i="5"/>
  <c r="A1119" i="5"/>
  <c r="A1120" i="5"/>
  <c r="A1121" i="5"/>
  <c r="A1122" i="5"/>
  <c r="A1123" i="5"/>
  <c r="A1124" i="5"/>
  <c r="A1125" i="5"/>
  <c r="A1126" i="5"/>
  <c r="A1127" i="5"/>
  <c r="A1128" i="5"/>
  <c r="A1129" i="5"/>
  <c r="A1130" i="5"/>
  <c r="A1131" i="5"/>
  <c r="A1132" i="5"/>
  <c r="A1133" i="5"/>
  <c r="A1134" i="5"/>
  <c r="A1135" i="5"/>
  <c r="A1136" i="5"/>
  <c r="A1137" i="5"/>
  <c r="A1138" i="5"/>
  <c r="A1139" i="5"/>
  <c r="A1140" i="5"/>
  <c r="A1141" i="5"/>
  <c r="A1142" i="5"/>
  <c r="A1143" i="5"/>
  <c r="A1144" i="5"/>
  <c r="A1145" i="5"/>
  <c r="A1146" i="5"/>
  <c r="A1147" i="5"/>
  <c r="A1148" i="5"/>
  <c r="A1149" i="5"/>
  <c r="A1150" i="5"/>
  <c r="A1151" i="5"/>
  <c r="A1152" i="5"/>
  <c r="A1153" i="5"/>
  <c r="A1154" i="5"/>
  <c r="A1155" i="5"/>
  <c r="A1156" i="5"/>
  <c r="A1157" i="5"/>
  <c r="A1158" i="5"/>
  <c r="A1159" i="5"/>
  <c r="A1160" i="5"/>
  <c r="A1161" i="5"/>
  <c r="A1162" i="5"/>
  <c r="A1163" i="5"/>
  <c r="A1164" i="5"/>
  <c r="A1165" i="5"/>
  <c r="A1166" i="5"/>
  <c r="A1167" i="5"/>
  <c r="A1168" i="5"/>
  <c r="A1169" i="5"/>
  <c r="A1170" i="5"/>
  <c r="A1171" i="5"/>
  <c r="A1172" i="5"/>
  <c r="A1173" i="5"/>
  <c r="A1174" i="5"/>
  <c r="A1175" i="5"/>
  <c r="A1176" i="5"/>
  <c r="A1177" i="5"/>
  <c r="A1178" i="5"/>
  <c r="A1179" i="5"/>
  <c r="A1180" i="5"/>
  <c r="A1181" i="5"/>
  <c r="A1182" i="5"/>
  <c r="A1183" i="5"/>
  <c r="A1184" i="5"/>
  <c r="A1185" i="5"/>
  <c r="A1186" i="5"/>
  <c r="A1187" i="5"/>
  <c r="A1188" i="5"/>
  <c r="A1189" i="5"/>
  <c r="A1190" i="5"/>
  <c r="A1191" i="5"/>
  <c r="A1192" i="5"/>
  <c r="A1193" i="5"/>
  <c r="A1194" i="5"/>
  <c r="A1195" i="5"/>
  <c r="A1196" i="5"/>
  <c r="A1197" i="5"/>
  <c r="A1198" i="5"/>
  <c r="A1199" i="5"/>
  <c r="A1200" i="5"/>
  <c r="A1201" i="5"/>
  <c r="A1202" i="5"/>
  <c r="A1203" i="5"/>
  <c r="A1204" i="5"/>
  <c r="A1205" i="5"/>
  <c r="A1206" i="5"/>
  <c r="A1207" i="5"/>
  <c r="A1208" i="5"/>
  <c r="A1209" i="5"/>
  <c r="A1210" i="5"/>
  <c r="A1211" i="5"/>
  <c r="A1212" i="5"/>
  <c r="A1213" i="5"/>
  <c r="A1214" i="5"/>
  <c r="A1215" i="5"/>
  <c r="A1216" i="5"/>
  <c r="A1217" i="5"/>
  <c r="A1218" i="5"/>
  <c r="A1219" i="5"/>
  <c r="A1220" i="5"/>
  <c r="A1221" i="5"/>
  <c r="A1222" i="5"/>
  <c r="A1223" i="5"/>
  <c r="A1224" i="5"/>
  <c r="A1225" i="5"/>
  <c r="A1226" i="5"/>
  <c r="A1227" i="5"/>
  <c r="A1228" i="5"/>
  <c r="A1229" i="5"/>
  <c r="A1230" i="5"/>
  <c r="A1231" i="5"/>
  <c r="A1232" i="5"/>
  <c r="A1233" i="5"/>
  <c r="A1234" i="5"/>
  <c r="A1235" i="5"/>
  <c r="A1236" i="5"/>
  <c r="A1237" i="5"/>
  <c r="A1238" i="5"/>
  <c r="A1239" i="5"/>
  <c r="A1240" i="5"/>
  <c r="A1241" i="5"/>
  <c r="A1242" i="5"/>
  <c r="A1243" i="5"/>
  <c r="A1244" i="5"/>
  <c r="A1245" i="5"/>
  <c r="A1246" i="5"/>
  <c r="A1247" i="5"/>
  <c r="A1248" i="5"/>
  <c r="A1249" i="5"/>
  <c r="A1250" i="5"/>
  <c r="A1251" i="5"/>
  <c r="A1252" i="5"/>
  <c r="A1253" i="5"/>
  <c r="A1254" i="5"/>
  <c r="A1255" i="5"/>
  <c r="A1256" i="5"/>
  <c r="A1257" i="5"/>
  <c r="A1258" i="5"/>
  <c r="A1259" i="5"/>
  <c r="A1260" i="5"/>
  <c r="A1261" i="5"/>
  <c r="A1262" i="5"/>
  <c r="A1263" i="5"/>
  <c r="A1264" i="5"/>
  <c r="A1265" i="5"/>
  <c r="A1266" i="5"/>
  <c r="A1267" i="5"/>
  <c r="A1268" i="5"/>
  <c r="A1269" i="5"/>
  <c r="A1270" i="5"/>
  <c r="A1271" i="5"/>
  <c r="A1272" i="5"/>
  <c r="A1273" i="5"/>
  <c r="A1274" i="5"/>
  <c r="A1275" i="5"/>
  <c r="A1276" i="5"/>
  <c r="A1277" i="5"/>
  <c r="A1278" i="5"/>
  <c r="A1279" i="5"/>
  <c r="A1280" i="5"/>
  <c r="A1281" i="5"/>
  <c r="A1282" i="5"/>
  <c r="A1283" i="5"/>
  <c r="A1284" i="5"/>
  <c r="A1285" i="5"/>
  <c r="A1286" i="5"/>
  <c r="A1287" i="5"/>
  <c r="A1288" i="5"/>
  <c r="A1289" i="5"/>
  <c r="A1290" i="5"/>
  <c r="A1291" i="5"/>
  <c r="A1292" i="5"/>
  <c r="A1293" i="5"/>
  <c r="A1294" i="5"/>
  <c r="A1295" i="5"/>
  <c r="A1296" i="5"/>
  <c r="A1297" i="5"/>
  <c r="A1298" i="5"/>
  <c r="A1299" i="5"/>
  <c r="A1300" i="5"/>
  <c r="A1301" i="5"/>
  <c r="A1302" i="5"/>
  <c r="A1303" i="5"/>
  <c r="A1304" i="5"/>
  <c r="A1305" i="5"/>
  <c r="A1306" i="5"/>
  <c r="A1307" i="5"/>
  <c r="A1308" i="5"/>
  <c r="A1309" i="5"/>
  <c r="A1310" i="5"/>
  <c r="A1311" i="5"/>
  <c r="A1312" i="5"/>
  <c r="A1313" i="5"/>
  <c r="A1314" i="5"/>
  <c r="A1315" i="5"/>
  <c r="A1316" i="5"/>
  <c r="A1317" i="5"/>
  <c r="A1318" i="5"/>
  <c r="A1319" i="5"/>
  <c r="A1320" i="5"/>
  <c r="A1321" i="5"/>
  <c r="A1322" i="5"/>
  <c r="A1323" i="5"/>
  <c r="A1324" i="5"/>
  <c r="A1325" i="5"/>
  <c r="A1326" i="5"/>
  <c r="A1327" i="5"/>
  <c r="A1328" i="5"/>
  <c r="A1329" i="5"/>
  <c r="A1330" i="5"/>
  <c r="A1331" i="5"/>
  <c r="A1332" i="5"/>
  <c r="A1333" i="5"/>
  <c r="A1334" i="5"/>
  <c r="A1335" i="5"/>
  <c r="A1336" i="5"/>
  <c r="A1337" i="5"/>
  <c r="A1338" i="5"/>
  <c r="A1339" i="5"/>
  <c r="A1340" i="5"/>
  <c r="A1341" i="5"/>
  <c r="A1342" i="5"/>
  <c r="A1343" i="5"/>
  <c r="A1344" i="5"/>
  <c r="A1345" i="5"/>
  <c r="A1346" i="5"/>
  <c r="A1347" i="5"/>
  <c r="A1348" i="5"/>
  <c r="A1349" i="5"/>
  <c r="A1350" i="5"/>
  <c r="A1351" i="5"/>
  <c r="A1352" i="5"/>
  <c r="A1353" i="5"/>
  <c r="A1354" i="5"/>
  <c r="A1355" i="5"/>
  <c r="A1356" i="5"/>
  <c r="A1357" i="5"/>
  <c r="A1358" i="5"/>
  <c r="A1359" i="5"/>
  <c r="A1360" i="5"/>
  <c r="A1361" i="5"/>
  <c r="A1362" i="5"/>
  <c r="A1363" i="5"/>
  <c r="A1364" i="5"/>
  <c r="A1365" i="5"/>
  <c r="A1366" i="5"/>
  <c r="A1367" i="5"/>
  <c r="A1368" i="5"/>
  <c r="A1369" i="5"/>
  <c r="A1370" i="5"/>
  <c r="A1371" i="5"/>
  <c r="A1372" i="5"/>
  <c r="A1373" i="5"/>
  <c r="A1374" i="5"/>
  <c r="A1375" i="5"/>
  <c r="A1376" i="5"/>
  <c r="A1377" i="5"/>
  <c r="A1378" i="5"/>
  <c r="A1379" i="5"/>
  <c r="A1380" i="5"/>
  <c r="A1381" i="5"/>
  <c r="A1382" i="5"/>
  <c r="A1383" i="5"/>
  <c r="A1384" i="5"/>
  <c r="A1385" i="5"/>
  <c r="A1386" i="5"/>
  <c r="A1387" i="5"/>
  <c r="A1388" i="5"/>
  <c r="A1389" i="5"/>
  <c r="A1390" i="5"/>
  <c r="A1391" i="5"/>
  <c r="A1392" i="5"/>
  <c r="A1393" i="5"/>
  <c r="A1394" i="5"/>
  <c r="A1395" i="5"/>
  <c r="A1396" i="5"/>
  <c r="A1397" i="5"/>
  <c r="A1398" i="5"/>
  <c r="A1399" i="5"/>
  <c r="A1400" i="5"/>
  <c r="A1401" i="5"/>
  <c r="A1402" i="5"/>
  <c r="A1403" i="5"/>
  <c r="A1404" i="5"/>
  <c r="A1405" i="5"/>
  <c r="A1406" i="5"/>
  <c r="A1407" i="5"/>
  <c r="A1408" i="5"/>
  <c r="A1409" i="5"/>
  <c r="A1410" i="5"/>
  <c r="A1411" i="5"/>
  <c r="A1412" i="5"/>
  <c r="A1413" i="5"/>
  <c r="A1414" i="5"/>
  <c r="A1415" i="5"/>
  <c r="A1416" i="5"/>
  <c r="A1417" i="5"/>
  <c r="A1418" i="5"/>
  <c r="A1419" i="5"/>
  <c r="A1420" i="5"/>
  <c r="A1421" i="5"/>
  <c r="A1422" i="5"/>
  <c r="A1423" i="5"/>
  <c r="A1424" i="5"/>
  <c r="A1425" i="5"/>
  <c r="A1426" i="5"/>
  <c r="A1427" i="5"/>
  <c r="A1428" i="5"/>
  <c r="A1429" i="5"/>
  <c r="A1430" i="5"/>
  <c r="A1431" i="5"/>
  <c r="A1432" i="5"/>
  <c r="A1433" i="5"/>
  <c r="A1434" i="5"/>
  <c r="A1435" i="5"/>
  <c r="A1436" i="5"/>
  <c r="A1437" i="5"/>
  <c r="A1438" i="5"/>
  <c r="A1439" i="5"/>
  <c r="A1440" i="5"/>
  <c r="A1441" i="5"/>
  <c r="A1442" i="5"/>
  <c r="A1443" i="5"/>
  <c r="A1444" i="5"/>
  <c r="A1445" i="5"/>
  <c r="A1446" i="5"/>
  <c r="A1447" i="5"/>
  <c r="A1448" i="5"/>
  <c r="A1449" i="5"/>
  <c r="A1450" i="5"/>
  <c r="A1451" i="5"/>
  <c r="A1452" i="5"/>
  <c r="A1453" i="5"/>
  <c r="A1454" i="5"/>
  <c r="A1455" i="5"/>
  <c r="A1456" i="5"/>
  <c r="A1457" i="5"/>
  <c r="A9" i="5"/>
  <c r="I83" i="2"/>
  <c r="G83" i="2"/>
  <c r="I82" i="2"/>
  <c r="G82" i="2"/>
  <c r="I81" i="2"/>
  <c r="G81" i="2"/>
  <c r="I80" i="2"/>
  <c r="G80" i="2"/>
  <c r="I79" i="2"/>
  <c r="I78" i="2"/>
  <c r="G78" i="2"/>
  <c r="I77" i="2"/>
  <c r="G77" i="2"/>
  <c r="I76" i="2"/>
  <c r="G76" i="2"/>
  <c r="I75" i="2"/>
  <c r="G75" i="2"/>
  <c r="I74" i="2"/>
  <c r="G74" i="2"/>
  <c r="I73" i="2"/>
  <c r="G73" i="2"/>
  <c r="G72" i="2"/>
  <c r="I71" i="2"/>
  <c r="G71" i="2"/>
  <c r="I70" i="2"/>
  <c r="G70" i="2"/>
  <c r="I69" i="2"/>
  <c r="G69" i="2"/>
  <c r="I68" i="2"/>
  <c r="G68" i="2"/>
  <c r="I67" i="2"/>
  <c r="I66" i="2"/>
  <c r="G66" i="2"/>
  <c r="I65" i="2"/>
  <c r="G65" i="2"/>
  <c r="I64" i="2"/>
  <c r="G64" i="2"/>
  <c r="G63" i="2"/>
  <c r="I62" i="2"/>
  <c r="G62" i="2"/>
  <c r="I61" i="2"/>
  <c r="I60" i="2"/>
  <c r="I59" i="2"/>
  <c r="G59" i="2"/>
  <c r="I58" i="2"/>
  <c r="G58" i="2"/>
  <c r="I57" i="2"/>
  <c r="G57" i="2"/>
  <c r="I56" i="2"/>
  <c r="G56" i="2"/>
  <c r="I55" i="2"/>
  <c r="G55" i="2"/>
  <c r="I54" i="2"/>
  <c r="G54" i="2"/>
  <c r="I53" i="2"/>
  <c r="G53" i="2"/>
  <c r="I52" i="2"/>
  <c r="G52" i="2"/>
  <c r="I50" i="2"/>
  <c r="G50" i="2"/>
  <c r="I49" i="2"/>
  <c r="G49" i="2"/>
  <c r="I48" i="2"/>
  <c r="G48" i="2"/>
  <c r="I47" i="2"/>
  <c r="G47" i="2"/>
  <c r="I46" i="2"/>
  <c r="G46" i="2"/>
  <c r="I45" i="2"/>
  <c r="G45" i="2"/>
  <c r="I44" i="2"/>
  <c r="G44" i="2"/>
  <c r="I42" i="2"/>
  <c r="G42" i="2"/>
  <c r="I41" i="2"/>
  <c r="G41" i="2"/>
  <c r="I40" i="2"/>
  <c r="G40" i="2"/>
  <c r="I38" i="2"/>
  <c r="I37" i="2"/>
  <c r="G37" i="2"/>
  <c r="I36" i="2"/>
  <c r="I35" i="2"/>
  <c r="G35" i="2"/>
  <c r="I34" i="2"/>
  <c r="G34" i="2"/>
  <c r="I33" i="2"/>
  <c r="G33" i="2"/>
  <c r="I32" i="2"/>
  <c r="G32" i="2"/>
  <c r="I31" i="2"/>
  <c r="G31" i="2"/>
  <c r="I30" i="2"/>
  <c r="G30" i="2"/>
  <c r="I29" i="2"/>
  <c r="G29" i="2"/>
  <c r="I28" i="2"/>
  <c r="G28" i="2"/>
  <c r="I27" i="2"/>
  <c r="G27" i="2"/>
  <c r="I26" i="2"/>
  <c r="G26" i="2"/>
  <c r="I25" i="2"/>
  <c r="G25" i="2"/>
  <c r="I24" i="2"/>
  <c r="G24" i="2"/>
  <c r="I23" i="2"/>
  <c r="G23" i="2"/>
  <c r="G22" i="2"/>
  <c r="I20" i="2"/>
  <c r="G20" i="2"/>
  <c r="I19" i="2"/>
  <c r="G19" i="2"/>
  <c r="I18" i="2"/>
  <c r="G18" i="2"/>
  <c r="I17" i="2"/>
  <c r="G17" i="2"/>
  <c r="I16" i="2"/>
  <c r="G16" i="2"/>
  <c r="I13" i="2"/>
  <c r="G13" i="2"/>
  <c r="I12" i="2"/>
  <c r="G12" i="2"/>
  <c r="I11" i="2"/>
  <c r="G11" i="2"/>
  <c r="I10" i="2"/>
  <c r="G10" i="2"/>
  <c r="I9" i="2"/>
  <c r="G9" i="2"/>
  <c r="I8" i="2"/>
  <c r="G8" i="2"/>
  <c r="I7" i="2"/>
  <c r="G7" i="2"/>
  <c r="I6" i="2"/>
  <c r="G6" i="2"/>
  <c r="W726" i="5" l="1"/>
  <c r="W902" i="5"/>
  <c r="U538" i="5"/>
  <c r="W554" i="5"/>
  <c r="U1427" i="5"/>
  <c r="W534" i="5"/>
  <c r="U298" i="5"/>
  <c r="W578" i="5"/>
  <c r="W814" i="5"/>
  <c r="W898" i="5"/>
  <c r="U754" i="5"/>
  <c r="W994" i="5"/>
  <c r="W690" i="5"/>
  <c r="W734" i="5"/>
  <c r="U118" i="5"/>
  <c r="W770" i="5"/>
  <c r="U614" i="5"/>
  <c r="W130" i="5"/>
  <c r="W1142" i="5"/>
  <c r="U666" i="5"/>
  <c r="U1418" i="5"/>
  <c r="W1206" i="5"/>
  <c r="W890" i="5"/>
  <c r="W1294" i="5"/>
  <c r="U1198" i="5"/>
  <c r="W862" i="5"/>
  <c r="U1430" i="5"/>
  <c r="W1359" i="5"/>
  <c r="W1138" i="5"/>
  <c r="W1102" i="5"/>
  <c r="U1356" i="5"/>
  <c r="W815" i="5"/>
  <c r="W879" i="5"/>
  <c r="W903" i="5"/>
  <c r="W899" i="5"/>
  <c r="W1349" i="5"/>
  <c r="U1278" i="5"/>
  <c r="W742" i="5"/>
  <c r="W839" i="5"/>
  <c r="W863" i="5"/>
  <c r="W935" i="5"/>
  <c r="W706" i="5"/>
  <c r="W671" i="5"/>
  <c r="U970" i="5"/>
  <c r="U1162" i="5"/>
  <c r="U1042" i="5"/>
  <c r="U771" i="5"/>
  <c r="W1090" i="5"/>
  <c r="W634" i="5"/>
  <c r="W859" i="5"/>
  <c r="W1146" i="5"/>
  <c r="U1110" i="5"/>
  <c r="W718" i="5"/>
  <c r="W750" i="5"/>
  <c r="W782" i="5"/>
  <c r="W846" i="5"/>
  <c r="W871" i="5"/>
  <c r="W894" i="5"/>
  <c r="W991" i="5"/>
  <c r="W1329" i="5"/>
  <c r="W866" i="5"/>
  <c r="U882" i="5"/>
  <c r="U1106" i="5"/>
  <c r="U1170" i="5"/>
  <c r="W867" i="5"/>
  <c r="W971" i="5"/>
  <c r="W1054" i="5"/>
  <c r="W1197" i="5"/>
  <c r="U1383" i="5"/>
  <c r="W1027" i="5"/>
  <c r="W1074" i="5"/>
  <c r="W1309" i="5"/>
  <c r="W710" i="5"/>
  <c r="W774" i="5"/>
  <c r="W887" i="5"/>
  <c r="W1337" i="5"/>
  <c r="U787" i="5"/>
  <c r="U1131" i="5"/>
  <c r="W674" i="5"/>
  <c r="W1407" i="5"/>
  <c r="W1190" i="5"/>
  <c r="U1298" i="5"/>
  <c r="U26" i="5"/>
  <c r="U354" i="5"/>
  <c r="W346" i="5"/>
  <c r="W34" i="5"/>
  <c r="W182" i="5"/>
  <c r="W194" i="5"/>
  <c r="U442" i="5"/>
  <c r="W267" i="5"/>
  <c r="W334" i="5"/>
  <c r="W475" i="5"/>
  <c r="W467" i="5"/>
  <c r="U382" i="5"/>
  <c r="U441" i="5"/>
  <c r="U246" i="5"/>
  <c r="W421" i="5"/>
  <c r="W314" i="5"/>
  <c r="U405" i="5"/>
  <c r="U199" i="5"/>
  <c r="W306" i="5"/>
  <c r="U482" i="5"/>
  <c r="W290" i="5"/>
  <c r="W110" i="5"/>
  <c r="W451" i="5"/>
  <c r="W186" i="5"/>
  <c r="W362" i="5"/>
  <c r="W275" i="5"/>
  <c r="W791" i="5"/>
  <c r="W999" i="5"/>
  <c r="U1083" i="5"/>
  <c r="W1055" i="5"/>
  <c r="W739" i="5"/>
  <c r="W1366" i="5"/>
  <c r="U885" i="5"/>
  <c r="W837" i="5"/>
  <c r="U1199" i="5"/>
  <c r="W1239" i="5"/>
  <c r="W675" i="5"/>
  <c r="W719" i="5"/>
  <c r="W911" i="5"/>
  <c r="W1007" i="5"/>
  <c r="W1369" i="5"/>
  <c r="U813" i="5"/>
  <c r="W955" i="5"/>
  <c r="W1003" i="5"/>
  <c r="W1139" i="5"/>
  <c r="W1195" i="5"/>
  <c r="U1159" i="5"/>
  <c r="W779" i="5"/>
  <c r="U1423" i="5"/>
  <c r="W1051" i="5"/>
  <c r="U1390" i="5"/>
  <c r="W703" i="5"/>
  <c r="W775" i="5"/>
  <c r="W806" i="5"/>
  <c r="W919" i="5"/>
  <c r="W967" i="5"/>
  <c r="W1328" i="5"/>
  <c r="W1417" i="5"/>
  <c r="U915" i="5"/>
  <c r="U663" i="5"/>
  <c r="W1163" i="5"/>
  <c r="W1420" i="5"/>
  <c r="U1290" i="5"/>
  <c r="U1382" i="5"/>
  <c r="W1286" i="5"/>
  <c r="U1187" i="5"/>
  <c r="W825" i="5"/>
  <c r="W893" i="5"/>
  <c r="W795" i="5"/>
  <c r="W1011" i="5"/>
  <c r="W1282" i="5"/>
  <c r="W904" i="5"/>
  <c r="U1352" i="5"/>
  <c r="U1333" i="5"/>
  <c r="U799" i="5"/>
  <c r="U755" i="5"/>
  <c r="U857" i="5"/>
  <c r="W923" i="5"/>
  <c r="W939" i="5"/>
  <c r="U906" i="5"/>
  <c r="W943" i="5"/>
  <c r="W802" i="5"/>
  <c r="U931" i="5"/>
  <c r="W743" i="5"/>
  <c r="W959" i="5"/>
  <c r="W1313" i="5"/>
  <c r="U1355" i="5"/>
  <c r="W1091" i="5"/>
  <c r="U809" i="5"/>
  <c r="W889" i="5"/>
  <c r="U1263" i="5"/>
  <c r="W881" i="5"/>
  <c r="U619" i="5"/>
  <c r="W486" i="5"/>
  <c r="U550" i="5"/>
  <c r="W490" i="5"/>
  <c r="W531" i="5"/>
  <c r="W559" i="5"/>
  <c r="W594" i="5"/>
  <c r="U495" i="5"/>
  <c r="U506" i="5"/>
  <c r="W543" i="5"/>
  <c r="W562" i="5"/>
  <c r="U591" i="5"/>
  <c r="W518" i="5"/>
  <c r="W610" i="5"/>
  <c r="U507" i="5"/>
  <c r="W535" i="5"/>
  <c r="W519" i="5"/>
  <c r="W523" i="5"/>
  <c r="U570" i="5"/>
  <c r="W530" i="5"/>
  <c r="U558" i="5"/>
  <c r="W607" i="5"/>
  <c r="W515" i="5"/>
  <c r="U583" i="5"/>
  <c r="W415" i="5"/>
  <c r="U408" i="5"/>
  <c r="U115" i="5"/>
  <c r="U351" i="5"/>
  <c r="W323" i="5"/>
  <c r="W196" i="5"/>
  <c r="U123" i="5"/>
  <c r="U88" i="5"/>
  <c r="W479" i="5"/>
  <c r="U396" i="5"/>
  <c r="U187" i="5"/>
  <c r="U371" i="5"/>
  <c r="U454" i="5"/>
  <c r="W447" i="5"/>
  <c r="W80" i="5"/>
  <c r="U276" i="5"/>
  <c r="W72" i="5"/>
  <c r="U280" i="5"/>
  <c r="W64" i="5"/>
  <c r="U432" i="5"/>
  <c r="U440" i="5"/>
  <c r="U147" i="5"/>
  <c r="W172" i="5"/>
  <c r="U264" i="5"/>
  <c r="W471" i="5"/>
  <c r="W167" i="5"/>
  <c r="U435" i="5"/>
  <c r="U483" i="5"/>
  <c r="U48" i="5"/>
  <c r="W379" i="5"/>
  <c r="U336" i="5"/>
  <c r="W320" i="5"/>
  <c r="U464" i="5"/>
  <c r="U227" i="5"/>
  <c r="W284" i="5"/>
  <c r="U52" i="5"/>
  <c r="W279" i="5"/>
  <c r="W347" i="5"/>
  <c r="W400" i="5"/>
  <c r="W480" i="5"/>
  <c r="W424" i="5"/>
  <c r="U328" i="5"/>
  <c r="U252" i="5"/>
  <c r="W68" i="5"/>
  <c r="U292" i="5"/>
  <c r="W104" i="5"/>
  <c r="W404" i="5"/>
  <c r="U20" i="5"/>
  <c r="U448" i="5"/>
  <c r="W472" i="5"/>
  <c r="W344" i="5"/>
  <c r="U163" i="5"/>
  <c r="W291" i="5"/>
  <c r="W60" i="5"/>
  <c r="W268" i="5"/>
  <c r="W91" i="5"/>
  <c r="W283" i="5"/>
  <c r="W100" i="5"/>
  <c r="U260" i="5"/>
  <c r="U171" i="5"/>
  <c r="U183" i="5"/>
  <c r="W23" i="5"/>
  <c r="U120" i="5"/>
  <c r="U388" i="5"/>
  <c r="W444" i="5"/>
  <c r="W407" i="5"/>
  <c r="U428" i="5"/>
  <c r="U340" i="5"/>
  <c r="W391" i="5"/>
  <c r="W160" i="5"/>
  <c r="W463" i="5"/>
  <c r="W420" i="5"/>
  <c r="U31" i="5"/>
  <c r="W208" i="5"/>
  <c r="U423" i="5"/>
  <c r="U456" i="5"/>
  <c r="W44" i="5"/>
  <c r="W468" i="5"/>
  <c r="W272" i="5"/>
  <c r="W416" i="5"/>
  <c r="W392" i="5"/>
  <c r="U179" i="5"/>
  <c r="W307" i="5"/>
  <c r="U76" i="5"/>
  <c r="W107" i="5"/>
  <c r="U148" i="5"/>
  <c r="U315" i="5"/>
  <c r="U40" i="5"/>
  <c r="U56" i="5"/>
  <c r="U152" i="5"/>
  <c r="U319" i="5"/>
  <c r="U476" i="5"/>
  <c r="U474" i="5"/>
  <c r="U135" i="5"/>
  <c r="W288" i="5"/>
  <c r="W176" i="5"/>
  <c r="W67" i="5"/>
  <c r="W71" i="5"/>
  <c r="W330" i="5"/>
  <c r="W458" i="5"/>
  <c r="W310" i="5"/>
  <c r="U106" i="5"/>
  <c r="U406" i="5"/>
  <c r="U370" i="5"/>
  <c r="U425" i="5"/>
  <c r="U83" i="5"/>
  <c r="U43" i="5"/>
  <c r="W433" i="5"/>
  <c r="W465" i="5"/>
  <c r="W225" i="5"/>
  <c r="W386" i="5"/>
  <c r="U98" i="5"/>
  <c r="U213" i="5"/>
  <c r="W39" i="5"/>
  <c r="W27" i="5"/>
  <c r="W261" i="5"/>
  <c r="W358" i="5"/>
  <c r="W242" i="5"/>
  <c r="W478" i="5"/>
  <c r="U414" i="5"/>
  <c r="W318" i="5"/>
  <c r="W230" i="5"/>
  <c r="W394" i="5"/>
  <c r="W350" i="5"/>
  <c r="U105" i="5"/>
  <c r="W338" i="5"/>
  <c r="U470" i="5"/>
  <c r="W95" i="5"/>
  <c r="W185" i="5"/>
  <c r="W254" i="5"/>
  <c r="W374" i="5"/>
  <c r="W38" i="5"/>
  <c r="W87" i="5"/>
  <c r="U366" i="5"/>
  <c r="U302" i="5"/>
  <c r="W294" i="5"/>
  <c r="W102" i="5"/>
  <c r="W326" i="5"/>
  <c r="W190" i="5"/>
  <c r="W47" i="5"/>
  <c r="U409" i="5"/>
  <c r="W417" i="5"/>
  <c r="U75" i="5"/>
  <c r="U385" i="5"/>
  <c r="W150" i="5"/>
  <c r="W193" i="5"/>
  <c r="W258" i="5"/>
  <c r="W197" i="5"/>
  <c r="W178" i="5"/>
  <c r="W301" i="5"/>
  <c r="W166" i="5"/>
  <c r="W389" i="5"/>
  <c r="W234" i="5"/>
  <c r="W446" i="5"/>
  <c r="W121" i="5"/>
  <c r="W250" i="5"/>
  <c r="W146" i="5"/>
  <c r="W1453" i="5"/>
  <c r="U1350" i="5"/>
  <c r="U1399" i="5"/>
  <c r="U1327" i="5"/>
  <c r="U455" i="5"/>
  <c r="W455" i="5"/>
  <c r="U375" i="5"/>
  <c r="W375" i="5"/>
  <c r="W355" i="5"/>
  <c r="U355" i="5"/>
  <c r="U339" i="5"/>
  <c r="W339" i="5"/>
  <c r="U287" i="5"/>
  <c r="W287" i="5"/>
  <c r="W231" i="5"/>
  <c r="U231" i="5"/>
  <c r="U223" i="5"/>
  <c r="W223" i="5"/>
  <c r="U139" i="5"/>
  <c r="W139" i="5"/>
  <c r="U28" i="5"/>
  <c r="W28" i="5"/>
  <c r="W24" i="5"/>
  <c r="U24" i="5"/>
  <c r="W131" i="5"/>
  <c r="U243" i="5"/>
  <c r="W92" i="5"/>
  <c r="U155" i="5"/>
  <c r="U119" i="5"/>
  <c r="W427" i="5"/>
  <c r="U437" i="5"/>
  <c r="W145" i="5"/>
  <c r="W295" i="5"/>
  <c r="W431" i="5"/>
  <c r="W359" i="5"/>
  <c r="U419" i="5"/>
  <c r="U1391" i="5"/>
  <c r="W217" i="5"/>
  <c r="U153" i="5"/>
  <c r="W137" i="5"/>
  <c r="W249" i="5"/>
  <c r="W1440" i="5"/>
  <c r="W1434" i="5"/>
  <c r="U1434" i="5"/>
  <c r="U1388" i="5"/>
  <c r="W1118" i="5"/>
  <c r="U1118" i="5"/>
  <c r="U1114" i="5"/>
  <c r="W1114" i="5"/>
  <c r="W1070" i="5"/>
  <c r="U1070" i="5"/>
  <c r="W986" i="5"/>
  <c r="U986" i="5"/>
  <c r="U864" i="5"/>
  <c r="W864" i="5"/>
  <c r="U812" i="5"/>
  <c r="W812" i="5"/>
  <c r="W738" i="5"/>
  <c r="U738" i="5"/>
  <c r="U662" i="5"/>
  <c r="W662" i="5"/>
  <c r="U658" i="5"/>
  <c r="W658" i="5"/>
  <c r="W654" i="5"/>
  <c r="U654" i="5"/>
  <c r="U606" i="5"/>
  <c r="W606" i="5"/>
  <c r="W602" i="5"/>
  <c r="U602" i="5"/>
  <c r="W598" i="5"/>
  <c r="U598" i="5"/>
  <c r="W546" i="5"/>
  <c r="U546" i="5"/>
  <c r="U522" i="5"/>
  <c r="W522" i="5"/>
  <c r="W450" i="5"/>
  <c r="U450" i="5"/>
  <c r="U79" i="5"/>
  <c r="W79" i="5"/>
  <c r="U1421" i="5"/>
  <c r="W1421" i="5"/>
  <c r="U1311" i="5"/>
  <c r="W1311" i="5"/>
  <c r="U265" i="5"/>
  <c r="W265" i="5"/>
  <c r="U209" i="5"/>
  <c r="W209" i="5"/>
  <c r="U181" i="5"/>
  <c r="W181" i="5"/>
  <c r="U169" i="5"/>
  <c r="W169" i="5"/>
  <c r="U125" i="5"/>
  <c r="W125" i="5"/>
  <c r="U113" i="5"/>
  <c r="W113" i="5"/>
  <c r="W97" i="5"/>
  <c r="U97" i="5"/>
  <c r="U195" i="5"/>
  <c r="U235" i="5"/>
  <c r="W219" i="5"/>
  <c r="U401" i="5"/>
  <c r="U215" i="5"/>
  <c r="W86" i="5"/>
  <c r="W129" i="5"/>
  <c r="U303" i="5"/>
  <c r="W1414" i="5"/>
  <c r="U149" i="5"/>
  <c r="W101" i="5"/>
  <c r="W229" i="5"/>
  <c r="W367" i="5"/>
  <c r="W445" i="5"/>
  <c r="U1451" i="5"/>
  <c r="U233" i="5"/>
  <c r="W343" i="5"/>
  <c r="W90" i="5"/>
  <c r="W311" i="5"/>
  <c r="W205" i="5"/>
  <c r="U16" i="5"/>
  <c r="W1375" i="5"/>
  <c r="U1375" i="5"/>
  <c r="U1279" i="5"/>
  <c r="W1279" i="5"/>
  <c r="U1172" i="5"/>
  <c r="W1172" i="5"/>
  <c r="U952" i="5"/>
  <c r="W952" i="5"/>
  <c r="U944" i="5"/>
  <c r="W944" i="5"/>
  <c r="W920" i="5"/>
  <c r="U920" i="5"/>
  <c r="U912" i="5"/>
  <c r="W912" i="5"/>
  <c r="U826" i="5"/>
  <c r="W826" i="5"/>
  <c r="W668" i="5"/>
  <c r="U668" i="5"/>
  <c r="U596" i="5"/>
  <c r="W596" i="5"/>
  <c r="U580" i="5"/>
  <c r="W580" i="5"/>
  <c r="W452" i="5"/>
  <c r="U452" i="5"/>
  <c r="W81" i="5"/>
  <c r="U81" i="5"/>
  <c r="U1373" i="5"/>
  <c r="W1373" i="5"/>
  <c r="U1301" i="5"/>
  <c r="W1301" i="5"/>
  <c r="U950" i="5"/>
  <c r="W950" i="5"/>
  <c r="U934" i="5"/>
  <c r="W934" i="5"/>
  <c r="U341" i="5"/>
  <c r="W341" i="5"/>
  <c r="W798" i="5"/>
  <c r="W974" i="5"/>
  <c r="U1034" i="5"/>
  <c r="W946" i="5"/>
  <c r="W840" i="5"/>
  <c r="U1165" i="5"/>
  <c r="W1165" i="5"/>
  <c r="U1129" i="5"/>
  <c r="W1129" i="5"/>
  <c r="U1021" i="5"/>
  <c r="W1021" i="5"/>
  <c r="W997" i="5"/>
  <c r="U997" i="5"/>
  <c r="U749" i="5"/>
  <c r="W749" i="5"/>
  <c r="U629" i="5"/>
  <c r="W629" i="5"/>
  <c r="U521" i="5"/>
  <c r="W521" i="5"/>
  <c r="W184" i="5"/>
  <c r="U184" i="5"/>
  <c r="U156" i="5"/>
  <c r="W156" i="5"/>
  <c r="W30" i="5"/>
  <c r="U30" i="5"/>
  <c r="W1442" i="5"/>
  <c r="U1442" i="5"/>
  <c r="W1335" i="5"/>
  <c r="U1335" i="5"/>
  <c r="U1242" i="5"/>
  <c r="W1242" i="5"/>
  <c r="W930" i="5"/>
  <c r="U930" i="5"/>
  <c r="U377" i="5"/>
  <c r="W926" i="5"/>
  <c r="W337" i="5"/>
  <c r="W309" i="5"/>
  <c r="U1030" i="5"/>
  <c r="W1364" i="5"/>
  <c r="U1364" i="5"/>
  <c r="U1169" i="5"/>
  <c r="W1169" i="5"/>
  <c r="W1093" i="5"/>
  <c r="U1093" i="5"/>
  <c r="U1069" i="5"/>
  <c r="W1069" i="5"/>
  <c r="U1025" i="5"/>
  <c r="W1025" i="5"/>
  <c r="U1009" i="5"/>
  <c r="W1009" i="5"/>
  <c r="W677" i="5"/>
  <c r="W982" i="5"/>
  <c r="W832" i="5"/>
  <c r="W1258" i="5"/>
  <c r="W1117" i="5"/>
  <c r="W293" i="5"/>
  <c r="W1253" i="5"/>
  <c r="U1429" i="5"/>
  <c r="W1429" i="5"/>
  <c r="U1367" i="5"/>
  <c r="W1367" i="5"/>
  <c r="W1275" i="5"/>
  <c r="U1275" i="5"/>
  <c r="U1184" i="5"/>
  <c r="W1184" i="5"/>
  <c r="W1148" i="5"/>
  <c r="U1148" i="5"/>
  <c r="U1072" i="5"/>
  <c r="W1072" i="5"/>
  <c r="U1024" i="5"/>
  <c r="W1024" i="5"/>
  <c r="W1066" i="5"/>
  <c r="U1066" i="5"/>
  <c r="W808" i="5"/>
  <c r="U808" i="5"/>
  <c r="W958" i="5"/>
  <c r="W998" i="5"/>
  <c r="W1381" i="5"/>
  <c r="U661" i="5"/>
  <c r="W661" i="5"/>
  <c r="W613" i="5"/>
  <c r="U613" i="5"/>
  <c r="W1105" i="5"/>
  <c r="W786" i="5"/>
  <c r="W914" i="5"/>
  <c r="U1077" i="5"/>
  <c r="W954" i="5"/>
  <c r="W737" i="5"/>
  <c r="W769" i="5"/>
  <c r="W876" i="5"/>
  <c r="W1050" i="5"/>
  <c r="U1218" i="5"/>
  <c r="U1415" i="5"/>
  <c r="U1431" i="5"/>
  <c r="W1101" i="5"/>
  <c r="W1428" i="5"/>
  <c r="U761" i="5"/>
  <c r="U1315" i="5"/>
  <c r="W978" i="5"/>
  <c r="U868" i="5"/>
  <c r="U1346" i="5"/>
  <c r="U1416" i="5"/>
  <c r="W1416" i="5"/>
  <c r="W1363" i="5"/>
  <c r="U1363" i="5"/>
  <c r="U1272" i="5"/>
  <c r="W1272" i="5"/>
  <c r="U1264" i="5"/>
  <c r="W1264" i="5"/>
  <c r="U1232" i="5"/>
  <c r="W1232" i="5"/>
  <c r="U697" i="5"/>
  <c r="W790" i="5"/>
  <c r="W918" i="5"/>
  <c r="W942" i="5"/>
  <c r="W966" i="5"/>
  <c r="W990" i="5"/>
  <c r="W1433" i="5"/>
  <c r="W1113" i="5"/>
  <c r="W1296" i="5"/>
  <c r="W1408" i="5"/>
  <c r="U657" i="5"/>
  <c r="W1049" i="5"/>
  <c r="W1121" i="5"/>
  <c r="W1200" i="5"/>
  <c r="W1320" i="5"/>
  <c r="W1353" i="5"/>
  <c r="W412" i="5"/>
  <c r="U581" i="5"/>
  <c r="W1173" i="5"/>
  <c r="U1181" i="5"/>
  <c r="W801" i="5"/>
  <c r="W1238" i="5"/>
  <c r="U1334" i="5"/>
  <c r="W816" i="5"/>
  <c r="W1269" i="5"/>
  <c r="W1365" i="5"/>
  <c r="W824" i="5"/>
  <c r="W1260" i="5"/>
  <c r="W621" i="5"/>
  <c r="W1149" i="5"/>
  <c r="U856" i="5"/>
  <c r="U884" i="5"/>
  <c r="U1409" i="5"/>
  <c r="W1409" i="5"/>
  <c r="U1405" i="5"/>
  <c r="W1405" i="5"/>
  <c r="U1336" i="5"/>
  <c r="W1336" i="5"/>
  <c r="W1259" i="5"/>
  <c r="U1259" i="5"/>
  <c r="U1179" i="5"/>
  <c r="W1179" i="5"/>
  <c r="W1167" i="5"/>
  <c r="U1167" i="5"/>
  <c r="W1143" i="5"/>
  <c r="U1143" i="5"/>
  <c r="W1099" i="5"/>
  <c r="U1099" i="5"/>
  <c r="U1380" i="5"/>
  <c r="W1380" i="5"/>
  <c r="U1357" i="5"/>
  <c r="W1357" i="5"/>
  <c r="U1351" i="5"/>
  <c r="W1351" i="5"/>
  <c r="W1267" i="5"/>
  <c r="U1267" i="5"/>
  <c r="W669" i="5"/>
  <c r="U669" i="5"/>
  <c r="U637" i="5"/>
  <c r="W637" i="5"/>
  <c r="W529" i="5"/>
  <c r="U529" i="5"/>
  <c r="U497" i="5"/>
  <c r="W497" i="5"/>
  <c r="U477" i="5"/>
  <c r="W477" i="5"/>
  <c r="W317" i="5"/>
  <c r="U317" i="5"/>
  <c r="U255" i="5"/>
  <c r="W255" i="5"/>
  <c r="W248" i="5"/>
  <c r="U248" i="5"/>
  <c r="U236" i="5"/>
  <c r="W236" i="5"/>
  <c r="U224" i="5"/>
  <c r="W224" i="5"/>
  <c r="U212" i="5"/>
  <c r="W212" i="5"/>
  <c r="W180" i="5"/>
  <c r="U180" i="5"/>
  <c r="U128" i="5"/>
  <c r="W128" i="5"/>
  <c r="W116" i="5"/>
  <c r="U116" i="5"/>
  <c r="U96" i="5"/>
  <c r="W96" i="5"/>
  <c r="W70" i="5"/>
  <c r="U70" i="5"/>
  <c r="W58" i="5"/>
  <c r="U58" i="5"/>
  <c r="W19" i="5"/>
  <c r="U19" i="5"/>
  <c r="W124" i="5"/>
  <c r="W609" i="5"/>
  <c r="U263" i="5"/>
  <c r="U15" i="5"/>
  <c r="W1219" i="5"/>
  <c r="U1219" i="5"/>
  <c r="W945" i="5"/>
  <c r="U945" i="5"/>
  <c r="W929" i="5"/>
  <c r="U929" i="5"/>
  <c r="U921" i="5"/>
  <c r="W921" i="5"/>
  <c r="U823" i="5"/>
  <c r="W823" i="5"/>
  <c r="U804" i="5"/>
  <c r="W804" i="5"/>
  <c r="U732" i="5"/>
  <c r="W732" i="5"/>
  <c r="W728" i="5"/>
  <c r="U728" i="5"/>
  <c r="W724" i="5"/>
  <c r="U724" i="5"/>
  <c r="W708" i="5"/>
  <c r="U708" i="5"/>
  <c r="U688" i="5"/>
  <c r="W688" i="5"/>
  <c r="U684" i="5"/>
  <c r="W684" i="5"/>
  <c r="W680" i="5"/>
  <c r="U680" i="5"/>
  <c r="W672" i="5"/>
  <c r="U672" i="5"/>
  <c r="U1368" i="5"/>
  <c r="W1368" i="5"/>
  <c r="U1361" i="5"/>
  <c r="W1361" i="5"/>
  <c r="U1252" i="5"/>
  <c r="W1252" i="5"/>
  <c r="U1248" i="5"/>
  <c r="W1248" i="5"/>
  <c r="W1457" i="5"/>
  <c r="U1271" i="5"/>
  <c r="U1343" i="5"/>
  <c r="W645" i="5"/>
  <c r="U645" i="5"/>
  <c r="W641" i="5"/>
  <c r="U641" i="5"/>
  <c r="U473" i="5"/>
  <c r="W473" i="5"/>
  <c r="U380" i="5"/>
  <c r="W380" i="5"/>
  <c r="U345" i="5"/>
  <c r="W345" i="5"/>
  <c r="U286" i="5"/>
  <c r="W286" i="5"/>
  <c r="W278" i="5"/>
  <c r="U278" i="5"/>
  <c r="U259" i="5"/>
  <c r="W259" i="5"/>
  <c r="W228" i="5"/>
  <c r="U228" i="5"/>
  <c r="U220" i="5"/>
  <c r="W220" i="5"/>
  <c r="U200" i="5"/>
  <c r="W200" i="5"/>
  <c r="U192" i="5"/>
  <c r="W192" i="5"/>
  <c r="U144" i="5"/>
  <c r="W144" i="5"/>
  <c r="W112" i="5"/>
  <c r="U112" i="5"/>
  <c r="W108" i="5"/>
  <c r="U108" i="5"/>
  <c r="W74" i="5"/>
  <c r="U74" i="5"/>
  <c r="W54" i="5"/>
  <c r="U54" i="5"/>
  <c r="W384" i="5"/>
  <c r="U633" i="5"/>
  <c r="W188" i="5"/>
  <c r="W1372" i="5"/>
  <c r="W11" i="5"/>
  <c r="W1227" i="5"/>
  <c r="U1227" i="5"/>
  <c r="U1223" i="5"/>
  <c r="W1223" i="5"/>
  <c r="U1168" i="5"/>
  <c r="W1168" i="5"/>
  <c r="W941" i="5"/>
  <c r="U941" i="5"/>
  <c r="U847" i="5"/>
  <c r="W847" i="5"/>
  <c r="W835" i="5"/>
  <c r="U835" i="5"/>
  <c r="U831" i="5"/>
  <c r="W831" i="5"/>
  <c r="U827" i="5"/>
  <c r="W827" i="5"/>
  <c r="W819" i="5"/>
  <c r="U819" i="5"/>
  <c r="U811" i="5"/>
  <c r="W811" i="5"/>
  <c r="U807" i="5"/>
  <c r="W807" i="5"/>
  <c r="W772" i="5"/>
  <c r="U772" i="5"/>
  <c r="W756" i="5"/>
  <c r="U756" i="5"/>
  <c r="W744" i="5"/>
  <c r="U744" i="5"/>
  <c r="W740" i="5"/>
  <c r="U740" i="5"/>
  <c r="W649" i="5"/>
  <c r="W625" i="5"/>
  <c r="U132" i="5"/>
  <c r="W1256" i="5"/>
  <c r="W136" i="5"/>
  <c r="W232" i="5"/>
  <c r="U851" i="5"/>
  <c r="W1164" i="5"/>
  <c r="W1244" i="5"/>
  <c r="W843" i="5"/>
  <c r="U89" i="5"/>
  <c r="W325" i="5"/>
  <c r="W1234" i="5"/>
  <c r="U1234" i="5"/>
  <c r="W1230" i="5"/>
  <c r="U1230" i="5"/>
  <c r="U984" i="5"/>
  <c r="W984" i="5"/>
  <c r="W976" i="5"/>
  <c r="U976" i="5"/>
  <c r="U964" i="5"/>
  <c r="W964" i="5"/>
  <c r="U747" i="5"/>
  <c r="W747" i="5"/>
  <c r="W1008" i="5"/>
  <c r="U99" i="5"/>
  <c r="U300" i="5"/>
  <c r="W368" i="5"/>
  <c r="W1020" i="5"/>
  <c r="W711" i="5"/>
  <c r="W751" i="5"/>
  <c r="W854" i="5"/>
  <c r="W870" i="5"/>
  <c r="U211" i="5"/>
  <c r="U203" i="5"/>
  <c r="U84" i="5"/>
  <c r="W1305" i="5"/>
  <c r="U151" i="5"/>
  <c r="U14" i="5"/>
  <c r="W356" i="5"/>
  <c r="U395" i="5"/>
  <c r="U453" i="5"/>
  <c r="W834" i="5"/>
  <c r="U460" i="5"/>
  <c r="U850" i="5"/>
  <c r="U1075" i="5"/>
  <c r="U707" i="5"/>
  <c r="U1103" i="5"/>
  <c r="U1270" i="5"/>
  <c r="W37" i="5"/>
  <c r="W364" i="5"/>
  <c r="W1052" i="5"/>
  <c r="W1095" i="5"/>
  <c r="W127" i="5"/>
  <c r="W788" i="5"/>
  <c r="W874" i="5"/>
  <c r="W1004" i="5"/>
  <c r="W1171" i="5"/>
  <c r="W1266" i="5"/>
  <c r="U1455" i="5"/>
  <c r="U443" i="5"/>
  <c r="W699" i="5"/>
  <c r="W207" i="5"/>
  <c r="W1348" i="5"/>
  <c r="U1348" i="5"/>
  <c r="U622" i="5"/>
  <c r="W622" i="5"/>
  <c r="W566" i="5"/>
  <c r="U566" i="5"/>
  <c r="U494" i="5"/>
  <c r="W494" i="5"/>
  <c r="U201" i="5"/>
  <c r="W201" i="5"/>
  <c r="W1406" i="5"/>
  <c r="U1406" i="5"/>
  <c r="U1285" i="5"/>
  <c r="W1285" i="5"/>
  <c r="U842" i="5"/>
  <c r="W842" i="5"/>
  <c r="U763" i="5"/>
  <c r="W763" i="5"/>
  <c r="U715" i="5"/>
  <c r="W715" i="5"/>
  <c r="W262" i="5"/>
  <c r="U262" i="5"/>
  <c r="W352" i="5"/>
  <c r="W767" i="5"/>
  <c r="W360" i="5"/>
  <c r="W1048" i="5"/>
  <c r="W247" i="5"/>
  <c r="U723" i="5"/>
  <c r="U781" i="5"/>
  <c r="U1147" i="5"/>
  <c r="U103" i="5"/>
  <c r="W1277" i="5"/>
  <c r="U1419" i="5"/>
  <c r="U439" i="5"/>
  <c r="U411" i="5"/>
  <c r="U956" i="5"/>
  <c r="W159" i="5"/>
  <c r="U1397" i="5"/>
  <c r="W1397" i="5"/>
  <c r="W1341" i="5"/>
  <c r="U1341" i="5"/>
  <c r="W1186" i="5"/>
  <c r="U1186" i="5"/>
  <c r="U1158" i="5"/>
  <c r="W1158" i="5"/>
  <c r="U995" i="5"/>
  <c r="W995" i="5"/>
  <c r="U963" i="5"/>
  <c r="W963" i="5"/>
  <c r="W434" i="5"/>
  <c r="U434" i="5"/>
  <c r="U335" i="5"/>
  <c r="W335" i="5"/>
  <c r="U170" i="5"/>
  <c r="W170" i="5"/>
  <c r="W158" i="5"/>
  <c r="U158" i="5"/>
  <c r="U175" i="5"/>
  <c r="W792" i="5"/>
  <c r="U792" i="5"/>
  <c r="U348" i="5"/>
  <c r="W348" i="5"/>
  <c r="U342" i="5"/>
  <c r="W342" i="5"/>
  <c r="U331" i="5"/>
  <c r="W331" i="5"/>
  <c r="U239" i="5"/>
  <c r="W239" i="5"/>
  <c r="U82" i="5"/>
  <c r="W82" i="5"/>
  <c r="W676" i="5"/>
  <c r="W569" i="5"/>
  <c r="W838" i="5"/>
  <c r="W951" i="5"/>
  <c r="W1006" i="5"/>
  <c r="W316" i="5"/>
  <c r="W1088" i="5"/>
  <c r="W1384" i="5"/>
  <c r="U251" i="5"/>
  <c r="W694" i="5"/>
  <c r="W308" i="5"/>
  <c r="W1201" i="5"/>
  <c r="W577" i="5"/>
  <c r="U549" i="5"/>
  <c r="U597" i="5"/>
  <c r="W818" i="5"/>
  <c r="W1276" i="5"/>
  <c r="W1404" i="5"/>
  <c r="W803" i="5"/>
  <c r="W953" i="5"/>
  <c r="W1100" i="5"/>
  <c r="U1338" i="5"/>
  <c r="U1354" i="5"/>
  <c r="U1402" i="5"/>
  <c r="W462" i="5"/>
  <c r="W1396" i="5"/>
  <c r="W430" i="5"/>
  <c r="W848" i="5"/>
  <c r="U937" i="5"/>
  <c r="U426" i="5"/>
  <c r="W701" i="5"/>
  <c r="U1247" i="5"/>
  <c r="W573" i="5"/>
  <c r="W1175" i="5"/>
  <c r="W1251" i="5"/>
  <c r="U1326" i="5"/>
  <c r="U94" i="5"/>
  <c r="W1386" i="5"/>
  <c r="W1362" i="5"/>
  <c r="U1362" i="5"/>
  <c r="W1358" i="5"/>
  <c r="U1257" i="5"/>
  <c r="U1191" i="5"/>
  <c r="U1137" i="5"/>
  <c r="U1053" i="5"/>
  <c r="W1053" i="5"/>
  <c r="U1041" i="5"/>
  <c r="U1038" i="5"/>
  <c r="W1038" i="5"/>
  <c r="W972" i="5"/>
  <c r="U972" i="5"/>
  <c r="U938" i="5"/>
  <c r="W938" i="5"/>
  <c r="U927" i="5"/>
  <c r="U891" i="5"/>
  <c r="W891" i="5"/>
  <c r="W872" i="5"/>
  <c r="U872" i="5"/>
  <c r="U746" i="5"/>
  <c r="W746" i="5"/>
  <c r="U735" i="5"/>
  <c r="U564" i="5"/>
  <c r="W564" i="5"/>
  <c r="U532" i="5"/>
  <c r="W532" i="5"/>
  <c r="U484" i="5"/>
  <c r="W484" i="5"/>
  <c r="U429" i="5"/>
  <c r="W429" i="5"/>
  <c r="U413" i="5"/>
  <c r="W413" i="5"/>
  <c r="U397" i="5"/>
  <c r="W397" i="5"/>
  <c r="W143" i="5"/>
  <c r="U143" i="5"/>
  <c r="U111" i="5"/>
  <c r="W93" i="5"/>
  <c r="U93" i="5"/>
  <c r="W1135" i="5"/>
  <c r="U1135" i="5"/>
  <c r="U888" i="5"/>
  <c r="W888" i="5"/>
  <c r="W910" i="5"/>
  <c r="W1096" i="5"/>
  <c r="W593" i="5"/>
  <c r="W1104" i="5"/>
  <c r="W1425" i="5"/>
  <c r="W705" i="5"/>
  <c r="W865" i="5"/>
  <c r="U1203" i="5"/>
  <c r="W541" i="5"/>
  <c r="U869" i="5"/>
  <c r="U957" i="5"/>
  <c r="W709" i="5"/>
  <c r="W973" i="5"/>
  <c r="W721" i="5"/>
  <c r="W698" i="5"/>
  <c r="W1412" i="5"/>
  <c r="U1412" i="5"/>
  <c r="U1330" i="5"/>
  <c r="W1330" i="5"/>
  <c r="U1044" i="5"/>
  <c r="W1044" i="5"/>
  <c r="U947" i="5"/>
  <c r="W947" i="5"/>
  <c r="U753" i="5"/>
  <c r="W753" i="5"/>
  <c r="U647" i="5"/>
  <c r="W647" i="5"/>
  <c r="U635" i="5"/>
  <c r="W635" i="5"/>
  <c r="U627" i="5"/>
  <c r="W627" i="5"/>
  <c r="W615" i="5"/>
  <c r="U615" i="5"/>
  <c r="W210" i="5"/>
  <c r="U210" i="5"/>
  <c r="U191" i="5"/>
  <c r="W191" i="5"/>
  <c r="U142" i="5"/>
  <c r="W142" i="5"/>
  <c r="W62" i="5"/>
  <c r="U62" i="5"/>
  <c r="U50" i="5"/>
  <c r="W50" i="5"/>
  <c r="W42" i="5"/>
  <c r="U42" i="5"/>
  <c r="U32" i="5"/>
  <c r="W32" i="5"/>
  <c r="W505" i="5"/>
  <c r="W601" i="5"/>
  <c r="W830" i="5"/>
  <c r="W895" i="5"/>
  <c r="W975" i="5"/>
  <c r="W1401" i="5"/>
  <c r="U10" i="5"/>
  <c r="W1057" i="5"/>
  <c r="W1185" i="5"/>
  <c r="W1344" i="5"/>
  <c r="W168" i="5"/>
  <c r="U296" i="5"/>
  <c r="U312" i="5"/>
  <c r="U909" i="5"/>
  <c r="U1015" i="5"/>
  <c r="W1441" i="5"/>
  <c r="W1155" i="5"/>
  <c r="W1010" i="5"/>
  <c r="W1188" i="5"/>
  <c r="W1210" i="5"/>
  <c r="W965" i="5"/>
  <c r="W1322" i="5"/>
  <c r="W1370" i="5"/>
  <c r="W398" i="5"/>
  <c r="W1023" i="5"/>
  <c r="W1189" i="5"/>
  <c r="W720" i="5"/>
  <c r="W796" i="5"/>
  <c r="W880" i="5"/>
  <c r="U1115" i="5"/>
  <c r="W979" i="5"/>
  <c r="W1092" i="5"/>
  <c r="W731" i="5"/>
  <c r="W913" i="5"/>
  <c r="U1450" i="5"/>
  <c r="U686" i="5"/>
  <c r="W852" i="5"/>
  <c r="U916" i="5"/>
  <c r="U1314" i="5"/>
  <c r="U988" i="5"/>
  <c r="U46" i="5"/>
  <c r="W138" i="5"/>
  <c r="W1019" i="5"/>
  <c r="W202" i="5"/>
  <c r="W1422" i="5"/>
  <c r="U1422" i="5"/>
  <c r="W1411" i="5"/>
  <c r="U1411" i="5"/>
  <c r="U1196" i="5"/>
  <c r="W1196" i="5"/>
  <c r="U1085" i="5"/>
  <c r="W1085" i="5"/>
  <c r="U962" i="5"/>
  <c r="W962" i="5"/>
  <c r="U760" i="5"/>
  <c r="W760" i="5"/>
  <c r="U673" i="5"/>
  <c r="W673" i="5"/>
  <c r="U642" i="5"/>
  <c r="W642" i="5"/>
  <c r="U626" i="5"/>
  <c r="W626" i="5"/>
  <c r="W274" i="5"/>
  <c r="U274" i="5"/>
  <c r="U270" i="5"/>
  <c r="W270" i="5"/>
  <c r="U266" i="5"/>
  <c r="W266" i="5"/>
  <c r="U77" i="5"/>
  <c r="W77" i="5"/>
  <c r="U35" i="5"/>
  <c r="W35" i="5"/>
  <c r="W1403" i="5"/>
  <c r="U1398" i="5"/>
  <c r="W1398" i="5"/>
  <c r="U1377" i="5"/>
  <c r="W1377" i="5"/>
  <c r="U1308" i="5"/>
  <c r="W1308" i="5"/>
  <c r="U1284" i="5"/>
  <c r="W1284" i="5"/>
  <c r="U1280" i="5"/>
  <c r="W1280" i="5"/>
  <c r="U1225" i="5"/>
  <c r="W1225" i="5"/>
  <c r="W1124" i="5"/>
  <c r="U1124" i="5"/>
  <c r="U762" i="5"/>
  <c r="W762" i="5"/>
  <c r="W313" i="5"/>
  <c r="U313" i="5"/>
  <c r="W237" i="5"/>
  <c r="U237" i="5"/>
  <c r="W214" i="5"/>
  <c r="U214" i="5"/>
  <c r="U22" i="5"/>
  <c r="W22" i="5"/>
  <c r="W1265" i="5"/>
  <c r="U403" i="5"/>
  <c r="U1067" i="5"/>
  <c r="U502" i="5"/>
  <c r="W1394" i="5"/>
  <c r="U1394" i="5"/>
  <c r="W1302" i="5"/>
  <c r="U1302" i="5"/>
  <c r="U1243" i="5"/>
  <c r="W1243" i="5"/>
  <c r="U1151" i="5"/>
  <c r="W1151" i="5"/>
  <c r="W1130" i="5"/>
  <c r="U1130" i="5"/>
  <c r="U1123" i="5"/>
  <c r="W1123" i="5"/>
  <c r="U1107" i="5"/>
  <c r="W1107" i="5"/>
  <c r="U714" i="5"/>
  <c r="W714" i="5"/>
  <c r="W683" i="5"/>
  <c r="U683" i="5"/>
  <c r="W667" i="5"/>
  <c r="U667" i="5"/>
  <c r="W655" i="5"/>
  <c r="U655" i="5"/>
  <c r="W651" i="5"/>
  <c r="U651" i="5"/>
  <c r="W537" i="5"/>
  <c r="U537" i="5"/>
  <c r="U513" i="5"/>
  <c r="W513" i="5"/>
  <c r="U493" i="5"/>
  <c r="W493" i="5"/>
  <c r="W469" i="5"/>
  <c r="U469" i="5"/>
  <c r="U459" i="5"/>
  <c r="W459" i="5"/>
  <c r="U489" i="5"/>
  <c r="W1432" i="5"/>
  <c r="W449" i="5"/>
  <c r="U324" i="5"/>
  <c r="W1073" i="5"/>
  <c r="W1144" i="5"/>
  <c r="U369" i="5"/>
  <c r="W545" i="5"/>
  <c r="U365" i="5"/>
  <c r="U372" i="5"/>
  <c r="U533" i="5"/>
  <c r="W565" i="5"/>
  <c r="W1119" i="5"/>
  <c r="W1292" i="5"/>
  <c r="W349" i="5"/>
  <c r="W387" i="5"/>
  <c r="U1127" i="5"/>
  <c r="U1261" i="5"/>
  <c r="U402" i="5"/>
  <c r="W623" i="5"/>
  <c r="W418" i="5"/>
  <c r="U1395" i="5"/>
  <c r="W765" i="5"/>
  <c r="W1221" i="5"/>
  <c r="W1071" i="5"/>
  <c r="U687" i="5"/>
  <c r="W281" i="5"/>
  <c r="W643" i="5"/>
  <c r="U1452" i="5"/>
  <c r="W1452" i="5"/>
  <c r="U1449" i="5"/>
  <c r="W1449" i="5"/>
  <c r="U1439" i="5"/>
  <c r="W1439" i="5"/>
  <c r="W1435" i="5"/>
  <c r="U1435" i="5"/>
  <c r="W1387" i="5"/>
  <c r="U1387" i="5"/>
  <c r="U1340" i="5"/>
  <c r="W1340" i="5"/>
  <c r="U1332" i="5"/>
  <c r="W1332" i="5"/>
  <c r="U1321" i="5"/>
  <c r="W1321" i="5"/>
  <c r="U1317" i="5"/>
  <c r="W1317" i="5"/>
  <c r="W1079" i="5"/>
  <c r="U1079" i="5"/>
  <c r="U810" i="5"/>
  <c r="W810" i="5"/>
  <c r="U727" i="5"/>
  <c r="W727" i="5"/>
  <c r="U1300" i="5"/>
  <c r="W1300" i="5"/>
  <c r="W1274" i="5"/>
  <c r="U1274" i="5"/>
  <c r="W1262" i="5"/>
  <c r="U1262" i="5"/>
  <c r="U1241" i="5"/>
  <c r="W1241" i="5"/>
  <c r="U1228" i="5"/>
  <c r="W1228" i="5"/>
  <c r="W1215" i="5"/>
  <c r="U1215" i="5"/>
  <c r="U1160" i="5"/>
  <c r="W1160" i="5"/>
  <c r="W900" i="5"/>
  <c r="U900" i="5"/>
  <c r="U877" i="5"/>
  <c r="W877" i="5"/>
  <c r="W399" i="5"/>
  <c r="U399" i="5"/>
  <c r="U357" i="5"/>
  <c r="W357" i="5"/>
  <c r="U282" i="5"/>
  <c r="W282" i="5"/>
  <c r="U218" i="5"/>
  <c r="W218" i="5"/>
  <c r="U165" i="5"/>
  <c r="W165" i="5"/>
  <c r="W1128" i="5"/>
  <c r="U353" i="5"/>
  <c r="W896" i="5"/>
  <c r="U297" i="5"/>
  <c r="W321" i="5"/>
  <c r="U1374" i="5"/>
  <c r="W628" i="5"/>
  <c r="U1385" i="5"/>
  <c r="W1385" i="5"/>
  <c r="W1310" i="5"/>
  <c r="U1310" i="5"/>
  <c r="W1235" i="5"/>
  <c r="U1235" i="5"/>
  <c r="U1180" i="5"/>
  <c r="W1180" i="5"/>
  <c r="W1174" i="5"/>
  <c r="U1174" i="5"/>
  <c r="U1140" i="5"/>
  <c r="W1140" i="5"/>
  <c r="W1111" i="5"/>
  <c r="U1111" i="5"/>
  <c r="W691" i="5"/>
  <c r="U691" i="5"/>
  <c r="U670" i="5"/>
  <c r="W670" i="5"/>
  <c r="W659" i="5"/>
  <c r="U659" i="5"/>
  <c r="U639" i="5"/>
  <c r="W639" i="5"/>
  <c r="W631" i="5"/>
  <c r="U631" i="5"/>
  <c r="U481" i="5"/>
  <c r="W481" i="5"/>
  <c r="W438" i="5"/>
  <c r="U438" i="5"/>
  <c r="W410" i="5"/>
  <c r="U410" i="5"/>
  <c r="U285" i="5"/>
  <c r="W285" i="5"/>
  <c r="U277" i="5"/>
  <c r="W277" i="5"/>
  <c r="U376" i="5"/>
  <c r="W585" i="5"/>
  <c r="W783" i="5"/>
  <c r="W1097" i="5"/>
  <c r="W1224" i="5"/>
  <c r="W1288" i="5"/>
  <c r="W1400" i="5"/>
  <c r="W244" i="5"/>
  <c r="U561" i="5"/>
  <c r="W12" i="5"/>
  <c r="U161" i="5"/>
  <c r="U485" i="5"/>
  <c r="U1141" i="5"/>
  <c r="U422" i="5"/>
  <c r="U695" i="5"/>
  <c r="W1268" i="5"/>
  <c r="W240" i="5"/>
  <c r="W327" i="5"/>
  <c r="W1194" i="5"/>
  <c r="W304" i="5"/>
  <c r="W589" i="5"/>
  <c r="W510" i="5"/>
  <c r="W271" i="5"/>
  <c r="W1454" i="5"/>
  <c r="U1454" i="5"/>
  <c r="U1389" i="5"/>
  <c r="W1389" i="5"/>
  <c r="W1378" i="5"/>
  <c r="U1378" i="5"/>
  <c r="U1371" i="5"/>
  <c r="W1371" i="5"/>
  <c r="W1342" i="5"/>
  <c r="U1342" i="5"/>
  <c r="U1331" i="5"/>
  <c r="W1331" i="5"/>
  <c r="U1306" i="5"/>
  <c r="W1306" i="5"/>
  <c r="W1094" i="5"/>
  <c r="U1094" i="5"/>
  <c r="U1086" i="5"/>
  <c r="W1086" i="5"/>
  <c r="U1065" i="5"/>
  <c r="W1065" i="5"/>
  <c r="W1062" i="5"/>
  <c r="U1062" i="5"/>
  <c r="U1058" i="5"/>
  <c r="W1058" i="5"/>
  <c r="W1046" i="5"/>
  <c r="U1046" i="5"/>
  <c r="W1039" i="5"/>
  <c r="U1039" i="5"/>
  <c r="W1035" i="5"/>
  <c r="U1035" i="5"/>
  <c r="U1000" i="5"/>
  <c r="W1000" i="5"/>
  <c r="U849" i="5"/>
  <c r="W836" i="5"/>
  <c r="U836" i="5"/>
  <c r="U141" i="5"/>
  <c r="W141" i="5"/>
  <c r="W78" i="5"/>
  <c r="U78" i="5"/>
  <c r="W1202" i="5"/>
  <c r="U1202" i="5"/>
  <c r="U516" i="5"/>
  <c r="W516" i="5"/>
  <c r="U206" i="5"/>
  <c r="W206" i="5"/>
  <c r="U817" i="5"/>
  <c r="W817" i="5"/>
  <c r="U9" i="5"/>
  <c r="W9" i="5"/>
  <c r="U1424" i="5"/>
  <c r="W1424" i="5"/>
  <c r="U1316" i="5"/>
  <c r="W1316" i="5"/>
  <c r="U1312" i="5"/>
  <c r="W1312" i="5"/>
  <c r="W1291" i="5"/>
  <c r="U1291" i="5"/>
  <c r="U1287" i="5"/>
  <c r="W1287" i="5"/>
  <c r="W1250" i="5"/>
  <c r="U1250" i="5"/>
  <c r="W1217" i="5"/>
  <c r="U1217" i="5"/>
  <c r="U1207" i="5"/>
  <c r="W1207" i="5"/>
  <c r="U1204" i="5"/>
  <c r="W1204" i="5"/>
  <c r="U1161" i="5"/>
  <c r="W1161" i="5"/>
  <c r="U1028" i="5"/>
  <c r="W1028" i="5"/>
  <c r="U1012" i="5"/>
  <c r="W1012" i="5"/>
  <c r="U925" i="5"/>
  <c r="W925" i="5"/>
  <c r="U861" i="5"/>
  <c r="W861" i="5"/>
  <c r="U858" i="5"/>
  <c r="W858" i="5"/>
  <c r="U797" i="5"/>
  <c r="W797" i="5"/>
  <c r="U733" i="5"/>
  <c r="W733" i="5"/>
  <c r="U730" i="5"/>
  <c r="W730" i="5"/>
  <c r="U644" i="5"/>
  <c r="W644" i="5"/>
  <c r="U579" i="5"/>
  <c r="W579" i="5"/>
  <c r="U575" i="5"/>
  <c r="W575" i="5"/>
  <c r="U557" i="5"/>
  <c r="W557" i="5"/>
  <c r="U525" i="5"/>
  <c r="W525" i="5"/>
  <c r="U390" i="5"/>
  <c r="W390" i="5"/>
  <c r="U373" i="5"/>
  <c r="W373" i="5"/>
  <c r="U305" i="5"/>
  <c r="W305" i="5"/>
  <c r="U269" i="5"/>
  <c r="W269" i="5"/>
  <c r="U241" i="5"/>
  <c r="W241" i="5"/>
  <c r="W61" i="5"/>
  <c r="U61" i="5"/>
  <c r="W57" i="5"/>
  <c r="U57" i="5"/>
  <c r="U49" i="5"/>
  <c r="W49" i="5"/>
  <c r="W656" i="5"/>
  <c r="W1016" i="5"/>
  <c r="W553" i="5"/>
  <c r="U51" i="5"/>
  <c r="W140" i="5"/>
  <c r="W1297" i="5"/>
  <c r="W1360" i="5"/>
  <c r="W1392" i="5"/>
  <c r="U299" i="5"/>
  <c r="U164" i="5"/>
  <c r="W1080" i="5"/>
  <c r="W1120" i="5"/>
  <c r="W1437" i="5"/>
  <c r="U55" i="5"/>
  <c r="U216" i="5"/>
  <c r="W491" i="5"/>
  <c r="U845" i="5"/>
  <c r="W599" i="5"/>
  <c r="U1126" i="5"/>
  <c r="W587" i="5"/>
  <c r="W1222" i="5"/>
  <c r="U985" i="5"/>
  <c r="W1063" i="5"/>
  <c r="U1154" i="5"/>
  <c r="W1293" i="5"/>
  <c r="U1447" i="5"/>
  <c r="W1318" i="5"/>
  <c r="W289" i="5"/>
  <c r="W466" i="5"/>
  <c r="W590" i="5"/>
  <c r="W1087" i="5"/>
  <c r="U383" i="5"/>
  <c r="W539" i="5"/>
  <c r="U646" i="5"/>
  <c r="U1379" i="5"/>
  <c r="U745" i="5"/>
  <c r="U1347" i="5"/>
  <c r="W901" i="5"/>
  <c r="W969" i="5"/>
  <c r="W1108" i="5"/>
  <c r="U725" i="5"/>
  <c r="U789" i="5"/>
  <c r="U853" i="5"/>
  <c r="U917" i="5"/>
  <c r="W977" i="5"/>
  <c r="W1133" i="5"/>
  <c r="W1156" i="5"/>
  <c r="U1299" i="5"/>
  <c r="W238" i="5"/>
  <c r="U154" i="5"/>
  <c r="W174" i="5"/>
  <c r="U1443" i="5"/>
  <c r="W949" i="5"/>
  <c r="W222" i="5"/>
  <c r="W126" i="5"/>
  <c r="W660" i="5"/>
  <c r="W1022" i="5"/>
  <c r="W1018" i="5"/>
  <c r="W1446" i="5"/>
  <c r="U1446" i="5"/>
  <c r="U1410" i="5"/>
  <c r="W1410" i="5"/>
  <c r="W1376" i="5"/>
  <c r="U1376" i="5"/>
  <c r="U1323" i="5"/>
  <c r="W1323" i="5"/>
  <c r="U1319" i="5"/>
  <c r="W1319" i="5"/>
  <c r="U1226" i="5"/>
  <c r="W1226" i="5"/>
  <c r="U1178" i="5"/>
  <c r="W1178" i="5"/>
  <c r="U1166" i="5"/>
  <c r="W1166" i="5"/>
  <c r="U1445" i="5"/>
  <c r="W1445" i="5"/>
  <c r="W1426" i="5"/>
  <c r="U1426" i="5"/>
  <c r="W1289" i="5"/>
  <c r="U1289" i="5"/>
  <c r="U1212" i="5"/>
  <c r="W1212" i="5"/>
  <c r="U1145" i="5"/>
  <c r="W1145" i="5"/>
  <c r="U1112" i="5"/>
  <c r="W1112" i="5"/>
  <c r="U1068" i="5"/>
  <c r="W1068" i="5"/>
  <c r="U1059" i="5"/>
  <c r="W1059" i="5"/>
  <c r="W1047" i="5"/>
  <c r="U1047" i="5"/>
  <c r="U1043" i="5"/>
  <c r="W1043" i="5"/>
  <c r="W1014" i="5"/>
  <c r="U1014" i="5"/>
  <c r="U996" i="5"/>
  <c r="W996" i="5"/>
  <c r="W992" i="5"/>
  <c r="U992" i="5"/>
  <c r="U981" i="5"/>
  <c r="W981" i="5"/>
  <c r="U886" i="5"/>
  <c r="W886" i="5"/>
  <c r="U822" i="5"/>
  <c r="W822" i="5"/>
  <c r="U758" i="5"/>
  <c r="W758" i="5"/>
  <c r="U638" i="5"/>
  <c r="W638" i="5"/>
  <c r="U612" i="5"/>
  <c r="W612" i="5"/>
  <c r="U605" i="5"/>
  <c r="W605" i="5"/>
  <c r="W551" i="5"/>
  <c r="U551" i="5"/>
  <c r="U509" i="5"/>
  <c r="W509" i="5"/>
  <c r="U378" i="5"/>
  <c r="W378" i="5"/>
  <c r="U363" i="5"/>
  <c r="W363" i="5"/>
  <c r="U332" i="5"/>
  <c r="W332" i="5"/>
  <c r="U322" i="5"/>
  <c r="W322" i="5"/>
  <c r="U273" i="5"/>
  <c r="W273" i="5"/>
  <c r="U256" i="5"/>
  <c r="W256" i="5"/>
  <c r="U253" i="5"/>
  <c r="W253" i="5"/>
  <c r="U189" i="5"/>
  <c r="W189" i="5"/>
  <c r="U177" i="5"/>
  <c r="W177" i="5"/>
  <c r="U114" i="5"/>
  <c r="W114" i="5"/>
  <c r="U63" i="5"/>
  <c r="W63" i="5"/>
  <c r="W361" i="5"/>
  <c r="W983" i="5"/>
  <c r="W18" i="5"/>
  <c r="W204" i="5"/>
  <c r="W1033" i="5"/>
  <c r="W1089" i="5"/>
  <c r="U59" i="5"/>
  <c r="U36" i="5"/>
  <c r="W1152" i="5"/>
  <c r="W1177" i="5"/>
  <c r="W1281" i="5"/>
  <c r="W1345" i="5"/>
  <c r="U65" i="5"/>
  <c r="U517" i="5"/>
  <c r="U717" i="5"/>
  <c r="U987" i="5"/>
  <c r="U1098" i="5"/>
  <c r="W1324" i="5"/>
  <c r="U226" i="5"/>
  <c r="U501" i="5"/>
  <c r="U620" i="5"/>
  <c r="W1078" i="5"/>
  <c r="W503" i="5"/>
  <c r="U1026" i="5"/>
  <c r="U162" i="5"/>
  <c r="W498" i="5"/>
  <c r="U603" i="5"/>
  <c r="W1037" i="5"/>
  <c r="W1116" i="5"/>
  <c r="W1255" i="5"/>
  <c r="W547" i="5"/>
  <c r="W700" i="5"/>
  <c r="W764" i="5"/>
  <c r="W828" i="5"/>
  <c r="W892" i="5"/>
  <c r="U1214" i="5"/>
  <c r="U650" i="5"/>
  <c r="U873" i="5"/>
  <c r="W134" i="5"/>
  <c r="W773" i="5"/>
  <c r="W1082" i="5"/>
  <c r="W1150" i="5"/>
  <c r="U618" i="5"/>
  <c r="W713" i="5"/>
  <c r="W777" i="5"/>
  <c r="W841" i="5"/>
  <c r="W905" i="5"/>
  <c r="W1456" i="5"/>
  <c r="W1002" i="5"/>
  <c r="W487" i="5"/>
  <c r="W922" i="5"/>
  <c r="W122" i="5"/>
  <c r="U630" i="5"/>
  <c r="W794" i="5"/>
  <c r="W1122" i="5"/>
  <c r="W436" i="5"/>
  <c r="U1444" i="5"/>
  <c r="W1444" i="5"/>
  <c r="W1438" i="5"/>
  <c r="U1438" i="5"/>
  <c r="U1325" i="5"/>
  <c r="W1325" i="5"/>
  <c r="U1254" i="5"/>
  <c r="W1254" i="5"/>
  <c r="W1231" i="5"/>
  <c r="U1231" i="5"/>
  <c r="W1211" i="5"/>
  <c r="U1211" i="5"/>
  <c r="W1183" i="5"/>
  <c r="U1183" i="5"/>
</calcChain>
</file>

<file path=xl/comments1.xml><?xml version="1.0" encoding="utf-8"?>
<comments xmlns="http://schemas.openxmlformats.org/spreadsheetml/2006/main">
  <authors>
    <author>Gayle Brown, DFO</author>
    <author>DFO-MPO</author>
    <author>Gayle Brown</author>
  </authors>
  <commentList>
    <comment ref="E8" authorId="0" shapeId="0">
      <text>
        <r>
          <rPr>
            <b/>
            <sz val="9"/>
            <color indexed="81"/>
            <rFont val="Tahoma"/>
            <family val="2"/>
          </rPr>
          <t>Gayle Brown, DFO:</t>
        </r>
        <r>
          <rPr>
            <sz val="9"/>
            <color indexed="81"/>
            <rFont val="Tahoma"/>
            <family val="2"/>
          </rPr>
          <t xml:space="preserve">
This column contains the proportion of CWTs recovered in fishery catches and the escapement at the youngest age of with mature fish for each stock; this is typically age 2 for ocean-type stocks and age 3 for stream-type stocks.  The denominator in the proportion is the total CWTs released for the brood.</t>
        </r>
      </text>
    </comment>
    <comment ref="F8" authorId="0" shapeId="0">
      <text>
        <r>
          <rPr>
            <b/>
            <sz val="9"/>
            <color indexed="81"/>
            <rFont val="Tahoma"/>
            <family val="2"/>
          </rPr>
          <t>Gayle Brown, DFO:</t>
        </r>
        <r>
          <rPr>
            <sz val="9"/>
            <color indexed="81"/>
            <rFont val="Tahoma"/>
            <family val="2"/>
          </rPr>
          <t xml:space="preserve">
This column contains the proportion of CWTs recovered across all ages in a brood in fishery catches and escapement out of the total CWTs released for the brood</t>
        </r>
      </text>
    </comment>
    <comment ref="G8" authorId="0" shapeId="0">
      <text>
        <r>
          <rPr>
            <b/>
            <sz val="9"/>
            <color indexed="81"/>
            <rFont val="Tahoma"/>
            <family val="2"/>
          </rPr>
          <t>Gayle Brown, DFO:</t>
        </r>
        <r>
          <rPr>
            <sz val="9"/>
            <color indexed="81"/>
            <rFont val="Tahoma"/>
            <family val="2"/>
          </rPr>
          <t xml:space="preserve">
This column with heading name 'Age2COHSR' contains the time series of smolt-to-age 2 cohort survival rates used by the CTC.  The estimates for broods indicated by 'Y" under column 'CompletedBY" are final with all ages having matured.  Those broods with 'N' in this columns are not yet complete and the age 2 cohort survival rates are preliminary estimates with certain assumptions used to calculate the values.</t>
        </r>
      </text>
    </comment>
    <comment ref="J8" authorId="1" shapeId="0">
      <text>
        <r>
          <rPr>
            <b/>
            <sz val="9"/>
            <color indexed="81"/>
            <rFont val="Tahoma"/>
            <family val="2"/>
          </rPr>
          <t>DFO-MPO:</t>
        </r>
        <r>
          <rPr>
            <sz val="9"/>
            <color indexed="81"/>
            <rFont val="Tahoma"/>
            <family val="2"/>
          </rPr>
          <t xml:space="preserve">
'Y' in this column signifies that all ages for a stock and brood have matured.
'N' in this column indicates that one or more ages for a brood (and stock) have yet to mature and the number of missing ages is given under the column labelled 'NumAgesMissingfromBrood'. Currently this is column X.
'na' means that there were tagged fish were not released for the 
brood (i.e., the brood is 'missing' from analyses of tag recoveries.
</t>
        </r>
      </text>
    </comment>
    <comment ref="O8" authorId="2" shapeId="0">
      <text>
        <r>
          <rPr>
            <b/>
            <sz val="8"/>
            <color indexed="81"/>
            <rFont val="Tahoma"/>
            <family val="2"/>
          </rPr>
          <t>Gayle Brown:</t>
        </r>
        <r>
          <rPr>
            <sz val="8"/>
            <color indexed="81"/>
            <rFont val="Tahoma"/>
            <family val="2"/>
          </rPr>
          <t xml:space="preserve">
1 = Alaska
2 = Canada
3 = Washington
4 = Oregon</t>
        </r>
      </text>
    </comment>
    <comment ref="S8" authorId="2" shapeId="0">
      <text>
        <r>
          <rPr>
            <b/>
            <sz val="8"/>
            <color indexed="81"/>
            <rFont val="Tahoma"/>
            <family val="2"/>
          </rPr>
          <t>Gayle Brown:</t>
        </r>
        <r>
          <rPr>
            <sz val="8"/>
            <color indexed="81"/>
            <rFont val="Tahoma"/>
            <family val="2"/>
          </rPr>
          <t xml:space="preserve">
Life history type here consists of just two types:
0 = fall run &amp; ocean-type smolts
1 = spring run &amp; stream-type smolts</t>
        </r>
      </text>
    </comment>
    <comment ref="T8" authorId="2" shapeId="0">
      <text>
        <r>
          <rPr>
            <b/>
            <sz val="8"/>
            <color indexed="81"/>
            <rFont val="Tahoma"/>
            <family val="2"/>
          </rPr>
          <t>Gayle Brown:</t>
        </r>
        <r>
          <rPr>
            <sz val="8"/>
            <color indexed="81"/>
            <rFont val="Tahoma"/>
            <family val="2"/>
          </rPr>
          <t xml:space="preserve">
1 = spring run
2 = summer run
3 = fall run
This column was filled using the run type specified for each stock in the CAS 'WireTagCode' table.</t>
        </r>
      </text>
    </comment>
    <comment ref="U8" authorId="2" shapeId="0">
      <text>
        <r>
          <rPr>
            <b/>
            <sz val="8"/>
            <color indexed="81"/>
            <rFont val="Tahoma"/>
            <family val="2"/>
          </rPr>
          <t>Gayle Brown:</t>
        </r>
        <r>
          <rPr>
            <sz val="8"/>
            <color indexed="81"/>
            <rFont val="Tahoma"/>
            <family val="2"/>
          </rPr>
          <t xml:space="preserve">
OCEAN ENTRY YEAR is:
1) For FALL STOCKS (LIFE HISTORY TYPE = 0), is brood year + 1 
1) For SPRING STOCKS (LIFE HISTORY TYPE = 1), is brood year + 2</t>
        </r>
      </text>
    </comment>
  </commentList>
</comments>
</file>

<file path=xl/comments2.xml><?xml version="1.0" encoding="utf-8"?>
<comments xmlns="http://schemas.openxmlformats.org/spreadsheetml/2006/main">
  <authors>
    <author>Gayle Brown</author>
  </authors>
  <commentList>
    <comment ref="E5" authorId="0" shapeId="0">
      <text>
        <r>
          <rPr>
            <b/>
            <sz val="8"/>
            <color indexed="81"/>
            <rFont val="Tahoma"/>
            <family val="2"/>
          </rPr>
          <t>Gayle Brown:</t>
        </r>
        <r>
          <rPr>
            <sz val="8"/>
            <color indexed="81"/>
            <rFont val="Tahoma"/>
            <family val="2"/>
          </rPr>
          <t xml:space="preserve">
1 = Alaska
2 = Canada
3 = Washington
4 = Oregon</t>
        </r>
      </text>
    </comment>
    <comment ref="I5" authorId="0" shapeId="0">
      <text>
        <r>
          <rPr>
            <b/>
            <sz val="8"/>
            <color indexed="81"/>
            <rFont val="Tahoma"/>
            <family val="2"/>
          </rPr>
          <t>Gayle Brown:</t>
        </r>
        <r>
          <rPr>
            <sz val="8"/>
            <color indexed="81"/>
            <rFont val="Tahoma"/>
            <family val="2"/>
          </rPr>
          <t xml:space="preserve">
Life history type here consists of just two types:
0 = fall run &amp; ocean-type smolts
1 = spring run &amp; stream-type smolts</t>
        </r>
      </text>
    </comment>
    <comment ref="J5" authorId="0" shapeId="0">
      <text>
        <r>
          <rPr>
            <b/>
            <sz val="8"/>
            <color indexed="81"/>
            <rFont val="Tahoma"/>
            <family val="2"/>
          </rPr>
          <t>Gayle Brown:</t>
        </r>
        <r>
          <rPr>
            <sz val="8"/>
            <color indexed="81"/>
            <rFont val="Tahoma"/>
            <family val="2"/>
          </rPr>
          <t xml:space="preserve">
1 = spring run
2 = summer run
3 = fall run
This column was filled using the run type specified for each stock in the CAS 'WireTagCode' table.</t>
        </r>
      </text>
    </comment>
  </commentList>
</comments>
</file>

<file path=xl/comments3.xml><?xml version="1.0" encoding="utf-8"?>
<comments xmlns="http://schemas.openxmlformats.org/spreadsheetml/2006/main">
  <authors>
    <author>Gayle Brown</author>
    <author>browng</author>
  </authors>
  <commentList>
    <comment ref="G5" authorId="0" shapeId="0">
      <text>
        <r>
          <rPr>
            <b/>
            <sz val="8"/>
            <color indexed="81"/>
            <rFont val="Tahoma"/>
            <family val="2"/>
          </rPr>
          <t>Gayle Brown:</t>
        </r>
        <r>
          <rPr>
            <sz val="8"/>
            <color indexed="81"/>
            <rFont val="Tahoma"/>
            <family val="2"/>
          </rPr>
          <t xml:space="preserve">
Predominant juvenile life history type:
0 = ocean-type or underyearling smolts
1 = stream-type or yearling smolts</t>
        </r>
      </text>
    </comment>
    <comment ref="H5" authorId="0" shapeId="0">
      <text>
        <r>
          <rPr>
            <b/>
            <sz val="8"/>
            <color indexed="81"/>
            <rFont val="Tahoma"/>
            <family val="2"/>
          </rPr>
          <t>Gayle Brown:</t>
        </r>
        <r>
          <rPr>
            <sz val="8"/>
            <color indexed="81"/>
            <rFont val="Tahoma"/>
            <family val="2"/>
          </rPr>
          <t xml:space="preserve">
Predominant juvenile life history type:
0 = ocean-type or underyearling smolts
1 = stream-type or yearling smolts</t>
        </r>
      </text>
    </comment>
    <comment ref="I5" authorId="0" shapeId="0">
      <text>
        <r>
          <rPr>
            <b/>
            <sz val="8"/>
            <color indexed="81"/>
            <rFont val="Tahoma"/>
            <family val="2"/>
          </rPr>
          <t>Gayle Brown:</t>
        </r>
        <r>
          <rPr>
            <sz val="8"/>
            <color indexed="81"/>
            <rFont val="Tahoma"/>
            <family val="2"/>
          </rPr>
          <t xml:space="preserve">
1 = spring run
2 = summer run
3 = fall run
This column was filled using the run type specified for each stock in the CAS 'WireTagCode' table.</t>
        </r>
      </text>
    </comment>
    <comment ref="N15" authorId="1" shapeId="0">
      <text>
        <r>
          <rPr>
            <b/>
            <sz val="8"/>
            <color indexed="81"/>
            <rFont val="Tahoma"/>
            <family val="2"/>
          </rPr>
          <t>browng:</t>
        </r>
        <r>
          <rPr>
            <sz val="8"/>
            <color indexed="81"/>
            <rFont val="Tahoma"/>
            <family val="2"/>
          </rPr>
          <t xml:space="preserve">
Mid-river adjacent to Astoria
</t>
        </r>
      </text>
    </comment>
    <comment ref="N24" authorId="1" shapeId="0">
      <text>
        <r>
          <rPr>
            <b/>
            <sz val="8"/>
            <color indexed="81"/>
            <rFont val="Tahoma"/>
            <family val="2"/>
          </rPr>
          <t>browng:</t>
        </r>
        <r>
          <rPr>
            <sz val="8"/>
            <color indexed="81"/>
            <rFont val="Tahoma"/>
            <family val="2"/>
          </rPr>
          <t xml:space="preserve">
Mid-river adjacent to Astoria
</t>
        </r>
      </text>
    </comment>
    <comment ref="N25" authorId="1" shapeId="0">
      <text>
        <r>
          <rPr>
            <b/>
            <sz val="8"/>
            <color indexed="81"/>
            <rFont val="Tahoma"/>
            <family val="2"/>
          </rPr>
          <t>browng:</t>
        </r>
        <r>
          <rPr>
            <sz val="8"/>
            <color indexed="81"/>
            <rFont val="Tahoma"/>
            <family val="2"/>
          </rPr>
          <t xml:space="preserve">
Mid-river adjacent to Astoria
</t>
        </r>
      </text>
    </comment>
    <comment ref="N32" authorId="1" shapeId="0">
      <text>
        <r>
          <rPr>
            <b/>
            <sz val="8"/>
            <color indexed="81"/>
            <rFont val="Tahoma"/>
            <family val="2"/>
          </rPr>
          <t>browng:</t>
        </r>
        <r>
          <rPr>
            <sz val="8"/>
            <color indexed="81"/>
            <rFont val="Tahoma"/>
            <family val="2"/>
          </rPr>
          <t xml:space="preserve">
Mid-river adjacent to Astoria
</t>
        </r>
      </text>
    </comment>
    <comment ref="N35" authorId="1" shapeId="0">
      <text>
        <r>
          <rPr>
            <b/>
            <sz val="8"/>
            <color indexed="81"/>
            <rFont val="Tahoma"/>
            <family val="2"/>
          </rPr>
          <t>browng:</t>
        </r>
        <r>
          <rPr>
            <sz val="8"/>
            <color indexed="81"/>
            <rFont val="Tahoma"/>
            <family val="2"/>
          </rPr>
          <t xml:space="preserve">
At ocean entry point near Lake Union
</t>
        </r>
      </text>
    </comment>
    <comment ref="N36" authorId="1" shapeId="0">
      <text>
        <r>
          <rPr>
            <b/>
            <sz val="8"/>
            <color indexed="81"/>
            <rFont val="Tahoma"/>
            <family val="2"/>
          </rPr>
          <t>browng:</t>
        </r>
        <r>
          <rPr>
            <sz val="8"/>
            <color indexed="81"/>
            <rFont val="Tahoma"/>
            <family val="2"/>
          </rPr>
          <t xml:space="preserve">
Mid-river adjacent to Astoria
</t>
        </r>
      </text>
    </comment>
    <comment ref="N40" authorId="1" shapeId="0">
      <text>
        <r>
          <rPr>
            <b/>
            <sz val="8"/>
            <color indexed="81"/>
            <rFont val="Tahoma"/>
            <family val="2"/>
          </rPr>
          <t>browng:</t>
        </r>
        <r>
          <rPr>
            <sz val="8"/>
            <color indexed="81"/>
            <rFont val="Tahoma"/>
            <family val="2"/>
          </rPr>
          <t xml:space="preserve">
Mid-river adjacent to Astoria
</t>
        </r>
      </text>
    </comment>
    <comment ref="N41" authorId="1" shapeId="0">
      <text>
        <r>
          <rPr>
            <b/>
            <sz val="8"/>
            <color indexed="81"/>
            <rFont val="Tahoma"/>
            <family val="2"/>
          </rPr>
          <t>browng:</t>
        </r>
        <r>
          <rPr>
            <sz val="8"/>
            <color indexed="81"/>
            <rFont val="Tahoma"/>
            <family val="2"/>
          </rPr>
          <t xml:space="preserve">
Mid-river adjacent to Astoria
</t>
        </r>
      </text>
    </comment>
    <comment ref="N42" authorId="1" shapeId="0">
      <text>
        <r>
          <rPr>
            <b/>
            <sz val="8"/>
            <color indexed="81"/>
            <rFont val="Tahoma"/>
            <family val="2"/>
          </rPr>
          <t>browng:</t>
        </r>
        <r>
          <rPr>
            <sz val="8"/>
            <color indexed="81"/>
            <rFont val="Tahoma"/>
            <family val="2"/>
          </rPr>
          <t xml:space="preserve">
Mid-river adjacent to Astoria
</t>
        </r>
      </text>
    </comment>
    <comment ref="N43" authorId="1" shapeId="0">
      <text>
        <r>
          <rPr>
            <b/>
            <sz val="8"/>
            <color indexed="81"/>
            <rFont val="Tahoma"/>
            <family val="2"/>
          </rPr>
          <t>browng:</t>
        </r>
        <r>
          <rPr>
            <sz val="8"/>
            <color indexed="81"/>
            <rFont val="Tahoma"/>
            <family val="2"/>
          </rPr>
          <t xml:space="preserve">
Mid-river adjacent to Astoria
</t>
        </r>
      </text>
    </comment>
    <comment ref="N61" authorId="1" shapeId="0">
      <text>
        <r>
          <rPr>
            <b/>
            <sz val="8"/>
            <color indexed="81"/>
            <rFont val="Tahoma"/>
            <family val="2"/>
          </rPr>
          <t>browng:</t>
        </r>
        <r>
          <rPr>
            <sz val="8"/>
            <color indexed="81"/>
            <rFont val="Tahoma"/>
            <family val="2"/>
          </rPr>
          <t xml:space="preserve">
At Skagit City at confluence of major north and south forks near ocean</t>
        </r>
      </text>
    </comment>
    <comment ref="N65" authorId="1" shapeId="0">
      <text>
        <r>
          <rPr>
            <b/>
            <sz val="8"/>
            <color indexed="81"/>
            <rFont val="Tahoma"/>
            <family val="2"/>
          </rPr>
          <t>browng:</t>
        </r>
        <r>
          <rPr>
            <sz val="8"/>
            <color indexed="81"/>
            <rFont val="Tahoma"/>
            <family val="2"/>
          </rPr>
          <t xml:space="preserve">
Mid-river adjacent to Astoria
</t>
        </r>
      </text>
    </comment>
    <comment ref="N66" authorId="1" shapeId="0">
      <text>
        <r>
          <rPr>
            <b/>
            <sz val="8"/>
            <color indexed="81"/>
            <rFont val="Tahoma"/>
            <family val="2"/>
          </rPr>
          <t>browng:</t>
        </r>
        <r>
          <rPr>
            <sz val="8"/>
            <color indexed="81"/>
            <rFont val="Tahoma"/>
            <family val="2"/>
          </rPr>
          <t xml:space="preserve">
Near the point where the Deschutes R enters marine area in the Olympia Region.  Various release sites for this stock; Deschutes R chosen as the one point.</t>
        </r>
      </text>
    </comment>
    <comment ref="N73" authorId="1" shapeId="0">
      <text>
        <r>
          <rPr>
            <b/>
            <sz val="8"/>
            <color indexed="81"/>
            <rFont val="Tahoma"/>
            <family val="2"/>
          </rPr>
          <t>browng:</t>
        </r>
        <r>
          <rPr>
            <sz val="8"/>
            <color indexed="81"/>
            <rFont val="Tahoma"/>
            <family val="2"/>
          </rPr>
          <t xml:space="preserve">
Mid-river adjacent to Astoria
</t>
        </r>
      </text>
    </comment>
    <comment ref="N76" authorId="1" shapeId="0">
      <text>
        <r>
          <rPr>
            <b/>
            <sz val="8"/>
            <color indexed="81"/>
            <rFont val="Tahoma"/>
            <family val="2"/>
          </rPr>
          <t>browng:</t>
        </r>
        <r>
          <rPr>
            <sz val="8"/>
            <color indexed="81"/>
            <rFont val="Tahoma"/>
            <family val="2"/>
          </rPr>
          <t xml:space="preserve">
Mid-river adjacent to Astoria
</t>
        </r>
      </text>
    </comment>
    <comment ref="N77" authorId="1" shapeId="0">
      <text>
        <r>
          <rPr>
            <b/>
            <sz val="8"/>
            <color indexed="81"/>
            <rFont val="Tahoma"/>
            <family val="2"/>
          </rPr>
          <t>browng:</t>
        </r>
        <r>
          <rPr>
            <sz val="8"/>
            <color indexed="81"/>
            <rFont val="Tahoma"/>
            <family val="2"/>
          </rPr>
          <t xml:space="preserve">
At ocean entry point near Lake Union
</t>
        </r>
      </text>
    </comment>
    <comment ref="N78" authorId="1" shapeId="0">
      <text>
        <r>
          <rPr>
            <b/>
            <sz val="8"/>
            <color indexed="81"/>
            <rFont val="Tahoma"/>
            <family val="2"/>
          </rPr>
          <t>browng:</t>
        </r>
        <r>
          <rPr>
            <sz val="8"/>
            <color indexed="81"/>
            <rFont val="Tahoma"/>
            <family val="2"/>
          </rPr>
          <t xml:space="preserve">
Mid-river adjacent to Astoria
</t>
        </r>
      </text>
    </comment>
    <comment ref="N83" authorId="1" shapeId="0">
      <text>
        <r>
          <rPr>
            <b/>
            <sz val="8"/>
            <color indexed="81"/>
            <rFont val="Tahoma"/>
            <family val="2"/>
          </rPr>
          <t>browng:</t>
        </r>
        <r>
          <rPr>
            <sz val="8"/>
            <color indexed="81"/>
            <rFont val="Tahoma"/>
            <family val="2"/>
          </rPr>
          <t xml:space="preserve">
Mid-river adjacent to Astoria
</t>
        </r>
      </text>
    </comment>
  </commentList>
</comments>
</file>

<file path=xl/sharedStrings.xml><?xml version="1.0" encoding="utf-8"?>
<sst xmlns="http://schemas.openxmlformats.org/spreadsheetml/2006/main" count="7098" uniqueCount="319">
  <si>
    <t>Country</t>
  </si>
  <si>
    <t>Stock</t>
  </si>
  <si>
    <t>BY</t>
  </si>
  <si>
    <t>CA</t>
  </si>
  <si>
    <t>ATN</t>
  </si>
  <si>
    <t>Atnarko River Summer</t>
  </si>
  <si>
    <t>ATS</t>
  </si>
  <si>
    <t>Atnarko River Summer Yearlings</t>
  </si>
  <si>
    <t>BQR</t>
  </si>
  <si>
    <t>Big Qualicum</t>
  </si>
  <si>
    <t>CHI</t>
  </si>
  <si>
    <t>Chilliwack Fall</t>
  </si>
  <si>
    <t>COW</t>
  </si>
  <si>
    <t>Cowichan</t>
  </si>
  <si>
    <t>HAR</t>
  </si>
  <si>
    <t>Harrison River Fall</t>
  </si>
  <si>
    <t>MSH</t>
  </si>
  <si>
    <t>NAN</t>
  </si>
  <si>
    <t>Nanaimo River Fall</t>
  </si>
  <si>
    <t>NIC</t>
  </si>
  <si>
    <t>Nicola River Spring</t>
  </si>
  <si>
    <t>PHI</t>
  </si>
  <si>
    <t>PPS</t>
  </si>
  <si>
    <t>Puntledge Summer</t>
  </si>
  <si>
    <t>QUI</t>
  </si>
  <si>
    <t>Quinsam Fall</t>
  </si>
  <si>
    <t>RBT</t>
  </si>
  <si>
    <t>Robertson Creek</t>
  </si>
  <si>
    <t>SHU</t>
  </si>
  <si>
    <t>Lower Shuswap River Summers</t>
  </si>
  <si>
    <t>DOM</t>
  </si>
  <si>
    <t>Dome Creek Spring</t>
  </si>
  <si>
    <t>KLM</t>
  </si>
  <si>
    <t>Kitsumkalum Summers</t>
  </si>
  <si>
    <t>KLY</t>
  </si>
  <si>
    <t>Kitsumkalum Yearlings</t>
  </si>
  <si>
    <t>US</t>
  </si>
  <si>
    <t>CWF</t>
  </si>
  <si>
    <t>Cowlitz Tule</t>
  </si>
  <si>
    <t>ELK</t>
  </si>
  <si>
    <t>Elk River</t>
  </si>
  <si>
    <t>ELW</t>
  </si>
  <si>
    <t>Elwha Fall Fingerling</t>
  </si>
  <si>
    <t>GAD</t>
  </si>
  <si>
    <t>George Adams Fall Fingerling</t>
  </si>
  <si>
    <t>HAN</t>
  </si>
  <si>
    <t>Hanford Wild</t>
  </si>
  <si>
    <t>HOK</t>
  </si>
  <si>
    <t>Hoko Fall Fingerling</t>
  </si>
  <si>
    <t>LRH</t>
  </si>
  <si>
    <t>Columbia Lower River Hatchery</t>
  </si>
  <si>
    <t>LRW</t>
  </si>
  <si>
    <t>Lewis River Wild</t>
  </si>
  <si>
    <t>LYF</t>
  </si>
  <si>
    <t>Lyons Ferry</t>
  </si>
  <si>
    <t>LYY</t>
  </si>
  <si>
    <t>Lyons Ferry Yearling</t>
  </si>
  <si>
    <t>NIS</t>
  </si>
  <si>
    <t>Nisqually Fall Fingerling</t>
  </si>
  <si>
    <t>NKS</t>
  </si>
  <si>
    <t>Nooksack Spring Yearling</t>
  </si>
  <si>
    <t>NSF</t>
  </si>
  <si>
    <t>Nooksack Spring Fingerling</t>
  </si>
  <si>
    <t>SAM</t>
  </si>
  <si>
    <t>Samish Fall Fingerling</t>
  </si>
  <si>
    <t>SKF</t>
  </si>
  <si>
    <t>Skagit Spring Fingerling</t>
  </si>
  <si>
    <t>SKS</t>
  </si>
  <si>
    <t>Skagit Spring Yearling</t>
  </si>
  <si>
    <t>SKY</t>
  </si>
  <si>
    <t>Skykomish Fall Fingerling</t>
  </si>
  <si>
    <t>SOO</t>
  </si>
  <si>
    <t>Sooes Fall Fingerling</t>
  </si>
  <si>
    <t>SPR</t>
  </si>
  <si>
    <t>Spring Creek Tule</t>
  </si>
  <si>
    <t>SPS</t>
  </si>
  <si>
    <t>South Puget Sound Fall Fingerling</t>
  </si>
  <si>
    <t>SPY</t>
  </si>
  <si>
    <t>South Puget Sound Fall Yearling</t>
  </si>
  <si>
    <t>SQP</t>
  </si>
  <si>
    <t>Squaxin Pens Fall Yearling</t>
  </si>
  <si>
    <t>SRH</t>
  </si>
  <si>
    <t>Salmon River</t>
  </si>
  <si>
    <t>SSF</t>
  </si>
  <si>
    <t>Skagit Summer Fingerling</t>
  </si>
  <si>
    <t>STL</t>
  </si>
  <si>
    <t>Stillaguamish Fall Fingerling</t>
  </si>
  <si>
    <t>SUM</t>
  </si>
  <si>
    <t>Columbia Summers</t>
  </si>
  <si>
    <t>URB</t>
  </si>
  <si>
    <t>Upriver Bright</t>
  </si>
  <si>
    <t>UWA</t>
  </si>
  <si>
    <t>University of Washington Accelerated</t>
  </si>
  <si>
    <t>WRY</t>
  </si>
  <si>
    <t>White River Spring Yearling</t>
  </si>
  <si>
    <t>ACI</t>
  </si>
  <si>
    <t>Alaska Central Inside</t>
  </si>
  <si>
    <t>ADM</t>
  </si>
  <si>
    <t>Alaska Deer Mountain</t>
  </si>
  <si>
    <t>AHC</t>
  </si>
  <si>
    <t>Alaska Herring Cove</t>
  </si>
  <si>
    <t>AKS</t>
  </si>
  <si>
    <t>Alaska Spring</t>
  </si>
  <si>
    <t>ALP</t>
  </si>
  <si>
    <t>Little Port Walter</t>
  </si>
  <si>
    <t>AMC</t>
  </si>
  <si>
    <t>ANB</t>
  </si>
  <si>
    <t>Alaska Neets Bay</t>
  </si>
  <si>
    <t>CHK</t>
  </si>
  <si>
    <t>Chilkat Spring</t>
  </si>
  <si>
    <t>NSA</t>
  </si>
  <si>
    <t>QUE</t>
  </si>
  <si>
    <t>Queets Fall Fingerling</t>
  </si>
  <si>
    <t>SSA</t>
  </si>
  <si>
    <t>STI</t>
  </si>
  <si>
    <t>Stikine River Spring</t>
  </si>
  <si>
    <t>TAK</t>
  </si>
  <si>
    <t>Taku Spring</t>
  </si>
  <si>
    <t>UNU</t>
  </si>
  <si>
    <t>Unuk Spring</t>
  </si>
  <si>
    <t>WSH</t>
  </si>
  <si>
    <t>Willamette Spring</t>
  </si>
  <si>
    <t>This sheet provides information on each of the Canadian and US Chinook CWT Indicator stocks for which an annual exploitation rate analysis is completed by the PSC's Chinook Technical Committee.</t>
  </si>
  <si>
    <t>Marine Entry Point</t>
  </si>
  <si>
    <t>StockAcronym</t>
  </si>
  <si>
    <t>StockName</t>
  </si>
  <si>
    <t>Jurisdiction</t>
  </si>
  <si>
    <t>OceanStartAge</t>
  </si>
  <si>
    <t>TerminalNetAge</t>
  </si>
  <si>
    <t>MaxAge</t>
  </si>
  <si>
    <t>SmoltAgeCode</t>
  </si>
  <si>
    <t>AdultRunTimingCode</t>
  </si>
  <si>
    <t>AdultRunTiming</t>
  </si>
  <si>
    <t>Region</t>
  </si>
  <si>
    <t>Comments</t>
  </si>
  <si>
    <t>Lat</t>
  </si>
  <si>
    <t>Long</t>
  </si>
  <si>
    <t>AK</t>
  </si>
  <si>
    <t>streamtype</t>
  </si>
  <si>
    <t>Spring</t>
  </si>
  <si>
    <t>SEAK</t>
  </si>
  <si>
    <t>Aggregate stock composed of ACI, ADM, AHC, ALP, ANB</t>
  </si>
  <si>
    <t>na</t>
  </si>
  <si>
    <t>ASI</t>
  </si>
  <si>
    <t>Alaska Southern Inside</t>
  </si>
  <si>
    <t>Can't seem to find information on this SEAK stock</t>
  </si>
  <si>
    <t>BC</t>
  </si>
  <si>
    <t>oceantype</t>
  </si>
  <si>
    <t>Summer</t>
  </si>
  <si>
    <t>CBC</t>
  </si>
  <si>
    <t>ERA stock</t>
  </si>
  <si>
    <t>Atnarko River Spring</t>
  </si>
  <si>
    <t>Special purpose - not a CDN ERA indicator</t>
  </si>
  <si>
    <t>BIG</t>
  </si>
  <si>
    <t>Big Creek Tule Chinook</t>
  </si>
  <si>
    <t>CR</t>
  </si>
  <si>
    <t>Fall</t>
  </si>
  <si>
    <t>LCOLR</t>
  </si>
  <si>
    <t>Big Qualicum River Fall</t>
  </si>
  <si>
    <t>ECVI</t>
  </si>
  <si>
    <t>CAP</t>
  </si>
  <si>
    <t>Capilano River Fall</t>
  </si>
  <si>
    <t>SCST</t>
  </si>
  <si>
    <t>Chilliwack  River Fall (Harrison  R Fall Stock)</t>
  </si>
  <si>
    <t>LFR</t>
  </si>
  <si>
    <t>Wild smolt tagging</t>
  </si>
  <si>
    <t>CHM</t>
  </si>
  <si>
    <t>Chickamin Spring</t>
  </si>
  <si>
    <t>CHU</t>
  </si>
  <si>
    <t>Chilliwack River Fall (Unmarked)</t>
  </si>
  <si>
    <t>CKO</t>
  </si>
  <si>
    <t>Chilko River Spring</t>
  </si>
  <si>
    <t>MFR</t>
  </si>
  <si>
    <t>Cowichan River Fall</t>
  </si>
  <si>
    <t>Cowlitz Fall Tule</t>
  </si>
  <si>
    <t>CWS</t>
  </si>
  <si>
    <t>Cowlitz Spring</t>
  </si>
  <si>
    <t>UFR</t>
  </si>
  <si>
    <t>OR</t>
  </si>
  <si>
    <t>ORCST</t>
  </si>
  <si>
    <t>WA</t>
  </si>
  <si>
    <t>JFUCA</t>
  </si>
  <si>
    <t>HOODC</t>
  </si>
  <si>
    <t>Skokomish</t>
  </si>
  <si>
    <t>GRN</t>
  </si>
  <si>
    <t>Green River Fall Fingerling</t>
  </si>
  <si>
    <t>SPGSD</t>
  </si>
  <si>
    <t>GRO</t>
  </si>
  <si>
    <t>Grovers Creek Fall Fingerling</t>
  </si>
  <si>
    <t>UCOLR</t>
  </si>
  <si>
    <t>ISS</t>
  </si>
  <si>
    <t>Issaquah Fall Fingerling</t>
  </si>
  <si>
    <t>KAL</t>
  </si>
  <si>
    <t>Kalama Fall Hatchery Tule</t>
  </si>
  <si>
    <t>KIT</t>
  </si>
  <si>
    <t>Kitimat River Spring</t>
  </si>
  <si>
    <t>NBC</t>
  </si>
  <si>
    <t>Kitsumkalum River Summer</t>
  </si>
  <si>
    <t>Kitsumkalum River Yearling</t>
  </si>
  <si>
    <t>Reflects fingerling rearing strategy (not necessarily juv life history)</t>
  </si>
  <si>
    <t>NKF</t>
  </si>
  <si>
    <t>Nooksack Fall Fingerling</t>
  </si>
  <si>
    <t>NPGSD</t>
  </si>
  <si>
    <t>NPY</t>
  </si>
  <si>
    <t>North Puget Sound Fall Yearling</t>
  </si>
  <si>
    <t>Not a current US indicator</t>
  </si>
  <si>
    <t>Puntledge River Summer</t>
  </si>
  <si>
    <t>QN2</t>
  </si>
  <si>
    <t>Quinault Fall Fingerling 2</t>
  </si>
  <si>
    <t>WACST</t>
  </si>
  <si>
    <t>QNT</t>
  </si>
  <si>
    <t>Quinault Fall Fingerling</t>
  </si>
  <si>
    <t>Quinsam River Fall</t>
  </si>
  <si>
    <t>Robertson Creek Fall</t>
  </si>
  <si>
    <t>WCVI</t>
  </si>
  <si>
    <t>Lower Shuswap River Summer</t>
  </si>
  <si>
    <t>SKE</t>
  </si>
  <si>
    <t>Skeena River Summer</t>
  </si>
  <si>
    <t>Verified by LL (return more in July, Wallace Hatchery)</t>
  </si>
  <si>
    <t>(Makah Coastal facility (Sooes Hatchery)</t>
  </si>
  <si>
    <t>MCOLR</t>
  </si>
  <si>
    <t>Stikine Spring</t>
  </si>
  <si>
    <t>TBR</t>
  </si>
  <si>
    <t>Stillaguamish Summer Fingerling</t>
  </si>
  <si>
    <t>North Fork is location of Summer run</t>
  </si>
  <si>
    <t>Releases a mixture of fingerling and Yearling (BP codes are fingerling; many later codes are yearling with better survival)</t>
  </si>
  <si>
    <t>Upriver Brights</t>
  </si>
  <si>
    <t>WAS</t>
  </si>
  <si>
    <t>Washougal Fall Hatchery</t>
  </si>
  <si>
    <t>WHF</t>
  </si>
  <si>
    <t>White River Hatchery Fingerling</t>
  </si>
  <si>
    <t>White River shows both juve LHTs (fingerling type probably predominates)</t>
  </si>
  <si>
    <t>WHY</t>
  </si>
  <si>
    <t>White River Hatchery Yearling</t>
  </si>
  <si>
    <t>White River drains off Rainier (now flows into the Puyallup R but historically flowed into the Green and then Duwamish; drainage was completely changed to a different drainage)</t>
  </si>
  <si>
    <t>WRF</t>
  </si>
  <si>
    <t>White River Spring Fingerling</t>
  </si>
  <si>
    <t>CompleteBY</t>
  </si>
  <si>
    <t>Y</t>
  </si>
  <si>
    <t>N</t>
  </si>
  <si>
    <t>SmoltType</t>
  </si>
  <si>
    <t>OldestAge</t>
  </si>
  <si>
    <t>This sheet contains three survival rate time series for all cohort analysis stocks</t>
  </si>
  <si>
    <t>Age2CWTSR</t>
  </si>
  <si>
    <t>TotalCWTSR</t>
  </si>
  <si>
    <t>Age2COHSR</t>
  </si>
  <si>
    <t>MinAge</t>
  </si>
  <si>
    <t>Region 1</t>
  </si>
  <si>
    <t>Region 2</t>
  </si>
  <si>
    <t>Stock Name</t>
  </si>
  <si>
    <t>LifeHistoryType</t>
  </si>
  <si>
    <t>RunType</t>
  </si>
  <si>
    <t>OceanEntryYear</t>
  </si>
  <si>
    <t>StockNum</t>
  </si>
  <si>
    <t>Juvenile_LifeHistoryType</t>
  </si>
  <si>
    <t>NumAgesMissingfromBrood</t>
  </si>
  <si>
    <t>LGS</t>
  </si>
  <si>
    <t>UPF</t>
  </si>
  <si>
    <t>Middle Shuswap Summers</t>
  </si>
  <si>
    <t>SMF</t>
  </si>
  <si>
    <t>Phillips River Fall</t>
  </si>
  <si>
    <t>UGS</t>
  </si>
  <si>
    <t>Alaska Macaulay Hatchery</t>
  </si>
  <si>
    <t>LC</t>
  </si>
  <si>
    <t>ORC</t>
  </si>
  <si>
    <t>WAC</t>
  </si>
  <si>
    <t>PS</t>
  </si>
  <si>
    <t>HC</t>
  </si>
  <si>
    <t>UC</t>
  </si>
  <si>
    <t>NPS</t>
  </si>
  <si>
    <t>Lookup</t>
  </si>
  <si>
    <t>Survival rate estimates in columns D, E and F are given as proportions but can also be expressed as percentages if multiplied by 100.</t>
  </si>
  <si>
    <t>Data in columns below are from sheet 'CAS table SpeciesStock]</t>
  </si>
  <si>
    <t>CWT Stock</t>
  </si>
  <si>
    <t>StkNum</t>
  </si>
  <si>
    <t>Southeast Alaska</t>
  </si>
  <si>
    <t>Southest Alaska</t>
  </si>
  <si>
    <t>British Columbia</t>
  </si>
  <si>
    <t>Northern British Columbia</t>
  </si>
  <si>
    <t>Puget Sound</t>
  </si>
  <si>
    <t>West Coast Vancouver Island</t>
  </si>
  <si>
    <t>WA Coastal</t>
  </si>
  <si>
    <t>Upper Georgia Strait</t>
  </si>
  <si>
    <t>Columbia River</t>
  </si>
  <si>
    <t>Lower Georgia Strait</t>
  </si>
  <si>
    <t>Oregon Coastal</t>
  </si>
  <si>
    <t>Lower Fraser River</t>
  </si>
  <si>
    <t>Upper Fraser River</t>
  </si>
  <si>
    <t>North Puget Sound</t>
  </si>
  <si>
    <t>South Puget Sound</t>
  </si>
  <si>
    <t>Hood Canal</t>
  </si>
  <si>
    <t>Lower Columbia River</t>
  </si>
  <si>
    <t>Upper Columbia River</t>
  </si>
  <si>
    <t>Central British Columbia</t>
  </si>
  <si>
    <t>This sheet contains the list of the Chinook Technical Committee's CWT indicator stocks</t>
  </si>
  <si>
    <t>Southern Mainland Fjords</t>
  </si>
  <si>
    <t>Taku &amp; Stikine</t>
  </si>
  <si>
    <t>SE Alaska Spring</t>
  </si>
  <si>
    <t>NE Alaska Spring</t>
  </si>
  <si>
    <t>Note: Formulas are present in columns L through X</t>
  </si>
  <si>
    <t xml:space="preserve">Note: This sheet needs  to be updated  with any new stocks included in the ERA in 2016 </t>
  </si>
  <si>
    <t>Average of Age2COHSR</t>
  </si>
  <si>
    <t>NA</t>
  </si>
  <si>
    <t>CA-US</t>
  </si>
  <si>
    <t>Formula present in column A</t>
  </si>
  <si>
    <t>Data are taken directly from the *SVRC.PRN output file generrated by the cohort analysis for the ERA (Awk program 'GetCWTSR_csv.a' used to extract output)</t>
  </si>
  <si>
    <t>The stocks are grouped by country and region of origin.  Note: see sheet 'CWT Indicator Information' for an expanded stock name and geographical location for each CWT indicator.</t>
  </si>
  <si>
    <t>See sheet 'Coh Anal Surv Rate Data', column J, for values based on completed or incomplete broods.</t>
  </si>
  <si>
    <t xml:space="preserve">Results for all broods are displayed but the estimates for the most recent few broods are more uncertain because the results do not yet include data from all ages for the broods (i.e., broods are 'incomplete') </t>
  </si>
  <si>
    <t>CANADIAN SALISH SEA CWT INDICATOR STOCKS</t>
  </si>
  <si>
    <t>US PUGET SOUND SALISH SEA CWT INDICATOR STOCKS</t>
  </si>
  <si>
    <r>
      <t xml:space="preserve">The pivot table summary below shows by Chinook stock and </t>
    </r>
    <r>
      <rPr>
        <b/>
        <sz val="11"/>
        <color theme="1"/>
        <rFont val="Calibri"/>
        <family val="2"/>
        <scheme val="minor"/>
      </rPr>
      <t>brood</t>
    </r>
    <r>
      <rPr>
        <sz val="11"/>
        <color theme="1"/>
        <rFont val="Calibri"/>
        <family val="2"/>
        <scheme val="minor"/>
      </rPr>
      <t xml:space="preserve"> (i.e., parental spawning year) the smolt-to-age 2 cohort survival rate results from a cohort analysis procedure applied to CWT recoveries for tagged stocks from northern OR to south east AK. </t>
    </r>
  </si>
  <si>
    <r>
      <t xml:space="preserve">The pivot table summary below shows by Chinook stock and </t>
    </r>
    <r>
      <rPr>
        <b/>
        <sz val="11"/>
        <color theme="1"/>
        <rFont val="Calibri"/>
        <family val="2"/>
        <scheme val="minor"/>
      </rPr>
      <t>smolt ocean entry year</t>
    </r>
    <r>
      <rPr>
        <sz val="11"/>
        <color theme="1"/>
        <rFont val="Calibri"/>
        <family val="2"/>
        <scheme val="minor"/>
      </rPr>
      <t xml:space="preserve"> the smolt-to-age 2 cohort survival rate results from a cohort analysis procedure applied to CWT recoveries for tagged stocks from northern OR to south east AK. </t>
    </r>
  </si>
  <si>
    <r>
      <t xml:space="preserve">From results of the Chinook Technical Committee's CWT exploitation rate analysis (ERA) in 2017; </t>
    </r>
    <r>
      <rPr>
        <b/>
        <sz val="11"/>
        <rFont val="Calibri"/>
        <family val="2"/>
        <scheme val="minor"/>
      </rPr>
      <t>2016</t>
    </r>
    <r>
      <rPr>
        <sz val="11"/>
        <rFont val="Calibri"/>
        <family val="2"/>
        <scheme val="minor"/>
      </rPr>
      <t xml:space="preserve"> is the most recent recovery year for Canadian, Transboundary and Alaskan stocks; </t>
    </r>
    <r>
      <rPr>
        <b/>
        <sz val="11"/>
        <rFont val="Calibri"/>
        <family val="2"/>
        <scheme val="minor"/>
      </rPr>
      <t>2015</t>
    </r>
    <r>
      <rPr>
        <sz val="11"/>
        <rFont val="Calibri"/>
        <family val="2"/>
        <scheme val="minor"/>
      </rPr>
      <t xml:space="preserve"> is the most recent recovery year for the stocks of the southern US</t>
    </r>
  </si>
  <si>
    <t>Row Labels</t>
  </si>
  <si>
    <t>Grand Total</t>
  </si>
  <si>
    <t>Count of Region 2</t>
  </si>
  <si>
    <t>Column Labels</t>
  </si>
  <si>
    <t>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</si>
</sst>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5" x14ac:knownFonts="1">
    <font>
      <sz val="11"/>
      <color theme="1"/>
      <name val="Calibri"/>
      <family val="2"/>
      <scheme val="minor"/>
    </font>
    <font>
      <sz val="11"/>
      <color theme="1"/>
      <name val="Calibri"/>
      <family val="2"/>
      <scheme val="minor"/>
    </font>
    <font>
      <sz val="10"/>
      <name val="MS Sans Serif"/>
      <family val="2"/>
    </font>
    <font>
      <b/>
      <sz val="11"/>
      <name val="Calibri"/>
      <family val="2"/>
      <scheme val="minor"/>
    </font>
    <font>
      <sz val="11"/>
      <name val="Calibri"/>
      <family val="2"/>
      <scheme val="minor"/>
    </font>
    <font>
      <sz val="10"/>
      <name val="Arial"/>
      <family val="2"/>
    </font>
    <font>
      <sz val="11"/>
      <color rgb="FF000000"/>
      <name val="Calibri"/>
      <family val="2"/>
      <scheme val="minor"/>
    </font>
    <font>
      <b/>
      <sz val="8"/>
      <color indexed="81"/>
      <name val="Tahoma"/>
      <family val="2"/>
    </font>
    <font>
      <sz val="8"/>
      <color indexed="81"/>
      <name val="Tahoma"/>
      <family val="2"/>
    </font>
    <font>
      <sz val="10"/>
      <name val="Arial"/>
      <family val="2"/>
    </font>
    <font>
      <b/>
      <sz val="9"/>
      <color indexed="81"/>
      <name val="Tahoma"/>
      <family val="2"/>
    </font>
    <font>
      <sz val="9"/>
      <color indexed="81"/>
      <name val="Tahoma"/>
      <family val="2"/>
    </font>
    <font>
      <sz val="10"/>
      <name val="Arial"/>
      <family val="2"/>
    </font>
    <font>
      <b/>
      <sz val="10"/>
      <name val="Arial"/>
      <family val="2"/>
    </font>
    <font>
      <b/>
      <sz val="11"/>
      <color theme="1"/>
      <name val="Calibri"/>
      <family val="2"/>
      <scheme val="minor"/>
    </font>
  </fonts>
  <fills count="6">
    <fill>
      <patternFill patternType="none"/>
    </fill>
    <fill>
      <patternFill patternType="gray125"/>
    </fill>
    <fill>
      <patternFill patternType="solid">
        <fgColor indexed="15"/>
        <bgColor indexed="64"/>
      </patternFill>
    </fill>
    <fill>
      <patternFill patternType="solid">
        <fgColor rgb="FFFFFF00"/>
        <bgColor indexed="64"/>
      </patternFill>
    </fill>
    <fill>
      <patternFill patternType="solid">
        <fgColor indexed="43"/>
        <bgColor indexed="64"/>
      </patternFill>
    </fill>
    <fill>
      <patternFill patternType="solid">
        <fgColor theme="7" tint="0.79998168889431442"/>
        <bgColor indexed="64"/>
      </patternFill>
    </fill>
  </fills>
  <borders count="1">
    <border>
      <left/>
      <right/>
      <top/>
      <bottom/>
      <diagonal/>
    </border>
  </borders>
  <cellStyleXfs count="9">
    <xf numFmtId="0" fontId="0" fillId="0" borderId="0"/>
    <xf numFmtId="0" fontId="2" fillId="0" borderId="0"/>
    <xf numFmtId="0" fontId="2" fillId="0" borderId="0"/>
    <xf numFmtId="0" fontId="5" fillId="0" borderId="0"/>
    <xf numFmtId="0" fontId="1" fillId="0" borderId="0"/>
    <xf numFmtId="0" fontId="9" fillId="0" borderId="0"/>
    <xf numFmtId="9" fontId="5" fillId="0" borderId="0" applyFont="0" applyFill="0" applyBorder="0" applyAlignment="0" applyProtection="0"/>
    <xf numFmtId="0" fontId="12" fillId="0" borderId="0"/>
    <xf numFmtId="0" fontId="12" fillId="0" borderId="0"/>
  </cellStyleXfs>
  <cellXfs count="35">
    <xf numFmtId="0" fontId="0" fillId="0" borderId="0" xfId="0"/>
    <xf numFmtId="0" fontId="3" fillId="0" borderId="0" xfId="1" applyFont="1"/>
    <xf numFmtId="0" fontId="4" fillId="0" borderId="0" xfId="1" applyFont="1"/>
    <xf numFmtId="0" fontId="4" fillId="0" borderId="0" xfId="1" applyFont="1" applyAlignment="1">
      <alignment horizontal="center"/>
    </xf>
    <xf numFmtId="0" fontId="4" fillId="2" borderId="0" xfId="2" applyNumberFormat="1" applyFont="1" applyFill="1"/>
    <xf numFmtId="0" fontId="4" fillId="0" borderId="0" xfId="3" applyFont="1"/>
    <xf numFmtId="0" fontId="6" fillId="0" borderId="0" xfId="4" applyFont="1"/>
    <xf numFmtId="0" fontId="3" fillId="0" borderId="0" xfId="3" applyFont="1"/>
    <xf numFmtId="0" fontId="4" fillId="0" borderId="0" xfId="3" applyFont="1" applyAlignment="1">
      <alignment horizontal="left"/>
    </xf>
    <xf numFmtId="0" fontId="4" fillId="0" borderId="0" xfId="1" applyFont="1" applyFill="1"/>
    <xf numFmtId="0" fontId="4" fillId="0" borderId="0" xfId="3" applyFont="1" applyFill="1"/>
    <xf numFmtId="0" fontId="6" fillId="0" borderId="0" xfId="4" applyFont="1" applyFill="1"/>
    <xf numFmtId="0" fontId="1" fillId="0" borderId="0" xfId="4" applyFont="1"/>
    <xf numFmtId="0" fontId="3" fillId="0" borderId="0" xfId="5" applyFont="1"/>
    <xf numFmtId="0" fontId="4" fillId="0" borderId="0" xfId="5" applyFont="1"/>
    <xf numFmtId="0" fontId="4" fillId="3" borderId="0" xfId="5" applyFont="1" applyFill="1"/>
    <xf numFmtId="0" fontId="4" fillId="4" borderId="0" xfId="5" applyFont="1" applyFill="1"/>
    <xf numFmtId="0" fontId="4" fillId="4" borderId="0" xfId="2" quotePrefix="1" applyNumberFormat="1" applyFont="1" applyFill="1"/>
    <xf numFmtId="0" fontId="4" fillId="4" borderId="0" xfId="2" applyNumberFormat="1" applyFont="1" applyFill="1"/>
    <xf numFmtId="11" fontId="4" fillId="0" borderId="0" xfId="5" applyNumberFormat="1" applyFont="1"/>
    <xf numFmtId="0" fontId="2" fillId="4" borderId="0" xfId="2" quotePrefix="1" applyNumberFormat="1" applyFill="1"/>
    <xf numFmtId="0" fontId="2" fillId="4" borderId="0" xfId="2" applyNumberFormat="1" applyFont="1" applyFill="1"/>
    <xf numFmtId="0" fontId="5" fillId="0" borderId="0" xfId="8" applyFont="1"/>
    <xf numFmtId="0" fontId="12" fillId="0" borderId="0" xfId="8"/>
    <xf numFmtId="0" fontId="13" fillId="0" borderId="0" xfId="8" applyFont="1"/>
    <xf numFmtId="0" fontId="12" fillId="0" borderId="0" xfId="8" applyAlignment="1">
      <alignment horizontal="left"/>
    </xf>
    <xf numFmtId="0" fontId="0" fillId="0" borderId="0" xfId="0" pivotButton="1"/>
    <xf numFmtId="164" fontId="0" fillId="0" borderId="0" xfId="0" applyNumberFormat="1" applyAlignment="1">
      <alignment horizontal="right"/>
    </xf>
    <xf numFmtId="0" fontId="4" fillId="0" borderId="0" xfId="5" applyFont="1" applyFill="1"/>
    <xf numFmtId="0" fontId="0" fillId="5" borderId="0" xfId="0" applyFill="1"/>
    <xf numFmtId="0" fontId="0" fillId="3" borderId="0" xfId="0" applyFill="1"/>
    <xf numFmtId="164" fontId="0" fillId="3" borderId="0" xfId="0" applyNumberFormat="1" applyFill="1" applyAlignment="1">
      <alignment horizontal="right"/>
    </xf>
    <xf numFmtId="0" fontId="14" fillId="0" borderId="0" xfId="0" applyFont="1"/>
    <xf numFmtId="0" fontId="0" fillId="0" borderId="0" xfId="0" applyAlignment="1">
      <alignment horizontal="left"/>
    </xf>
    <xf numFmtId="0" fontId="0" fillId="0" borderId="0" xfId="0" applyNumberFormat="1"/>
  </cellXfs>
  <cellStyles count="9">
    <cellStyle name="Normal" xfId="0" builtinId="0"/>
    <cellStyle name="Normal 2" xfId="1"/>
    <cellStyle name="Normal 3" xfId="3"/>
    <cellStyle name="Normal 4" xfId="4"/>
    <cellStyle name="Normal 5" xfId="5"/>
    <cellStyle name="Normal 5 2" xfId="8"/>
    <cellStyle name="Normal 6" xfId="7"/>
    <cellStyle name="Normal_SpeciesStock_ERA2010" xfId="2"/>
    <cellStyle name="Percent 2" xfId="6"/>
  </cellStyles>
  <dxfs count="6">
    <dxf>
      <fill>
        <patternFill patternType="solid">
          <bgColor rgb="FFFFFF00"/>
        </patternFill>
      </fill>
    </dxf>
    <dxf>
      <fill>
        <patternFill patternType="solid">
          <bgColor rgb="FFFFFF00"/>
        </patternFill>
      </fill>
    </dxf>
    <dxf>
      <alignment horizontal="right" readingOrder="0"/>
    </dxf>
    <dxf>
      <fill>
        <patternFill patternType="solid">
          <bgColor rgb="FFFFFF00"/>
        </patternFill>
      </fill>
    </dxf>
    <dxf>
      <fill>
        <patternFill patternType="solid">
          <bgColor rgb="FFFFFF00"/>
        </patternFill>
      </fill>
    </dxf>
    <dxf>
      <alignment horizontal="right"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TC/ERA/ERA_InOutfiles_All/FCS2013/SurvivalRateStats_AllCWTChinookIndicatorStocks_20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h Anal Surv Rate Data"/>
      <sheetName val="Info on Coh Anal Stocks"/>
      <sheetName val="CAS table SpeciesStock"/>
      <sheetName val="Coh Anal Stock List"/>
    </sheetNames>
    <sheetDataSet>
      <sheetData sheetId="0"/>
      <sheetData sheetId="1"/>
      <sheetData sheetId="2">
        <row r="5">
          <cell r="C5" t="str">
            <v>ACI</v>
          </cell>
          <cell r="D5" t="str">
            <v>Alaska Central Inside</v>
          </cell>
          <cell r="E5">
            <v>1</v>
          </cell>
          <cell r="F5">
            <v>3</v>
          </cell>
          <cell r="G5">
            <v>5</v>
          </cell>
          <cell r="H5">
            <v>6</v>
          </cell>
          <cell r="I5">
            <v>1</v>
          </cell>
          <cell r="J5">
            <v>1</v>
          </cell>
        </row>
        <row r="6">
          <cell r="C6" t="str">
            <v>ADM</v>
          </cell>
          <cell r="D6" t="str">
            <v>Alaska Deer Mountain</v>
          </cell>
          <cell r="E6">
            <v>1</v>
          </cell>
          <cell r="F6">
            <v>3</v>
          </cell>
          <cell r="G6">
            <v>5</v>
          </cell>
          <cell r="H6">
            <v>6</v>
          </cell>
          <cell r="I6">
            <v>1</v>
          </cell>
          <cell r="J6">
            <v>1</v>
          </cell>
        </row>
        <row r="7">
          <cell r="C7" t="str">
            <v>AHC</v>
          </cell>
          <cell r="D7" t="str">
            <v>Alaska Herring Cove</v>
          </cell>
          <cell r="E7">
            <v>1</v>
          </cell>
          <cell r="F7">
            <v>3</v>
          </cell>
          <cell r="G7">
            <v>5</v>
          </cell>
          <cell r="H7">
            <v>6</v>
          </cell>
          <cell r="I7">
            <v>1</v>
          </cell>
          <cell r="J7">
            <v>1</v>
          </cell>
        </row>
        <row r="8">
          <cell r="C8" t="str">
            <v>AKS</v>
          </cell>
          <cell r="D8" t="str">
            <v>Alaska Spring</v>
          </cell>
          <cell r="E8">
            <v>1</v>
          </cell>
          <cell r="F8">
            <v>3</v>
          </cell>
          <cell r="G8">
            <v>5</v>
          </cell>
          <cell r="H8">
            <v>6</v>
          </cell>
          <cell r="I8">
            <v>1</v>
          </cell>
          <cell r="J8">
            <v>1</v>
          </cell>
        </row>
        <row r="9">
          <cell r="C9" t="str">
            <v>ALP</v>
          </cell>
          <cell r="D9" t="str">
            <v>Little Port Walter</v>
          </cell>
          <cell r="E9">
            <v>1</v>
          </cell>
          <cell r="F9">
            <v>3</v>
          </cell>
          <cell r="G9">
            <v>5</v>
          </cell>
          <cell r="H9">
            <v>6</v>
          </cell>
          <cell r="I9">
            <v>1</v>
          </cell>
          <cell r="J9">
            <v>1</v>
          </cell>
        </row>
        <row r="10">
          <cell r="C10" t="str">
            <v>ANB</v>
          </cell>
          <cell r="D10" t="str">
            <v>Alaska Neets Bay</v>
          </cell>
          <cell r="E10">
            <v>1</v>
          </cell>
          <cell r="F10">
            <v>3</v>
          </cell>
          <cell r="G10">
            <v>5</v>
          </cell>
          <cell r="H10">
            <v>6</v>
          </cell>
          <cell r="I10">
            <v>1</v>
          </cell>
          <cell r="J10">
            <v>1</v>
          </cell>
        </row>
        <row r="11">
          <cell r="C11" t="str">
            <v>ASI</v>
          </cell>
          <cell r="D11" t="str">
            <v>Alaska Southern Inside</v>
          </cell>
          <cell r="E11">
            <v>1</v>
          </cell>
          <cell r="F11">
            <v>3</v>
          </cell>
          <cell r="G11">
            <v>5</v>
          </cell>
          <cell r="H11">
            <v>6</v>
          </cell>
          <cell r="I11">
            <v>1</v>
          </cell>
          <cell r="J11">
            <v>1</v>
          </cell>
        </row>
        <row r="12">
          <cell r="C12" t="str">
            <v>ATN</v>
          </cell>
          <cell r="D12" t="str">
            <v>Atnarko Summer</v>
          </cell>
          <cell r="E12">
            <v>2</v>
          </cell>
          <cell r="F12">
            <v>2</v>
          </cell>
          <cell r="G12">
            <v>4</v>
          </cell>
          <cell r="H12">
            <v>6</v>
          </cell>
          <cell r="I12">
            <v>0</v>
          </cell>
          <cell r="J12">
            <v>2</v>
          </cell>
        </row>
        <row r="13">
          <cell r="C13" t="str">
            <v>ATS</v>
          </cell>
          <cell r="D13" t="str">
            <v>Atnarko Spring</v>
          </cell>
          <cell r="E13">
            <v>2</v>
          </cell>
          <cell r="F13">
            <v>2</v>
          </cell>
          <cell r="G13">
            <v>4</v>
          </cell>
          <cell r="H13">
            <v>6</v>
          </cell>
          <cell r="I13" t="e">
            <v>#N/A</v>
          </cell>
          <cell r="J13" t="e">
            <v>#N/A</v>
          </cell>
        </row>
        <row r="14">
          <cell r="C14" t="str">
            <v>BIG</v>
          </cell>
          <cell r="D14" t="str">
            <v>Big Creek Tule Chinook</v>
          </cell>
          <cell r="E14">
            <v>4</v>
          </cell>
          <cell r="F14">
            <v>2</v>
          </cell>
          <cell r="G14">
            <v>4</v>
          </cell>
          <cell r="H14">
            <v>5</v>
          </cell>
          <cell r="I14" t="e">
            <v>#N/A</v>
          </cell>
          <cell r="J14" t="e">
            <v>#N/A</v>
          </cell>
        </row>
        <row r="15">
          <cell r="C15" t="str">
            <v>BQR</v>
          </cell>
          <cell r="D15" t="str">
            <v>Big Qualicum</v>
          </cell>
          <cell r="E15">
            <v>2</v>
          </cell>
          <cell r="F15">
            <v>2</v>
          </cell>
          <cell r="G15">
            <v>4</v>
          </cell>
          <cell r="H15">
            <v>5</v>
          </cell>
          <cell r="I15">
            <v>0</v>
          </cell>
          <cell r="J15">
            <v>3</v>
          </cell>
        </row>
        <row r="16">
          <cell r="C16" t="str">
            <v>CAP</v>
          </cell>
          <cell r="D16" t="str">
            <v>Capilano Falls</v>
          </cell>
          <cell r="E16">
            <v>2</v>
          </cell>
          <cell r="F16">
            <v>2</v>
          </cell>
          <cell r="G16">
            <v>4</v>
          </cell>
          <cell r="H16">
            <v>5</v>
          </cell>
          <cell r="I16">
            <v>0</v>
          </cell>
          <cell r="J16">
            <v>3</v>
          </cell>
        </row>
        <row r="17">
          <cell r="C17" t="str">
            <v>CHI</v>
          </cell>
          <cell r="D17" t="str">
            <v>Chilliwack (Harrison Fall Stock)</v>
          </cell>
          <cell r="E17">
            <v>2</v>
          </cell>
          <cell r="F17">
            <v>2</v>
          </cell>
          <cell r="G17">
            <v>4</v>
          </cell>
          <cell r="H17">
            <v>5</v>
          </cell>
          <cell r="I17">
            <v>0</v>
          </cell>
          <cell r="J17">
            <v>3</v>
          </cell>
        </row>
        <row r="18">
          <cell r="C18" t="str">
            <v>CHK</v>
          </cell>
          <cell r="D18" t="str">
            <v>Chilkat Spring</v>
          </cell>
          <cell r="E18">
            <v>1</v>
          </cell>
          <cell r="F18">
            <v>3</v>
          </cell>
          <cell r="G18">
            <v>5</v>
          </cell>
          <cell r="H18">
            <v>6</v>
          </cell>
          <cell r="I18">
            <v>1</v>
          </cell>
          <cell r="J18">
            <v>1</v>
          </cell>
        </row>
        <row r="19">
          <cell r="C19" t="str">
            <v>CHM</v>
          </cell>
          <cell r="D19" t="str">
            <v>Chickamin Spring</v>
          </cell>
          <cell r="E19">
            <v>1</v>
          </cell>
          <cell r="F19">
            <v>3</v>
          </cell>
          <cell r="G19">
            <v>5</v>
          </cell>
          <cell r="H19">
            <v>6</v>
          </cell>
          <cell r="I19">
            <v>1</v>
          </cell>
          <cell r="J19">
            <v>1</v>
          </cell>
        </row>
        <row r="20">
          <cell r="C20" t="str">
            <v>CKO</v>
          </cell>
          <cell r="D20" t="str">
            <v>Chilko Spring</v>
          </cell>
          <cell r="E20">
            <v>2</v>
          </cell>
          <cell r="F20">
            <v>3</v>
          </cell>
          <cell r="G20">
            <v>5</v>
          </cell>
          <cell r="H20">
            <v>6</v>
          </cell>
          <cell r="I20">
            <v>0</v>
          </cell>
          <cell r="J20">
            <v>2</v>
          </cell>
        </row>
        <row r="21">
          <cell r="C21" t="str">
            <v>COW</v>
          </cell>
          <cell r="D21" t="str">
            <v>Cowichan Fall</v>
          </cell>
          <cell r="E21">
            <v>2</v>
          </cell>
          <cell r="F21">
            <v>2</v>
          </cell>
          <cell r="G21">
            <v>4</v>
          </cell>
          <cell r="H21">
            <v>5</v>
          </cell>
          <cell r="I21">
            <v>0</v>
          </cell>
          <cell r="J21">
            <v>3</v>
          </cell>
        </row>
        <row r="22">
          <cell r="C22" t="str">
            <v>CWF</v>
          </cell>
          <cell r="D22" t="str">
            <v>Cowlitz Fall Tule</v>
          </cell>
          <cell r="E22">
            <v>4</v>
          </cell>
          <cell r="F22">
            <v>2</v>
          </cell>
          <cell r="G22">
            <v>4</v>
          </cell>
          <cell r="H22">
            <v>5</v>
          </cell>
          <cell r="I22">
            <v>0</v>
          </cell>
          <cell r="J22">
            <v>3</v>
          </cell>
        </row>
        <row r="23">
          <cell r="C23" t="str">
            <v>CWS</v>
          </cell>
          <cell r="D23" t="str">
            <v>Cowlitz Spring</v>
          </cell>
          <cell r="E23">
            <v>4</v>
          </cell>
          <cell r="F23">
            <v>3</v>
          </cell>
          <cell r="G23">
            <v>5</v>
          </cell>
          <cell r="H23">
            <v>6</v>
          </cell>
          <cell r="I23">
            <v>1</v>
          </cell>
          <cell r="J23">
            <v>1</v>
          </cell>
        </row>
        <row r="24">
          <cell r="C24" t="str">
            <v>DOM</v>
          </cell>
          <cell r="D24" t="str">
            <v>Dome Creek Spring</v>
          </cell>
          <cell r="E24">
            <v>2</v>
          </cell>
          <cell r="F24">
            <v>3</v>
          </cell>
          <cell r="G24">
            <v>5</v>
          </cell>
          <cell r="H24">
            <v>6</v>
          </cell>
          <cell r="I24">
            <v>1</v>
          </cell>
          <cell r="J24">
            <v>1</v>
          </cell>
        </row>
        <row r="25">
          <cell r="C25" t="str">
            <v>ELK</v>
          </cell>
          <cell r="D25" t="str">
            <v>Elk River</v>
          </cell>
          <cell r="E25">
            <v>4</v>
          </cell>
          <cell r="F25">
            <v>2</v>
          </cell>
          <cell r="G25">
            <v>4</v>
          </cell>
          <cell r="H25">
            <v>5</v>
          </cell>
          <cell r="I25">
            <v>0</v>
          </cell>
          <cell r="J25">
            <v>3</v>
          </cell>
        </row>
        <row r="26">
          <cell r="C26" t="str">
            <v>ELW</v>
          </cell>
          <cell r="D26" t="str">
            <v>Elwha Fall Fingerling</v>
          </cell>
          <cell r="E26">
            <v>3</v>
          </cell>
          <cell r="F26">
            <v>2</v>
          </cell>
          <cell r="G26">
            <v>4</v>
          </cell>
          <cell r="H26">
            <v>5</v>
          </cell>
          <cell r="I26">
            <v>0</v>
          </cell>
          <cell r="J26">
            <v>3</v>
          </cell>
        </row>
        <row r="27">
          <cell r="C27" t="str">
            <v>GAD</v>
          </cell>
          <cell r="D27" t="str">
            <v>George Adams Fall Fingerling</v>
          </cell>
          <cell r="E27">
            <v>3</v>
          </cell>
          <cell r="F27">
            <v>2</v>
          </cell>
          <cell r="G27">
            <v>4</v>
          </cell>
          <cell r="H27">
            <v>5</v>
          </cell>
          <cell r="I27">
            <v>0</v>
          </cell>
          <cell r="J27">
            <v>3</v>
          </cell>
        </row>
        <row r="28">
          <cell r="C28" t="str">
            <v>GRN</v>
          </cell>
          <cell r="D28" t="str">
            <v>Green River Fall Fingerling</v>
          </cell>
          <cell r="E28">
            <v>3</v>
          </cell>
          <cell r="F28">
            <v>2</v>
          </cell>
          <cell r="G28">
            <v>4</v>
          </cell>
          <cell r="H28">
            <v>5</v>
          </cell>
          <cell r="I28">
            <v>0</v>
          </cell>
          <cell r="J28">
            <v>3</v>
          </cell>
        </row>
        <row r="29">
          <cell r="C29" t="str">
            <v>GRO</v>
          </cell>
          <cell r="D29" t="str">
            <v>Grovers Creek Fall Fingerling</v>
          </cell>
          <cell r="E29">
            <v>3</v>
          </cell>
          <cell r="F29">
            <v>2</v>
          </cell>
          <cell r="G29">
            <v>4</v>
          </cell>
          <cell r="H29">
            <v>5</v>
          </cell>
          <cell r="I29">
            <v>0</v>
          </cell>
          <cell r="J29">
            <v>3</v>
          </cell>
        </row>
        <row r="30">
          <cell r="C30" t="str">
            <v>HAN</v>
          </cell>
          <cell r="D30" t="str">
            <v>Hanford Wild</v>
          </cell>
          <cell r="E30">
            <v>4</v>
          </cell>
          <cell r="F30">
            <v>2</v>
          </cell>
          <cell r="G30">
            <v>4</v>
          </cell>
          <cell r="H30">
            <v>5</v>
          </cell>
          <cell r="I30">
            <v>0</v>
          </cell>
          <cell r="J30">
            <v>3</v>
          </cell>
        </row>
        <row r="31">
          <cell r="C31" t="str">
            <v>HAR</v>
          </cell>
          <cell r="D31" t="str">
            <v>Harrison Fall Stock (Chehalis)</v>
          </cell>
          <cell r="E31">
            <v>2</v>
          </cell>
          <cell r="F31">
            <v>2</v>
          </cell>
          <cell r="G31">
            <v>4</v>
          </cell>
          <cell r="H31">
            <v>5</v>
          </cell>
          <cell r="I31">
            <v>0</v>
          </cell>
          <cell r="J31">
            <v>3</v>
          </cell>
        </row>
        <row r="32">
          <cell r="C32" t="str">
            <v>HOK</v>
          </cell>
          <cell r="D32" t="str">
            <v>Hoko Fall Fingerling</v>
          </cell>
          <cell r="E32">
            <v>3</v>
          </cell>
          <cell r="F32">
            <v>2</v>
          </cell>
          <cell r="G32">
            <v>4</v>
          </cell>
          <cell r="H32">
            <v>6</v>
          </cell>
          <cell r="I32">
            <v>0</v>
          </cell>
          <cell r="J32">
            <v>3</v>
          </cell>
        </row>
        <row r="33">
          <cell r="C33" t="str">
            <v>ISS</v>
          </cell>
          <cell r="D33" t="str">
            <v>Issaquah Fall Fingerling</v>
          </cell>
          <cell r="E33">
            <v>3</v>
          </cell>
          <cell r="F33">
            <v>2</v>
          </cell>
          <cell r="G33">
            <v>4</v>
          </cell>
          <cell r="H33">
            <v>5</v>
          </cell>
          <cell r="I33">
            <v>0</v>
          </cell>
          <cell r="J33">
            <v>3</v>
          </cell>
        </row>
        <row r="34">
          <cell r="C34" t="str">
            <v>KAL</v>
          </cell>
          <cell r="D34" t="str">
            <v>Kalama Fall Hatchery Tule</v>
          </cell>
          <cell r="E34">
            <v>4</v>
          </cell>
          <cell r="F34">
            <v>2</v>
          </cell>
          <cell r="G34">
            <v>4</v>
          </cell>
          <cell r="H34">
            <v>5</v>
          </cell>
          <cell r="I34" t="e">
            <v>#N/A</v>
          </cell>
          <cell r="J34">
            <v>3</v>
          </cell>
        </row>
        <row r="35">
          <cell r="C35" t="str">
            <v>KIT</v>
          </cell>
          <cell r="D35" t="str">
            <v>Kitimat Spring</v>
          </cell>
          <cell r="E35">
            <v>2</v>
          </cell>
          <cell r="F35">
            <v>3</v>
          </cell>
          <cell r="G35">
            <v>5</v>
          </cell>
          <cell r="H35">
            <v>6</v>
          </cell>
          <cell r="I35">
            <v>1</v>
          </cell>
          <cell r="J35">
            <v>1</v>
          </cell>
        </row>
        <row r="36">
          <cell r="C36" t="str">
            <v>KLM</v>
          </cell>
          <cell r="D36" t="str">
            <v>Kitsumkalum Summer</v>
          </cell>
          <cell r="E36">
            <v>2</v>
          </cell>
          <cell r="F36">
            <v>3</v>
          </cell>
          <cell r="G36">
            <v>5</v>
          </cell>
          <cell r="H36">
            <v>6</v>
          </cell>
          <cell r="I36">
            <v>1</v>
          </cell>
          <cell r="J36">
            <v>2</v>
          </cell>
        </row>
        <row r="37">
          <cell r="C37" t="str">
            <v>LRH</v>
          </cell>
          <cell r="D37" t="str">
            <v>Columbia Lower River Hatchery</v>
          </cell>
          <cell r="E37">
            <v>4</v>
          </cell>
          <cell r="F37">
            <v>2</v>
          </cell>
          <cell r="G37">
            <v>4</v>
          </cell>
          <cell r="H37">
            <v>5</v>
          </cell>
          <cell r="I37">
            <v>0</v>
          </cell>
          <cell r="J37">
            <v>3</v>
          </cell>
        </row>
        <row r="38">
          <cell r="C38" t="str">
            <v>LRW</v>
          </cell>
          <cell r="D38" t="str">
            <v>Lewis River Wild</v>
          </cell>
          <cell r="E38">
            <v>4</v>
          </cell>
          <cell r="F38">
            <v>2</v>
          </cell>
          <cell r="G38">
            <v>4</v>
          </cell>
          <cell r="H38">
            <v>5</v>
          </cell>
          <cell r="I38">
            <v>0</v>
          </cell>
          <cell r="J38">
            <v>3</v>
          </cell>
        </row>
        <row r="39">
          <cell r="C39" t="str">
            <v>LYF</v>
          </cell>
          <cell r="D39" t="str">
            <v>Lyons Ferry</v>
          </cell>
          <cell r="E39">
            <v>4</v>
          </cell>
          <cell r="F39">
            <v>2</v>
          </cell>
          <cell r="G39">
            <v>4</v>
          </cell>
          <cell r="H39">
            <v>5</v>
          </cell>
          <cell r="I39">
            <v>0</v>
          </cell>
          <cell r="J39">
            <v>3</v>
          </cell>
        </row>
        <row r="40">
          <cell r="C40" t="str">
            <v>LYY</v>
          </cell>
          <cell r="D40" t="str">
            <v>Lyons Ferry Yearling</v>
          </cell>
          <cell r="E40">
            <v>4</v>
          </cell>
          <cell r="F40">
            <v>3</v>
          </cell>
          <cell r="G40">
            <v>5</v>
          </cell>
          <cell r="H40">
            <v>6</v>
          </cell>
          <cell r="I40" t="e">
            <v>#N/A</v>
          </cell>
          <cell r="J40" t="e">
            <v>#N/A</v>
          </cell>
        </row>
        <row r="41">
          <cell r="C41" t="str">
            <v>NAN</v>
          </cell>
          <cell r="D41" t="str">
            <v>Nanaimo River Fall</v>
          </cell>
          <cell r="E41">
            <v>2</v>
          </cell>
          <cell r="F41">
            <v>2</v>
          </cell>
          <cell r="G41">
            <v>4</v>
          </cell>
          <cell r="H41">
            <v>5</v>
          </cell>
          <cell r="I41">
            <v>0</v>
          </cell>
          <cell r="J41">
            <v>3</v>
          </cell>
        </row>
        <row r="42">
          <cell r="C42" t="str">
            <v>NIC</v>
          </cell>
          <cell r="D42" t="str">
            <v>Nicola River Spring</v>
          </cell>
          <cell r="E42">
            <v>2</v>
          </cell>
          <cell r="F42">
            <v>2</v>
          </cell>
          <cell r="G42">
            <v>4</v>
          </cell>
          <cell r="H42">
            <v>5</v>
          </cell>
          <cell r="I42">
            <v>1</v>
          </cell>
          <cell r="J42">
            <v>1</v>
          </cell>
        </row>
        <row r="43">
          <cell r="C43" t="str">
            <v>NIS</v>
          </cell>
          <cell r="D43" t="str">
            <v>Nisqually Fall Fingerling</v>
          </cell>
          <cell r="E43">
            <v>3</v>
          </cell>
          <cell r="F43">
            <v>2</v>
          </cell>
          <cell r="G43">
            <v>4</v>
          </cell>
          <cell r="H43">
            <v>5</v>
          </cell>
          <cell r="I43">
            <v>0</v>
          </cell>
          <cell r="J43">
            <v>3</v>
          </cell>
        </row>
        <row r="44">
          <cell r="C44" t="str">
            <v>NKF</v>
          </cell>
          <cell r="D44" t="str">
            <v>Nooksack Fall Fingerling</v>
          </cell>
          <cell r="E44">
            <v>3</v>
          </cell>
          <cell r="F44">
            <v>2</v>
          </cell>
          <cell r="G44">
            <v>4</v>
          </cell>
          <cell r="H44">
            <v>5</v>
          </cell>
          <cell r="I44">
            <v>0</v>
          </cell>
          <cell r="J44">
            <v>3</v>
          </cell>
        </row>
        <row r="45">
          <cell r="C45" t="str">
            <v>NKS</v>
          </cell>
          <cell r="D45" t="str">
            <v>Nooksack Spring Yearling</v>
          </cell>
          <cell r="E45">
            <v>3</v>
          </cell>
          <cell r="F45">
            <v>2</v>
          </cell>
          <cell r="G45">
            <v>4</v>
          </cell>
          <cell r="H45">
            <v>5</v>
          </cell>
          <cell r="I45">
            <v>1</v>
          </cell>
          <cell r="J45">
            <v>1</v>
          </cell>
        </row>
        <row r="46">
          <cell r="C46" t="str">
            <v>NPY</v>
          </cell>
          <cell r="D46" t="str">
            <v>North Puget Sound Fall Yearling</v>
          </cell>
          <cell r="E46">
            <v>3</v>
          </cell>
          <cell r="F46">
            <v>2</v>
          </cell>
          <cell r="G46">
            <v>4</v>
          </cell>
          <cell r="H46">
            <v>5</v>
          </cell>
          <cell r="I46">
            <v>0</v>
          </cell>
          <cell r="J46">
            <v>3</v>
          </cell>
        </row>
        <row r="47">
          <cell r="C47" t="str">
            <v>NSF</v>
          </cell>
          <cell r="D47" t="str">
            <v>Nooksack Spring Fingerling</v>
          </cell>
          <cell r="E47">
            <v>3</v>
          </cell>
          <cell r="F47">
            <v>2</v>
          </cell>
          <cell r="G47">
            <v>4</v>
          </cell>
          <cell r="H47">
            <v>5</v>
          </cell>
          <cell r="I47">
            <v>1</v>
          </cell>
          <cell r="J47">
            <v>1</v>
          </cell>
        </row>
        <row r="48">
          <cell r="C48" t="str">
            <v>PPS</v>
          </cell>
          <cell r="D48" t="str">
            <v>Puntledge Summer</v>
          </cell>
          <cell r="E48">
            <v>2</v>
          </cell>
          <cell r="F48">
            <v>2</v>
          </cell>
          <cell r="G48">
            <v>4</v>
          </cell>
          <cell r="H48">
            <v>5</v>
          </cell>
          <cell r="I48">
            <v>0</v>
          </cell>
          <cell r="J48">
            <v>2</v>
          </cell>
        </row>
        <row r="49">
          <cell r="C49" t="str">
            <v>QN2</v>
          </cell>
          <cell r="D49" t="str">
            <v>Quinault Fall Fingerling 2</v>
          </cell>
          <cell r="E49">
            <v>3</v>
          </cell>
          <cell r="F49">
            <v>2</v>
          </cell>
          <cell r="G49">
            <v>4</v>
          </cell>
          <cell r="H49">
            <v>6</v>
          </cell>
          <cell r="I49">
            <v>0</v>
          </cell>
          <cell r="J49">
            <v>3</v>
          </cell>
        </row>
        <row r="50">
          <cell r="C50" t="str">
            <v>QNT</v>
          </cell>
          <cell r="D50" t="str">
            <v>Quinault Fall Fingerling</v>
          </cell>
          <cell r="E50">
            <v>3</v>
          </cell>
          <cell r="F50">
            <v>2</v>
          </cell>
          <cell r="G50">
            <v>4</v>
          </cell>
          <cell r="H50">
            <v>6</v>
          </cell>
          <cell r="I50">
            <v>0</v>
          </cell>
          <cell r="J50">
            <v>3</v>
          </cell>
        </row>
        <row r="51">
          <cell r="C51" t="str">
            <v>QUE</v>
          </cell>
          <cell r="D51" t="str">
            <v>Queets Fall Fingerling</v>
          </cell>
          <cell r="E51">
            <v>3</v>
          </cell>
          <cell r="F51">
            <v>2</v>
          </cell>
          <cell r="G51">
            <v>4</v>
          </cell>
          <cell r="H51">
            <v>6</v>
          </cell>
          <cell r="I51">
            <v>0</v>
          </cell>
          <cell r="J51">
            <v>3</v>
          </cell>
        </row>
        <row r="52">
          <cell r="C52" t="str">
            <v>QUI</v>
          </cell>
          <cell r="D52" t="str">
            <v>Quinsam Fall</v>
          </cell>
          <cell r="E52">
            <v>2</v>
          </cell>
          <cell r="F52">
            <v>2</v>
          </cell>
          <cell r="G52">
            <v>4</v>
          </cell>
          <cell r="H52">
            <v>6</v>
          </cell>
          <cell r="I52">
            <v>0</v>
          </cell>
          <cell r="J52">
            <v>3</v>
          </cell>
        </row>
        <row r="53">
          <cell r="C53" t="str">
            <v>RBT</v>
          </cell>
          <cell r="D53" t="str">
            <v>Robertson Creek</v>
          </cell>
          <cell r="E53">
            <v>2</v>
          </cell>
          <cell r="F53">
            <v>2</v>
          </cell>
          <cell r="G53">
            <v>4</v>
          </cell>
          <cell r="H53">
            <v>5</v>
          </cell>
          <cell r="I53">
            <v>0</v>
          </cell>
          <cell r="J53">
            <v>3</v>
          </cell>
        </row>
        <row r="54">
          <cell r="C54" t="str">
            <v>SAM</v>
          </cell>
          <cell r="D54" t="str">
            <v>Samish Fall Fingerling</v>
          </cell>
          <cell r="E54">
            <v>3</v>
          </cell>
          <cell r="F54">
            <v>2</v>
          </cell>
          <cell r="G54">
            <v>4</v>
          </cell>
          <cell r="H54">
            <v>5</v>
          </cell>
          <cell r="I54">
            <v>0</v>
          </cell>
          <cell r="J54">
            <v>3</v>
          </cell>
        </row>
        <row r="55">
          <cell r="C55" t="str">
            <v>SHU</v>
          </cell>
          <cell r="D55" t="str">
            <v>Lower Shuswap River Summers</v>
          </cell>
          <cell r="E55">
            <v>2</v>
          </cell>
          <cell r="F55">
            <v>2</v>
          </cell>
          <cell r="G55">
            <v>4</v>
          </cell>
          <cell r="H55">
            <v>5</v>
          </cell>
          <cell r="I55">
            <v>0</v>
          </cell>
          <cell r="J55">
            <v>2</v>
          </cell>
        </row>
        <row r="56">
          <cell r="C56" t="str">
            <v>SKE</v>
          </cell>
          <cell r="D56" t="str">
            <v>Skeena Summer</v>
          </cell>
          <cell r="E56">
            <v>2</v>
          </cell>
          <cell r="F56">
            <v>2</v>
          </cell>
          <cell r="G56">
            <v>4</v>
          </cell>
          <cell r="H56">
            <v>6</v>
          </cell>
          <cell r="I56">
            <v>0</v>
          </cell>
          <cell r="J56">
            <v>2</v>
          </cell>
        </row>
        <row r="57">
          <cell r="C57" t="str">
            <v>SKF</v>
          </cell>
          <cell r="D57" t="str">
            <v>Skagit Spring Fingerling</v>
          </cell>
          <cell r="E57">
            <v>3</v>
          </cell>
          <cell r="F57">
            <v>2</v>
          </cell>
          <cell r="G57">
            <v>4</v>
          </cell>
          <cell r="H57">
            <v>5</v>
          </cell>
          <cell r="I57">
            <v>1</v>
          </cell>
          <cell r="J57">
            <v>1</v>
          </cell>
        </row>
        <row r="58">
          <cell r="C58" t="str">
            <v>SKS</v>
          </cell>
          <cell r="D58" t="str">
            <v>Skagit Spring Yearling</v>
          </cell>
          <cell r="E58">
            <v>3</v>
          </cell>
          <cell r="F58">
            <v>2</v>
          </cell>
          <cell r="G58">
            <v>4</v>
          </cell>
          <cell r="H58">
            <v>5</v>
          </cell>
          <cell r="I58">
            <v>1</v>
          </cell>
          <cell r="J58">
            <v>1</v>
          </cell>
        </row>
        <row r="59">
          <cell r="C59" t="str">
            <v>SKY</v>
          </cell>
          <cell r="D59" t="str">
            <v>Skykomish Fall Fingerling</v>
          </cell>
          <cell r="E59">
            <v>3</v>
          </cell>
          <cell r="F59">
            <v>2</v>
          </cell>
          <cell r="G59">
            <v>4</v>
          </cell>
          <cell r="H59">
            <v>5</v>
          </cell>
          <cell r="I59">
            <v>0</v>
          </cell>
          <cell r="J59">
            <v>2</v>
          </cell>
        </row>
        <row r="60">
          <cell r="C60" t="str">
            <v>SOO</v>
          </cell>
          <cell r="D60" t="str">
            <v>Sooes Fall Fingerling</v>
          </cell>
          <cell r="E60">
            <v>3</v>
          </cell>
          <cell r="F60">
            <v>2</v>
          </cell>
          <cell r="G60">
            <v>4</v>
          </cell>
          <cell r="H60">
            <v>6</v>
          </cell>
          <cell r="I60">
            <v>0</v>
          </cell>
          <cell r="J60">
            <v>3</v>
          </cell>
        </row>
        <row r="61">
          <cell r="C61" t="str">
            <v>SPR</v>
          </cell>
          <cell r="D61" t="str">
            <v>Spring Creek Tule</v>
          </cell>
          <cell r="E61">
            <v>4</v>
          </cell>
          <cell r="F61">
            <v>2</v>
          </cell>
          <cell r="G61">
            <v>4</v>
          </cell>
          <cell r="H61">
            <v>5</v>
          </cell>
          <cell r="I61">
            <v>0</v>
          </cell>
          <cell r="J61">
            <v>3</v>
          </cell>
        </row>
        <row r="62">
          <cell r="C62" t="str">
            <v>SPS</v>
          </cell>
          <cell r="D62" t="str">
            <v>South Puget Sound Fall Fingerling</v>
          </cell>
          <cell r="E62">
            <v>3</v>
          </cell>
          <cell r="F62">
            <v>2</v>
          </cell>
          <cell r="G62">
            <v>4</v>
          </cell>
          <cell r="H62">
            <v>5</v>
          </cell>
          <cell r="I62">
            <v>0</v>
          </cell>
          <cell r="J62">
            <v>3</v>
          </cell>
        </row>
        <row r="63">
          <cell r="C63" t="str">
            <v>SPY</v>
          </cell>
          <cell r="D63" t="str">
            <v>South Puget Sound Fall Yearling</v>
          </cell>
          <cell r="E63">
            <v>3</v>
          </cell>
          <cell r="F63">
            <v>2</v>
          </cell>
          <cell r="G63">
            <v>4</v>
          </cell>
          <cell r="H63">
            <v>5</v>
          </cell>
          <cell r="I63">
            <v>0</v>
          </cell>
          <cell r="J63">
            <v>3</v>
          </cell>
        </row>
        <row r="64">
          <cell r="C64" t="str">
            <v>SQP</v>
          </cell>
          <cell r="D64" t="str">
            <v>Squaxin Pens Fall Yearling</v>
          </cell>
          <cell r="E64">
            <v>3</v>
          </cell>
          <cell r="F64">
            <v>2</v>
          </cell>
          <cell r="G64">
            <v>4</v>
          </cell>
          <cell r="H64">
            <v>5</v>
          </cell>
          <cell r="I64">
            <v>0</v>
          </cell>
          <cell r="J64">
            <v>3</v>
          </cell>
        </row>
        <row r="65">
          <cell r="C65" t="str">
            <v>SRH</v>
          </cell>
          <cell r="D65" t="str">
            <v>Salmon River</v>
          </cell>
          <cell r="E65">
            <v>4</v>
          </cell>
          <cell r="F65">
            <v>2</v>
          </cell>
          <cell r="G65">
            <v>4</v>
          </cell>
          <cell r="H65">
            <v>6</v>
          </cell>
          <cell r="I65">
            <v>0</v>
          </cell>
          <cell r="J65">
            <v>3</v>
          </cell>
        </row>
        <row r="66">
          <cell r="C66" t="str">
            <v>SSF</v>
          </cell>
          <cell r="D66" t="str">
            <v>Skagit Summer Fingerling</v>
          </cell>
          <cell r="E66">
            <v>3</v>
          </cell>
          <cell r="F66">
            <v>2</v>
          </cell>
          <cell r="G66">
            <v>4</v>
          </cell>
          <cell r="H66">
            <v>5</v>
          </cell>
          <cell r="I66">
            <v>0</v>
          </cell>
          <cell r="J66">
            <v>2</v>
          </cell>
        </row>
        <row r="67">
          <cell r="C67" t="str">
            <v>STI</v>
          </cell>
          <cell r="D67" t="str">
            <v>Stikine Spring</v>
          </cell>
          <cell r="E67">
            <v>1</v>
          </cell>
          <cell r="F67">
            <v>3</v>
          </cell>
          <cell r="G67">
            <v>5</v>
          </cell>
          <cell r="H67">
            <v>6</v>
          </cell>
          <cell r="I67">
            <v>1</v>
          </cell>
          <cell r="J67">
            <v>1</v>
          </cell>
        </row>
        <row r="68">
          <cell r="C68" t="str">
            <v>STL</v>
          </cell>
          <cell r="D68" t="str">
            <v>Stillaguamish Fall Fingerling</v>
          </cell>
          <cell r="E68">
            <v>3</v>
          </cell>
          <cell r="F68">
            <v>2</v>
          </cell>
          <cell r="G68">
            <v>4</v>
          </cell>
          <cell r="H68">
            <v>5</v>
          </cell>
          <cell r="I68">
            <v>0</v>
          </cell>
          <cell r="J68">
            <v>2</v>
          </cell>
        </row>
        <row r="69">
          <cell r="C69" t="str">
            <v>SUM</v>
          </cell>
          <cell r="D69" t="str">
            <v>Columbia Summers</v>
          </cell>
          <cell r="E69">
            <v>4</v>
          </cell>
          <cell r="F69">
            <v>2</v>
          </cell>
          <cell r="G69">
            <v>4</v>
          </cell>
          <cell r="H69">
            <v>5</v>
          </cell>
          <cell r="I69">
            <v>0</v>
          </cell>
          <cell r="J69">
            <v>2</v>
          </cell>
        </row>
        <row r="70">
          <cell r="C70" t="str">
            <v>TAK</v>
          </cell>
          <cell r="D70" t="str">
            <v>Taku Spring</v>
          </cell>
          <cell r="E70">
            <v>1</v>
          </cell>
          <cell r="F70">
            <v>3</v>
          </cell>
          <cell r="G70">
            <v>5</v>
          </cell>
          <cell r="H70">
            <v>6</v>
          </cell>
          <cell r="I70">
            <v>1</v>
          </cell>
          <cell r="J70">
            <v>1</v>
          </cell>
        </row>
        <row r="71">
          <cell r="C71" t="str">
            <v>UNU</v>
          </cell>
          <cell r="D71" t="str">
            <v>Unuk Spring</v>
          </cell>
          <cell r="E71">
            <v>1</v>
          </cell>
          <cell r="F71">
            <v>3</v>
          </cell>
          <cell r="G71">
            <v>5</v>
          </cell>
          <cell r="H71">
            <v>6</v>
          </cell>
          <cell r="I71">
            <v>1</v>
          </cell>
          <cell r="J71">
            <v>1</v>
          </cell>
        </row>
        <row r="72">
          <cell r="C72" t="str">
            <v>URB</v>
          </cell>
          <cell r="D72" t="str">
            <v>Upriver Brights</v>
          </cell>
          <cell r="E72">
            <v>4</v>
          </cell>
          <cell r="F72">
            <v>2</v>
          </cell>
          <cell r="G72">
            <v>4</v>
          </cell>
          <cell r="H72">
            <v>5</v>
          </cell>
          <cell r="I72">
            <v>0</v>
          </cell>
          <cell r="J72">
            <v>3</v>
          </cell>
        </row>
        <row r="73">
          <cell r="C73" t="str">
            <v>UWA</v>
          </cell>
          <cell r="D73" t="str">
            <v>University of Washington Accelerated</v>
          </cell>
          <cell r="E73">
            <v>3</v>
          </cell>
          <cell r="F73">
            <v>2</v>
          </cell>
          <cell r="G73">
            <v>4</v>
          </cell>
          <cell r="H73">
            <v>5</v>
          </cell>
          <cell r="I73">
            <v>0</v>
          </cell>
          <cell r="J73">
            <v>3</v>
          </cell>
        </row>
        <row r="74">
          <cell r="C74" t="str">
            <v>WAS</v>
          </cell>
          <cell r="D74" t="str">
            <v>Washougal Fall Hatchery</v>
          </cell>
          <cell r="E74">
            <v>4</v>
          </cell>
          <cell r="F74">
            <v>2</v>
          </cell>
          <cell r="G74">
            <v>4</v>
          </cell>
          <cell r="H74">
            <v>5</v>
          </cell>
          <cell r="I74">
            <v>0</v>
          </cell>
          <cell r="J74">
            <v>3</v>
          </cell>
        </row>
        <row r="75">
          <cell r="C75" t="str">
            <v>WHF</v>
          </cell>
          <cell r="D75" t="str">
            <v>White River Hatchery Fingerling</v>
          </cell>
          <cell r="E75">
            <v>3</v>
          </cell>
          <cell r="F75">
            <v>2</v>
          </cell>
          <cell r="G75">
            <v>4</v>
          </cell>
          <cell r="H75">
            <v>5</v>
          </cell>
          <cell r="I75">
            <v>1</v>
          </cell>
          <cell r="J75">
            <v>1</v>
          </cell>
        </row>
        <row r="76">
          <cell r="C76" t="str">
            <v>WHY</v>
          </cell>
          <cell r="D76" t="str">
            <v>White River Hatchery Yearling</v>
          </cell>
          <cell r="E76">
            <v>3</v>
          </cell>
          <cell r="F76">
            <v>2</v>
          </cell>
          <cell r="G76">
            <v>4</v>
          </cell>
          <cell r="H76">
            <v>5</v>
          </cell>
          <cell r="I76">
            <v>1</v>
          </cell>
          <cell r="J76">
            <v>1</v>
          </cell>
        </row>
        <row r="77">
          <cell r="C77" t="str">
            <v>WRF</v>
          </cell>
          <cell r="D77" t="str">
            <v>White River Spring Fingerling</v>
          </cell>
          <cell r="E77">
            <v>3</v>
          </cell>
          <cell r="F77">
            <v>2</v>
          </cell>
          <cell r="G77">
            <v>4</v>
          </cell>
          <cell r="H77">
            <v>5</v>
          </cell>
          <cell r="I77">
            <v>1</v>
          </cell>
          <cell r="J77">
            <v>1</v>
          </cell>
        </row>
        <row r="78">
          <cell r="C78" t="str">
            <v>WRY</v>
          </cell>
          <cell r="D78" t="str">
            <v>White River Spring Yearling</v>
          </cell>
          <cell r="E78">
            <v>3</v>
          </cell>
          <cell r="F78">
            <v>2</v>
          </cell>
          <cell r="G78">
            <v>4</v>
          </cell>
          <cell r="H78">
            <v>5</v>
          </cell>
          <cell r="I78">
            <v>1</v>
          </cell>
          <cell r="J78">
            <v>1</v>
          </cell>
        </row>
        <row r="79">
          <cell r="C79" t="str">
            <v>WSH</v>
          </cell>
          <cell r="D79" t="str">
            <v>Willamette Spring</v>
          </cell>
          <cell r="E79">
            <v>4</v>
          </cell>
          <cell r="F79">
            <v>3</v>
          </cell>
          <cell r="G79">
            <v>5</v>
          </cell>
          <cell r="H79">
            <v>6</v>
          </cell>
          <cell r="I79">
            <v>1</v>
          </cell>
          <cell r="J79">
            <v>1</v>
          </cell>
        </row>
      </sheetData>
      <sheetData sheetId="3"/>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FO-MPO" refreshedDate="42866.991756365744" createdVersion="4" refreshedVersion="4" minRefreshableVersion="3" recordCount="1557">
  <cacheSource type="worksheet">
    <worksheetSource ref="A8:X1565" sheet="Coh Anal Surv Rate Data"/>
  </cacheSource>
  <cacheFields count="24">
    <cacheField name="Lookup" numFmtId="0">
      <sharedItems/>
    </cacheField>
    <cacheField name="Country" numFmtId="0">
      <sharedItems count="3">
        <s v="CA"/>
        <s v="US"/>
        <s v="CA-US"/>
      </sharedItems>
    </cacheField>
    <cacheField name="Stock" numFmtId="0">
      <sharedItems count="53">
        <s v="ATN"/>
        <s v="ATS"/>
        <s v="BQR"/>
        <s v="CHI"/>
        <s v="COW"/>
        <s v="DOM"/>
        <s v="HAR"/>
        <s v="KLM"/>
        <s v="KLY"/>
        <s v="MSH"/>
        <s v="NAN"/>
        <s v="NIC"/>
        <s v="PHI"/>
        <s v="PPS"/>
        <s v="QUI"/>
        <s v="RBT"/>
        <s v="SHU"/>
        <s v="AKS"/>
        <s v="CHK"/>
        <s v="STI"/>
        <s v="TAK"/>
        <s v="UNU"/>
        <s v="CWF"/>
        <s v="ELK"/>
        <s v="ELW"/>
        <s v="GAD"/>
        <s v="HAN"/>
        <s v="HOK"/>
        <s v="LRH"/>
        <s v="LRW"/>
        <s v="LYF"/>
        <s v="LYY"/>
        <s v="NIS"/>
        <s v="NKS"/>
        <s v="NSF"/>
        <s v="QUE"/>
        <s v="SAM"/>
        <s v="SKF"/>
        <s v="SKS"/>
        <s v="SKY"/>
        <s v="SOO"/>
        <s v="SPR"/>
        <s v="SPS"/>
        <s v="SPY"/>
        <s v="SQP"/>
        <s v="SRH"/>
        <s v="SSF"/>
        <s v="STL"/>
        <s v="SUM"/>
        <s v="URB"/>
        <s v="UWA"/>
        <s v="WRY"/>
        <s v="WSH"/>
      </sharedItems>
    </cacheField>
    <cacheField name="BY" numFmtId="0">
      <sharedItems containsSemiMixedTypes="0" containsString="0" containsNumber="1" containsInteger="1" minValue="1971" maxValue="2014" count="44">
        <n v="1986"/>
        <n v="1987"/>
        <n v="1988"/>
        <n v="1989"/>
        <n v="1990"/>
        <n v="1991"/>
        <n v="1992"/>
        <n v="1993"/>
        <n v="1994"/>
        <n v="1995"/>
        <n v="1996"/>
        <n v="1997"/>
        <n v="1998"/>
        <n v="1999"/>
        <n v="2000"/>
        <n v="2001"/>
        <n v="2002"/>
        <n v="2003"/>
        <n v="2004"/>
        <n v="2005"/>
        <n v="2006"/>
        <n v="2007"/>
        <n v="2008"/>
        <n v="2009"/>
        <n v="2010"/>
        <n v="2011"/>
        <n v="2012"/>
        <n v="2013"/>
        <n v="1973"/>
        <n v="1974"/>
        <n v="1975"/>
        <n v="1976"/>
        <n v="1977"/>
        <n v="1978"/>
        <n v="1979"/>
        <n v="1980"/>
        <n v="1981"/>
        <n v="1982"/>
        <n v="1983"/>
        <n v="1984"/>
        <n v="1985"/>
        <n v="2014"/>
        <n v="1972"/>
        <n v="1971"/>
      </sharedItems>
    </cacheField>
    <cacheField name="Age2CWTSR" numFmtId="0">
      <sharedItems containsMixedTypes="1" containsNumber="1" minValue="0" maxValue="5.5471369999999999E-2"/>
    </cacheField>
    <cacheField name="TotalCWTSR" numFmtId="0">
      <sharedItems containsMixedTypes="1" containsNumber="1" minValue="0" maxValue="0.1329111"/>
    </cacheField>
    <cacheField name="Age2COHSR" numFmtId="0">
      <sharedItems containsMixedTypes="1" containsNumber="1" minValue="0" maxValue="0.36456539999999998"/>
    </cacheField>
    <cacheField name="MinAge" numFmtId="0">
      <sharedItems containsMixedTypes="1" containsNumber="1" containsInteger="1" minValue="2" maxValue="3"/>
    </cacheField>
    <cacheField name="MaxAge" numFmtId="0">
      <sharedItems containsMixedTypes="1" containsNumber="1" containsInteger="1" minValue="5" maxValue="6"/>
    </cacheField>
    <cacheField name="CompleteBY" numFmtId="0">
      <sharedItems/>
    </cacheField>
    <cacheField name="OldestAge" numFmtId="0">
      <sharedItems containsMixedTypes="1" containsNumber="1" containsInteger="1" minValue="2" maxValue="6"/>
    </cacheField>
    <cacheField name="Region 1" numFmtId="0">
      <sharedItems/>
    </cacheField>
    <cacheField name="Region 2" numFmtId="0">
      <sharedItems count="17">
        <s v="CBC"/>
        <s v="LGS"/>
        <s v="LFR"/>
        <s v="UPF"/>
        <s v="NBC"/>
        <s v="SMF"/>
        <s v="UGS"/>
        <s v="WCVI"/>
        <s v="AK"/>
        <s v="TBR"/>
        <s v="LC"/>
        <s v="ORC"/>
        <s v="WAC"/>
        <s v="HC"/>
        <s v="UC"/>
        <s v="NPS"/>
        <s v="SPS"/>
      </sharedItems>
    </cacheField>
    <cacheField name="Stock Name" numFmtId="0">
      <sharedItems/>
    </cacheField>
    <cacheField name="Jurisdiction" numFmtId="0">
      <sharedItems containsSemiMixedTypes="0" containsString="0" containsNumber="1" containsInteger="1" minValue="1" maxValue="5"/>
    </cacheField>
    <cacheField name="OceanStartAge" numFmtId="0">
      <sharedItems containsSemiMixedTypes="0" containsString="0" containsNumber="1" containsInteger="1" minValue="2" maxValue="3"/>
    </cacheField>
    <cacheField name="TerminalNetAge" numFmtId="0">
      <sharedItems containsSemiMixedTypes="0" containsString="0" containsNumber="1" containsInteger="1" minValue="4" maxValue="5"/>
    </cacheField>
    <cacheField name="MaxAge2" numFmtId="0">
      <sharedItems containsSemiMixedTypes="0" containsString="0" containsNumber="1" containsInteger="1" minValue="5" maxValue="6"/>
    </cacheField>
    <cacheField name="LifeHistoryType" numFmtId="0">
      <sharedItems containsSemiMixedTypes="0" containsString="0" containsNumber="1" containsInteger="1" minValue="0" maxValue="1"/>
    </cacheField>
    <cacheField name="RunType" numFmtId="0">
      <sharedItems containsSemiMixedTypes="0" containsString="0" containsNumber="1" containsInteger="1" minValue="1" maxValue="3"/>
    </cacheField>
    <cacheField name="OceanEntryYear" numFmtId="0">
      <sharedItems containsSemiMixedTypes="0" containsString="0" containsNumber="1" containsInteger="1" minValue="1972" maxValue="2015" count="44">
        <n v="1987"/>
        <n v="1988"/>
        <n v="1989"/>
        <n v="1990"/>
        <n v="1991"/>
        <n v="1992"/>
        <n v="1993"/>
        <n v="1994"/>
        <n v="1995"/>
        <n v="1996"/>
        <n v="1997"/>
        <n v="1998"/>
        <n v="1999"/>
        <n v="2000"/>
        <n v="2001"/>
        <n v="2002"/>
        <n v="2003"/>
        <n v="2004"/>
        <n v="2005"/>
        <n v="2006"/>
        <n v="2007"/>
        <n v="2008"/>
        <n v="2009"/>
        <n v="2010"/>
        <n v="2011"/>
        <n v="2012"/>
        <n v="2013"/>
        <n v="2014"/>
        <n v="1974"/>
        <n v="1975"/>
        <n v="1976"/>
        <n v="1977"/>
        <n v="1978"/>
        <n v="1979"/>
        <n v="1980"/>
        <n v="1981"/>
        <n v="1982"/>
        <n v="1983"/>
        <n v="1984"/>
        <n v="1985"/>
        <n v="1986"/>
        <n v="2015"/>
        <n v="1973"/>
        <n v="1972"/>
      </sharedItems>
    </cacheField>
    <cacheField name="StockNum" numFmtId="0">
      <sharedItems containsSemiMixedTypes="0" containsString="0" containsNumber="1" containsInteger="1" minValue="1" maxValue="3"/>
    </cacheField>
    <cacheField name="Juvenile_LifeHistoryType" numFmtId="0">
      <sharedItems/>
    </cacheField>
    <cacheField name="NumAgesMissingfromBrood" numFmtId="0">
      <sharedItems containsMixedTypes="1" containsNumber="1" containsInteger="1" minValue="0" maxValue="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57">
  <r>
    <s v="ATN1986"/>
    <x v="0"/>
    <x v="0"/>
    <x v="0"/>
    <n v="2.31439E-5"/>
    <n v="2.9578529999999999E-3"/>
    <n v="9.5281600000000008E-3"/>
    <n v="2"/>
    <n v="6"/>
    <s v="Y"/>
    <n v="6"/>
    <s v="BC"/>
    <x v="0"/>
    <s v="Atnarko River Summer"/>
    <n v="2"/>
    <n v="2"/>
    <n v="4"/>
    <n v="6"/>
    <n v="0"/>
    <n v="2"/>
    <x v="0"/>
    <n v="2"/>
    <s v="ocean"/>
    <n v="0"/>
  </r>
  <r>
    <s v="ATN1987"/>
    <x v="0"/>
    <x v="0"/>
    <x v="1"/>
    <n v="3.2954750000000002E-5"/>
    <n v="4.6176419999999999E-3"/>
    <n v="1.4608700000000001E-2"/>
    <n v="2"/>
    <n v="6"/>
    <s v="Y"/>
    <n v="6"/>
    <s v="BC"/>
    <x v="0"/>
    <s v="Atnarko River Summer"/>
    <n v="2"/>
    <n v="2"/>
    <n v="4"/>
    <n v="6"/>
    <n v="0"/>
    <n v="2"/>
    <x v="1"/>
    <n v="2"/>
    <s v="ocean"/>
    <n v="0"/>
  </r>
  <r>
    <s v="ATN1988"/>
    <x v="0"/>
    <x v="0"/>
    <x v="2"/>
    <n v="7.1750340000000006E-5"/>
    <n v="7.8286959999999996E-3"/>
    <n v="2.4361250000000001E-2"/>
    <n v="2"/>
    <n v="6"/>
    <s v="Y"/>
    <n v="6"/>
    <s v="BC"/>
    <x v="0"/>
    <s v="Atnarko River Summer"/>
    <n v="2"/>
    <n v="2"/>
    <n v="4"/>
    <n v="6"/>
    <n v="0"/>
    <n v="2"/>
    <x v="2"/>
    <n v="2"/>
    <s v="ocean"/>
    <n v="0"/>
  </r>
  <r>
    <s v="ATN1989"/>
    <x v="0"/>
    <x v="0"/>
    <x v="3"/>
    <n v="8.1429549999999994E-5"/>
    <n v="8.7994719999999992E-3"/>
    <n v="2.743725E-2"/>
    <n v="2"/>
    <n v="6"/>
    <s v="Y"/>
    <n v="6"/>
    <s v="BC"/>
    <x v="0"/>
    <s v="Atnarko River Summer"/>
    <n v="2"/>
    <n v="2"/>
    <n v="4"/>
    <n v="6"/>
    <n v="0"/>
    <n v="2"/>
    <x v="3"/>
    <n v="2"/>
    <s v="ocean"/>
    <n v="0"/>
  </r>
  <r>
    <s v="ATN1990"/>
    <x v="0"/>
    <x v="0"/>
    <x v="4"/>
    <n v="2.6015119999999998E-4"/>
    <n v="1.253634E-2"/>
    <n v="3.8771189999999997E-2"/>
    <n v="2"/>
    <n v="6"/>
    <s v="Y"/>
    <n v="6"/>
    <s v="BC"/>
    <x v="0"/>
    <s v="Atnarko River Summer"/>
    <n v="2"/>
    <n v="2"/>
    <n v="4"/>
    <n v="6"/>
    <n v="0"/>
    <n v="2"/>
    <x v="4"/>
    <n v="2"/>
    <s v="ocean"/>
    <n v="0"/>
  </r>
  <r>
    <s v="ATN1991"/>
    <x v="0"/>
    <x v="0"/>
    <x v="5"/>
    <n v="3.7565729999999999E-4"/>
    <n v="1.6129190000000002E-2"/>
    <n v="4.889756E-2"/>
    <n v="2"/>
    <n v="6"/>
    <s v="Y"/>
    <n v="6"/>
    <s v="BC"/>
    <x v="0"/>
    <s v="Atnarko River Summer"/>
    <n v="2"/>
    <n v="2"/>
    <n v="4"/>
    <n v="6"/>
    <n v="0"/>
    <n v="2"/>
    <x v="5"/>
    <n v="2"/>
    <s v="ocean"/>
    <n v="0"/>
  </r>
  <r>
    <s v="ATN1992"/>
    <x v="0"/>
    <x v="0"/>
    <x v="6"/>
    <n v="1.4342620000000001E-4"/>
    <n v="7.3803949999999997E-3"/>
    <n v="2.2581219999999999E-2"/>
    <n v="2"/>
    <n v="6"/>
    <s v="Y"/>
    <n v="6"/>
    <s v="BC"/>
    <x v="0"/>
    <s v="Atnarko River Summer"/>
    <n v="2"/>
    <n v="2"/>
    <n v="4"/>
    <n v="6"/>
    <n v="0"/>
    <n v="2"/>
    <x v="6"/>
    <n v="2"/>
    <s v="ocean"/>
    <n v="0"/>
  </r>
  <r>
    <s v="ATN1993"/>
    <x v="0"/>
    <x v="0"/>
    <x v="7"/>
    <n v="1.395794E-4"/>
    <n v="7.1144809999999998E-3"/>
    <n v="2.173924E-2"/>
    <n v="2"/>
    <n v="6"/>
    <s v="Y"/>
    <n v="6"/>
    <s v="BC"/>
    <x v="0"/>
    <s v="Atnarko River Summer"/>
    <n v="2"/>
    <n v="2"/>
    <n v="4"/>
    <n v="6"/>
    <n v="0"/>
    <n v="2"/>
    <x v="7"/>
    <n v="2"/>
    <s v="ocean"/>
    <n v="0"/>
  </r>
  <r>
    <s v="ATN1994"/>
    <x v="0"/>
    <x v="0"/>
    <x v="8"/>
    <n v="9.5340259999999996E-5"/>
    <n v="1.0985490000000001E-2"/>
    <n v="3.379853E-2"/>
    <n v="2"/>
    <n v="6"/>
    <s v="Y"/>
    <n v="6"/>
    <s v="BC"/>
    <x v="0"/>
    <s v="Atnarko River Summer"/>
    <n v="2"/>
    <n v="2"/>
    <n v="4"/>
    <n v="6"/>
    <n v="0"/>
    <n v="2"/>
    <x v="8"/>
    <n v="2"/>
    <s v="ocean"/>
    <n v="0"/>
  </r>
  <r>
    <s v="ATN1995"/>
    <x v="0"/>
    <x v="0"/>
    <x v="9"/>
    <n v="1.0227309999999999E-4"/>
    <n v="9.5979099999999994E-3"/>
    <n v="2.914375E-2"/>
    <n v="2"/>
    <n v="6"/>
    <s v="Y"/>
    <n v="6"/>
    <s v="BC"/>
    <x v="0"/>
    <s v="Atnarko River Summer"/>
    <n v="2"/>
    <n v="2"/>
    <n v="4"/>
    <n v="6"/>
    <n v="0"/>
    <n v="2"/>
    <x v="9"/>
    <n v="2"/>
    <s v="ocean"/>
    <n v="0"/>
  </r>
  <r>
    <s v="ATN1996"/>
    <x v="0"/>
    <x v="0"/>
    <x v="10"/>
    <n v="8.1871400000000004E-5"/>
    <n v="5.6635690000000002E-3"/>
    <n v="1.7201250000000001E-2"/>
    <n v="2"/>
    <n v="6"/>
    <s v="Y"/>
    <n v="6"/>
    <s v="BC"/>
    <x v="0"/>
    <s v="Atnarko River Summer"/>
    <n v="2"/>
    <n v="2"/>
    <n v="4"/>
    <n v="6"/>
    <n v="0"/>
    <n v="2"/>
    <x v="10"/>
    <n v="2"/>
    <s v="ocean"/>
    <n v="0"/>
  </r>
  <r>
    <s v="ATN1997"/>
    <x v="0"/>
    <x v="0"/>
    <x v="11"/>
    <n v="3.2537879999999998E-5"/>
    <n v="1.6268109999999999E-3"/>
    <n v="5.0635699999999999E-3"/>
    <n v="2"/>
    <n v="6"/>
    <s v="Y"/>
    <n v="6"/>
    <s v="BC"/>
    <x v="0"/>
    <s v="Atnarko River Summer"/>
    <n v="2"/>
    <n v="2"/>
    <n v="4"/>
    <n v="6"/>
    <n v="0"/>
    <n v="2"/>
    <x v="11"/>
    <n v="2"/>
    <s v="ocean"/>
    <n v="0"/>
  </r>
  <r>
    <s v="ATN1998"/>
    <x v="0"/>
    <x v="0"/>
    <x v="12"/>
    <n v="8.6195719999999993E-5"/>
    <n v="7.2229379999999999E-3"/>
    <n v="2.1426210000000001E-2"/>
    <n v="2"/>
    <n v="6"/>
    <s v="Y"/>
    <n v="6"/>
    <s v="BC"/>
    <x v="0"/>
    <s v="Atnarko River Summer"/>
    <n v="2"/>
    <n v="2"/>
    <n v="4"/>
    <n v="6"/>
    <n v="0"/>
    <n v="2"/>
    <x v="12"/>
    <n v="2"/>
    <s v="ocean"/>
    <n v="0"/>
  </r>
  <r>
    <s v="ATN1999"/>
    <x v="0"/>
    <x v="0"/>
    <x v="13"/>
    <n v="6.2008130000000002E-5"/>
    <n v="4.2514579999999996E-3"/>
    <n v="1.327686E-2"/>
    <n v="2"/>
    <n v="6"/>
    <s v="Y"/>
    <n v="6"/>
    <s v="BC"/>
    <x v="0"/>
    <s v="Atnarko River Summer"/>
    <n v="2"/>
    <n v="2"/>
    <n v="4"/>
    <n v="6"/>
    <n v="0"/>
    <n v="2"/>
    <x v="13"/>
    <n v="2"/>
    <s v="ocean"/>
    <n v="0"/>
  </r>
  <r>
    <s v="ATN2000"/>
    <x v="0"/>
    <x v="0"/>
    <x v="14"/>
    <n v="9.9098269999999997E-5"/>
    <n v="4.4067919999999997E-3"/>
    <n v="1.362258E-2"/>
    <n v="2"/>
    <n v="6"/>
    <s v="Y"/>
    <n v="6"/>
    <s v="BC"/>
    <x v="0"/>
    <s v="Atnarko River Summer"/>
    <n v="2"/>
    <n v="2"/>
    <n v="4"/>
    <n v="6"/>
    <n v="0"/>
    <n v="2"/>
    <x v="14"/>
    <n v="2"/>
    <s v="ocean"/>
    <n v="0"/>
  </r>
  <r>
    <s v="ATN2001"/>
    <x v="0"/>
    <x v="0"/>
    <x v="15"/>
    <n v="1.857881E-4"/>
    <n v="1.0782979999999999E-2"/>
    <n v="3.3558369999999997E-2"/>
    <n v="2"/>
    <n v="6"/>
    <s v="Y"/>
    <n v="6"/>
    <s v="BC"/>
    <x v="0"/>
    <s v="Atnarko River Summer"/>
    <n v="2"/>
    <n v="2"/>
    <n v="4"/>
    <n v="6"/>
    <n v="0"/>
    <n v="2"/>
    <x v="15"/>
    <n v="2"/>
    <s v="ocean"/>
    <n v="0"/>
  </r>
  <r>
    <s v="ATN2002"/>
    <x v="0"/>
    <x v="0"/>
    <x v="16"/>
    <n v="8.2564550000000002E-5"/>
    <n v="5.9699769999999996E-3"/>
    <n v="1.8157800000000002E-2"/>
    <n v="2"/>
    <n v="6"/>
    <s v="Y"/>
    <n v="6"/>
    <s v="BC"/>
    <x v="0"/>
    <s v="Atnarko River Summer"/>
    <n v="2"/>
    <n v="2"/>
    <n v="4"/>
    <n v="6"/>
    <n v="0"/>
    <n v="2"/>
    <x v="16"/>
    <n v="2"/>
    <s v="ocean"/>
    <n v="0"/>
  </r>
  <r>
    <s v="ATN2003"/>
    <x v="0"/>
    <x v="0"/>
    <x v="17"/>
    <s v="na"/>
    <s v="na"/>
    <s v="na"/>
    <s v="na"/>
    <s v="na"/>
    <s v="na"/>
    <s v="na"/>
    <s v="BC"/>
    <x v="0"/>
    <s v="Atnarko River Summer"/>
    <n v="2"/>
    <n v="2"/>
    <n v="4"/>
    <n v="6"/>
    <n v="0"/>
    <n v="2"/>
    <x v="17"/>
    <n v="2"/>
    <s v="ocean"/>
    <s v="na"/>
  </r>
  <r>
    <s v="ATN2004"/>
    <x v="0"/>
    <x v="0"/>
    <x v="18"/>
    <s v="na"/>
    <s v="na"/>
    <s v="na"/>
    <s v="na"/>
    <s v="na"/>
    <s v="na"/>
    <s v="na"/>
    <s v="BC"/>
    <x v="0"/>
    <s v="Atnarko River Summer"/>
    <n v="2"/>
    <n v="2"/>
    <n v="4"/>
    <n v="6"/>
    <n v="0"/>
    <n v="2"/>
    <x v="18"/>
    <n v="2"/>
    <s v="ocean"/>
    <s v="na"/>
  </r>
  <r>
    <s v="ATN2005"/>
    <x v="0"/>
    <x v="0"/>
    <x v="19"/>
    <n v="3.2482859999999998E-4"/>
    <n v="7.5661840000000001E-3"/>
    <n v="2.253865E-2"/>
    <n v="2"/>
    <n v="6"/>
    <s v="Y"/>
    <n v="6"/>
    <s v="BC"/>
    <x v="0"/>
    <s v="Atnarko River Summer"/>
    <n v="2"/>
    <n v="2"/>
    <n v="4"/>
    <n v="6"/>
    <n v="0"/>
    <n v="2"/>
    <x v="19"/>
    <n v="2"/>
    <s v="ocean"/>
    <n v="0"/>
  </r>
  <r>
    <s v="ATN2006"/>
    <x v="0"/>
    <x v="0"/>
    <x v="20"/>
    <n v="1.123652E-5"/>
    <n v="3.7063500000000002E-3"/>
    <n v="1.0890240000000001E-2"/>
    <n v="2"/>
    <n v="6"/>
    <s v="Y"/>
    <n v="6"/>
    <s v="BC"/>
    <x v="0"/>
    <s v="Atnarko River Summer"/>
    <n v="2"/>
    <n v="2"/>
    <n v="4"/>
    <n v="6"/>
    <n v="0"/>
    <n v="2"/>
    <x v="20"/>
    <n v="2"/>
    <s v="ocean"/>
    <n v="0"/>
  </r>
  <r>
    <s v="ATN2007"/>
    <x v="0"/>
    <x v="0"/>
    <x v="21"/>
    <n v="9.2725230000000007E-5"/>
    <n v="5.3231399999999996E-3"/>
    <n v="1.6030139999999998E-2"/>
    <n v="2"/>
    <n v="6"/>
    <s v="Y"/>
    <n v="6"/>
    <s v="BC"/>
    <x v="0"/>
    <s v="Atnarko River Summer"/>
    <n v="2"/>
    <n v="2"/>
    <n v="4"/>
    <n v="6"/>
    <n v="0"/>
    <n v="2"/>
    <x v="21"/>
    <n v="2"/>
    <s v="ocean"/>
    <n v="0"/>
  </r>
  <r>
    <s v="ATN2008"/>
    <x v="0"/>
    <x v="0"/>
    <x v="22"/>
    <n v="8.7956369999999995E-5"/>
    <n v="2.615357E-3"/>
    <n v="7.9399350000000004E-3"/>
    <n v="2"/>
    <n v="6"/>
    <s v="Y"/>
    <n v="6"/>
    <s v="BC"/>
    <x v="0"/>
    <s v="Atnarko River Summer"/>
    <n v="2"/>
    <n v="2"/>
    <n v="4"/>
    <n v="6"/>
    <n v="0"/>
    <n v="2"/>
    <x v="22"/>
    <n v="2"/>
    <s v="ocean"/>
    <n v="0"/>
  </r>
  <r>
    <s v="ATN2009"/>
    <x v="0"/>
    <x v="0"/>
    <x v="23"/>
    <n v="1.7186950000000001E-4"/>
    <n v="7.2298650000000002E-3"/>
    <n v="2.1519219999999999E-2"/>
    <n v="2"/>
    <n v="6"/>
    <s v="Y"/>
    <n v="6"/>
    <s v="BC"/>
    <x v="0"/>
    <s v="Atnarko River Summer"/>
    <n v="2"/>
    <n v="2"/>
    <n v="4"/>
    <n v="6"/>
    <n v="0"/>
    <n v="2"/>
    <x v="23"/>
    <n v="2"/>
    <s v="ocean"/>
    <n v="0"/>
  </r>
  <r>
    <s v="ATN2010"/>
    <x v="0"/>
    <x v="0"/>
    <x v="24"/>
    <n v="2.4439500000000001E-4"/>
    <n v="1.181713E-2"/>
    <n v="3.4945700000000003E-2"/>
    <n v="2"/>
    <n v="6"/>
    <s v="Y"/>
    <n v="6"/>
    <s v="BC"/>
    <x v="0"/>
    <s v="Atnarko River Summer"/>
    <n v="2"/>
    <n v="2"/>
    <n v="4"/>
    <n v="6"/>
    <n v="0"/>
    <n v="2"/>
    <x v="24"/>
    <n v="2"/>
    <s v="ocean"/>
    <n v="0"/>
  </r>
  <r>
    <s v="ATN2011"/>
    <x v="0"/>
    <x v="0"/>
    <x v="25"/>
    <n v="1.5798759999999999E-4"/>
    <n v="2.022092E-2"/>
    <n v="6.5920580000000006E-2"/>
    <n v="2"/>
    <n v="6"/>
    <s v="N"/>
    <n v="5"/>
    <s v="BC"/>
    <x v="0"/>
    <s v="Atnarko River Summer"/>
    <n v="2"/>
    <n v="2"/>
    <n v="4"/>
    <n v="6"/>
    <n v="0"/>
    <n v="2"/>
    <x v="25"/>
    <n v="2"/>
    <s v="ocean"/>
    <n v="1"/>
  </r>
  <r>
    <s v="ATN2012"/>
    <x v="0"/>
    <x v="0"/>
    <x v="26"/>
    <n v="2.0108570000000001E-4"/>
    <n v="9.5155210000000007E-3"/>
    <n v="4.8523549999999999E-2"/>
    <n v="2"/>
    <n v="6"/>
    <s v="N"/>
    <n v="4"/>
    <s v="BC"/>
    <x v="0"/>
    <s v="Atnarko River Summer"/>
    <n v="2"/>
    <n v="2"/>
    <n v="4"/>
    <n v="6"/>
    <n v="0"/>
    <n v="2"/>
    <x v="26"/>
    <n v="2"/>
    <s v="ocean"/>
    <n v="2"/>
  </r>
  <r>
    <s v="ATN2013"/>
    <x v="0"/>
    <x v="0"/>
    <x v="27"/>
    <n v="1.4120039999999999E-4"/>
    <n v="8.2592669999999996E-4"/>
    <n v="2.0806979999999999E-2"/>
    <n v="2"/>
    <n v="6"/>
    <s v="N"/>
    <n v="3"/>
    <s v="BC"/>
    <x v="0"/>
    <s v="Atnarko River Summer"/>
    <n v="2"/>
    <n v="2"/>
    <n v="4"/>
    <n v="6"/>
    <n v="0"/>
    <n v="2"/>
    <x v="27"/>
    <n v="2"/>
    <s v="ocean"/>
    <n v="3"/>
  </r>
  <r>
    <s v="ATS1990"/>
    <x v="0"/>
    <x v="1"/>
    <x v="4"/>
    <n v="0"/>
    <n v="7.251721E-3"/>
    <n v="2.4200329999999999E-2"/>
    <n v="2"/>
    <n v="6"/>
    <s v="Y"/>
    <n v="6"/>
    <s v="BC"/>
    <x v="0"/>
    <s v="Atnarko River Summer Yearlings"/>
    <n v="2"/>
    <n v="2"/>
    <n v="4"/>
    <n v="6"/>
    <n v="1"/>
    <n v="2"/>
    <x v="5"/>
    <n v="2"/>
    <s v="stream"/>
    <n v="0"/>
  </r>
  <r>
    <s v="ATS1991"/>
    <x v="0"/>
    <x v="1"/>
    <x v="5"/>
    <n v="5.635745E-5"/>
    <n v="1.341666E-2"/>
    <n v="4.3320190000000001E-2"/>
    <n v="2"/>
    <n v="6"/>
    <s v="Y"/>
    <n v="6"/>
    <s v="BC"/>
    <x v="0"/>
    <s v="Atnarko River Summer Yearlings"/>
    <n v="2"/>
    <n v="2"/>
    <n v="4"/>
    <n v="6"/>
    <n v="1"/>
    <n v="2"/>
    <x v="6"/>
    <n v="2"/>
    <s v="stream"/>
    <n v="0"/>
  </r>
  <r>
    <s v="ATS1992"/>
    <x v="0"/>
    <x v="1"/>
    <x v="6"/>
    <n v="4.443219E-4"/>
    <n v="1.004333E-2"/>
    <n v="3.1910479999999998E-2"/>
    <n v="2"/>
    <n v="6"/>
    <s v="Y"/>
    <n v="6"/>
    <s v="BC"/>
    <x v="0"/>
    <s v="Atnarko River Summer Yearlings"/>
    <n v="2"/>
    <n v="2"/>
    <n v="4"/>
    <n v="6"/>
    <n v="1"/>
    <n v="2"/>
    <x v="7"/>
    <n v="2"/>
    <s v="stream"/>
    <n v="0"/>
  </r>
  <r>
    <s v="ATS1993"/>
    <x v="0"/>
    <x v="1"/>
    <x v="7"/>
    <n v="7.8707720000000003E-4"/>
    <n v="1.8369960000000001E-2"/>
    <n v="5.834247E-2"/>
    <n v="2"/>
    <n v="6"/>
    <s v="Y"/>
    <n v="6"/>
    <s v="BC"/>
    <x v="0"/>
    <s v="Atnarko River Summer Yearlings"/>
    <n v="2"/>
    <n v="2"/>
    <n v="4"/>
    <n v="6"/>
    <n v="1"/>
    <n v="2"/>
    <x v="8"/>
    <n v="2"/>
    <s v="stream"/>
    <n v="0"/>
  </r>
  <r>
    <s v="ATS1994"/>
    <x v="0"/>
    <x v="1"/>
    <x v="8"/>
    <s v="na"/>
    <s v="na"/>
    <s v="na"/>
    <s v="na"/>
    <s v="na"/>
    <s v="na"/>
    <s v="na"/>
    <s v="BC"/>
    <x v="0"/>
    <s v="Atnarko River Summer Yearlings"/>
    <n v="2"/>
    <n v="2"/>
    <n v="4"/>
    <n v="6"/>
    <n v="1"/>
    <n v="2"/>
    <x v="9"/>
    <n v="2"/>
    <s v="stream"/>
    <s v="na"/>
  </r>
  <r>
    <s v="ATS1995"/>
    <x v="0"/>
    <x v="1"/>
    <x v="9"/>
    <s v="na"/>
    <s v="na"/>
    <s v="na"/>
    <s v="na"/>
    <s v="na"/>
    <s v="na"/>
    <s v="na"/>
    <s v="BC"/>
    <x v="0"/>
    <s v="Atnarko River Summer Yearlings"/>
    <n v="2"/>
    <n v="2"/>
    <n v="4"/>
    <n v="6"/>
    <n v="1"/>
    <n v="2"/>
    <x v="10"/>
    <n v="2"/>
    <s v="stream"/>
    <s v="na"/>
  </r>
  <r>
    <s v="ATS1996"/>
    <x v="0"/>
    <x v="1"/>
    <x v="10"/>
    <s v="na"/>
    <s v="na"/>
    <s v="na"/>
    <s v="na"/>
    <s v="na"/>
    <s v="na"/>
    <s v="na"/>
    <s v="BC"/>
    <x v="0"/>
    <s v="Atnarko River Summer Yearlings"/>
    <n v="2"/>
    <n v="2"/>
    <n v="4"/>
    <n v="6"/>
    <n v="1"/>
    <n v="2"/>
    <x v="11"/>
    <n v="2"/>
    <s v="stream"/>
    <s v="na"/>
  </r>
  <r>
    <s v="ATS1997"/>
    <x v="0"/>
    <x v="1"/>
    <x v="11"/>
    <s v="na"/>
    <s v="na"/>
    <s v="na"/>
    <s v="na"/>
    <s v="na"/>
    <s v="na"/>
    <s v="na"/>
    <s v="BC"/>
    <x v="0"/>
    <s v="Atnarko River Summer Yearlings"/>
    <n v="2"/>
    <n v="2"/>
    <n v="4"/>
    <n v="6"/>
    <n v="1"/>
    <n v="2"/>
    <x v="12"/>
    <n v="2"/>
    <s v="stream"/>
    <s v="na"/>
  </r>
  <r>
    <s v="ATS1998"/>
    <x v="0"/>
    <x v="1"/>
    <x v="12"/>
    <s v="na"/>
    <s v="na"/>
    <s v="na"/>
    <s v="na"/>
    <s v="na"/>
    <s v="na"/>
    <s v="na"/>
    <s v="BC"/>
    <x v="0"/>
    <s v="Atnarko River Summer Yearlings"/>
    <n v="2"/>
    <n v="2"/>
    <n v="4"/>
    <n v="6"/>
    <n v="1"/>
    <n v="2"/>
    <x v="13"/>
    <n v="2"/>
    <s v="stream"/>
    <s v="na"/>
  </r>
  <r>
    <s v="ATS1999"/>
    <x v="0"/>
    <x v="1"/>
    <x v="13"/>
    <s v="na"/>
    <s v="na"/>
    <s v="na"/>
    <s v="na"/>
    <s v="na"/>
    <s v="na"/>
    <s v="na"/>
    <s v="BC"/>
    <x v="0"/>
    <s v="Atnarko River Summer Yearlings"/>
    <n v="2"/>
    <n v="2"/>
    <n v="4"/>
    <n v="6"/>
    <n v="1"/>
    <n v="2"/>
    <x v="14"/>
    <n v="2"/>
    <s v="stream"/>
    <s v="na"/>
  </r>
  <r>
    <s v="ATS2000"/>
    <x v="0"/>
    <x v="1"/>
    <x v="14"/>
    <s v="na"/>
    <s v="na"/>
    <s v="na"/>
    <s v="na"/>
    <s v="na"/>
    <s v="na"/>
    <s v="na"/>
    <s v="BC"/>
    <x v="0"/>
    <s v="Atnarko River Summer Yearlings"/>
    <n v="2"/>
    <n v="2"/>
    <n v="4"/>
    <n v="6"/>
    <n v="1"/>
    <n v="2"/>
    <x v="15"/>
    <n v="2"/>
    <s v="stream"/>
    <s v="na"/>
  </r>
  <r>
    <s v="ATS2001"/>
    <x v="0"/>
    <x v="1"/>
    <x v="15"/>
    <s v="na"/>
    <s v="na"/>
    <s v="na"/>
    <s v="na"/>
    <s v="na"/>
    <s v="na"/>
    <s v="na"/>
    <s v="BC"/>
    <x v="0"/>
    <s v="Atnarko River Summer Yearlings"/>
    <n v="2"/>
    <n v="2"/>
    <n v="4"/>
    <n v="6"/>
    <n v="1"/>
    <n v="2"/>
    <x v="16"/>
    <n v="2"/>
    <s v="stream"/>
    <s v="na"/>
  </r>
  <r>
    <s v="ATS2002"/>
    <x v="0"/>
    <x v="1"/>
    <x v="16"/>
    <s v="na"/>
    <s v="na"/>
    <s v="na"/>
    <s v="na"/>
    <s v="na"/>
    <s v="na"/>
    <s v="na"/>
    <s v="BC"/>
    <x v="0"/>
    <s v="Atnarko River Summer Yearlings"/>
    <n v="2"/>
    <n v="2"/>
    <n v="4"/>
    <n v="6"/>
    <n v="1"/>
    <n v="2"/>
    <x v="17"/>
    <n v="2"/>
    <s v="stream"/>
    <s v="na"/>
  </r>
  <r>
    <s v="ATS2003"/>
    <x v="0"/>
    <x v="1"/>
    <x v="17"/>
    <s v="na"/>
    <s v="na"/>
    <s v="na"/>
    <s v="na"/>
    <s v="na"/>
    <s v="na"/>
    <s v="na"/>
    <s v="BC"/>
    <x v="0"/>
    <s v="Atnarko River Summer Yearlings"/>
    <n v="2"/>
    <n v="2"/>
    <n v="4"/>
    <n v="6"/>
    <n v="1"/>
    <n v="2"/>
    <x v="18"/>
    <n v="2"/>
    <s v="stream"/>
    <s v="na"/>
  </r>
  <r>
    <s v="ATS2004"/>
    <x v="0"/>
    <x v="1"/>
    <x v="18"/>
    <s v="na"/>
    <s v="na"/>
    <s v="na"/>
    <s v="na"/>
    <s v="na"/>
    <s v="na"/>
    <s v="na"/>
    <s v="BC"/>
    <x v="0"/>
    <s v="Atnarko River Summer Yearlings"/>
    <n v="2"/>
    <n v="2"/>
    <n v="4"/>
    <n v="6"/>
    <n v="1"/>
    <n v="2"/>
    <x v="19"/>
    <n v="2"/>
    <s v="stream"/>
    <s v="na"/>
  </r>
  <r>
    <s v="ATS2005"/>
    <x v="0"/>
    <x v="1"/>
    <x v="19"/>
    <s v="na"/>
    <s v="na"/>
    <s v="na"/>
    <s v="na"/>
    <s v="na"/>
    <s v="na"/>
    <s v="na"/>
    <s v="BC"/>
    <x v="0"/>
    <s v="Atnarko River Summer Yearlings"/>
    <n v="2"/>
    <n v="2"/>
    <n v="4"/>
    <n v="6"/>
    <n v="1"/>
    <n v="2"/>
    <x v="20"/>
    <n v="2"/>
    <s v="stream"/>
    <s v="na"/>
  </r>
  <r>
    <s v="ATS2006"/>
    <x v="0"/>
    <x v="1"/>
    <x v="20"/>
    <s v="na"/>
    <s v="na"/>
    <s v="na"/>
    <s v="na"/>
    <s v="na"/>
    <s v="na"/>
    <s v="na"/>
    <s v="BC"/>
    <x v="0"/>
    <s v="Atnarko River Summer Yearlings"/>
    <n v="2"/>
    <n v="2"/>
    <n v="4"/>
    <n v="6"/>
    <n v="1"/>
    <n v="2"/>
    <x v="21"/>
    <n v="2"/>
    <s v="stream"/>
    <s v="na"/>
  </r>
  <r>
    <s v="ATS2007"/>
    <x v="0"/>
    <x v="1"/>
    <x v="21"/>
    <n v="0"/>
    <n v="2.3448340000000001E-3"/>
    <n v="7.7103240000000002E-3"/>
    <n v="2"/>
    <n v="6"/>
    <s v="Y"/>
    <n v="6"/>
    <s v="BC"/>
    <x v="0"/>
    <s v="Atnarko River Summer Yearlings"/>
    <n v="2"/>
    <n v="2"/>
    <n v="4"/>
    <n v="6"/>
    <n v="1"/>
    <n v="2"/>
    <x v="22"/>
    <n v="2"/>
    <s v="stream"/>
    <n v="0"/>
  </r>
  <r>
    <s v="ATS2008"/>
    <x v="0"/>
    <x v="1"/>
    <x v="22"/>
    <n v="1.171625E-4"/>
    <n v="2.7097599999999999E-2"/>
    <n v="8.7526090000000001E-2"/>
    <n v="2"/>
    <n v="6"/>
    <s v="Y"/>
    <n v="6"/>
    <s v="BC"/>
    <x v="0"/>
    <s v="Atnarko River Summer Yearlings"/>
    <n v="2"/>
    <n v="2"/>
    <n v="4"/>
    <n v="6"/>
    <n v="1"/>
    <n v="2"/>
    <x v="23"/>
    <n v="2"/>
    <s v="stream"/>
    <n v="0"/>
  </r>
  <r>
    <s v="ATS2009"/>
    <x v="0"/>
    <x v="1"/>
    <x v="23"/>
    <n v="2.8246679999999999E-4"/>
    <n v="1.445429E-2"/>
    <n v="4.5280809999999998E-2"/>
    <n v="2"/>
    <n v="6"/>
    <s v="Y"/>
    <n v="6"/>
    <s v="BC"/>
    <x v="0"/>
    <s v="Atnarko River Summer Yearlings"/>
    <n v="2"/>
    <n v="2"/>
    <n v="4"/>
    <n v="6"/>
    <n v="1"/>
    <n v="2"/>
    <x v="24"/>
    <n v="2"/>
    <s v="stream"/>
    <n v="0"/>
  </r>
  <r>
    <s v="ATS2010"/>
    <x v="0"/>
    <x v="1"/>
    <x v="24"/>
    <n v="3.1655179999999999E-4"/>
    <n v="2.1472870000000002E-2"/>
    <n v="6.8505999999999997E-2"/>
    <n v="2"/>
    <n v="6"/>
    <s v="Y"/>
    <n v="6"/>
    <s v="BC"/>
    <x v="0"/>
    <s v="Atnarko River Summer Yearlings"/>
    <n v="2"/>
    <n v="2"/>
    <n v="4"/>
    <n v="6"/>
    <n v="1"/>
    <n v="2"/>
    <x v="25"/>
    <n v="2"/>
    <s v="stream"/>
    <n v="0"/>
  </r>
  <r>
    <s v="ATS2011"/>
    <x v="0"/>
    <x v="1"/>
    <x v="25"/>
    <n v="5.1011600000000002E-4"/>
    <n v="2.0016849999999999E-2"/>
    <n v="0.10177650000000001"/>
    <n v="2"/>
    <n v="6"/>
    <s v="N"/>
    <n v="5"/>
    <s v="BC"/>
    <x v="0"/>
    <s v="Atnarko River Summer Yearlings"/>
    <n v="2"/>
    <n v="2"/>
    <n v="4"/>
    <n v="6"/>
    <n v="1"/>
    <n v="2"/>
    <x v="26"/>
    <n v="2"/>
    <s v="stream"/>
    <n v="1"/>
  </r>
  <r>
    <s v="BQR1973"/>
    <x v="0"/>
    <x v="2"/>
    <x v="28"/>
    <n v="1.969953E-2"/>
    <n v="4.3584350000000001E-2"/>
    <n v="9.3811749999999999E-2"/>
    <n v="2"/>
    <n v="5"/>
    <s v="Y"/>
    <n v="5"/>
    <s v="BC"/>
    <x v="1"/>
    <s v="Big Qualicum"/>
    <n v="2"/>
    <n v="2"/>
    <n v="4"/>
    <n v="5"/>
    <n v="0"/>
    <n v="3"/>
    <x v="28"/>
    <n v="3"/>
    <s v="ocean"/>
    <n v="0"/>
  </r>
  <r>
    <s v="BQR1974"/>
    <x v="0"/>
    <x v="2"/>
    <x v="29"/>
    <n v="5.5471369999999999E-2"/>
    <n v="0.1188651"/>
    <n v="0.25444480000000003"/>
    <n v="2"/>
    <n v="5"/>
    <s v="Y"/>
    <n v="5"/>
    <s v="BC"/>
    <x v="1"/>
    <s v="Big Qualicum"/>
    <n v="2"/>
    <n v="2"/>
    <n v="4"/>
    <n v="5"/>
    <n v="0"/>
    <n v="3"/>
    <x v="29"/>
    <n v="3"/>
    <s v="ocean"/>
    <n v="0"/>
  </r>
  <r>
    <s v="BQR1975"/>
    <x v="0"/>
    <x v="2"/>
    <x v="30"/>
    <n v="1.481767E-2"/>
    <n v="4.1684039999999999E-2"/>
    <n v="9.3499570000000004E-2"/>
    <n v="2"/>
    <n v="5"/>
    <s v="Y"/>
    <n v="5"/>
    <s v="BC"/>
    <x v="1"/>
    <s v="Big Qualicum"/>
    <n v="2"/>
    <n v="2"/>
    <n v="4"/>
    <n v="5"/>
    <n v="0"/>
    <n v="3"/>
    <x v="30"/>
    <n v="3"/>
    <s v="ocean"/>
    <n v="0"/>
  </r>
  <r>
    <s v="BQR1976"/>
    <x v="0"/>
    <x v="2"/>
    <x v="31"/>
    <n v="4.0631380000000002E-2"/>
    <n v="9.5148120000000003E-2"/>
    <n v="0.20620379999999999"/>
    <n v="2"/>
    <n v="5"/>
    <s v="Y"/>
    <n v="5"/>
    <s v="BC"/>
    <x v="1"/>
    <s v="Big Qualicum"/>
    <n v="2"/>
    <n v="2"/>
    <n v="4"/>
    <n v="5"/>
    <n v="0"/>
    <n v="3"/>
    <x v="31"/>
    <n v="3"/>
    <s v="ocean"/>
    <n v="0"/>
  </r>
  <r>
    <s v="BQR1977"/>
    <x v="0"/>
    <x v="2"/>
    <x v="32"/>
    <n v="5.7614449999999996E-3"/>
    <n v="1.6918220000000001E-2"/>
    <n v="3.817479E-2"/>
    <n v="2"/>
    <n v="5"/>
    <s v="Y"/>
    <n v="5"/>
    <s v="BC"/>
    <x v="1"/>
    <s v="Big Qualicum"/>
    <n v="2"/>
    <n v="2"/>
    <n v="4"/>
    <n v="5"/>
    <n v="0"/>
    <n v="3"/>
    <x v="32"/>
    <n v="3"/>
    <s v="ocean"/>
    <n v="0"/>
  </r>
  <r>
    <s v="BQR1978"/>
    <x v="0"/>
    <x v="2"/>
    <x v="33"/>
    <n v="3.0109859999999998E-3"/>
    <n v="9.0616829999999992E-3"/>
    <n v="2.0545520000000001E-2"/>
    <n v="2"/>
    <n v="5"/>
    <s v="Y"/>
    <n v="5"/>
    <s v="BC"/>
    <x v="1"/>
    <s v="Big Qualicum"/>
    <n v="2"/>
    <n v="2"/>
    <n v="4"/>
    <n v="5"/>
    <n v="0"/>
    <n v="3"/>
    <x v="33"/>
    <n v="3"/>
    <s v="ocean"/>
    <n v="0"/>
  </r>
  <r>
    <s v="BQR1979"/>
    <x v="0"/>
    <x v="2"/>
    <x v="34"/>
    <n v="1.5293819999999999E-3"/>
    <n v="3.9247489999999999E-3"/>
    <n v="8.8750610000000001E-3"/>
    <n v="2"/>
    <n v="5"/>
    <s v="Y"/>
    <n v="5"/>
    <s v="BC"/>
    <x v="1"/>
    <s v="Big Qualicum"/>
    <n v="2"/>
    <n v="2"/>
    <n v="4"/>
    <n v="5"/>
    <n v="0"/>
    <n v="3"/>
    <x v="34"/>
    <n v="3"/>
    <s v="ocean"/>
    <n v="0"/>
  </r>
  <r>
    <s v="BQR1980"/>
    <x v="0"/>
    <x v="2"/>
    <x v="35"/>
    <n v="1.250185E-3"/>
    <n v="3.6533669999999998E-3"/>
    <n v="8.2583229999999997E-3"/>
    <n v="2"/>
    <n v="5"/>
    <s v="Y"/>
    <n v="5"/>
    <s v="BC"/>
    <x v="1"/>
    <s v="Big Qualicum"/>
    <n v="2"/>
    <n v="2"/>
    <n v="4"/>
    <n v="5"/>
    <n v="0"/>
    <n v="3"/>
    <x v="35"/>
    <n v="3"/>
    <s v="ocean"/>
    <n v="0"/>
  </r>
  <r>
    <s v="BQR1981"/>
    <x v="0"/>
    <x v="2"/>
    <x v="36"/>
    <n v="3.737205E-3"/>
    <n v="8.4799469999999998E-3"/>
    <n v="1.861436E-2"/>
    <n v="2"/>
    <n v="5"/>
    <s v="Y"/>
    <n v="5"/>
    <s v="BC"/>
    <x v="1"/>
    <s v="Big Qualicum"/>
    <n v="2"/>
    <n v="2"/>
    <n v="4"/>
    <n v="5"/>
    <n v="0"/>
    <n v="3"/>
    <x v="36"/>
    <n v="3"/>
    <s v="ocean"/>
    <n v="0"/>
  </r>
  <r>
    <s v="BQR1982"/>
    <x v="0"/>
    <x v="2"/>
    <x v="37"/>
    <n v="3.7995860000000002E-3"/>
    <n v="1.2572379999999999E-2"/>
    <n v="2.98602E-2"/>
    <n v="2"/>
    <n v="5"/>
    <s v="Y"/>
    <n v="5"/>
    <s v="BC"/>
    <x v="1"/>
    <s v="Big Qualicum"/>
    <n v="2"/>
    <n v="2"/>
    <n v="4"/>
    <n v="5"/>
    <n v="0"/>
    <n v="3"/>
    <x v="37"/>
    <n v="3"/>
    <s v="ocean"/>
    <n v="0"/>
  </r>
  <r>
    <s v="BQR1983"/>
    <x v="0"/>
    <x v="2"/>
    <x v="38"/>
    <n v="2.4442639999999998E-3"/>
    <n v="1.105012E-2"/>
    <n v="2.6324110000000001E-2"/>
    <n v="2"/>
    <n v="5"/>
    <s v="Y"/>
    <n v="5"/>
    <s v="BC"/>
    <x v="1"/>
    <s v="Big Qualicum"/>
    <n v="2"/>
    <n v="2"/>
    <n v="4"/>
    <n v="5"/>
    <n v="0"/>
    <n v="3"/>
    <x v="38"/>
    <n v="3"/>
    <s v="ocean"/>
    <n v="0"/>
  </r>
  <r>
    <s v="BQR1984"/>
    <x v="0"/>
    <x v="2"/>
    <x v="39"/>
    <n v="4.3146850000000002E-4"/>
    <n v="1.7341050000000001E-3"/>
    <n v="4.2132059999999997E-3"/>
    <n v="2"/>
    <n v="5"/>
    <s v="Y"/>
    <n v="5"/>
    <s v="BC"/>
    <x v="1"/>
    <s v="Big Qualicum"/>
    <n v="2"/>
    <n v="2"/>
    <n v="4"/>
    <n v="5"/>
    <n v="0"/>
    <n v="3"/>
    <x v="39"/>
    <n v="3"/>
    <s v="ocean"/>
    <n v="0"/>
  </r>
  <r>
    <s v="BQR1985"/>
    <x v="0"/>
    <x v="2"/>
    <x v="40"/>
    <n v="3.5401639999999999E-4"/>
    <n v="1.792763E-3"/>
    <n v="4.4199039999999997E-3"/>
    <n v="2"/>
    <n v="5"/>
    <s v="Y"/>
    <n v="5"/>
    <s v="BC"/>
    <x v="1"/>
    <s v="Big Qualicum"/>
    <n v="2"/>
    <n v="2"/>
    <n v="4"/>
    <n v="5"/>
    <n v="0"/>
    <n v="3"/>
    <x v="40"/>
    <n v="3"/>
    <s v="ocean"/>
    <n v="0"/>
  </r>
  <r>
    <s v="BQR1986"/>
    <x v="0"/>
    <x v="2"/>
    <x v="0"/>
    <n v="1.7556270000000001E-3"/>
    <n v="5.5736700000000002E-3"/>
    <n v="1.3086270000000001E-2"/>
    <n v="2"/>
    <n v="5"/>
    <s v="Y"/>
    <n v="5"/>
    <s v="BC"/>
    <x v="1"/>
    <s v="Big Qualicum"/>
    <n v="2"/>
    <n v="2"/>
    <n v="4"/>
    <n v="5"/>
    <n v="0"/>
    <n v="3"/>
    <x v="0"/>
    <n v="3"/>
    <s v="ocean"/>
    <n v="0"/>
  </r>
  <r>
    <s v="BQR1987"/>
    <x v="0"/>
    <x v="2"/>
    <x v="1"/>
    <n v="5.191506E-4"/>
    <n v="2.2031759999999998E-3"/>
    <n v="5.236933E-3"/>
    <n v="2"/>
    <n v="5"/>
    <s v="Y"/>
    <n v="5"/>
    <s v="BC"/>
    <x v="1"/>
    <s v="Big Qualicum"/>
    <n v="2"/>
    <n v="2"/>
    <n v="4"/>
    <n v="5"/>
    <n v="0"/>
    <n v="3"/>
    <x v="1"/>
    <n v="3"/>
    <s v="ocean"/>
    <n v="0"/>
  </r>
  <r>
    <s v="BQR1988"/>
    <x v="0"/>
    <x v="2"/>
    <x v="2"/>
    <n v="1.4836560000000001E-3"/>
    <n v="4.886418E-3"/>
    <n v="1.128464E-2"/>
    <n v="2"/>
    <n v="5"/>
    <s v="Y"/>
    <n v="5"/>
    <s v="BC"/>
    <x v="1"/>
    <s v="Big Qualicum"/>
    <n v="2"/>
    <n v="2"/>
    <n v="4"/>
    <n v="5"/>
    <n v="0"/>
    <n v="3"/>
    <x v="2"/>
    <n v="3"/>
    <s v="ocean"/>
    <n v="0"/>
  </r>
  <r>
    <s v="BQR1989"/>
    <x v="0"/>
    <x v="2"/>
    <x v="3"/>
    <n v="6.4316280000000002E-4"/>
    <n v="2.9409710000000001E-3"/>
    <n v="6.8672330000000004E-3"/>
    <n v="2"/>
    <n v="5"/>
    <s v="Y"/>
    <n v="5"/>
    <s v="BC"/>
    <x v="1"/>
    <s v="Big Qualicum"/>
    <n v="2"/>
    <n v="2"/>
    <n v="4"/>
    <n v="5"/>
    <n v="0"/>
    <n v="3"/>
    <x v="3"/>
    <n v="3"/>
    <s v="ocean"/>
    <n v="0"/>
  </r>
  <r>
    <s v="BQR1990"/>
    <x v="0"/>
    <x v="2"/>
    <x v="4"/>
    <n v="9.9572520000000011E-4"/>
    <n v="3.3703520000000001E-3"/>
    <n v="7.739826E-3"/>
    <n v="2"/>
    <n v="5"/>
    <s v="Y"/>
    <n v="5"/>
    <s v="BC"/>
    <x v="1"/>
    <s v="Big Qualicum"/>
    <n v="2"/>
    <n v="2"/>
    <n v="4"/>
    <n v="5"/>
    <n v="0"/>
    <n v="3"/>
    <x v="4"/>
    <n v="3"/>
    <s v="ocean"/>
    <n v="0"/>
  </r>
  <r>
    <s v="BQR1991"/>
    <x v="0"/>
    <x v="2"/>
    <x v="5"/>
    <n v="7.0431070000000001E-4"/>
    <n v="1.830826E-3"/>
    <n v="4.0960500000000004E-3"/>
    <n v="2"/>
    <n v="5"/>
    <s v="Y"/>
    <n v="5"/>
    <s v="BC"/>
    <x v="1"/>
    <s v="Big Qualicum"/>
    <n v="2"/>
    <n v="2"/>
    <n v="4"/>
    <n v="5"/>
    <n v="0"/>
    <n v="3"/>
    <x v="5"/>
    <n v="3"/>
    <s v="ocean"/>
    <n v="0"/>
  </r>
  <r>
    <s v="BQR1992"/>
    <x v="0"/>
    <x v="2"/>
    <x v="6"/>
    <n v="8.7820340000000006E-5"/>
    <n v="4.8238019999999999E-4"/>
    <n v="1.1678540000000001E-3"/>
    <n v="2"/>
    <n v="5"/>
    <s v="Y"/>
    <n v="5"/>
    <s v="BC"/>
    <x v="1"/>
    <s v="Big Qualicum"/>
    <n v="2"/>
    <n v="2"/>
    <n v="4"/>
    <n v="5"/>
    <n v="0"/>
    <n v="3"/>
    <x v="6"/>
    <n v="3"/>
    <s v="ocean"/>
    <n v="0"/>
  </r>
  <r>
    <s v="BQR1993"/>
    <x v="0"/>
    <x v="2"/>
    <x v="7"/>
    <n v="6.6658449999999997E-4"/>
    <n v="2.508536E-3"/>
    <n v="5.7626320000000002E-3"/>
    <n v="2"/>
    <n v="5"/>
    <s v="Y"/>
    <n v="5"/>
    <s v="BC"/>
    <x v="1"/>
    <s v="Big Qualicum"/>
    <n v="2"/>
    <n v="2"/>
    <n v="4"/>
    <n v="5"/>
    <n v="0"/>
    <n v="3"/>
    <x v="7"/>
    <n v="3"/>
    <s v="ocean"/>
    <n v="0"/>
  </r>
  <r>
    <s v="BQR1994"/>
    <x v="0"/>
    <x v="2"/>
    <x v="8"/>
    <n v="4.3844590000000002E-4"/>
    <n v="1.6669079999999999E-3"/>
    <n v="4.0214789999999997E-3"/>
    <n v="2"/>
    <n v="5"/>
    <s v="Y"/>
    <n v="5"/>
    <s v="BC"/>
    <x v="1"/>
    <s v="Big Qualicum"/>
    <n v="2"/>
    <n v="2"/>
    <n v="4"/>
    <n v="5"/>
    <n v="0"/>
    <n v="3"/>
    <x v="8"/>
    <n v="3"/>
    <s v="ocean"/>
    <n v="0"/>
  </r>
  <r>
    <s v="BQR1995"/>
    <x v="0"/>
    <x v="2"/>
    <x v="9"/>
    <n v="1.124553E-4"/>
    <n v="8.4456600000000004E-4"/>
    <n v="2.297795E-3"/>
    <n v="2"/>
    <n v="5"/>
    <s v="Y"/>
    <n v="5"/>
    <s v="BC"/>
    <x v="1"/>
    <s v="Big Qualicum"/>
    <n v="2"/>
    <n v="2"/>
    <n v="4"/>
    <n v="5"/>
    <n v="0"/>
    <n v="3"/>
    <x v="9"/>
    <n v="3"/>
    <s v="ocean"/>
    <n v="0"/>
  </r>
  <r>
    <s v="BQR1996"/>
    <x v="0"/>
    <x v="2"/>
    <x v="10"/>
    <n v="2.5438400000000002E-4"/>
    <n v="1.5224819999999999E-3"/>
    <n v="3.8438529999999999E-3"/>
    <n v="2"/>
    <n v="5"/>
    <s v="Y"/>
    <n v="5"/>
    <s v="BC"/>
    <x v="1"/>
    <s v="Big Qualicum"/>
    <n v="2"/>
    <n v="2"/>
    <n v="4"/>
    <n v="5"/>
    <n v="0"/>
    <n v="3"/>
    <x v="10"/>
    <n v="3"/>
    <s v="ocean"/>
    <n v="0"/>
  </r>
  <r>
    <s v="BQR1997"/>
    <x v="0"/>
    <x v="2"/>
    <x v="11"/>
    <n v="3.0524620000000003E-4"/>
    <n v="2.1003089999999999E-3"/>
    <n v="5.6159879999999997E-3"/>
    <n v="2"/>
    <n v="5"/>
    <s v="Y"/>
    <n v="5"/>
    <s v="BC"/>
    <x v="1"/>
    <s v="Big Qualicum"/>
    <n v="2"/>
    <n v="2"/>
    <n v="4"/>
    <n v="5"/>
    <n v="0"/>
    <n v="3"/>
    <x v="11"/>
    <n v="3"/>
    <s v="ocean"/>
    <n v="0"/>
  </r>
  <r>
    <s v="BQR1998"/>
    <x v="0"/>
    <x v="2"/>
    <x v="12"/>
    <n v="2.2786630000000001E-4"/>
    <n v="2.0712349999999998E-3"/>
    <n v="5.3248260000000004E-3"/>
    <n v="2"/>
    <n v="5"/>
    <s v="Y"/>
    <n v="5"/>
    <s v="BC"/>
    <x v="1"/>
    <s v="Big Qualicum"/>
    <n v="2"/>
    <n v="2"/>
    <n v="4"/>
    <n v="5"/>
    <n v="0"/>
    <n v="3"/>
    <x v="12"/>
    <n v="3"/>
    <s v="ocean"/>
    <n v="0"/>
  </r>
  <r>
    <s v="BQR1999"/>
    <x v="0"/>
    <x v="2"/>
    <x v="13"/>
    <n v="5.0956120000000002E-4"/>
    <n v="1.929991E-3"/>
    <n v="4.8118279999999998E-3"/>
    <n v="2"/>
    <n v="5"/>
    <s v="Y"/>
    <n v="5"/>
    <s v="BC"/>
    <x v="1"/>
    <s v="Big Qualicum"/>
    <n v="2"/>
    <n v="2"/>
    <n v="4"/>
    <n v="5"/>
    <n v="0"/>
    <n v="3"/>
    <x v="13"/>
    <n v="3"/>
    <s v="ocean"/>
    <n v="0"/>
  </r>
  <r>
    <s v="BQR2000"/>
    <x v="0"/>
    <x v="2"/>
    <x v="14"/>
    <n v="1.6309389999999999E-4"/>
    <n v="1.0319050000000001E-3"/>
    <n v="2.6991440000000001E-3"/>
    <n v="2"/>
    <n v="5"/>
    <s v="Y"/>
    <n v="5"/>
    <s v="BC"/>
    <x v="1"/>
    <s v="Big Qualicum"/>
    <n v="2"/>
    <n v="2"/>
    <n v="4"/>
    <n v="5"/>
    <n v="0"/>
    <n v="3"/>
    <x v="14"/>
    <n v="3"/>
    <s v="ocean"/>
    <n v="0"/>
  </r>
  <r>
    <s v="BQR2001"/>
    <x v="0"/>
    <x v="2"/>
    <x v="15"/>
    <n v="2.7436190000000002E-4"/>
    <n v="2.5150139999999999E-3"/>
    <n v="6.746635E-3"/>
    <n v="2"/>
    <n v="5"/>
    <s v="Y"/>
    <n v="5"/>
    <s v="BC"/>
    <x v="1"/>
    <s v="Big Qualicum"/>
    <n v="2"/>
    <n v="2"/>
    <n v="4"/>
    <n v="5"/>
    <n v="0"/>
    <n v="3"/>
    <x v="15"/>
    <n v="3"/>
    <s v="ocean"/>
    <n v="0"/>
  </r>
  <r>
    <s v="BQR2002"/>
    <x v="0"/>
    <x v="2"/>
    <x v="16"/>
    <n v="4.9217960000000002E-4"/>
    <n v="2.2377500000000002E-3"/>
    <n v="5.4131170000000003E-3"/>
    <n v="2"/>
    <n v="5"/>
    <s v="Y"/>
    <n v="5"/>
    <s v="BC"/>
    <x v="1"/>
    <s v="Big Qualicum"/>
    <n v="2"/>
    <n v="2"/>
    <n v="4"/>
    <n v="5"/>
    <n v="0"/>
    <n v="3"/>
    <x v="16"/>
    <n v="3"/>
    <s v="ocean"/>
    <n v="0"/>
  </r>
  <r>
    <s v="BQR2003"/>
    <x v="0"/>
    <x v="2"/>
    <x v="17"/>
    <n v="7.6616270000000005E-4"/>
    <n v="5.0960440000000001E-3"/>
    <n v="1.3022540000000001E-2"/>
    <n v="2"/>
    <n v="5"/>
    <s v="Y"/>
    <n v="5"/>
    <s v="BC"/>
    <x v="1"/>
    <s v="Big Qualicum"/>
    <n v="2"/>
    <n v="2"/>
    <n v="4"/>
    <n v="5"/>
    <n v="0"/>
    <n v="3"/>
    <x v="17"/>
    <n v="3"/>
    <s v="ocean"/>
    <n v="0"/>
  </r>
  <r>
    <s v="BQR2004"/>
    <x v="0"/>
    <x v="2"/>
    <x v="18"/>
    <n v="3.6839499999999999E-5"/>
    <n v="6.3140349999999995E-4"/>
    <n v="1.582148E-3"/>
    <n v="2"/>
    <n v="5"/>
    <s v="Y"/>
    <n v="5"/>
    <s v="BC"/>
    <x v="1"/>
    <s v="Big Qualicum"/>
    <n v="2"/>
    <n v="2"/>
    <n v="4"/>
    <n v="5"/>
    <n v="0"/>
    <n v="3"/>
    <x v="18"/>
    <n v="3"/>
    <s v="ocean"/>
    <n v="0"/>
  </r>
  <r>
    <s v="BQR2005"/>
    <x v="0"/>
    <x v="2"/>
    <x v="19"/>
    <n v="8.3341700000000003E-4"/>
    <n v="3.1138200000000002E-3"/>
    <n v="7.4479079999999996E-3"/>
    <n v="2"/>
    <n v="5"/>
    <s v="Y"/>
    <n v="5"/>
    <s v="BC"/>
    <x v="1"/>
    <s v="Big Qualicum"/>
    <n v="2"/>
    <n v="2"/>
    <n v="4"/>
    <n v="5"/>
    <n v="0"/>
    <n v="3"/>
    <x v="19"/>
    <n v="3"/>
    <s v="ocean"/>
    <n v="0"/>
  </r>
  <r>
    <s v="BQR2006"/>
    <x v="0"/>
    <x v="2"/>
    <x v="20"/>
    <n v="4.575723E-4"/>
    <n v="2.9169220000000002E-3"/>
    <n v="7.4280099999999996E-3"/>
    <n v="2"/>
    <n v="5"/>
    <s v="Y"/>
    <n v="5"/>
    <s v="BC"/>
    <x v="1"/>
    <s v="Big Qualicum"/>
    <n v="2"/>
    <n v="2"/>
    <n v="4"/>
    <n v="5"/>
    <n v="0"/>
    <n v="3"/>
    <x v="20"/>
    <n v="3"/>
    <s v="ocean"/>
    <n v="0"/>
  </r>
  <r>
    <s v="BQR2007"/>
    <x v="0"/>
    <x v="2"/>
    <x v="21"/>
    <n v="3.8349469999999998E-4"/>
    <n v="2.1630460000000001E-3"/>
    <n v="5.3213410000000003E-3"/>
    <n v="2"/>
    <n v="5"/>
    <s v="Y"/>
    <n v="5"/>
    <s v="BC"/>
    <x v="1"/>
    <s v="Big Qualicum"/>
    <n v="2"/>
    <n v="2"/>
    <n v="4"/>
    <n v="5"/>
    <n v="0"/>
    <n v="3"/>
    <x v="21"/>
    <n v="3"/>
    <s v="ocean"/>
    <n v="0"/>
  </r>
  <r>
    <s v="BQR2008"/>
    <x v="0"/>
    <x v="2"/>
    <x v="22"/>
    <n v="3.2146680000000002E-4"/>
    <n v="2.2141040000000002E-3"/>
    <n v="5.5220540000000002E-3"/>
    <n v="2"/>
    <n v="5"/>
    <s v="Y"/>
    <n v="5"/>
    <s v="BC"/>
    <x v="1"/>
    <s v="Big Qualicum"/>
    <n v="2"/>
    <n v="2"/>
    <n v="4"/>
    <n v="5"/>
    <n v="0"/>
    <n v="3"/>
    <x v="22"/>
    <n v="3"/>
    <s v="ocean"/>
    <n v="0"/>
  </r>
  <r>
    <s v="BQR2009"/>
    <x v="0"/>
    <x v="2"/>
    <x v="23"/>
    <n v="3.3621250000000002E-4"/>
    <n v="1.705926E-3"/>
    <n v="4.1782859999999998E-3"/>
    <n v="2"/>
    <n v="5"/>
    <s v="Y"/>
    <n v="5"/>
    <s v="BC"/>
    <x v="1"/>
    <s v="Big Qualicum"/>
    <n v="2"/>
    <n v="2"/>
    <n v="4"/>
    <n v="5"/>
    <n v="0"/>
    <n v="3"/>
    <x v="23"/>
    <n v="3"/>
    <s v="ocean"/>
    <n v="0"/>
  </r>
  <r>
    <s v="BQR2010"/>
    <x v="0"/>
    <x v="2"/>
    <x v="24"/>
    <n v="1.9441289999999999E-4"/>
    <n v="1.476609E-3"/>
    <n v="3.813889E-3"/>
    <n v="2"/>
    <n v="5"/>
    <s v="Y"/>
    <n v="5"/>
    <s v="BC"/>
    <x v="1"/>
    <s v="Big Qualicum"/>
    <n v="2"/>
    <n v="2"/>
    <n v="4"/>
    <n v="5"/>
    <n v="0"/>
    <n v="3"/>
    <x v="24"/>
    <n v="3"/>
    <s v="ocean"/>
    <n v="0"/>
  </r>
  <r>
    <s v="BQR2011"/>
    <x v="0"/>
    <x v="2"/>
    <x v="25"/>
    <n v="1.016741E-3"/>
    <n v="6.2947000000000003E-3"/>
    <n v="1.553495E-2"/>
    <n v="2"/>
    <n v="5"/>
    <s v="Y"/>
    <n v="5"/>
    <s v="BC"/>
    <x v="1"/>
    <s v="Big Qualicum"/>
    <n v="2"/>
    <n v="2"/>
    <n v="4"/>
    <n v="5"/>
    <n v="0"/>
    <n v="3"/>
    <x v="25"/>
    <n v="3"/>
    <s v="ocean"/>
    <n v="0"/>
  </r>
  <r>
    <s v="BQR2012"/>
    <x v="0"/>
    <x v="2"/>
    <x v="26"/>
    <n v="6.3148689999999999E-4"/>
    <n v="3.9124590000000001E-3"/>
    <n v="9.9103950000000007E-3"/>
    <n v="2"/>
    <n v="5"/>
    <s v="N"/>
    <n v="4"/>
    <s v="BC"/>
    <x v="1"/>
    <s v="Big Qualicum"/>
    <n v="2"/>
    <n v="2"/>
    <n v="4"/>
    <n v="5"/>
    <n v="0"/>
    <n v="3"/>
    <x v="26"/>
    <n v="3"/>
    <s v="ocean"/>
    <n v="1"/>
  </r>
  <r>
    <s v="BQR2013"/>
    <x v="0"/>
    <x v="2"/>
    <x v="27"/>
    <n v="8.015826E-4"/>
    <n v="2.2383680000000001E-3"/>
    <n v="7.6386800000000001E-3"/>
    <n v="2"/>
    <n v="5"/>
    <s v="N"/>
    <n v="3"/>
    <s v="BC"/>
    <x v="1"/>
    <s v="Big Qualicum"/>
    <n v="2"/>
    <n v="2"/>
    <n v="4"/>
    <n v="5"/>
    <n v="0"/>
    <n v="3"/>
    <x v="27"/>
    <n v="3"/>
    <s v="ocean"/>
    <n v="2"/>
  </r>
  <r>
    <s v="BQR2014"/>
    <x v="0"/>
    <x v="2"/>
    <x v="41"/>
    <n v="8.9745419999999996E-4"/>
    <n v="8.9745419999999996E-4"/>
    <n v="1.276468E-2"/>
    <n v="2"/>
    <n v="5"/>
    <s v="N"/>
    <n v="2"/>
    <s v="BC"/>
    <x v="1"/>
    <s v="Big Qualicum"/>
    <n v="2"/>
    <n v="2"/>
    <n v="4"/>
    <n v="5"/>
    <n v="0"/>
    <n v="3"/>
    <x v="41"/>
    <n v="3"/>
    <s v="ocean"/>
    <n v="3"/>
  </r>
  <r>
    <s v="CHI1981"/>
    <x v="0"/>
    <x v="3"/>
    <x v="36"/>
    <n v="4.223143E-2"/>
    <n v="0.1329111"/>
    <n v="0.30550769999999999"/>
    <n v="2"/>
    <n v="5"/>
    <s v="Y"/>
    <n v="5"/>
    <s v="BC"/>
    <x v="2"/>
    <s v="Chilliwack Fall"/>
    <n v="2"/>
    <n v="2"/>
    <n v="4"/>
    <n v="5"/>
    <n v="0"/>
    <n v="3"/>
    <x v="36"/>
    <n v="3"/>
    <s v="ocean"/>
    <n v="0"/>
  </r>
  <r>
    <s v="CHI1982"/>
    <x v="0"/>
    <x v="3"/>
    <x v="37"/>
    <n v="5.5023499999999996E-3"/>
    <n v="2.06199E-2"/>
    <n v="5.0261819999999999E-2"/>
    <n v="2"/>
    <n v="5"/>
    <s v="Y"/>
    <n v="5"/>
    <s v="BC"/>
    <x v="2"/>
    <s v="Chilliwack Fall"/>
    <n v="2"/>
    <n v="2"/>
    <n v="4"/>
    <n v="5"/>
    <n v="0"/>
    <n v="3"/>
    <x v="37"/>
    <n v="3"/>
    <s v="ocean"/>
    <n v="0"/>
  </r>
  <r>
    <s v="CHI1983"/>
    <x v="0"/>
    <x v="3"/>
    <x v="38"/>
    <n v="6.8306729999999998E-3"/>
    <n v="3.7705160000000001E-2"/>
    <n v="9.4609570000000004E-2"/>
    <n v="2"/>
    <n v="5"/>
    <s v="Y"/>
    <n v="5"/>
    <s v="BC"/>
    <x v="2"/>
    <s v="Chilliwack Fall"/>
    <n v="2"/>
    <n v="2"/>
    <n v="4"/>
    <n v="5"/>
    <n v="0"/>
    <n v="3"/>
    <x v="38"/>
    <n v="3"/>
    <s v="ocean"/>
    <n v="0"/>
  </r>
  <r>
    <s v="CHI1984"/>
    <x v="0"/>
    <x v="3"/>
    <x v="39"/>
    <n v="7.9247250000000005E-3"/>
    <n v="5.0507620000000003E-2"/>
    <n v="0.13091559999999999"/>
    <n v="2"/>
    <n v="5"/>
    <s v="Y"/>
    <n v="5"/>
    <s v="BC"/>
    <x v="2"/>
    <s v="Chilliwack Fall"/>
    <n v="2"/>
    <n v="2"/>
    <n v="4"/>
    <n v="5"/>
    <n v="0"/>
    <n v="3"/>
    <x v="39"/>
    <n v="3"/>
    <s v="ocean"/>
    <n v="0"/>
  </r>
  <r>
    <s v="CHI1985"/>
    <x v="0"/>
    <x v="3"/>
    <x v="40"/>
    <n v="4.1866079999999996E-3"/>
    <n v="1.668068E-2"/>
    <n v="3.9773639999999999E-2"/>
    <n v="2"/>
    <n v="5"/>
    <s v="Y"/>
    <n v="5"/>
    <s v="BC"/>
    <x v="2"/>
    <s v="Chilliwack Fall"/>
    <n v="2"/>
    <n v="2"/>
    <n v="4"/>
    <n v="5"/>
    <n v="0"/>
    <n v="3"/>
    <x v="40"/>
    <n v="3"/>
    <s v="ocean"/>
    <n v="0"/>
  </r>
  <r>
    <s v="CHI1986"/>
    <x v="0"/>
    <x v="3"/>
    <x v="0"/>
    <n v="3.1871990000000003E-2"/>
    <n v="0.1180234"/>
    <n v="0.28635050000000001"/>
    <n v="2"/>
    <n v="5"/>
    <s v="Y"/>
    <n v="5"/>
    <s v="BC"/>
    <x v="2"/>
    <s v="Chilliwack Fall"/>
    <n v="2"/>
    <n v="2"/>
    <n v="4"/>
    <n v="5"/>
    <n v="0"/>
    <n v="3"/>
    <x v="0"/>
    <n v="3"/>
    <s v="ocean"/>
    <n v="0"/>
  </r>
  <r>
    <s v="CHI1987"/>
    <x v="0"/>
    <x v="3"/>
    <x v="1"/>
    <n v="7.1035940000000004E-3"/>
    <n v="2.8357509999999999E-2"/>
    <n v="6.9014699999999998E-2"/>
    <n v="2"/>
    <n v="5"/>
    <s v="Y"/>
    <n v="5"/>
    <s v="BC"/>
    <x v="2"/>
    <s v="Chilliwack Fall"/>
    <n v="2"/>
    <n v="2"/>
    <n v="4"/>
    <n v="5"/>
    <n v="0"/>
    <n v="3"/>
    <x v="1"/>
    <n v="3"/>
    <s v="ocean"/>
    <n v="0"/>
  </r>
  <r>
    <s v="CHI1988"/>
    <x v="0"/>
    <x v="3"/>
    <x v="2"/>
    <n v="2.4027420000000001E-2"/>
    <n v="0.1131572"/>
    <n v="0.28401409999999999"/>
    <n v="2"/>
    <n v="5"/>
    <s v="Y"/>
    <n v="5"/>
    <s v="BC"/>
    <x v="2"/>
    <s v="Chilliwack Fall"/>
    <n v="2"/>
    <n v="2"/>
    <n v="4"/>
    <n v="5"/>
    <n v="0"/>
    <n v="3"/>
    <x v="2"/>
    <n v="3"/>
    <s v="ocean"/>
    <n v="0"/>
  </r>
  <r>
    <s v="CHI1989"/>
    <x v="0"/>
    <x v="3"/>
    <x v="3"/>
    <n v="1.8944840000000001E-2"/>
    <n v="8.8381009999999996E-2"/>
    <n v="0.21411089999999999"/>
    <n v="2"/>
    <n v="5"/>
    <s v="Y"/>
    <n v="5"/>
    <s v="BC"/>
    <x v="2"/>
    <s v="Chilliwack Fall"/>
    <n v="2"/>
    <n v="2"/>
    <n v="4"/>
    <n v="5"/>
    <n v="0"/>
    <n v="3"/>
    <x v="3"/>
    <n v="3"/>
    <s v="ocean"/>
    <n v="0"/>
  </r>
  <r>
    <s v="CHI1990"/>
    <x v="0"/>
    <x v="3"/>
    <x v="4"/>
    <n v="5.4595370000000004E-3"/>
    <n v="2.7073099999999999E-2"/>
    <n v="6.5109E-2"/>
    <n v="2"/>
    <n v="5"/>
    <s v="Y"/>
    <n v="5"/>
    <s v="BC"/>
    <x v="2"/>
    <s v="Chilliwack Fall"/>
    <n v="2"/>
    <n v="2"/>
    <n v="4"/>
    <n v="5"/>
    <n v="0"/>
    <n v="3"/>
    <x v="4"/>
    <n v="3"/>
    <s v="ocean"/>
    <n v="0"/>
  </r>
  <r>
    <s v="CHI1991"/>
    <x v="0"/>
    <x v="3"/>
    <x v="5"/>
    <n v="1.3228440000000001E-3"/>
    <n v="6.5711989999999998E-3"/>
    <n v="1.6803350000000002E-2"/>
    <n v="2"/>
    <n v="5"/>
    <s v="Y"/>
    <n v="5"/>
    <s v="BC"/>
    <x v="2"/>
    <s v="Chilliwack Fall"/>
    <n v="2"/>
    <n v="2"/>
    <n v="4"/>
    <n v="5"/>
    <n v="0"/>
    <n v="3"/>
    <x v="5"/>
    <n v="3"/>
    <s v="ocean"/>
    <n v="0"/>
  </r>
  <r>
    <s v="CHI1992"/>
    <x v="0"/>
    <x v="3"/>
    <x v="6"/>
    <n v="3.9303130000000004E-3"/>
    <n v="2.3634639999999998E-2"/>
    <n v="5.5595230000000002E-2"/>
    <n v="2"/>
    <n v="5"/>
    <s v="Y"/>
    <n v="5"/>
    <s v="BC"/>
    <x v="2"/>
    <s v="Chilliwack Fall"/>
    <n v="2"/>
    <n v="2"/>
    <n v="4"/>
    <n v="5"/>
    <n v="0"/>
    <n v="3"/>
    <x v="6"/>
    <n v="3"/>
    <s v="ocean"/>
    <n v="0"/>
  </r>
  <r>
    <s v="CHI1993"/>
    <x v="0"/>
    <x v="3"/>
    <x v="7"/>
    <n v="4.9674050000000003E-3"/>
    <n v="2.2447370000000001E-2"/>
    <n v="5.44392E-2"/>
    <n v="2"/>
    <n v="5"/>
    <s v="Y"/>
    <n v="5"/>
    <s v="BC"/>
    <x v="2"/>
    <s v="Chilliwack Fall"/>
    <n v="2"/>
    <n v="2"/>
    <n v="4"/>
    <n v="5"/>
    <n v="0"/>
    <n v="3"/>
    <x v="7"/>
    <n v="3"/>
    <s v="ocean"/>
    <n v="0"/>
  </r>
  <r>
    <s v="CHI1994"/>
    <x v="0"/>
    <x v="3"/>
    <x v="8"/>
    <n v="6.6066989999999997E-3"/>
    <n v="4.5547329999999997E-2"/>
    <n v="0.116809"/>
    <n v="2"/>
    <n v="5"/>
    <s v="Y"/>
    <n v="5"/>
    <s v="BC"/>
    <x v="2"/>
    <s v="Chilliwack Fall"/>
    <n v="2"/>
    <n v="2"/>
    <n v="4"/>
    <n v="5"/>
    <n v="0"/>
    <n v="3"/>
    <x v="8"/>
    <n v="3"/>
    <s v="ocean"/>
    <n v="0"/>
  </r>
  <r>
    <s v="CHI1995"/>
    <x v="0"/>
    <x v="3"/>
    <x v="9"/>
    <n v="1.8602709999999999E-3"/>
    <n v="1.4947719999999999E-2"/>
    <n v="3.8798350000000002E-2"/>
    <n v="2"/>
    <n v="5"/>
    <s v="Y"/>
    <n v="5"/>
    <s v="BC"/>
    <x v="2"/>
    <s v="Chilliwack Fall"/>
    <n v="2"/>
    <n v="2"/>
    <n v="4"/>
    <n v="5"/>
    <n v="0"/>
    <n v="3"/>
    <x v="9"/>
    <n v="3"/>
    <s v="ocean"/>
    <n v="0"/>
  </r>
  <r>
    <s v="CHI1996"/>
    <x v="0"/>
    <x v="3"/>
    <x v="10"/>
    <n v="7.1988649999999996E-3"/>
    <n v="6.4912220000000007E-2"/>
    <n v="0.1648664"/>
    <n v="2"/>
    <n v="5"/>
    <s v="Y"/>
    <n v="5"/>
    <s v="BC"/>
    <x v="2"/>
    <s v="Chilliwack Fall"/>
    <n v="2"/>
    <n v="2"/>
    <n v="4"/>
    <n v="5"/>
    <n v="0"/>
    <n v="3"/>
    <x v="10"/>
    <n v="3"/>
    <s v="ocean"/>
    <n v="0"/>
  </r>
  <r>
    <s v="CHI1997"/>
    <x v="0"/>
    <x v="3"/>
    <x v="11"/>
    <n v="1.2202109999999999E-3"/>
    <n v="1.1869869999999999E-2"/>
    <n v="3.0513490000000001E-2"/>
    <n v="2"/>
    <n v="5"/>
    <s v="Y"/>
    <n v="5"/>
    <s v="BC"/>
    <x v="2"/>
    <s v="Chilliwack Fall"/>
    <n v="2"/>
    <n v="2"/>
    <n v="4"/>
    <n v="5"/>
    <n v="0"/>
    <n v="3"/>
    <x v="11"/>
    <n v="3"/>
    <s v="ocean"/>
    <n v="0"/>
  </r>
  <r>
    <s v="CHI1998"/>
    <x v="0"/>
    <x v="3"/>
    <x v="12"/>
    <n v="1.0721319999999999E-2"/>
    <n v="4.968094E-2"/>
    <n v="0.12235600000000001"/>
    <n v="2"/>
    <n v="5"/>
    <s v="Y"/>
    <n v="5"/>
    <s v="BC"/>
    <x v="2"/>
    <s v="Chilliwack Fall"/>
    <n v="2"/>
    <n v="2"/>
    <n v="4"/>
    <n v="5"/>
    <n v="0"/>
    <n v="3"/>
    <x v="12"/>
    <n v="3"/>
    <s v="ocean"/>
    <n v="0"/>
  </r>
  <r>
    <s v="CHI1999"/>
    <x v="0"/>
    <x v="3"/>
    <x v="13"/>
    <n v="1.2506659999999999E-2"/>
    <n v="7.7048430000000001E-2"/>
    <n v="0.19715930000000001"/>
    <n v="2"/>
    <n v="5"/>
    <s v="Y"/>
    <n v="5"/>
    <s v="BC"/>
    <x v="2"/>
    <s v="Chilliwack Fall"/>
    <n v="2"/>
    <n v="2"/>
    <n v="4"/>
    <n v="5"/>
    <n v="0"/>
    <n v="3"/>
    <x v="13"/>
    <n v="3"/>
    <s v="ocean"/>
    <n v="0"/>
  </r>
  <r>
    <s v="CHI2000"/>
    <x v="0"/>
    <x v="3"/>
    <x v="14"/>
    <n v="8.9232110000000003E-3"/>
    <n v="5.8086359999999997E-2"/>
    <n v="0.15530669999999999"/>
    <n v="2"/>
    <n v="5"/>
    <s v="Y"/>
    <n v="5"/>
    <s v="BC"/>
    <x v="2"/>
    <s v="Chilliwack Fall"/>
    <n v="2"/>
    <n v="2"/>
    <n v="4"/>
    <n v="5"/>
    <n v="0"/>
    <n v="3"/>
    <x v="14"/>
    <n v="3"/>
    <s v="ocean"/>
    <n v="0"/>
  </r>
  <r>
    <s v="CHI2001"/>
    <x v="0"/>
    <x v="3"/>
    <x v="15"/>
    <n v="3.5653239999999999E-3"/>
    <n v="4.9221939999999999E-2"/>
    <n v="0.13214890000000001"/>
    <n v="2"/>
    <n v="5"/>
    <s v="Y"/>
    <n v="5"/>
    <s v="BC"/>
    <x v="2"/>
    <s v="Chilliwack Fall"/>
    <n v="2"/>
    <n v="2"/>
    <n v="4"/>
    <n v="5"/>
    <n v="0"/>
    <n v="3"/>
    <x v="15"/>
    <n v="3"/>
    <s v="ocean"/>
    <n v="0"/>
  </r>
  <r>
    <s v="CHI2002"/>
    <x v="0"/>
    <x v="3"/>
    <x v="16"/>
    <n v="7.5397609999999999E-3"/>
    <n v="3.8044219999999997E-2"/>
    <n v="9.4223420000000002E-2"/>
    <n v="2"/>
    <n v="5"/>
    <s v="Y"/>
    <n v="5"/>
    <s v="BC"/>
    <x v="2"/>
    <s v="Chilliwack Fall"/>
    <n v="2"/>
    <n v="2"/>
    <n v="4"/>
    <n v="5"/>
    <n v="0"/>
    <n v="3"/>
    <x v="16"/>
    <n v="3"/>
    <s v="ocean"/>
    <n v="0"/>
  </r>
  <r>
    <s v="CHI2003"/>
    <x v="0"/>
    <x v="3"/>
    <x v="17"/>
    <n v="1.132852E-2"/>
    <n v="4.4175699999999998E-2"/>
    <n v="0.1059373"/>
    <n v="2"/>
    <n v="5"/>
    <s v="Y"/>
    <n v="5"/>
    <s v="BC"/>
    <x v="2"/>
    <s v="Chilliwack Fall"/>
    <n v="2"/>
    <n v="2"/>
    <n v="4"/>
    <n v="5"/>
    <n v="0"/>
    <n v="3"/>
    <x v="17"/>
    <n v="3"/>
    <s v="ocean"/>
    <n v="0"/>
  </r>
  <r>
    <s v="CHI2004"/>
    <x v="0"/>
    <x v="3"/>
    <x v="18"/>
    <n v="2.4667140000000001E-3"/>
    <n v="8.2006189999999993E-3"/>
    <n v="1.8475269999999998E-2"/>
    <n v="2"/>
    <n v="5"/>
    <s v="Y"/>
    <n v="5"/>
    <s v="BC"/>
    <x v="2"/>
    <s v="Chilliwack Fall"/>
    <n v="2"/>
    <n v="2"/>
    <n v="4"/>
    <n v="5"/>
    <n v="0"/>
    <n v="3"/>
    <x v="18"/>
    <n v="3"/>
    <s v="ocean"/>
    <n v="0"/>
  </r>
  <r>
    <s v="CHI2005"/>
    <x v="0"/>
    <x v="3"/>
    <x v="19"/>
    <n v="1.6197010000000001E-2"/>
    <n v="5.8619240000000003E-2"/>
    <n v="0.1372081"/>
    <n v="2"/>
    <n v="5"/>
    <s v="Y"/>
    <n v="5"/>
    <s v="BC"/>
    <x v="2"/>
    <s v="Chilliwack Fall"/>
    <n v="2"/>
    <n v="2"/>
    <n v="4"/>
    <n v="5"/>
    <n v="0"/>
    <n v="3"/>
    <x v="19"/>
    <n v="3"/>
    <s v="ocean"/>
    <n v="0"/>
  </r>
  <r>
    <s v="CHI2006"/>
    <x v="0"/>
    <x v="3"/>
    <x v="20"/>
    <n v="1.59767E-3"/>
    <n v="8.8074550000000005E-3"/>
    <n v="2.30671E-2"/>
    <n v="2"/>
    <n v="5"/>
    <s v="Y"/>
    <n v="5"/>
    <s v="BC"/>
    <x v="2"/>
    <s v="Chilliwack Fall"/>
    <n v="2"/>
    <n v="2"/>
    <n v="4"/>
    <n v="5"/>
    <n v="0"/>
    <n v="3"/>
    <x v="20"/>
    <n v="3"/>
    <s v="ocean"/>
    <n v="0"/>
  </r>
  <r>
    <s v="CHI2007"/>
    <x v="0"/>
    <x v="3"/>
    <x v="21"/>
    <n v="1.7941309999999999E-2"/>
    <n v="9.254366E-2"/>
    <n v="0.22289339999999999"/>
    <n v="2"/>
    <n v="5"/>
    <s v="Y"/>
    <n v="5"/>
    <s v="BC"/>
    <x v="2"/>
    <s v="Chilliwack Fall"/>
    <n v="2"/>
    <n v="2"/>
    <n v="4"/>
    <n v="5"/>
    <n v="0"/>
    <n v="3"/>
    <x v="21"/>
    <n v="3"/>
    <s v="ocean"/>
    <n v="0"/>
  </r>
  <r>
    <s v="CHI2008"/>
    <x v="0"/>
    <x v="3"/>
    <x v="22"/>
    <n v="1.0217550000000001E-2"/>
    <n v="4.8550780000000002E-2"/>
    <n v="0.1153739"/>
    <n v="2"/>
    <n v="5"/>
    <s v="Y"/>
    <n v="5"/>
    <s v="BC"/>
    <x v="2"/>
    <s v="Chilliwack Fall"/>
    <n v="2"/>
    <n v="2"/>
    <n v="4"/>
    <n v="5"/>
    <n v="0"/>
    <n v="3"/>
    <x v="22"/>
    <n v="3"/>
    <s v="ocean"/>
    <n v="0"/>
  </r>
  <r>
    <s v="CHI2009"/>
    <x v="0"/>
    <x v="3"/>
    <x v="23"/>
    <n v="4.7371940000000001E-3"/>
    <n v="2.505711E-2"/>
    <n v="6.244893E-2"/>
    <n v="2"/>
    <n v="5"/>
    <s v="Y"/>
    <n v="5"/>
    <s v="BC"/>
    <x v="2"/>
    <s v="Chilliwack Fall"/>
    <n v="2"/>
    <n v="2"/>
    <n v="4"/>
    <n v="5"/>
    <n v="0"/>
    <n v="3"/>
    <x v="23"/>
    <n v="3"/>
    <s v="ocean"/>
    <n v="0"/>
  </r>
  <r>
    <s v="CHI2010"/>
    <x v="0"/>
    <x v="3"/>
    <x v="24"/>
    <n v="1.4967609999999999E-2"/>
    <n v="8.0402550000000003E-2"/>
    <n v="0.19272239999999999"/>
    <n v="2"/>
    <n v="5"/>
    <s v="Y"/>
    <n v="5"/>
    <s v="BC"/>
    <x v="2"/>
    <s v="Chilliwack Fall"/>
    <n v="2"/>
    <n v="2"/>
    <n v="4"/>
    <n v="5"/>
    <n v="0"/>
    <n v="3"/>
    <x v="24"/>
    <n v="3"/>
    <s v="ocean"/>
    <n v="0"/>
  </r>
  <r>
    <s v="CHI2011"/>
    <x v="0"/>
    <x v="3"/>
    <x v="25"/>
    <n v="1.192694E-2"/>
    <n v="6.5623550000000003E-2"/>
    <n v="0.1588145"/>
    <n v="2"/>
    <n v="5"/>
    <s v="Y"/>
    <n v="5"/>
    <s v="BC"/>
    <x v="2"/>
    <s v="Chilliwack Fall"/>
    <n v="2"/>
    <n v="2"/>
    <n v="4"/>
    <n v="5"/>
    <n v="0"/>
    <n v="3"/>
    <x v="25"/>
    <n v="3"/>
    <s v="ocean"/>
    <n v="0"/>
  </r>
  <r>
    <s v="CHI2012"/>
    <x v="0"/>
    <x v="3"/>
    <x v="26"/>
    <n v="6.2387220000000004E-3"/>
    <n v="3.3515690000000001E-2"/>
    <n v="8.481727E-2"/>
    <n v="2"/>
    <n v="5"/>
    <s v="N"/>
    <n v="4"/>
    <s v="BC"/>
    <x v="2"/>
    <s v="Chilliwack Fall"/>
    <n v="2"/>
    <n v="2"/>
    <n v="4"/>
    <n v="5"/>
    <n v="0"/>
    <n v="3"/>
    <x v="26"/>
    <n v="3"/>
    <s v="ocean"/>
    <n v="1"/>
  </r>
  <r>
    <s v="CHI2013"/>
    <x v="0"/>
    <x v="3"/>
    <x v="27"/>
    <n v="3.1374430000000002E-3"/>
    <n v="1.689303E-2"/>
    <n v="6.1988109999999999E-2"/>
    <n v="2"/>
    <n v="5"/>
    <s v="N"/>
    <n v="3"/>
    <s v="BC"/>
    <x v="2"/>
    <s v="Chilliwack Fall"/>
    <n v="2"/>
    <n v="2"/>
    <n v="4"/>
    <n v="5"/>
    <n v="0"/>
    <n v="3"/>
    <x v="27"/>
    <n v="3"/>
    <s v="ocean"/>
    <n v="2"/>
  </r>
  <r>
    <s v="CHI2014"/>
    <x v="0"/>
    <x v="3"/>
    <x v="41"/>
    <n v="8.1113839999999993E-3"/>
    <n v="8.1113839999999993E-3"/>
    <n v="8.4817219999999999E-2"/>
    <n v="2"/>
    <n v="5"/>
    <s v="N"/>
    <n v="2"/>
    <s v="BC"/>
    <x v="2"/>
    <s v="Chilliwack Fall"/>
    <n v="2"/>
    <n v="2"/>
    <n v="4"/>
    <n v="5"/>
    <n v="0"/>
    <n v="3"/>
    <x v="41"/>
    <n v="3"/>
    <s v="ocean"/>
    <n v="3"/>
  </r>
  <r>
    <s v="COW1985"/>
    <x v="0"/>
    <x v="4"/>
    <x v="40"/>
    <n v="2.1469169999999999E-3"/>
    <n v="1.1154280000000001E-2"/>
    <n v="2.6709299999999998E-2"/>
    <n v="2"/>
    <n v="5"/>
    <s v="Y"/>
    <n v="5"/>
    <s v="BC"/>
    <x v="1"/>
    <s v="Cowichan"/>
    <n v="2"/>
    <n v="2"/>
    <n v="4"/>
    <n v="5"/>
    <n v="0"/>
    <n v="3"/>
    <x v="40"/>
    <n v="3"/>
    <s v="ocean"/>
    <n v="0"/>
  </r>
  <r>
    <s v="COW1986"/>
    <x v="0"/>
    <x v="4"/>
    <x v="0"/>
    <s v="na"/>
    <s v="na"/>
    <s v="na"/>
    <s v="na"/>
    <s v="na"/>
    <s v="na"/>
    <s v="na"/>
    <s v="BC"/>
    <x v="1"/>
    <s v="Cowichan"/>
    <n v="2"/>
    <n v="2"/>
    <n v="4"/>
    <n v="5"/>
    <n v="0"/>
    <n v="3"/>
    <x v="0"/>
    <n v="3"/>
    <s v="ocean"/>
    <s v="na"/>
  </r>
  <r>
    <s v="COW1987"/>
    <x v="0"/>
    <x v="4"/>
    <x v="1"/>
    <n v="4.1062920000000001E-3"/>
    <n v="1.431578E-2"/>
    <n v="3.3353540000000001E-2"/>
    <n v="2"/>
    <n v="5"/>
    <s v="Y"/>
    <n v="5"/>
    <s v="BC"/>
    <x v="1"/>
    <s v="Cowichan"/>
    <n v="2"/>
    <n v="2"/>
    <n v="4"/>
    <n v="5"/>
    <n v="0"/>
    <n v="3"/>
    <x v="1"/>
    <n v="3"/>
    <s v="ocean"/>
    <n v="0"/>
  </r>
  <r>
    <s v="COW1988"/>
    <x v="0"/>
    <x v="4"/>
    <x v="2"/>
    <n v="7.7662060000000003E-3"/>
    <n v="2.4671289999999998E-2"/>
    <n v="5.5695099999999997E-2"/>
    <n v="2"/>
    <n v="5"/>
    <s v="Y"/>
    <n v="5"/>
    <s v="BC"/>
    <x v="1"/>
    <s v="Cowichan"/>
    <n v="2"/>
    <n v="2"/>
    <n v="4"/>
    <n v="5"/>
    <n v="0"/>
    <n v="3"/>
    <x v="2"/>
    <n v="3"/>
    <s v="ocean"/>
    <n v="0"/>
  </r>
  <r>
    <s v="COW1989"/>
    <x v="0"/>
    <x v="4"/>
    <x v="3"/>
    <n v="9.9242440000000005E-3"/>
    <n v="2.862487E-2"/>
    <n v="6.3710260000000005E-2"/>
    <n v="2"/>
    <n v="5"/>
    <s v="Y"/>
    <n v="5"/>
    <s v="BC"/>
    <x v="1"/>
    <s v="Cowichan"/>
    <n v="2"/>
    <n v="2"/>
    <n v="4"/>
    <n v="5"/>
    <n v="0"/>
    <n v="3"/>
    <x v="3"/>
    <n v="3"/>
    <s v="ocean"/>
    <n v="0"/>
  </r>
  <r>
    <s v="COW1990"/>
    <x v="0"/>
    <x v="4"/>
    <x v="4"/>
    <n v="9.7176180000000008E-3"/>
    <n v="3.0968909999999999E-2"/>
    <n v="6.8292759999999994E-2"/>
    <n v="2"/>
    <n v="5"/>
    <s v="Y"/>
    <n v="5"/>
    <s v="BC"/>
    <x v="1"/>
    <s v="Cowichan"/>
    <n v="2"/>
    <n v="2"/>
    <n v="4"/>
    <n v="5"/>
    <n v="0"/>
    <n v="3"/>
    <x v="4"/>
    <n v="3"/>
    <s v="ocean"/>
    <n v="0"/>
  </r>
  <r>
    <s v="COW1991"/>
    <x v="0"/>
    <x v="4"/>
    <x v="5"/>
    <n v="5.1499359999999999E-3"/>
    <n v="1.224739E-2"/>
    <n v="2.718452E-2"/>
    <n v="2"/>
    <n v="5"/>
    <s v="Y"/>
    <n v="5"/>
    <s v="BC"/>
    <x v="1"/>
    <s v="Cowichan"/>
    <n v="2"/>
    <n v="2"/>
    <n v="4"/>
    <n v="5"/>
    <n v="0"/>
    <n v="3"/>
    <x v="5"/>
    <n v="3"/>
    <s v="ocean"/>
    <n v="0"/>
  </r>
  <r>
    <s v="COW1992"/>
    <x v="0"/>
    <x v="4"/>
    <x v="6"/>
    <n v="4.1600439999999999E-3"/>
    <n v="1.157618E-2"/>
    <n v="2.5604439999999999E-2"/>
    <n v="2"/>
    <n v="5"/>
    <s v="Y"/>
    <n v="5"/>
    <s v="BC"/>
    <x v="1"/>
    <s v="Cowichan"/>
    <n v="2"/>
    <n v="2"/>
    <n v="4"/>
    <n v="5"/>
    <n v="0"/>
    <n v="3"/>
    <x v="6"/>
    <n v="3"/>
    <s v="ocean"/>
    <n v="0"/>
  </r>
  <r>
    <s v="COW1993"/>
    <x v="0"/>
    <x v="4"/>
    <x v="7"/>
    <n v="3.5907679999999998E-3"/>
    <n v="8.3365539999999995E-3"/>
    <n v="1.7955680000000002E-2"/>
    <n v="2"/>
    <n v="5"/>
    <s v="Y"/>
    <n v="5"/>
    <s v="BC"/>
    <x v="1"/>
    <s v="Cowichan"/>
    <n v="2"/>
    <n v="2"/>
    <n v="4"/>
    <n v="5"/>
    <n v="0"/>
    <n v="3"/>
    <x v="7"/>
    <n v="3"/>
    <s v="ocean"/>
    <n v="0"/>
  </r>
  <r>
    <s v="COW1994"/>
    <x v="0"/>
    <x v="4"/>
    <x v="8"/>
    <n v="3.9525200000000002E-3"/>
    <n v="8.2080710000000008E-3"/>
    <n v="1.7425220000000002E-2"/>
    <n v="2"/>
    <n v="5"/>
    <s v="Y"/>
    <n v="5"/>
    <s v="BC"/>
    <x v="1"/>
    <s v="Cowichan"/>
    <n v="2"/>
    <n v="2"/>
    <n v="4"/>
    <n v="5"/>
    <n v="0"/>
    <n v="3"/>
    <x v="8"/>
    <n v="3"/>
    <s v="ocean"/>
    <n v="0"/>
  </r>
  <r>
    <s v="COW1995"/>
    <x v="0"/>
    <x v="4"/>
    <x v="9"/>
    <n v="2.5678279999999999E-3"/>
    <n v="4.2133789999999997E-3"/>
    <n v="8.8106360000000002E-3"/>
    <n v="2"/>
    <n v="5"/>
    <s v="Y"/>
    <n v="5"/>
    <s v="BC"/>
    <x v="1"/>
    <s v="Cowichan"/>
    <n v="2"/>
    <n v="2"/>
    <n v="4"/>
    <n v="5"/>
    <n v="0"/>
    <n v="3"/>
    <x v="9"/>
    <n v="3"/>
    <s v="ocean"/>
    <n v="0"/>
  </r>
  <r>
    <s v="COW1996"/>
    <x v="0"/>
    <x v="4"/>
    <x v="10"/>
    <n v="1.359018E-3"/>
    <n v="3.6732269999999998E-3"/>
    <n v="8.2940110000000004E-3"/>
    <n v="2"/>
    <n v="5"/>
    <s v="Y"/>
    <n v="5"/>
    <s v="BC"/>
    <x v="1"/>
    <s v="Cowichan"/>
    <n v="2"/>
    <n v="2"/>
    <n v="4"/>
    <n v="5"/>
    <n v="0"/>
    <n v="3"/>
    <x v="10"/>
    <n v="3"/>
    <s v="ocean"/>
    <n v="0"/>
  </r>
  <r>
    <s v="COW1997"/>
    <x v="0"/>
    <x v="4"/>
    <x v="11"/>
    <n v="1.1485880000000001E-3"/>
    <n v="4.6690359999999997E-3"/>
    <n v="1.09988E-2"/>
    <n v="2"/>
    <n v="5"/>
    <s v="Y"/>
    <n v="5"/>
    <s v="BC"/>
    <x v="1"/>
    <s v="Cowichan"/>
    <n v="2"/>
    <n v="2"/>
    <n v="4"/>
    <n v="5"/>
    <n v="0"/>
    <n v="3"/>
    <x v="11"/>
    <n v="3"/>
    <s v="ocean"/>
    <n v="0"/>
  </r>
  <r>
    <s v="COW1998"/>
    <x v="0"/>
    <x v="4"/>
    <x v="12"/>
    <n v="1.2687830000000001E-3"/>
    <n v="5.4102070000000002E-3"/>
    <n v="1.292219E-2"/>
    <n v="2"/>
    <n v="5"/>
    <s v="Y"/>
    <n v="5"/>
    <s v="BC"/>
    <x v="1"/>
    <s v="Cowichan"/>
    <n v="2"/>
    <n v="2"/>
    <n v="4"/>
    <n v="5"/>
    <n v="0"/>
    <n v="3"/>
    <x v="12"/>
    <n v="3"/>
    <s v="ocean"/>
    <n v="0"/>
  </r>
  <r>
    <s v="COW1999"/>
    <x v="0"/>
    <x v="4"/>
    <x v="13"/>
    <n v="8.6912969999999997E-4"/>
    <n v="3.9833029999999997E-3"/>
    <n v="9.4168389999999998E-3"/>
    <n v="2"/>
    <n v="5"/>
    <s v="Y"/>
    <n v="5"/>
    <s v="BC"/>
    <x v="1"/>
    <s v="Cowichan"/>
    <n v="2"/>
    <n v="2"/>
    <n v="4"/>
    <n v="5"/>
    <n v="0"/>
    <n v="3"/>
    <x v="13"/>
    <n v="3"/>
    <s v="ocean"/>
    <n v="0"/>
  </r>
  <r>
    <s v="COW2000"/>
    <x v="0"/>
    <x v="4"/>
    <x v="14"/>
    <n v="4.3467959999999998E-4"/>
    <n v="1.848417E-3"/>
    <n v="4.669627E-3"/>
    <n v="2"/>
    <n v="5"/>
    <s v="Y"/>
    <n v="5"/>
    <s v="BC"/>
    <x v="1"/>
    <s v="Cowichan"/>
    <n v="2"/>
    <n v="2"/>
    <n v="4"/>
    <n v="5"/>
    <n v="0"/>
    <n v="3"/>
    <x v="14"/>
    <n v="3"/>
    <s v="ocean"/>
    <n v="0"/>
  </r>
  <r>
    <s v="COW2001"/>
    <x v="0"/>
    <x v="4"/>
    <x v="15"/>
    <n v="5.8058070000000005E-4"/>
    <n v="2.3330780000000001E-3"/>
    <n v="5.7661020000000004E-3"/>
    <n v="2"/>
    <n v="5"/>
    <s v="Y"/>
    <n v="5"/>
    <s v="BC"/>
    <x v="1"/>
    <s v="Cowichan"/>
    <n v="2"/>
    <n v="2"/>
    <n v="4"/>
    <n v="5"/>
    <n v="0"/>
    <n v="3"/>
    <x v="15"/>
    <n v="3"/>
    <s v="ocean"/>
    <n v="0"/>
  </r>
  <r>
    <s v="COW2002"/>
    <x v="0"/>
    <x v="4"/>
    <x v="16"/>
    <n v="5.0772679999999996E-4"/>
    <n v="1.3701060000000001E-3"/>
    <n v="3.3207670000000001E-3"/>
    <n v="2"/>
    <n v="5"/>
    <s v="Y"/>
    <n v="5"/>
    <s v="BC"/>
    <x v="1"/>
    <s v="Cowichan"/>
    <n v="2"/>
    <n v="2"/>
    <n v="4"/>
    <n v="5"/>
    <n v="0"/>
    <n v="3"/>
    <x v="16"/>
    <n v="3"/>
    <s v="ocean"/>
    <n v="0"/>
  </r>
  <r>
    <s v="COW2003"/>
    <x v="0"/>
    <x v="4"/>
    <x v="17"/>
    <n v="5.2512679999999995E-4"/>
    <n v="1.926273E-3"/>
    <n v="4.6303100000000003E-3"/>
    <n v="2"/>
    <n v="5"/>
    <s v="Y"/>
    <n v="5"/>
    <s v="BC"/>
    <x v="1"/>
    <s v="Cowichan"/>
    <n v="2"/>
    <n v="2"/>
    <n v="4"/>
    <n v="5"/>
    <n v="0"/>
    <n v="3"/>
    <x v="17"/>
    <n v="3"/>
    <s v="ocean"/>
    <n v="0"/>
  </r>
  <r>
    <s v="COW2004"/>
    <x v="0"/>
    <x v="4"/>
    <x v="18"/>
    <s v="na"/>
    <s v="na"/>
    <s v="na"/>
    <s v="na"/>
    <s v="na"/>
    <s v="na"/>
    <s v="na"/>
    <s v="BC"/>
    <x v="1"/>
    <s v="Cowichan"/>
    <n v="2"/>
    <n v="2"/>
    <n v="4"/>
    <n v="5"/>
    <n v="0"/>
    <n v="3"/>
    <x v="18"/>
    <n v="3"/>
    <s v="ocean"/>
    <s v="na"/>
  </r>
  <r>
    <s v="COW2005"/>
    <x v="0"/>
    <x v="4"/>
    <x v="19"/>
    <n v="9.1872000000000004E-4"/>
    <n v="2.0631120000000002E-3"/>
    <n v="4.5379599999999997E-3"/>
    <n v="2"/>
    <n v="5"/>
    <s v="Y"/>
    <n v="5"/>
    <s v="BC"/>
    <x v="1"/>
    <s v="Cowichan"/>
    <n v="2"/>
    <n v="2"/>
    <n v="4"/>
    <n v="5"/>
    <n v="0"/>
    <n v="3"/>
    <x v="19"/>
    <n v="3"/>
    <s v="ocean"/>
    <n v="0"/>
  </r>
  <r>
    <s v="COW2006"/>
    <x v="0"/>
    <x v="4"/>
    <x v="20"/>
    <n v="4.4289379999999998E-4"/>
    <n v="1.5545190000000001E-3"/>
    <n v="3.53521E-3"/>
    <n v="2"/>
    <n v="5"/>
    <s v="Y"/>
    <n v="5"/>
    <s v="BC"/>
    <x v="1"/>
    <s v="Cowichan"/>
    <n v="2"/>
    <n v="2"/>
    <n v="4"/>
    <n v="5"/>
    <n v="0"/>
    <n v="3"/>
    <x v="20"/>
    <n v="3"/>
    <s v="ocean"/>
    <n v="0"/>
  </r>
  <r>
    <s v="COW2007"/>
    <x v="0"/>
    <x v="4"/>
    <x v="21"/>
    <n v="9.5329210000000004E-4"/>
    <n v="2.928337E-3"/>
    <n v="6.8012469999999998E-3"/>
    <n v="2"/>
    <n v="5"/>
    <s v="Y"/>
    <n v="5"/>
    <s v="BC"/>
    <x v="1"/>
    <s v="Cowichan"/>
    <n v="2"/>
    <n v="2"/>
    <n v="4"/>
    <n v="5"/>
    <n v="0"/>
    <n v="3"/>
    <x v="21"/>
    <n v="3"/>
    <s v="ocean"/>
    <n v="0"/>
  </r>
  <r>
    <s v="COW2008"/>
    <x v="0"/>
    <x v="4"/>
    <x v="22"/>
    <n v="1.02071E-3"/>
    <n v="3.8085889999999998E-3"/>
    <n v="9.1711269999999994E-3"/>
    <n v="2"/>
    <n v="5"/>
    <s v="Y"/>
    <n v="5"/>
    <s v="BC"/>
    <x v="1"/>
    <s v="Cowichan"/>
    <n v="2"/>
    <n v="2"/>
    <n v="4"/>
    <n v="5"/>
    <n v="0"/>
    <n v="3"/>
    <x v="22"/>
    <n v="3"/>
    <s v="ocean"/>
    <n v="0"/>
  </r>
  <r>
    <s v="COW2009"/>
    <x v="0"/>
    <x v="4"/>
    <x v="23"/>
    <n v="2.2064250000000001E-3"/>
    <n v="7.1148519999999996E-3"/>
    <n v="1.60158E-2"/>
    <n v="2"/>
    <n v="5"/>
    <s v="Y"/>
    <n v="5"/>
    <s v="BC"/>
    <x v="1"/>
    <s v="Cowichan"/>
    <n v="2"/>
    <n v="2"/>
    <n v="4"/>
    <n v="5"/>
    <n v="0"/>
    <n v="3"/>
    <x v="23"/>
    <n v="3"/>
    <s v="ocean"/>
    <n v="0"/>
  </r>
  <r>
    <s v="COW2010"/>
    <x v="0"/>
    <x v="4"/>
    <x v="24"/>
    <n v="2.5632440000000001E-3"/>
    <n v="8.4896590000000001E-3"/>
    <n v="1.933203E-2"/>
    <n v="2"/>
    <n v="5"/>
    <s v="Y"/>
    <n v="5"/>
    <s v="BC"/>
    <x v="1"/>
    <s v="Cowichan"/>
    <n v="2"/>
    <n v="2"/>
    <n v="4"/>
    <n v="5"/>
    <n v="0"/>
    <n v="3"/>
    <x v="24"/>
    <n v="3"/>
    <s v="ocean"/>
    <n v="0"/>
  </r>
  <r>
    <s v="COW2011"/>
    <x v="0"/>
    <x v="4"/>
    <x v="25"/>
    <n v="2.1980739999999999E-3"/>
    <n v="7.0757270000000004E-3"/>
    <n v="1.6464969999999999E-2"/>
    <n v="2"/>
    <n v="5"/>
    <s v="Y"/>
    <n v="5"/>
    <s v="BC"/>
    <x v="1"/>
    <s v="Cowichan"/>
    <n v="2"/>
    <n v="2"/>
    <n v="4"/>
    <n v="5"/>
    <n v="0"/>
    <n v="3"/>
    <x v="25"/>
    <n v="3"/>
    <s v="ocean"/>
    <n v="0"/>
  </r>
  <r>
    <s v="COW2012"/>
    <x v="0"/>
    <x v="4"/>
    <x v="26"/>
    <n v="7.0249910000000002E-4"/>
    <n v="3.2798599999999999E-3"/>
    <n v="8.6962099999999994E-3"/>
    <n v="2"/>
    <n v="5"/>
    <s v="N"/>
    <n v="4"/>
    <s v="BC"/>
    <x v="1"/>
    <s v="Cowichan"/>
    <n v="2"/>
    <n v="2"/>
    <n v="4"/>
    <n v="5"/>
    <n v="0"/>
    <n v="3"/>
    <x v="26"/>
    <n v="3"/>
    <s v="ocean"/>
    <n v="1"/>
  </r>
  <r>
    <s v="COW2013"/>
    <x v="0"/>
    <x v="4"/>
    <x v="27"/>
    <n v="5.4305330000000004E-4"/>
    <n v="2.4519210000000001E-3"/>
    <n v="7.3452309999999998E-3"/>
    <n v="2"/>
    <n v="5"/>
    <s v="N"/>
    <n v="3"/>
    <s v="BC"/>
    <x v="1"/>
    <s v="Cowichan"/>
    <n v="2"/>
    <n v="2"/>
    <n v="4"/>
    <n v="5"/>
    <n v="0"/>
    <n v="3"/>
    <x v="27"/>
    <n v="3"/>
    <s v="ocean"/>
    <n v="2"/>
  </r>
  <r>
    <s v="COW2014"/>
    <x v="0"/>
    <x v="4"/>
    <x v="41"/>
    <n v="3.2913790000000001E-3"/>
    <n v="3.2913790000000001E-3"/>
    <n v="2.451296E-2"/>
    <n v="2"/>
    <n v="5"/>
    <s v="N"/>
    <n v="2"/>
    <s v="BC"/>
    <x v="1"/>
    <s v="Cowichan"/>
    <n v="2"/>
    <n v="2"/>
    <n v="4"/>
    <n v="5"/>
    <n v="0"/>
    <n v="3"/>
    <x v="41"/>
    <n v="3"/>
    <s v="ocean"/>
    <n v="3"/>
  </r>
  <r>
    <s v="DOM1986"/>
    <x v="0"/>
    <x v="5"/>
    <x v="0"/>
    <n v="0"/>
    <n v="1.508016E-3"/>
    <n v="4.2477859999999999E-3"/>
    <n v="3"/>
    <n v="6"/>
    <s v="Y"/>
    <n v="6"/>
    <s v="BC"/>
    <x v="3"/>
    <s v="Dome Creek Spring"/>
    <n v="2"/>
    <n v="3"/>
    <n v="5"/>
    <n v="6"/>
    <n v="1"/>
    <n v="1"/>
    <x v="1"/>
    <n v="1"/>
    <s v="stream"/>
    <n v="0"/>
  </r>
  <r>
    <s v="DOM1987"/>
    <x v="0"/>
    <x v="5"/>
    <x v="1"/>
    <n v="0"/>
    <n v="4.1921550000000004E-3"/>
    <n v="1.146088E-2"/>
    <n v="3"/>
    <n v="6"/>
    <s v="Y"/>
    <n v="6"/>
    <s v="BC"/>
    <x v="3"/>
    <s v="Dome Creek Spring"/>
    <n v="2"/>
    <n v="3"/>
    <n v="5"/>
    <n v="6"/>
    <n v="1"/>
    <n v="1"/>
    <x v="2"/>
    <n v="1"/>
    <s v="stream"/>
    <n v="0"/>
  </r>
  <r>
    <s v="DOM1988"/>
    <x v="0"/>
    <x v="5"/>
    <x v="2"/>
    <n v="2.4999640000000002E-4"/>
    <n v="6.8959770000000002E-3"/>
    <n v="1.96968E-2"/>
    <n v="3"/>
    <n v="6"/>
    <s v="Y"/>
    <n v="6"/>
    <s v="BC"/>
    <x v="3"/>
    <s v="Dome Creek Spring"/>
    <n v="2"/>
    <n v="3"/>
    <n v="5"/>
    <n v="6"/>
    <n v="1"/>
    <n v="1"/>
    <x v="3"/>
    <n v="1"/>
    <s v="stream"/>
    <n v="0"/>
  </r>
  <r>
    <s v="DOM1989"/>
    <x v="0"/>
    <x v="5"/>
    <x v="3"/>
    <n v="5.3902359999999998E-5"/>
    <n v="3.1558749999999998E-3"/>
    <n v="8.1787960000000003E-3"/>
    <n v="3"/>
    <n v="6"/>
    <s v="Y"/>
    <n v="6"/>
    <s v="BC"/>
    <x v="3"/>
    <s v="Dome Creek Spring"/>
    <n v="2"/>
    <n v="3"/>
    <n v="5"/>
    <n v="6"/>
    <n v="1"/>
    <n v="1"/>
    <x v="4"/>
    <n v="1"/>
    <s v="stream"/>
    <n v="0"/>
  </r>
  <r>
    <s v="DOM1990"/>
    <x v="0"/>
    <x v="5"/>
    <x v="4"/>
    <n v="2.0430040000000001E-4"/>
    <n v="9.2313450000000002E-3"/>
    <n v="2.4607299999999999E-2"/>
    <n v="3"/>
    <n v="6"/>
    <s v="Y"/>
    <n v="6"/>
    <s v="BC"/>
    <x v="3"/>
    <s v="Dome Creek Spring"/>
    <n v="2"/>
    <n v="3"/>
    <n v="5"/>
    <n v="6"/>
    <n v="1"/>
    <n v="1"/>
    <x v="5"/>
    <n v="1"/>
    <s v="stream"/>
    <n v="0"/>
  </r>
  <r>
    <s v="DOM1991"/>
    <x v="0"/>
    <x v="5"/>
    <x v="5"/>
    <n v="1.005464E-4"/>
    <n v="6.6434959999999996E-3"/>
    <n v="1.6675280000000001E-2"/>
    <n v="3"/>
    <n v="6"/>
    <s v="Y"/>
    <n v="6"/>
    <s v="BC"/>
    <x v="3"/>
    <s v="Dome Creek Spring"/>
    <n v="2"/>
    <n v="3"/>
    <n v="5"/>
    <n v="6"/>
    <n v="1"/>
    <n v="1"/>
    <x v="6"/>
    <n v="1"/>
    <s v="stream"/>
    <n v="0"/>
  </r>
  <r>
    <s v="DOM1992"/>
    <x v="0"/>
    <x v="5"/>
    <x v="6"/>
    <n v="9.8719129999999997E-5"/>
    <n v="6.937492E-3"/>
    <n v="1.7523259999999999E-2"/>
    <n v="3"/>
    <n v="6"/>
    <s v="Y"/>
    <n v="6"/>
    <s v="BC"/>
    <x v="3"/>
    <s v="Dome Creek Spring"/>
    <n v="2"/>
    <n v="3"/>
    <n v="5"/>
    <n v="6"/>
    <n v="1"/>
    <n v="1"/>
    <x v="7"/>
    <n v="1"/>
    <s v="stream"/>
    <n v="0"/>
  </r>
  <r>
    <s v="DOM1993"/>
    <x v="0"/>
    <x v="5"/>
    <x v="7"/>
    <n v="1.148971E-4"/>
    <n v="8.8413039999999995E-3"/>
    <n v="2.360891E-2"/>
    <n v="3"/>
    <n v="6"/>
    <s v="Y"/>
    <n v="6"/>
    <s v="BC"/>
    <x v="3"/>
    <s v="Dome Creek Spring"/>
    <n v="2"/>
    <n v="3"/>
    <n v="5"/>
    <n v="6"/>
    <n v="1"/>
    <n v="1"/>
    <x v="8"/>
    <n v="1"/>
    <s v="stream"/>
    <n v="0"/>
  </r>
  <r>
    <s v="DOM1994"/>
    <x v="0"/>
    <x v="5"/>
    <x v="8"/>
    <n v="1.7512700000000001E-6"/>
    <n v="5.2656139999999996E-4"/>
    <n v="1.395255E-3"/>
    <n v="3"/>
    <n v="6"/>
    <s v="Y"/>
    <n v="6"/>
    <s v="BC"/>
    <x v="3"/>
    <s v="Dome Creek Spring"/>
    <n v="2"/>
    <n v="3"/>
    <n v="5"/>
    <n v="6"/>
    <n v="1"/>
    <n v="1"/>
    <x v="9"/>
    <n v="1"/>
    <s v="stream"/>
    <n v="0"/>
  </r>
  <r>
    <s v="DOM1995"/>
    <x v="0"/>
    <x v="5"/>
    <x v="9"/>
    <n v="4.0121820000000001E-5"/>
    <n v="1.0426859999999999E-3"/>
    <n v="2.7264030000000001E-3"/>
    <n v="3"/>
    <n v="6"/>
    <s v="Y"/>
    <n v="6"/>
    <s v="BC"/>
    <x v="3"/>
    <s v="Dome Creek Spring"/>
    <n v="2"/>
    <n v="3"/>
    <n v="5"/>
    <n v="6"/>
    <n v="1"/>
    <n v="1"/>
    <x v="10"/>
    <n v="1"/>
    <s v="stream"/>
    <n v="0"/>
  </r>
  <r>
    <s v="DOM1996"/>
    <x v="0"/>
    <x v="5"/>
    <x v="10"/>
    <n v="1.351046E-4"/>
    <n v="3.5311299999999999E-3"/>
    <n v="9.4255150000000006E-3"/>
    <n v="3"/>
    <n v="6"/>
    <s v="Y"/>
    <n v="6"/>
    <s v="BC"/>
    <x v="3"/>
    <s v="Dome Creek Spring"/>
    <n v="2"/>
    <n v="3"/>
    <n v="5"/>
    <n v="6"/>
    <n v="1"/>
    <n v="1"/>
    <x v="11"/>
    <n v="1"/>
    <s v="stream"/>
    <n v="0"/>
  </r>
  <r>
    <s v="DOM1997"/>
    <x v="0"/>
    <x v="5"/>
    <x v="11"/>
    <n v="1.2607479999999999E-5"/>
    <n v="5.7238619999999997E-3"/>
    <n v="1.449344E-2"/>
    <n v="3"/>
    <n v="6"/>
    <s v="Y"/>
    <n v="6"/>
    <s v="BC"/>
    <x v="3"/>
    <s v="Dome Creek Spring"/>
    <n v="2"/>
    <n v="3"/>
    <n v="5"/>
    <n v="6"/>
    <n v="1"/>
    <n v="1"/>
    <x v="12"/>
    <n v="1"/>
    <s v="stream"/>
    <n v="0"/>
  </r>
  <r>
    <s v="DOM1998"/>
    <x v="0"/>
    <x v="5"/>
    <x v="12"/>
    <n v="1.3467300000000001E-5"/>
    <n v="4.5197709999999997E-3"/>
    <n v="1.261198E-2"/>
    <n v="3"/>
    <n v="6"/>
    <s v="Y"/>
    <n v="6"/>
    <s v="BC"/>
    <x v="3"/>
    <s v="Dome Creek Spring"/>
    <n v="2"/>
    <n v="3"/>
    <n v="5"/>
    <n v="6"/>
    <n v="1"/>
    <n v="1"/>
    <x v="13"/>
    <n v="1"/>
    <s v="stream"/>
    <n v="0"/>
  </r>
  <r>
    <s v="DOM1999"/>
    <x v="0"/>
    <x v="5"/>
    <x v="13"/>
    <s v="na"/>
    <s v="na"/>
    <s v="na"/>
    <s v="na"/>
    <s v="na"/>
    <s v="na"/>
    <s v="na"/>
    <s v="BC"/>
    <x v="3"/>
    <s v="Dome Creek Spring"/>
    <n v="2"/>
    <n v="3"/>
    <n v="5"/>
    <n v="6"/>
    <n v="1"/>
    <n v="1"/>
    <x v="14"/>
    <n v="1"/>
    <s v="stream"/>
    <s v="na"/>
  </r>
  <r>
    <s v="DOM2000"/>
    <x v="0"/>
    <x v="5"/>
    <x v="14"/>
    <n v="2.173978E-5"/>
    <n v="1.078519E-3"/>
    <n v="3.170885E-3"/>
    <n v="3"/>
    <n v="6"/>
    <s v="Y"/>
    <n v="6"/>
    <s v="BC"/>
    <x v="3"/>
    <s v="Dome Creek Spring"/>
    <n v="2"/>
    <n v="3"/>
    <n v="5"/>
    <n v="6"/>
    <n v="1"/>
    <n v="1"/>
    <x v="15"/>
    <n v="1"/>
    <s v="stream"/>
    <n v="0"/>
  </r>
  <r>
    <s v="DOM2001"/>
    <x v="0"/>
    <x v="5"/>
    <x v="15"/>
    <n v="0"/>
    <n v="1.6173069999999999E-3"/>
    <n v="4.0845830000000001E-3"/>
    <n v="3"/>
    <n v="6"/>
    <s v="Y"/>
    <n v="6"/>
    <s v="BC"/>
    <x v="3"/>
    <s v="Dome Creek Spring"/>
    <n v="2"/>
    <n v="3"/>
    <n v="5"/>
    <n v="6"/>
    <n v="1"/>
    <n v="1"/>
    <x v="16"/>
    <n v="1"/>
    <s v="stream"/>
    <n v="0"/>
  </r>
  <r>
    <s v="DOM2002"/>
    <x v="0"/>
    <x v="5"/>
    <x v="16"/>
    <n v="1.019353E-5"/>
    <n v="1.4393489999999999E-3"/>
    <n v="3.644244E-3"/>
    <n v="3"/>
    <n v="6"/>
    <s v="Y"/>
    <n v="6"/>
    <s v="BC"/>
    <x v="3"/>
    <s v="Dome Creek Spring"/>
    <n v="2"/>
    <n v="3"/>
    <n v="5"/>
    <n v="6"/>
    <n v="1"/>
    <n v="1"/>
    <x v="17"/>
    <n v="1"/>
    <s v="stream"/>
    <n v="0"/>
  </r>
  <r>
    <s v="HAR1981"/>
    <x v="0"/>
    <x v="6"/>
    <x v="36"/>
    <n v="2.406202E-2"/>
    <n v="0.1028403"/>
    <n v="0.23967079999999999"/>
    <n v="2"/>
    <n v="5"/>
    <s v="Y"/>
    <n v="5"/>
    <s v="BC"/>
    <x v="2"/>
    <s v="Harrison River Fall"/>
    <n v="2"/>
    <n v="2"/>
    <n v="4"/>
    <n v="5"/>
    <n v="0"/>
    <n v="3"/>
    <x v="36"/>
    <n v="3"/>
    <s v="ocean"/>
    <n v="0"/>
  </r>
  <r>
    <s v="HAR1982"/>
    <x v="0"/>
    <x v="6"/>
    <x v="37"/>
    <n v="4.4762589999999998E-3"/>
    <n v="1.613146E-2"/>
    <n v="3.8049380000000001E-2"/>
    <n v="2"/>
    <n v="5"/>
    <s v="Y"/>
    <n v="5"/>
    <s v="BC"/>
    <x v="2"/>
    <s v="Harrison River Fall"/>
    <n v="2"/>
    <n v="2"/>
    <n v="4"/>
    <n v="5"/>
    <n v="0"/>
    <n v="3"/>
    <x v="37"/>
    <n v="3"/>
    <s v="ocean"/>
    <n v="0"/>
  </r>
  <r>
    <s v="HAR1983"/>
    <x v="0"/>
    <x v="6"/>
    <x v="38"/>
    <n v="8.8125469999999996E-4"/>
    <n v="4.1367030000000003E-3"/>
    <n v="1.0279659999999999E-2"/>
    <n v="2"/>
    <n v="5"/>
    <s v="Y"/>
    <n v="5"/>
    <s v="BC"/>
    <x v="2"/>
    <s v="Harrison River Fall"/>
    <n v="2"/>
    <n v="2"/>
    <n v="4"/>
    <n v="5"/>
    <n v="0"/>
    <n v="3"/>
    <x v="38"/>
    <n v="3"/>
    <s v="ocean"/>
    <n v="0"/>
  </r>
  <r>
    <s v="HAR1984"/>
    <x v="0"/>
    <x v="6"/>
    <x v="39"/>
    <n v="7.8452199999999995E-4"/>
    <n v="4.0936059999999996E-3"/>
    <n v="1.0610990000000001E-2"/>
    <n v="2"/>
    <n v="5"/>
    <s v="Y"/>
    <n v="5"/>
    <s v="BC"/>
    <x v="2"/>
    <s v="Harrison River Fall"/>
    <n v="2"/>
    <n v="2"/>
    <n v="4"/>
    <n v="5"/>
    <n v="0"/>
    <n v="3"/>
    <x v="39"/>
    <n v="3"/>
    <s v="ocean"/>
    <n v="0"/>
  </r>
  <r>
    <s v="HAR1985"/>
    <x v="0"/>
    <x v="6"/>
    <x v="40"/>
    <n v="9.6378770000000004E-4"/>
    <n v="5.4134949999999999E-3"/>
    <n v="1.3753980000000001E-2"/>
    <n v="2"/>
    <n v="5"/>
    <s v="Y"/>
    <n v="5"/>
    <s v="BC"/>
    <x v="2"/>
    <s v="Harrison River Fall"/>
    <n v="2"/>
    <n v="2"/>
    <n v="4"/>
    <n v="5"/>
    <n v="0"/>
    <n v="3"/>
    <x v="40"/>
    <n v="3"/>
    <s v="ocean"/>
    <n v="0"/>
  </r>
  <r>
    <s v="HAR1986"/>
    <x v="0"/>
    <x v="6"/>
    <x v="0"/>
    <n v="7.5342789999999996E-3"/>
    <n v="2.9653929999999998E-2"/>
    <n v="7.2244859999999994E-2"/>
    <n v="2"/>
    <n v="5"/>
    <s v="Y"/>
    <n v="5"/>
    <s v="BC"/>
    <x v="2"/>
    <s v="Harrison River Fall"/>
    <n v="2"/>
    <n v="2"/>
    <n v="4"/>
    <n v="5"/>
    <n v="0"/>
    <n v="3"/>
    <x v="0"/>
    <n v="3"/>
    <s v="ocean"/>
    <n v="0"/>
  </r>
  <r>
    <s v="HAR1987"/>
    <x v="0"/>
    <x v="6"/>
    <x v="1"/>
    <n v="2.7497609999999999E-3"/>
    <n v="1.091993E-2"/>
    <n v="2.6305579999999999E-2"/>
    <n v="2"/>
    <n v="5"/>
    <s v="Y"/>
    <n v="5"/>
    <s v="BC"/>
    <x v="2"/>
    <s v="Harrison River Fall"/>
    <n v="2"/>
    <n v="2"/>
    <n v="4"/>
    <n v="5"/>
    <n v="0"/>
    <n v="3"/>
    <x v="1"/>
    <n v="3"/>
    <s v="ocean"/>
    <n v="0"/>
  </r>
  <r>
    <s v="HAR1988"/>
    <x v="0"/>
    <x v="6"/>
    <x v="2"/>
    <n v="1.050952E-2"/>
    <n v="4.4801399999999998E-2"/>
    <n v="0.108545"/>
    <n v="2"/>
    <n v="5"/>
    <s v="Y"/>
    <n v="5"/>
    <s v="BC"/>
    <x v="2"/>
    <s v="Harrison River Fall"/>
    <n v="2"/>
    <n v="2"/>
    <n v="4"/>
    <n v="5"/>
    <n v="0"/>
    <n v="3"/>
    <x v="2"/>
    <n v="3"/>
    <s v="ocean"/>
    <n v="0"/>
  </r>
  <r>
    <s v="HAR1989"/>
    <x v="0"/>
    <x v="6"/>
    <x v="3"/>
    <n v="7.0082649999999996E-3"/>
    <n v="2.998636E-2"/>
    <n v="7.2070679999999998E-2"/>
    <n v="2"/>
    <n v="5"/>
    <s v="Y"/>
    <n v="5"/>
    <s v="BC"/>
    <x v="2"/>
    <s v="Harrison River Fall"/>
    <n v="2"/>
    <n v="2"/>
    <n v="4"/>
    <n v="5"/>
    <n v="0"/>
    <n v="3"/>
    <x v="3"/>
    <n v="3"/>
    <s v="ocean"/>
    <n v="0"/>
  </r>
  <r>
    <s v="HAR1990"/>
    <x v="0"/>
    <x v="6"/>
    <x v="4"/>
    <n v="2.411149E-3"/>
    <n v="9.3047860000000007E-3"/>
    <n v="2.1953009999999998E-2"/>
    <n v="2"/>
    <n v="5"/>
    <s v="Y"/>
    <n v="5"/>
    <s v="BC"/>
    <x v="2"/>
    <s v="Harrison River Fall"/>
    <n v="2"/>
    <n v="2"/>
    <n v="4"/>
    <n v="5"/>
    <n v="0"/>
    <n v="3"/>
    <x v="4"/>
    <n v="3"/>
    <s v="ocean"/>
    <n v="0"/>
  </r>
  <r>
    <s v="HAR1991"/>
    <x v="0"/>
    <x v="6"/>
    <x v="5"/>
    <n v="3.7435829999999998E-4"/>
    <n v="1.696896E-3"/>
    <n v="4.0256839999999999E-3"/>
    <n v="2"/>
    <n v="5"/>
    <s v="Y"/>
    <n v="5"/>
    <s v="BC"/>
    <x v="2"/>
    <s v="Harrison River Fall"/>
    <n v="2"/>
    <n v="2"/>
    <n v="4"/>
    <n v="5"/>
    <n v="0"/>
    <n v="3"/>
    <x v="5"/>
    <n v="3"/>
    <s v="ocean"/>
    <n v="0"/>
  </r>
  <r>
    <s v="HAR1992"/>
    <x v="0"/>
    <x v="6"/>
    <x v="6"/>
    <n v="5.952787E-4"/>
    <n v="2.6877820000000001E-3"/>
    <n v="6.4714439999999998E-3"/>
    <n v="2"/>
    <n v="5"/>
    <s v="Y"/>
    <n v="5"/>
    <s v="BC"/>
    <x v="2"/>
    <s v="Harrison River Fall"/>
    <n v="2"/>
    <n v="2"/>
    <n v="4"/>
    <n v="5"/>
    <n v="0"/>
    <n v="3"/>
    <x v="6"/>
    <n v="3"/>
    <s v="ocean"/>
    <n v="0"/>
  </r>
  <r>
    <s v="HAR1993"/>
    <x v="0"/>
    <x v="6"/>
    <x v="7"/>
    <n v="1.7480379999999999E-3"/>
    <n v="8.4527879999999993E-3"/>
    <n v="2.045638E-2"/>
    <n v="2"/>
    <n v="5"/>
    <s v="Y"/>
    <n v="5"/>
    <s v="BC"/>
    <x v="2"/>
    <s v="Harrison River Fall"/>
    <n v="2"/>
    <n v="2"/>
    <n v="4"/>
    <n v="5"/>
    <n v="0"/>
    <n v="3"/>
    <x v="7"/>
    <n v="3"/>
    <s v="ocean"/>
    <n v="0"/>
  </r>
  <r>
    <s v="HAR1994"/>
    <x v="0"/>
    <x v="6"/>
    <x v="8"/>
    <n v="3.974198E-3"/>
    <n v="1.5109040000000001E-2"/>
    <n v="3.7810959999999998E-2"/>
    <n v="2"/>
    <n v="5"/>
    <s v="Y"/>
    <n v="5"/>
    <s v="BC"/>
    <x v="2"/>
    <s v="Harrison River Fall"/>
    <n v="2"/>
    <n v="2"/>
    <n v="4"/>
    <n v="5"/>
    <n v="0"/>
    <n v="3"/>
    <x v="8"/>
    <n v="3"/>
    <s v="ocean"/>
    <n v="0"/>
  </r>
  <r>
    <s v="HAR1995"/>
    <x v="0"/>
    <x v="6"/>
    <x v="9"/>
    <n v="3.2438980000000002E-4"/>
    <n v="3.633809E-3"/>
    <n v="1.0037829999999999E-2"/>
    <n v="2"/>
    <n v="5"/>
    <s v="Y"/>
    <n v="5"/>
    <s v="BC"/>
    <x v="2"/>
    <s v="Harrison River Fall"/>
    <n v="2"/>
    <n v="2"/>
    <n v="4"/>
    <n v="5"/>
    <n v="0"/>
    <n v="3"/>
    <x v="9"/>
    <n v="3"/>
    <s v="ocean"/>
    <n v="0"/>
  </r>
  <r>
    <s v="HAR1996"/>
    <x v="0"/>
    <x v="6"/>
    <x v="10"/>
    <n v="6.9153360000000002E-4"/>
    <n v="8.9923039999999996E-3"/>
    <n v="2.3245769999999999E-2"/>
    <n v="2"/>
    <n v="5"/>
    <s v="Y"/>
    <n v="5"/>
    <s v="BC"/>
    <x v="2"/>
    <s v="Harrison River Fall"/>
    <n v="2"/>
    <n v="2"/>
    <n v="4"/>
    <n v="5"/>
    <n v="0"/>
    <n v="3"/>
    <x v="10"/>
    <n v="3"/>
    <s v="ocean"/>
    <n v="0"/>
  </r>
  <r>
    <s v="HAR1997"/>
    <x v="0"/>
    <x v="6"/>
    <x v="11"/>
    <n v="8.5928130000000004E-4"/>
    <n v="3.2287589999999999E-3"/>
    <n v="8.2970890000000005E-3"/>
    <n v="2"/>
    <n v="5"/>
    <s v="Y"/>
    <n v="5"/>
    <s v="BC"/>
    <x v="2"/>
    <s v="Harrison River Fall"/>
    <n v="2"/>
    <n v="2"/>
    <n v="4"/>
    <n v="5"/>
    <n v="0"/>
    <n v="3"/>
    <x v="11"/>
    <n v="3"/>
    <s v="ocean"/>
    <n v="0"/>
  </r>
  <r>
    <s v="HAR1998"/>
    <x v="0"/>
    <x v="6"/>
    <x v="12"/>
    <n v="6.0113409999999995E-4"/>
    <n v="3.5534690000000001E-3"/>
    <n v="9.1503660000000001E-3"/>
    <n v="2"/>
    <n v="5"/>
    <s v="Y"/>
    <n v="5"/>
    <s v="BC"/>
    <x v="2"/>
    <s v="Harrison River Fall"/>
    <n v="2"/>
    <n v="2"/>
    <n v="4"/>
    <n v="5"/>
    <n v="0"/>
    <n v="3"/>
    <x v="12"/>
    <n v="3"/>
    <s v="ocean"/>
    <n v="0"/>
  </r>
  <r>
    <s v="HAR1999"/>
    <x v="0"/>
    <x v="6"/>
    <x v="13"/>
    <n v="5.2407290000000004E-3"/>
    <n v="9.5764860000000004E-3"/>
    <n v="2.0984909999999999E-2"/>
    <n v="2"/>
    <n v="5"/>
    <s v="Y"/>
    <n v="5"/>
    <s v="BC"/>
    <x v="2"/>
    <s v="Harrison River Fall"/>
    <n v="2"/>
    <n v="2"/>
    <n v="4"/>
    <n v="5"/>
    <n v="0"/>
    <n v="3"/>
    <x v="13"/>
    <n v="3"/>
    <s v="ocean"/>
    <n v="0"/>
  </r>
  <r>
    <s v="HAR2000"/>
    <x v="0"/>
    <x v="6"/>
    <x v="14"/>
    <n v="1.6553690000000001E-3"/>
    <n v="5.6121909999999999E-3"/>
    <n v="1.43514E-2"/>
    <n v="2"/>
    <n v="5"/>
    <s v="Y"/>
    <n v="5"/>
    <s v="BC"/>
    <x v="2"/>
    <s v="Harrison River Fall"/>
    <n v="2"/>
    <n v="2"/>
    <n v="4"/>
    <n v="5"/>
    <n v="0"/>
    <n v="3"/>
    <x v="14"/>
    <n v="3"/>
    <s v="ocean"/>
    <n v="0"/>
  </r>
  <r>
    <s v="HAR2001"/>
    <x v="0"/>
    <x v="6"/>
    <x v="15"/>
    <n v="1.312265E-3"/>
    <n v="9.0902489999999999E-3"/>
    <n v="2.4073689999999998E-2"/>
    <n v="2"/>
    <n v="5"/>
    <s v="Y"/>
    <n v="5"/>
    <s v="BC"/>
    <x v="2"/>
    <s v="Harrison River Fall"/>
    <n v="2"/>
    <n v="2"/>
    <n v="4"/>
    <n v="5"/>
    <n v="0"/>
    <n v="3"/>
    <x v="15"/>
    <n v="3"/>
    <s v="ocean"/>
    <n v="0"/>
  </r>
  <r>
    <s v="HAR2002"/>
    <x v="0"/>
    <x v="6"/>
    <x v="16"/>
    <n v="2.8309370000000002E-4"/>
    <n v="3.187343E-3"/>
    <n v="8.6039189999999998E-3"/>
    <n v="2"/>
    <n v="5"/>
    <s v="Y"/>
    <n v="5"/>
    <s v="BC"/>
    <x v="2"/>
    <s v="Harrison River Fall"/>
    <n v="2"/>
    <n v="2"/>
    <n v="4"/>
    <n v="5"/>
    <n v="0"/>
    <n v="3"/>
    <x v="16"/>
    <n v="3"/>
    <s v="ocean"/>
    <n v="0"/>
  </r>
  <r>
    <s v="HAR2003"/>
    <x v="0"/>
    <x v="6"/>
    <x v="17"/>
    <n v="9.7300019999999997E-4"/>
    <n v="5.3988999999999999E-3"/>
    <n v="1.3713090000000001E-2"/>
    <n v="2"/>
    <n v="5"/>
    <s v="Y"/>
    <n v="5"/>
    <s v="BC"/>
    <x v="2"/>
    <s v="Harrison River Fall"/>
    <n v="2"/>
    <n v="2"/>
    <n v="4"/>
    <n v="5"/>
    <n v="0"/>
    <n v="3"/>
    <x v="17"/>
    <n v="3"/>
    <s v="ocean"/>
    <n v="0"/>
  </r>
  <r>
    <s v="HAR2004"/>
    <x v="0"/>
    <x v="6"/>
    <x v="18"/>
    <s v="na"/>
    <s v="na"/>
    <s v="na"/>
    <s v="na"/>
    <s v="na"/>
    <s v="na"/>
    <s v="na"/>
    <s v="BC"/>
    <x v="2"/>
    <s v="Harrison River Fall"/>
    <n v="2"/>
    <n v="2"/>
    <n v="4"/>
    <n v="5"/>
    <n v="0"/>
    <n v="3"/>
    <x v="18"/>
    <n v="3"/>
    <s v="ocean"/>
    <s v="na"/>
  </r>
  <r>
    <s v="HAR2005"/>
    <x v="0"/>
    <x v="6"/>
    <x v="19"/>
    <n v="6.7970820000000003E-3"/>
    <n v="2.733789E-2"/>
    <n v="6.7711549999999995E-2"/>
    <n v="2"/>
    <n v="5"/>
    <s v="Y"/>
    <n v="5"/>
    <s v="BC"/>
    <x v="2"/>
    <s v="Harrison River Fall"/>
    <n v="2"/>
    <n v="2"/>
    <n v="4"/>
    <n v="5"/>
    <n v="0"/>
    <n v="3"/>
    <x v="19"/>
    <n v="3"/>
    <s v="ocean"/>
    <n v="0"/>
  </r>
  <r>
    <s v="HAR2006"/>
    <x v="0"/>
    <x v="6"/>
    <x v="20"/>
    <n v="5.4108919999999998E-4"/>
    <n v="3.0639700000000001E-3"/>
    <n v="8.0164030000000001E-3"/>
    <n v="2"/>
    <n v="5"/>
    <s v="Y"/>
    <n v="5"/>
    <s v="BC"/>
    <x v="2"/>
    <s v="Harrison River Fall"/>
    <n v="2"/>
    <n v="2"/>
    <n v="4"/>
    <n v="5"/>
    <n v="0"/>
    <n v="3"/>
    <x v="20"/>
    <n v="3"/>
    <s v="ocean"/>
    <n v="0"/>
  </r>
  <r>
    <s v="HAR2007"/>
    <x v="0"/>
    <x v="6"/>
    <x v="21"/>
    <n v="4.7447599999999998E-3"/>
    <n v="2.2787660000000001E-2"/>
    <n v="5.74263E-2"/>
    <n v="2"/>
    <n v="5"/>
    <s v="Y"/>
    <n v="5"/>
    <s v="BC"/>
    <x v="2"/>
    <s v="Harrison River Fall"/>
    <n v="2"/>
    <n v="2"/>
    <n v="4"/>
    <n v="5"/>
    <n v="0"/>
    <n v="3"/>
    <x v="21"/>
    <n v="3"/>
    <s v="ocean"/>
    <n v="0"/>
  </r>
  <r>
    <s v="HAR2008"/>
    <x v="0"/>
    <x v="6"/>
    <x v="22"/>
    <n v="4.864065E-4"/>
    <n v="7.3346169999999999E-3"/>
    <n v="1.985021E-2"/>
    <n v="2"/>
    <n v="5"/>
    <s v="Y"/>
    <n v="5"/>
    <s v="BC"/>
    <x v="2"/>
    <s v="Harrison River Fall"/>
    <n v="2"/>
    <n v="2"/>
    <n v="4"/>
    <n v="5"/>
    <n v="0"/>
    <n v="3"/>
    <x v="22"/>
    <n v="3"/>
    <s v="ocean"/>
    <n v="0"/>
  </r>
  <r>
    <s v="HAR2009"/>
    <x v="0"/>
    <x v="6"/>
    <x v="23"/>
    <n v="6.1887260000000001E-4"/>
    <n v="3.9975740000000003E-3"/>
    <n v="1.030588E-2"/>
    <n v="2"/>
    <n v="5"/>
    <s v="Y"/>
    <n v="5"/>
    <s v="BC"/>
    <x v="2"/>
    <s v="Harrison River Fall"/>
    <n v="2"/>
    <n v="2"/>
    <n v="4"/>
    <n v="5"/>
    <n v="0"/>
    <n v="3"/>
    <x v="23"/>
    <n v="3"/>
    <s v="ocean"/>
    <n v="0"/>
  </r>
  <r>
    <s v="HAR2010"/>
    <x v="0"/>
    <x v="6"/>
    <x v="24"/>
    <n v="4.8204010000000002E-3"/>
    <n v="1.921838E-2"/>
    <n v="4.6954419999999997E-2"/>
    <n v="2"/>
    <n v="5"/>
    <s v="Y"/>
    <n v="5"/>
    <s v="BC"/>
    <x v="2"/>
    <s v="Harrison River Fall"/>
    <n v="2"/>
    <n v="2"/>
    <n v="4"/>
    <n v="5"/>
    <n v="0"/>
    <n v="3"/>
    <x v="24"/>
    <n v="3"/>
    <s v="ocean"/>
    <n v="0"/>
  </r>
  <r>
    <s v="HAR2011"/>
    <x v="0"/>
    <x v="6"/>
    <x v="25"/>
    <n v="6.5800850000000003E-3"/>
    <n v="1.51407E-2"/>
    <n v="3.5041750000000003E-2"/>
    <n v="2"/>
    <n v="5"/>
    <s v="Y"/>
    <n v="5"/>
    <s v="BC"/>
    <x v="2"/>
    <s v="Harrison River Fall"/>
    <n v="2"/>
    <n v="2"/>
    <n v="4"/>
    <n v="5"/>
    <n v="0"/>
    <n v="3"/>
    <x v="25"/>
    <n v="3"/>
    <s v="ocean"/>
    <n v="0"/>
  </r>
  <r>
    <s v="HAR2012"/>
    <x v="0"/>
    <x v="6"/>
    <x v="26"/>
    <n v="3.610509E-4"/>
    <n v="2.4569570000000001E-3"/>
    <n v="7.6524660000000001E-3"/>
    <n v="2"/>
    <n v="5"/>
    <s v="N"/>
    <n v="4"/>
    <s v="BC"/>
    <x v="2"/>
    <s v="Harrison River Fall"/>
    <n v="2"/>
    <n v="2"/>
    <n v="4"/>
    <n v="5"/>
    <n v="0"/>
    <n v="3"/>
    <x v="26"/>
    <n v="3"/>
    <s v="ocean"/>
    <n v="1"/>
  </r>
  <r>
    <s v="HAR2013"/>
    <x v="0"/>
    <x v="6"/>
    <x v="27"/>
    <n v="1.316259E-3"/>
    <n v="5.8921939999999999E-3"/>
    <n v="5.0608599999999997E-2"/>
    <n v="2"/>
    <n v="5"/>
    <s v="N"/>
    <n v="3"/>
    <s v="BC"/>
    <x v="2"/>
    <s v="Harrison River Fall"/>
    <n v="2"/>
    <n v="2"/>
    <n v="4"/>
    <n v="5"/>
    <n v="0"/>
    <n v="3"/>
    <x v="27"/>
    <n v="3"/>
    <s v="ocean"/>
    <n v="2"/>
  </r>
  <r>
    <s v="HAR2014"/>
    <x v="0"/>
    <x v="6"/>
    <x v="41"/>
    <n v="3.1073020000000002E-3"/>
    <n v="3.1073020000000002E-3"/>
    <n v="4.3244480000000002E-2"/>
    <n v="2"/>
    <n v="5"/>
    <s v="N"/>
    <n v="2"/>
    <s v="BC"/>
    <x v="2"/>
    <s v="Harrison River Fall"/>
    <n v="2"/>
    <n v="2"/>
    <n v="4"/>
    <n v="5"/>
    <n v="0"/>
    <n v="3"/>
    <x v="41"/>
    <n v="3"/>
    <s v="ocean"/>
    <n v="3"/>
  </r>
  <r>
    <s v="KLM1979"/>
    <x v="0"/>
    <x v="7"/>
    <x v="34"/>
    <n v="2.6440410000000002E-3"/>
    <n v="4.3874129999999997E-3"/>
    <n v="9.8108120000000004E-3"/>
    <n v="3"/>
    <n v="6"/>
    <s v="Y"/>
    <n v="6"/>
    <s v="BC"/>
    <x v="4"/>
    <s v="Kitsumkalum Summers"/>
    <n v="2"/>
    <n v="3"/>
    <n v="5"/>
    <n v="6"/>
    <n v="1"/>
    <n v="2"/>
    <x v="35"/>
    <n v="2"/>
    <s v="stream"/>
    <n v="0"/>
  </r>
  <r>
    <s v="KLM1980"/>
    <x v="0"/>
    <x v="7"/>
    <x v="35"/>
    <n v="3.9088030000000002E-4"/>
    <n v="5.777473E-3"/>
    <n v="1.648119E-2"/>
    <n v="3"/>
    <n v="6"/>
    <s v="Y"/>
    <n v="6"/>
    <s v="BC"/>
    <x v="4"/>
    <s v="Kitsumkalum Summers"/>
    <n v="2"/>
    <n v="3"/>
    <n v="5"/>
    <n v="6"/>
    <n v="1"/>
    <n v="2"/>
    <x v="36"/>
    <n v="2"/>
    <s v="stream"/>
    <n v="0"/>
  </r>
  <r>
    <s v="KLM1981"/>
    <x v="0"/>
    <x v="7"/>
    <x v="36"/>
    <n v="4.4824920000000002E-4"/>
    <n v="8.2405900000000008E-3"/>
    <n v="2.464483E-2"/>
    <n v="3"/>
    <n v="6"/>
    <s v="Y"/>
    <n v="6"/>
    <s v="BC"/>
    <x v="4"/>
    <s v="Kitsumkalum Summers"/>
    <n v="2"/>
    <n v="3"/>
    <n v="5"/>
    <n v="6"/>
    <n v="1"/>
    <n v="2"/>
    <x v="37"/>
    <n v="2"/>
    <s v="stream"/>
    <n v="0"/>
  </r>
  <r>
    <s v="KLM1982"/>
    <x v="0"/>
    <x v="7"/>
    <x v="37"/>
    <s v="na"/>
    <s v="na"/>
    <s v="na"/>
    <s v="na"/>
    <s v="na"/>
    <s v="na"/>
    <s v="na"/>
    <s v="BC"/>
    <x v="4"/>
    <s v="Kitsumkalum Summers"/>
    <n v="2"/>
    <n v="3"/>
    <n v="5"/>
    <n v="6"/>
    <n v="1"/>
    <n v="2"/>
    <x v="38"/>
    <n v="2"/>
    <s v="stream"/>
    <s v="na"/>
  </r>
  <r>
    <s v="KLM1983"/>
    <x v="0"/>
    <x v="7"/>
    <x v="38"/>
    <n v="1.444425E-4"/>
    <n v="4.1829370000000003E-3"/>
    <n v="1.2612689999999999E-2"/>
    <n v="3"/>
    <n v="6"/>
    <s v="Y"/>
    <n v="6"/>
    <s v="BC"/>
    <x v="4"/>
    <s v="Kitsumkalum Summers"/>
    <n v="2"/>
    <n v="3"/>
    <n v="5"/>
    <n v="6"/>
    <n v="1"/>
    <n v="2"/>
    <x v="39"/>
    <n v="2"/>
    <s v="stream"/>
    <n v="0"/>
  </r>
  <r>
    <s v="KLM1984"/>
    <x v="0"/>
    <x v="7"/>
    <x v="39"/>
    <n v="2.8230220000000002E-4"/>
    <n v="5.5101660000000004E-3"/>
    <n v="1.6197610000000001E-2"/>
    <n v="3"/>
    <n v="6"/>
    <s v="Y"/>
    <n v="6"/>
    <s v="BC"/>
    <x v="4"/>
    <s v="Kitsumkalum Summers"/>
    <n v="2"/>
    <n v="3"/>
    <n v="5"/>
    <n v="6"/>
    <n v="1"/>
    <n v="2"/>
    <x v="40"/>
    <n v="2"/>
    <s v="stream"/>
    <n v="0"/>
  </r>
  <r>
    <s v="KLM1985"/>
    <x v="0"/>
    <x v="7"/>
    <x v="40"/>
    <n v="2.0536679999999999E-4"/>
    <n v="3.2711939999999998E-3"/>
    <n v="9.3436319999999993E-3"/>
    <n v="3"/>
    <n v="6"/>
    <s v="Y"/>
    <n v="6"/>
    <s v="BC"/>
    <x v="4"/>
    <s v="Kitsumkalum Summers"/>
    <n v="2"/>
    <n v="3"/>
    <n v="5"/>
    <n v="6"/>
    <n v="1"/>
    <n v="2"/>
    <x v="0"/>
    <n v="2"/>
    <s v="stream"/>
    <n v="0"/>
  </r>
  <r>
    <s v="KLM1986"/>
    <x v="0"/>
    <x v="7"/>
    <x v="0"/>
    <n v="6.9767189999999998E-5"/>
    <n v="7.338348E-4"/>
    <n v="2.0759910000000001E-3"/>
    <n v="3"/>
    <n v="6"/>
    <s v="Y"/>
    <n v="6"/>
    <s v="BC"/>
    <x v="4"/>
    <s v="Kitsumkalum Summers"/>
    <n v="2"/>
    <n v="3"/>
    <n v="5"/>
    <n v="6"/>
    <n v="1"/>
    <n v="2"/>
    <x v="1"/>
    <n v="2"/>
    <s v="stream"/>
    <n v="0"/>
  </r>
  <r>
    <s v="KLM1987"/>
    <x v="0"/>
    <x v="7"/>
    <x v="1"/>
    <n v="4.6511129999999998E-4"/>
    <n v="6.1630629999999999E-3"/>
    <n v="1.736412E-2"/>
    <n v="3"/>
    <n v="6"/>
    <s v="Y"/>
    <n v="6"/>
    <s v="BC"/>
    <x v="4"/>
    <s v="Kitsumkalum Summers"/>
    <n v="2"/>
    <n v="3"/>
    <n v="5"/>
    <n v="6"/>
    <n v="1"/>
    <n v="2"/>
    <x v="2"/>
    <n v="2"/>
    <s v="stream"/>
    <n v="0"/>
  </r>
  <r>
    <s v="KLM1988"/>
    <x v="0"/>
    <x v="7"/>
    <x v="2"/>
    <n v="1.100005E-4"/>
    <n v="1.3772890000000001E-3"/>
    <n v="4.0264460000000004E-3"/>
    <n v="3"/>
    <n v="6"/>
    <s v="Y"/>
    <n v="6"/>
    <s v="BC"/>
    <x v="4"/>
    <s v="Kitsumkalum Summers"/>
    <n v="2"/>
    <n v="3"/>
    <n v="5"/>
    <n v="6"/>
    <n v="1"/>
    <n v="2"/>
    <x v="3"/>
    <n v="2"/>
    <s v="stream"/>
    <n v="0"/>
  </r>
  <r>
    <s v="KLM1989"/>
    <x v="0"/>
    <x v="7"/>
    <x v="3"/>
    <n v="4.1429949999999998E-5"/>
    <n v="5.3205929999999998E-4"/>
    <n v="1.5934549999999999E-3"/>
    <n v="3"/>
    <n v="6"/>
    <s v="Y"/>
    <n v="6"/>
    <s v="BC"/>
    <x v="4"/>
    <s v="Kitsumkalum Summers"/>
    <n v="2"/>
    <n v="3"/>
    <n v="5"/>
    <n v="6"/>
    <n v="1"/>
    <n v="2"/>
    <x v="4"/>
    <n v="2"/>
    <s v="stream"/>
    <n v="0"/>
  </r>
  <r>
    <s v="KLM1990"/>
    <x v="0"/>
    <x v="7"/>
    <x v="4"/>
    <n v="6.6311589999999996E-5"/>
    <n v="1.0075220000000001E-3"/>
    <n v="2.9913539999999999E-3"/>
    <n v="3"/>
    <n v="6"/>
    <s v="Y"/>
    <n v="6"/>
    <s v="BC"/>
    <x v="4"/>
    <s v="Kitsumkalum Summers"/>
    <n v="2"/>
    <n v="3"/>
    <n v="5"/>
    <n v="6"/>
    <n v="1"/>
    <n v="2"/>
    <x v="5"/>
    <n v="2"/>
    <s v="stream"/>
    <n v="0"/>
  </r>
  <r>
    <s v="KLM1991"/>
    <x v="0"/>
    <x v="7"/>
    <x v="5"/>
    <n v="5.3796489999999998E-5"/>
    <n v="3.243044E-3"/>
    <n v="9.9146719999999994E-3"/>
    <n v="3"/>
    <n v="6"/>
    <s v="Y"/>
    <n v="6"/>
    <s v="BC"/>
    <x v="4"/>
    <s v="Kitsumkalum Summers"/>
    <n v="2"/>
    <n v="3"/>
    <n v="5"/>
    <n v="6"/>
    <n v="1"/>
    <n v="2"/>
    <x v="6"/>
    <n v="2"/>
    <s v="stream"/>
    <n v="0"/>
  </r>
  <r>
    <s v="KLM1992"/>
    <x v="0"/>
    <x v="7"/>
    <x v="6"/>
    <n v="1.14207E-4"/>
    <n v="3.3130009999999999E-3"/>
    <n v="9.6006530000000007E-3"/>
    <n v="3"/>
    <n v="6"/>
    <s v="Y"/>
    <n v="6"/>
    <s v="BC"/>
    <x v="4"/>
    <s v="Kitsumkalum Summers"/>
    <n v="2"/>
    <n v="3"/>
    <n v="5"/>
    <n v="6"/>
    <n v="1"/>
    <n v="2"/>
    <x v="7"/>
    <n v="2"/>
    <s v="stream"/>
    <n v="0"/>
  </r>
  <r>
    <s v="KLM1993"/>
    <x v="0"/>
    <x v="7"/>
    <x v="7"/>
    <n v="1.2021140000000001E-4"/>
    <n v="2.4208839999999999E-3"/>
    <n v="7.272789E-3"/>
    <n v="3"/>
    <n v="6"/>
    <s v="Y"/>
    <n v="6"/>
    <s v="BC"/>
    <x v="4"/>
    <s v="Kitsumkalum Summers"/>
    <n v="2"/>
    <n v="3"/>
    <n v="5"/>
    <n v="6"/>
    <n v="1"/>
    <n v="2"/>
    <x v="8"/>
    <n v="2"/>
    <s v="stream"/>
    <n v="0"/>
  </r>
  <r>
    <s v="KLM1994"/>
    <x v="0"/>
    <x v="7"/>
    <x v="8"/>
    <n v="2.148432E-4"/>
    <n v="3.5590750000000001E-3"/>
    <n v="1.0123699999999999E-2"/>
    <n v="3"/>
    <n v="6"/>
    <s v="Y"/>
    <n v="6"/>
    <s v="BC"/>
    <x v="4"/>
    <s v="Kitsumkalum Summers"/>
    <n v="2"/>
    <n v="3"/>
    <n v="5"/>
    <n v="6"/>
    <n v="1"/>
    <n v="2"/>
    <x v="9"/>
    <n v="2"/>
    <s v="stream"/>
    <n v="0"/>
  </r>
  <r>
    <s v="KLM1995"/>
    <x v="0"/>
    <x v="7"/>
    <x v="9"/>
    <n v="3.080499E-5"/>
    <n v="1.6554320000000001E-3"/>
    <n v="4.8904159999999999E-3"/>
    <n v="3"/>
    <n v="6"/>
    <s v="Y"/>
    <n v="6"/>
    <s v="BC"/>
    <x v="4"/>
    <s v="Kitsumkalum Summers"/>
    <n v="2"/>
    <n v="3"/>
    <n v="5"/>
    <n v="6"/>
    <n v="1"/>
    <n v="2"/>
    <x v="10"/>
    <n v="2"/>
    <s v="stream"/>
    <n v="0"/>
  </r>
  <r>
    <s v="KLM1996"/>
    <x v="0"/>
    <x v="7"/>
    <x v="10"/>
    <n v="1.7484870000000001E-4"/>
    <n v="3.2433570000000001E-3"/>
    <n v="9.3256769999999992E-3"/>
    <n v="3"/>
    <n v="6"/>
    <s v="Y"/>
    <n v="6"/>
    <s v="BC"/>
    <x v="4"/>
    <s v="Kitsumkalum Summers"/>
    <n v="2"/>
    <n v="3"/>
    <n v="5"/>
    <n v="6"/>
    <n v="1"/>
    <n v="2"/>
    <x v="11"/>
    <n v="2"/>
    <s v="stream"/>
    <n v="0"/>
  </r>
  <r>
    <s v="KLM1997"/>
    <x v="0"/>
    <x v="7"/>
    <x v="11"/>
    <n v="1.7331049999999999E-4"/>
    <n v="5.970899E-3"/>
    <n v="1.7242360000000002E-2"/>
    <n v="3"/>
    <n v="6"/>
    <s v="Y"/>
    <n v="6"/>
    <s v="BC"/>
    <x v="4"/>
    <s v="Kitsumkalum Summers"/>
    <n v="2"/>
    <n v="3"/>
    <n v="5"/>
    <n v="6"/>
    <n v="1"/>
    <n v="2"/>
    <x v="12"/>
    <n v="2"/>
    <s v="stream"/>
    <n v="0"/>
  </r>
  <r>
    <s v="KLM1998"/>
    <x v="0"/>
    <x v="7"/>
    <x v="12"/>
    <n v="1.7618080000000001E-4"/>
    <n v="4.3740580000000001E-3"/>
    <n v="1.2483060000000001E-2"/>
    <n v="3"/>
    <n v="6"/>
    <s v="Y"/>
    <n v="6"/>
    <s v="BC"/>
    <x v="4"/>
    <s v="Kitsumkalum Summers"/>
    <n v="2"/>
    <n v="3"/>
    <n v="5"/>
    <n v="6"/>
    <n v="1"/>
    <n v="2"/>
    <x v="13"/>
    <n v="2"/>
    <s v="stream"/>
    <n v="0"/>
  </r>
  <r>
    <s v="KLM1999"/>
    <x v="0"/>
    <x v="7"/>
    <x v="13"/>
    <n v="2.328079E-4"/>
    <n v="4.3613810000000001E-3"/>
    <n v="1.2641960000000001E-2"/>
    <n v="3"/>
    <n v="6"/>
    <s v="Y"/>
    <n v="6"/>
    <s v="BC"/>
    <x v="4"/>
    <s v="Kitsumkalum Summers"/>
    <n v="2"/>
    <n v="3"/>
    <n v="5"/>
    <n v="6"/>
    <n v="1"/>
    <n v="2"/>
    <x v="14"/>
    <n v="2"/>
    <s v="stream"/>
    <n v="0"/>
  </r>
  <r>
    <s v="KLM2000"/>
    <x v="0"/>
    <x v="7"/>
    <x v="14"/>
    <n v="4.718534E-5"/>
    <n v="1.560926E-3"/>
    <n v="4.3588639999999996E-3"/>
    <n v="3"/>
    <n v="6"/>
    <s v="Y"/>
    <n v="6"/>
    <s v="BC"/>
    <x v="4"/>
    <s v="Kitsumkalum Summers"/>
    <n v="2"/>
    <n v="3"/>
    <n v="5"/>
    <n v="6"/>
    <n v="1"/>
    <n v="2"/>
    <x v="15"/>
    <n v="2"/>
    <s v="stream"/>
    <n v="0"/>
  </r>
  <r>
    <s v="KLM2001"/>
    <x v="0"/>
    <x v="7"/>
    <x v="15"/>
    <n v="8.6941120000000002E-5"/>
    <n v="1.7467209999999999E-3"/>
    <n v="4.9976939999999996E-3"/>
    <n v="3"/>
    <n v="6"/>
    <s v="Y"/>
    <n v="6"/>
    <s v="BC"/>
    <x v="4"/>
    <s v="Kitsumkalum Summers"/>
    <n v="2"/>
    <n v="3"/>
    <n v="5"/>
    <n v="6"/>
    <n v="1"/>
    <n v="2"/>
    <x v="16"/>
    <n v="2"/>
    <s v="stream"/>
    <n v="0"/>
  </r>
  <r>
    <s v="KLM2002"/>
    <x v="0"/>
    <x v="7"/>
    <x v="16"/>
    <n v="6.3571689999999999E-5"/>
    <n v="1.745047E-3"/>
    <n v="5.060686E-3"/>
    <n v="3"/>
    <n v="6"/>
    <s v="Y"/>
    <n v="6"/>
    <s v="BC"/>
    <x v="4"/>
    <s v="Kitsumkalum Summers"/>
    <n v="2"/>
    <n v="3"/>
    <n v="5"/>
    <n v="6"/>
    <n v="1"/>
    <n v="2"/>
    <x v="17"/>
    <n v="2"/>
    <s v="stream"/>
    <n v="0"/>
  </r>
  <r>
    <s v="KLM2003"/>
    <x v="0"/>
    <x v="7"/>
    <x v="17"/>
    <n v="1.464929E-4"/>
    <n v="4.3985090000000001E-3"/>
    <n v="1.218551E-2"/>
    <n v="3"/>
    <n v="6"/>
    <s v="Y"/>
    <n v="6"/>
    <s v="BC"/>
    <x v="4"/>
    <s v="Kitsumkalum Summers"/>
    <n v="2"/>
    <n v="3"/>
    <n v="5"/>
    <n v="6"/>
    <n v="1"/>
    <n v="2"/>
    <x v="18"/>
    <n v="2"/>
    <s v="stream"/>
    <n v="0"/>
  </r>
  <r>
    <s v="KLM2004"/>
    <x v="0"/>
    <x v="7"/>
    <x v="18"/>
    <n v="8.3193469999999993E-5"/>
    <n v="2.077906E-3"/>
    <n v="6.0129750000000003E-3"/>
    <n v="3"/>
    <n v="6"/>
    <s v="Y"/>
    <n v="6"/>
    <s v="BC"/>
    <x v="4"/>
    <s v="Kitsumkalum Summers"/>
    <n v="2"/>
    <n v="3"/>
    <n v="5"/>
    <n v="6"/>
    <n v="1"/>
    <n v="2"/>
    <x v="19"/>
    <n v="2"/>
    <s v="stream"/>
    <n v="0"/>
  </r>
  <r>
    <s v="KLM2005"/>
    <x v="0"/>
    <x v="7"/>
    <x v="19"/>
    <n v="3.610342E-4"/>
    <n v="6.962556E-3"/>
    <n v="1.885972E-2"/>
    <n v="3"/>
    <n v="6"/>
    <s v="Y"/>
    <n v="6"/>
    <s v="BC"/>
    <x v="4"/>
    <s v="Kitsumkalum Summers"/>
    <n v="2"/>
    <n v="3"/>
    <n v="5"/>
    <n v="6"/>
    <n v="1"/>
    <n v="2"/>
    <x v="20"/>
    <n v="2"/>
    <s v="stream"/>
    <n v="0"/>
  </r>
  <r>
    <s v="KLM2006"/>
    <x v="0"/>
    <x v="7"/>
    <x v="20"/>
    <n v="1.4580920000000001E-4"/>
    <n v="4.1516069999999999E-3"/>
    <n v="1.143481E-2"/>
    <n v="3"/>
    <n v="6"/>
    <s v="Y"/>
    <n v="6"/>
    <s v="BC"/>
    <x v="4"/>
    <s v="Kitsumkalum Summers"/>
    <n v="2"/>
    <n v="3"/>
    <n v="5"/>
    <n v="6"/>
    <n v="1"/>
    <n v="2"/>
    <x v="21"/>
    <n v="2"/>
    <s v="stream"/>
    <n v="0"/>
  </r>
  <r>
    <s v="KLM2007"/>
    <x v="0"/>
    <x v="7"/>
    <x v="21"/>
    <n v="8.4494389999999995E-5"/>
    <n v="2.7243200000000001E-3"/>
    <n v="7.3610849999999999E-3"/>
    <n v="3"/>
    <n v="6"/>
    <s v="Y"/>
    <n v="6"/>
    <s v="BC"/>
    <x v="4"/>
    <s v="Kitsumkalum Summers"/>
    <n v="2"/>
    <n v="3"/>
    <n v="5"/>
    <n v="6"/>
    <n v="1"/>
    <n v="2"/>
    <x v="22"/>
    <n v="2"/>
    <s v="stream"/>
    <n v="0"/>
  </r>
  <r>
    <s v="KLM2008"/>
    <x v="0"/>
    <x v="7"/>
    <x v="22"/>
    <n v="1.633626E-4"/>
    <n v="1.278298E-3"/>
    <n v="3.4630920000000001E-3"/>
    <n v="3"/>
    <n v="6"/>
    <s v="Y"/>
    <n v="6"/>
    <s v="BC"/>
    <x v="4"/>
    <s v="Kitsumkalum Summers"/>
    <n v="2"/>
    <n v="3"/>
    <n v="5"/>
    <n v="6"/>
    <n v="1"/>
    <n v="2"/>
    <x v="23"/>
    <n v="2"/>
    <s v="stream"/>
    <n v="0"/>
  </r>
  <r>
    <s v="KLM2009"/>
    <x v="0"/>
    <x v="7"/>
    <x v="23"/>
    <n v="4.9151019999999999E-5"/>
    <n v="1.1034129999999999E-3"/>
    <n v="2.9071909999999999E-3"/>
    <n v="3"/>
    <n v="6"/>
    <s v="Y"/>
    <n v="6"/>
    <s v="BC"/>
    <x v="4"/>
    <s v="Kitsumkalum Summers"/>
    <n v="2"/>
    <n v="3"/>
    <n v="5"/>
    <n v="6"/>
    <n v="1"/>
    <n v="2"/>
    <x v="24"/>
    <n v="2"/>
    <s v="stream"/>
    <n v="0"/>
  </r>
  <r>
    <s v="KLM2010"/>
    <x v="0"/>
    <x v="7"/>
    <x v="24"/>
    <n v="4.7269450000000002E-5"/>
    <n v="1.3997650000000001E-3"/>
    <n v="3.9663240000000002E-3"/>
    <n v="3"/>
    <n v="6"/>
    <s v="Y"/>
    <n v="6"/>
    <s v="BC"/>
    <x v="4"/>
    <s v="Kitsumkalum Summers"/>
    <n v="2"/>
    <n v="3"/>
    <n v="5"/>
    <n v="6"/>
    <n v="1"/>
    <n v="2"/>
    <x v="25"/>
    <n v="2"/>
    <s v="stream"/>
    <n v="0"/>
  </r>
  <r>
    <s v="KLM2011"/>
    <x v="0"/>
    <x v="7"/>
    <x v="25"/>
    <n v="3.3762499999999998E-4"/>
    <n v="5.7388090000000001E-3"/>
    <n v="1.6792709999999999E-2"/>
    <n v="3"/>
    <n v="6"/>
    <s v="N"/>
    <n v="5"/>
    <s v="BC"/>
    <x v="4"/>
    <s v="Kitsumkalum Summers"/>
    <n v="2"/>
    <n v="3"/>
    <n v="5"/>
    <n v="6"/>
    <n v="1"/>
    <n v="2"/>
    <x v="26"/>
    <n v="2"/>
    <s v="stream"/>
    <n v="1"/>
  </r>
  <r>
    <s v="KLM2012"/>
    <x v="0"/>
    <x v="7"/>
    <x v="26"/>
    <n v="1.1913409999999999E-4"/>
    <n v="5.6107349999999999E-4"/>
    <n v="3.7528739999999998E-3"/>
    <n v="3"/>
    <n v="6"/>
    <s v="N"/>
    <n v="4"/>
    <s v="BC"/>
    <x v="4"/>
    <s v="Kitsumkalum Summers"/>
    <n v="2"/>
    <n v="3"/>
    <n v="5"/>
    <n v="6"/>
    <n v="1"/>
    <n v="2"/>
    <x v="27"/>
    <n v="2"/>
    <s v="stream"/>
    <n v="2"/>
  </r>
  <r>
    <s v="KLY1999"/>
    <x v="0"/>
    <x v="8"/>
    <x v="13"/>
    <n v="0"/>
    <n v="2.3096889999999998E-2"/>
    <n v="6.9624179999999994E-2"/>
    <n v="3"/>
    <n v="6"/>
    <s v="Y"/>
    <n v="6"/>
    <s v="BC"/>
    <x v="4"/>
    <s v="Kitsumkalum Yearlings"/>
    <n v="5"/>
    <n v="3"/>
    <n v="5"/>
    <n v="6"/>
    <n v="1"/>
    <n v="2"/>
    <x v="14"/>
    <n v="2"/>
    <s v="stream"/>
    <n v="0"/>
  </r>
  <r>
    <s v="KLY2000"/>
    <x v="0"/>
    <x v="8"/>
    <x v="14"/>
    <n v="2.33837E-4"/>
    <n v="4.7411010000000003E-2"/>
    <n v="0.1300241"/>
    <n v="3"/>
    <n v="6"/>
    <s v="Y"/>
    <n v="6"/>
    <s v="BC"/>
    <x v="4"/>
    <s v="Kitsumkalum Yearlings"/>
    <n v="5"/>
    <n v="3"/>
    <n v="5"/>
    <n v="6"/>
    <n v="1"/>
    <n v="2"/>
    <x v="15"/>
    <n v="2"/>
    <s v="stream"/>
    <n v="0"/>
  </r>
  <r>
    <s v="KLY2001"/>
    <x v="0"/>
    <x v="8"/>
    <x v="15"/>
    <n v="9.9423140000000007E-4"/>
    <n v="2.3765390000000001E-2"/>
    <n v="7.047987E-2"/>
    <n v="3"/>
    <n v="6"/>
    <s v="Y"/>
    <n v="6"/>
    <s v="BC"/>
    <x v="4"/>
    <s v="Kitsumkalum Yearlings"/>
    <n v="5"/>
    <n v="3"/>
    <n v="5"/>
    <n v="6"/>
    <n v="1"/>
    <n v="2"/>
    <x v="16"/>
    <n v="2"/>
    <s v="stream"/>
    <n v="0"/>
  </r>
  <r>
    <s v="KLY2002"/>
    <x v="0"/>
    <x v="8"/>
    <x v="16"/>
    <n v="1.845689E-3"/>
    <n v="3.9538249999999997E-2"/>
    <n v="0.1149405"/>
    <n v="3"/>
    <n v="6"/>
    <s v="Y"/>
    <n v="6"/>
    <s v="BC"/>
    <x v="4"/>
    <s v="Kitsumkalum Yearlings"/>
    <n v="5"/>
    <n v="3"/>
    <n v="5"/>
    <n v="6"/>
    <n v="1"/>
    <n v="2"/>
    <x v="17"/>
    <n v="2"/>
    <s v="stream"/>
    <n v="0"/>
  </r>
  <r>
    <s v="KLY2003"/>
    <x v="0"/>
    <x v="8"/>
    <x v="17"/>
    <n v="9.7086329999999997E-4"/>
    <n v="3.5562209999999997E-2"/>
    <n v="0.1030446"/>
    <n v="3"/>
    <n v="6"/>
    <s v="Y"/>
    <n v="6"/>
    <s v="BC"/>
    <x v="4"/>
    <s v="Kitsumkalum Yearlings"/>
    <n v="5"/>
    <n v="3"/>
    <n v="5"/>
    <n v="6"/>
    <n v="1"/>
    <n v="2"/>
    <x v="18"/>
    <n v="2"/>
    <s v="stream"/>
    <n v="0"/>
  </r>
  <r>
    <s v="KLY2004"/>
    <x v="0"/>
    <x v="8"/>
    <x v="18"/>
    <n v="2.2550869999999998E-3"/>
    <n v="3.1526129999999999E-2"/>
    <n v="8.7734140000000002E-2"/>
    <n v="3"/>
    <n v="6"/>
    <s v="Y"/>
    <n v="6"/>
    <s v="BC"/>
    <x v="4"/>
    <s v="Kitsumkalum Yearlings"/>
    <n v="5"/>
    <n v="3"/>
    <n v="5"/>
    <n v="6"/>
    <n v="1"/>
    <n v="2"/>
    <x v="19"/>
    <n v="2"/>
    <s v="stream"/>
    <n v="0"/>
  </r>
  <r>
    <s v="KLY2005"/>
    <x v="0"/>
    <x v="8"/>
    <x v="19"/>
    <s v="na"/>
    <s v="na"/>
    <s v="na"/>
    <s v="na"/>
    <s v="na"/>
    <s v="na"/>
    <s v="na"/>
    <s v="BC"/>
    <x v="4"/>
    <s v="Kitsumkalum Yearlings"/>
    <n v="5"/>
    <n v="3"/>
    <n v="5"/>
    <n v="6"/>
    <n v="1"/>
    <n v="2"/>
    <x v="20"/>
    <n v="2"/>
    <s v="stream"/>
    <s v="na"/>
  </r>
  <r>
    <s v="KLY2006"/>
    <x v="0"/>
    <x v="8"/>
    <x v="20"/>
    <n v="8.4851429999999997E-4"/>
    <n v="2.0055960000000001E-2"/>
    <n v="5.3184639999999998E-2"/>
    <n v="3"/>
    <n v="6"/>
    <s v="Y"/>
    <n v="6"/>
    <s v="BC"/>
    <x v="4"/>
    <s v="Kitsumkalum Yearlings"/>
    <n v="5"/>
    <n v="3"/>
    <n v="5"/>
    <n v="6"/>
    <n v="1"/>
    <n v="2"/>
    <x v="21"/>
    <n v="2"/>
    <s v="stream"/>
    <n v="0"/>
  </r>
  <r>
    <s v="KLY2007"/>
    <x v="0"/>
    <x v="8"/>
    <x v="21"/>
    <n v="3.409736E-3"/>
    <n v="1.4840870000000001E-2"/>
    <n v="3.8707360000000003E-2"/>
    <n v="3"/>
    <n v="6"/>
    <s v="Y"/>
    <n v="6"/>
    <s v="BC"/>
    <x v="4"/>
    <s v="Kitsumkalum Yearlings"/>
    <n v="5"/>
    <n v="3"/>
    <n v="5"/>
    <n v="6"/>
    <n v="1"/>
    <n v="2"/>
    <x v="22"/>
    <n v="2"/>
    <s v="stream"/>
    <n v="0"/>
  </r>
  <r>
    <s v="KLY2008"/>
    <x v="0"/>
    <x v="8"/>
    <x v="22"/>
    <n v="3.9990609999999998E-4"/>
    <n v="1.0984259999999999E-2"/>
    <n v="2.9542800000000001E-2"/>
    <n v="3"/>
    <n v="6"/>
    <s v="Y"/>
    <n v="6"/>
    <s v="BC"/>
    <x v="4"/>
    <s v="Kitsumkalum Yearlings"/>
    <n v="5"/>
    <n v="3"/>
    <n v="5"/>
    <n v="6"/>
    <n v="1"/>
    <n v="2"/>
    <x v="23"/>
    <n v="2"/>
    <s v="stream"/>
    <n v="0"/>
  </r>
  <r>
    <s v="KLY2009"/>
    <x v="0"/>
    <x v="8"/>
    <x v="23"/>
    <n v="1.961311E-4"/>
    <n v="3.3707939999999999E-3"/>
    <n v="8.6445719999999997E-3"/>
    <n v="3"/>
    <n v="6"/>
    <s v="Y"/>
    <n v="6"/>
    <s v="BC"/>
    <x v="4"/>
    <s v="Kitsumkalum Yearlings"/>
    <n v="5"/>
    <n v="3"/>
    <n v="5"/>
    <n v="6"/>
    <n v="1"/>
    <n v="2"/>
    <x v="24"/>
    <n v="2"/>
    <s v="stream"/>
    <n v="0"/>
  </r>
  <r>
    <s v="KLY2010"/>
    <x v="0"/>
    <x v="8"/>
    <x v="24"/>
    <n v="3.4858620000000003E-4"/>
    <n v="2.149247E-2"/>
    <n v="5.9640609999999997E-2"/>
    <n v="3"/>
    <n v="6"/>
    <s v="Y"/>
    <n v="6"/>
    <s v="BC"/>
    <x v="4"/>
    <s v="Kitsumkalum Yearlings"/>
    <n v="5"/>
    <n v="3"/>
    <n v="5"/>
    <n v="6"/>
    <n v="1"/>
    <n v="2"/>
    <x v="25"/>
    <n v="2"/>
    <s v="stream"/>
    <n v="0"/>
  </r>
  <r>
    <s v="KLY2011"/>
    <x v="0"/>
    <x v="8"/>
    <x v="25"/>
    <n v="5.4275060000000003E-4"/>
    <n v="1.6069549999999998E-2"/>
    <n v="3.9953379999999997E-2"/>
    <n v="3"/>
    <n v="6"/>
    <s v="N"/>
    <n v="5"/>
    <s v="BC"/>
    <x v="4"/>
    <s v="Kitsumkalum Yearlings"/>
    <n v="5"/>
    <n v="3"/>
    <n v="5"/>
    <n v="6"/>
    <n v="1"/>
    <n v="2"/>
    <x v="26"/>
    <n v="2"/>
    <s v="stream"/>
    <n v="1"/>
  </r>
  <r>
    <s v="KLY2012"/>
    <x v="0"/>
    <x v="8"/>
    <x v="26"/>
    <n v="1.73135E-3"/>
    <n v="2.333061E-3"/>
    <n v="4.3184989999999999E-3"/>
    <n v="3"/>
    <n v="6"/>
    <s v="N"/>
    <n v="4"/>
    <s v="BC"/>
    <x v="4"/>
    <s v="Kitsumkalum Yearlings"/>
    <n v="5"/>
    <n v="3"/>
    <n v="5"/>
    <n v="6"/>
    <n v="1"/>
    <n v="2"/>
    <x v="27"/>
    <n v="2"/>
    <s v="stream"/>
    <n v="2"/>
  </r>
  <r>
    <s v="MSH2008"/>
    <x v="0"/>
    <x v="9"/>
    <x v="22"/>
    <n v="2.577181E-7"/>
    <n v="1.7987610000000001E-3"/>
    <n v="5.0606150000000001E-3"/>
    <n v="2"/>
    <n v="5"/>
    <s v="Y"/>
    <n v="5"/>
    <s v="BC"/>
    <x v="3"/>
    <s v="Middle Shuswap Summers"/>
    <n v="5"/>
    <n v="2"/>
    <n v="4"/>
    <n v="5"/>
    <n v="0"/>
    <n v="2"/>
    <x v="22"/>
    <n v="2"/>
    <s v="ocean"/>
    <n v="0"/>
  </r>
  <r>
    <s v="MSH2009"/>
    <x v="0"/>
    <x v="9"/>
    <x v="23"/>
    <n v="1.1312649999999999E-5"/>
    <n v="2.8926500000000001E-3"/>
    <n v="8.2940340000000005E-3"/>
    <n v="2"/>
    <n v="5"/>
    <s v="Y"/>
    <n v="5"/>
    <s v="BC"/>
    <x v="3"/>
    <s v="Middle Shuswap Summers"/>
    <n v="5"/>
    <n v="2"/>
    <n v="4"/>
    <n v="5"/>
    <n v="0"/>
    <n v="2"/>
    <x v="23"/>
    <n v="2"/>
    <s v="ocean"/>
    <n v="0"/>
  </r>
  <r>
    <s v="MSH2010"/>
    <x v="0"/>
    <x v="9"/>
    <x v="24"/>
    <n v="4.2702149999999998E-4"/>
    <n v="1.636636E-2"/>
    <n v="4.2993950000000003E-2"/>
    <n v="2"/>
    <n v="5"/>
    <s v="Y"/>
    <n v="5"/>
    <s v="BC"/>
    <x v="3"/>
    <s v="Middle Shuswap Summers"/>
    <n v="5"/>
    <n v="2"/>
    <n v="4"/>
    <n v="5"/>
    <n v="0"/>
    <n v="2"/>
    <x v="24"/>
    <n v="2"/>
    <s v="ocean"/>
    <n v="0"/>
  </r>
  <r>
    <s v="MSH2011"/>
    <x v="0"/>
    <x v="9"/>
    <x v="25"/>
    <n v="3.060103E-4"/>
    <n v="1.383035E-2"/>
    <n v="4.1669779999999997E-2"/>
    <n v="2"/>
    <n v="5"/>
    <s v="Y"/>
    <n v="5"/>
    <s v="BC"/>
    <x v="3"/>
    <s v="Middle Shuswap Summers"/>
    <n v="5"/>
    <n v="2"/>
    <n v="4"/>
    <n v="5"/>
    <n v="0"/>
    <n v="2"/>
    <x v="25"/>
    <n v="2"/>
    <s v="ocean"/>
    <n v="0"/>
  </r>
  <r>
    <s v="MSH2012"/>
    <x v="0"/>
    <x v="9"/>
    <x v="26"/>
    <n v="2.6266210000000002E-4"/>
    <n v="4.5055870000000001E-3"/>
    <n v="1.862716E-2"/>
    <n v="2"/>
    <n v="5"/>
    <s v="N"/>
    <n v="4"/>
    <s v="BC"/>
    <x v="3"/>
    <s v="Middle Shuswap Summers"/>
    <n v="5"/>
    <n v="2"/>
    <n v="4"/>
    <n v="5"/>
    <n v="0"/>
    <n v="2"/>
    <x v="26"/>
    <n v="2"/>
    <s v="ocean"/>
    <n v="1"/>
  </r>
  <r>
    <s v="MSH2013"/>
    <x v="0"/>
    <x v="9"/>
    <x v="27"/>
    <n v="1.211259E-4"/>
    <n v="6.4621559999999999E-4"/>
    <n v="1.1667E-2"/>
    <n v="2"/>
    <n v="5"/>
    <s v="N"/>
    <n v="3"/>
    <s v="BC"/>
    <x v="3"/>
    <s v="Middle Shuswap Summers"/>
    <n v="5"/>
    <n v="2"/>
    <n v="4"/>
    <n v="5"/>
    <n v="0"/>
    <n v="2"/>
    <x v="27"/>
    <n v="2"/>
    <s v="ocean"/>
    <n v="2"/>
  </r>
  <r>
    <s v="NAN1979"/>
    <x v="0"/>
    <x v="10"/>
    <x v="34"/>
    <n v="2.2873069999999999E-2"/>
    <n v="3.972676E-2"/>
    <n v="8.1889110000000001E-2"/>
    <n v="2"/>
    <n v="5"/>
    <s v="Y"/>
    <n v="5"/>
    <s v="BC"/>
    <x v="1"/>
    <s v="Nanaimo River Fall"/>
    <n v="2"/>
    <n v="2"/>
    <n v="4"/>
    <n v="5"/>
    <n v="0"/>
    <n v="3"/>
    <x v="34"/>
    <n v="3"/>
    <s v="ocean"/>
    <n v="0"/>
  </r>
  <r>
    <s v="NAN1980"/>
    <x v="0"/>
    <x v="10"/>
    <x v="35"/>
    <n v="2.8054840000000001E-2"/>
    <n v="6.3718590000000006E-2"/>
    <n v="0.13629830000000001"/>
    <n v="2"/>
    <n v="5"/>
    <s v="Y"/>
    <n v="5"/>
    <s v="BC"/>
    <x v="1"/>
    <s v="Nanaimo River Fall"/>
    <n v="2"/>
    <n v="2"/>
    <n v="4"/>
    <n v="5"/>
    <n v="0"/>
    <n v="3"/>
    <x v="35"/>
    <n v="3"/>
    <s v="ocean"/>
    <n v="0"/>
  </r>
  <r>
    <s v="NAN1981"/>
    <x v="0"/>
    <x v="10"/>
    <x v="36"/>
    <s v="na"/>
    <s v="na"/>
    <s v="na"/>
    <s v="na"/>
    <s v="na"/>
    <s v="na"/>
    <s v="na"/>
    <s v="BC"/>
    <x v="1"/>
    <s v="Nanaimo River Fall"/>
    <n v="2"/>
    <n v="2"/>
    <n v="4"/>
    <n v="5"/>
    <n v="0"/>
    <n v="3"/>
    <x v="36"/>
    <n v="3"/>
    <s v="ocean"/>
    <s v="na"/>
  </r>
  <r>
    <s v="NAN1982"/>
    <x v="0"/>
    <x v="10"/>
    <x v="37"/>
    <n v="8.6723330000000002E-4"/>
    <n v="3.8932039999999999E-3"/>
    <n v="9.3952730000000009E-3"/>
    <n v="2"/>
    <n v="5"/>
    <s v="Y"/>
    <n v="5"/>
    <s v="BC"/>
    <x v="1"/>
    <s v="Nanaimo River Fall"/>
    <n v="2"/>
    <n v="2"/>
    <n v="4"/>
    <n v="5"/>
    <n v="0"/>
    <n v="3"/>
    <x v="37"/>
    <n v="3"/>
    <s v="ocean"/>
    <n v="0"/>
  </r>
  <r>
    <s v="NAN1983"/>
    <x v="0"/>
    <x v="10"/>
    <x v="38"/>
    <s v="na"/>
    <s v="na"/>
    <s v="na"/>
    <s v="na"/>
    <s v="na"/>
    <s v="na"/>
    <s v="na"/>
    <s v="BC"/>
    <x v="1"/>
    <s v="Nanaimo River Fall"/>
    <n v="2"/>
    <n v="2"/>
    <n v="4"/>
    <n v="5"/>
    <n v="0"/>
    <n v="3"/>
    <x v="38"/>
    <n v="3"/>
    <s v="ocean"/>
    <s v="na"/>
  </r>
  <r>
    <s v="NAN1984"/>
    <x v="0"/>
    <x v="10"/>
    <x v="39"/>
    <s v="na"/>
    <s v="na"/>
    <s v="na"/>
    <s v="na"/>
    <s v="na"/>
    <s v="na"/>
    <s v="na"/>
    <s v="BC"/>
    <x v="1"/>
    <s v="Nanaimo River Fall"/>
    <n v="2"/>
    <n v="2"/>
    <n v="4"/>
    <n v="5"/>
    <n v="0"/>
    <n v="3"/>
    <x v="39"/>
    <n v="3"/>
    <s v="ocean"/>
    <s v="na"/>
  </r>
  <r>
    <s v="NAN1985"/>
    <x v="0"/>
    <x v="10"/>
    <x v="40"/>
    <s v="na"/>
    <s v="na"/>
    <s v="na"/>
    <s v="na"/>
    <s v="na"/>
    <s v="na"/>
    <s v="na"/>
    <s v="BC"/>
    <x v="1"/>
    <s v="Nanaimo River Fall"/>
    <n v="2"/>
    <n v="2"/>
    <n v="4"/>
    <n v="5"/>
    <n v="0"/>
    <n v="3"/>
    <x v="40"/>
    <n v="3"/>
    <s v="ocean"/>
    <s v="na"/>
  </r>
  <r>
    <s v="NAN1986"/>
    <x v="0"/>
    <x v="10"/>
    <x v="0"/>
    <s v="na"/>
    <s v="na"/>
    <s v="na"/>
    <s v="na"/>
    <s v="na"/>
    <s v="na"/>
    <s v="na"/>
    <s v="BC"/>
    <x v="1"/>
    <s v="Nanaimo River Fall"/>
    <n v="2"/>
    <n v="2"/>
    <n v="4"/>
    <n v="5"/>
    <n v="0"/>
    <n v="3"/>
    <x v="0"/>
    <n v="3"/>
    <s v="ocean"/>
    <s v="na"/>
  </r>
  <r>
    <s v="NAN1987"/>
    <x v="0"/>
    <x v="10"/>
    <x v="1"/>
    <n v="1.5018759999999999E-4"/>
    <n v="1.8895240000000001E-3"/>
    <n v="4.7832220000000002E-3"/>
    <n v="2"/>
    <n v="5"/>
    <s v="Y"/>
    <n v="5"/>
    <s v="BC"/>
    <x v="1"/>
    <s v="Nanaimo River Fall"/>
    <n v="2"/>
    <n v="2"/>
    <n v="4"/>
    <n v="5"/>
    <n v="0"/>
    <n v="3"/>
    <x v="1"/>
    <n v="3"/>
    <s v="ocean"/>
    <n v="0"/>
  </r>
  <r>
    <s v="NAN1988"/>
    <x v="0"/>
    <x v="10"/>
    <x v="2"/>
    <n v="5.5044600000000001E-3"/>
    <n v="1.244353E-2"/>
    <n v="2.6235990000000001E-2"/>
    <n v="2"/>
    <n v="5"/>
    <s v="Y"/>
    <n v="5"/>
    <s v="BC"/>
    <x v="1"/>
    <s v="Nanaimo River Fall"/>
    <n v="2"/>
    <n v="2"/>
    <n v="4"/>
    <n v="5"/>
    <n v="0"/>
    <n v="3"/>
    <x v="2"/>
    <n v="3"/>
    <s v="ocean"/>
    <n v="0"/>
  </r>
  <r>
    <s v="NAN1989"/>
    <x v="0"/>
    <x v="10"/>
    <x v="3"/>
    <n v="7.449654E-3"/>
    <n v="2.2084139999999999E-2"/>
    <n v="4.8966860000000001E-2"/>
    <n v="2"/>
    <n v="5"/>
    <s v="Y"/>
    <n v="5"/>
    <s v="BC"/>
    <x v="1"/>
    <s v="Nanaimo River Fall"/>
    <n v="2"/>
    <n v="2"/>
    <n v="4"/>
    <n v="5"/>
    <n v="0"/>
    <n v="3"/>
    <x v="3"/>
    <n v="3"/>
    <s v="ocean"/>
    <n v="0"/>
  </r>
  <r>
    <s v="NAN1990"/>
    <x v="0"/>
    <x v="10"/>
    <x v="4"/>
    <n v="1.310336E-2"/>
    <n v="2.7695170000000002E-2"/>
    <n v="5.7435470000000002E-2"/>
    <n v="2"/>
    <n v="5"/>
    <s v="Y"/>
    <n v="5"/>
    <s v="BC"/>
    <x v="1"/>
    <s v="Nanaimo River Fall"/>
    <n v="2"/>
    <n v="2"/>
    <n v="4"/>
    <n v="5"/>
    <n v="0"/>
    <n v="3"/>
    <x v="4"/>
    <n v="3"/>
    <s v="ocean"/>
    <n v="0"/>
  </r>
  <r>
    <s v="NAN1991"/>
    <x v="0"/>
    <x v="10"/>
    <x v="5"/>
    <n v="1.1622850000000001E-3"/>
    <n v="2.9742129999999999E-3"/>
    <n v="6.898614E-3"/>
    <n v="2"/>
    <n v="5"/>
    <s v="Y"/>
    <n v="5"/>
    <s v="BC"/>
    <x v="1"/>
    <s v="Nanaimo River Fall"/>
    <n v="2"/>
    <n v="2"/>
    <n v="4"/>
    <n v="5"/>
    <n v="0"/>
    <n v="3"/>
    <x v="5"/>
    <n v="3"/>
    <s v="ocean"/>
    <n v="0"/>
  </r>
  <r>
    <s v="NAN1992"/>
    <x v="0"/>
    <x v="10"/>
    <x v="6"/>
    <n v="2.829846E-3"/>
    <n v="7.8622510000000007E-3"/>
    <n v="1.707738E-2"/>
    <n v="2"/>
    <n v="5"/>
    <s v="Y"/>
    <n v="5"/>
    <s v="BC"/>
    <x v="1"/>
    <s v="Nanaimo River Fall"/>
    <n v="2"/>
    <n v="2"/>
    <n v="4"/>
    <n v="5"/>
    <n v="0"/>
    <n v="3"/>
    <x v="6"/>
    <n v="3"/>
    <s v="ocean"/>
    <n v="0"/>
  </r>
  <r>
    <s v="NAN1993"/>
    <x v="0"/>
    <x v="10"/>
    <x v="7"/>
    <n v="1.168424E-2"/>
    <n v="1.9743090000000001E-2"/>
    <n v="3.9006289999999999E-2"/>
    <n v="2"/>
    <n v="5"/>
    <s v="Y"/>
    <n v="5"/>
    <s v="BC"/>
    <x v="1"/>
    <s v="Nanaimo River Fall"/>
    <n v="2"/>
    <n v="2"/>
    <n v="4"/>
    <n v="5"/>
    <n v="0"/>
    <n v="3"/>
    <x v="7"/>
    <n v="3"/>
    <s v="ocean"/>
    <n v="0"/>
  </r>
  <r>
    <s v="NAN1994"/>
    <x v="0"/>
    <x v="10"/>
    <x v="8"/>
    <n v="2.7005029999999999E-3"/>
    <n v="5.6657510000000001E-3"/>
    <n v="1.189817E-2"/>
    <n v="2"/>
    <n v="5"/>
    <s v="Y"/>
    <n v="5"/>
    <s v="BC"/>
    <x v="1"/>
    <s v="Nanaimo River Fall"/>
    <n v="2"/>
    <n v="2"/>
    <n v="4"/>
    <n v="5"/>
    <n v="0"/>
    <n v="3"/>
    <x v="8"/>
    <n v="3"/>
    <s v="ocean"/>
    <n v="0"/>
  </r>
  <r>
    <s v="NAN1995"/>
    <x v="0"/>
    <x v="10"/>
    <x v="9"/>
    <n v="1.2624159999999999E-3"/>
    <n v="4.0072809999999997E-3"/>
    <n v="9.0432150000000003E-3"/>
    <n v="2"/>
    <n v="5"/>
    <s v="Y"/>
    <n v="5"/>
    <s v="BC"/>
    <x v="1"/>
    <s v="Nanaimo River Fall"/>
    <n v="2"/>
    <n v="2"/>
    <n v="4"/>
    <n v="5"/>
    <n v="0"/>
    <n v="3"/>
    <x v="9"/>
    <n v="3"/>
    <s v="ocean"/>
    <n v="0"/>
  </r>
  <r>
    <s v="NAN1996"/>
    <x v="0"/>
    <x v="10"/>
    <x v="10"/>
    <n v="1.742754E-3"/>
    <n v="4.9600080000000001E-3"/>
    <n v="1.1230260000000001E-2"/>
    <n v="2"/>
    <n v="5"/>
    <s v="Y"/>
    <n v="5"/>
    <s v="BC"/>
    <x v="1"/>
    <s v="Nanaimo River Fall"/>
    <n v="2"/>
    <n v="2"/>
    <n v="4"/>
    <n v="5"/>
    <n v="0"/>
    <n v="3"/>
    <x v="10"/>
    <n v="3"/>
    <s v="ocean"/>
    <n v="0"/>
  </r>
  <r>
    <s v="NAN1997"/>
    <x v="0"/>
    <x v="10"/>
    <x v="11"/>
    <n v="2.4137640000000001E-3"/>
    <n v="6.9892599999999997E-3"/>
    <n v="1.548221E-2"/>
    <n v="2"/>
    <n v="5"/>
    <s v="Y"/>
    <n v="5"/>
    <s v="BC"/>
    <x v="1"/>
    <s v="Nanaimo River Fall"/>
    <n v="2"/>
    <n v="2"/>
    <n v="4"/>
    <n v="5"/>
    <n v="0"/>
    <n v="3"/>
    <x v="11"/>
    <n v="3"/>
    <s v="ocean"/>
    <n v="0"/>
  </r>
  <r>
    <s v="NAN1998"/>
    <x v="0"/>
    <x v="10"/>
    <x v="12"/>
    <s v="na"/>
    <s v="na"/>
    <s v="na"/>
    <s v="na"/>
    <s v="na"/>
    <s v="na"/>
    <s v="na"/>
    <s v="BC"/>
    <x v="1"/>
    <s v="Nanaimo River Fall"/>
    <n v="2"/>
    <n v="2"/>
    <n v="4"/>
    <n v="5"/>
    <n v="0"/>
    <n v="3"/>
    <x v="12"/>
    <n v="3"/>
    <s v="ocean"/>
    <s v="na"/>
  </r>
  <r>
    <s v="NAN1999"/>
    <x v="0"/>
    <x v="10"/>
    <x v="13"/>
    <n v="2.3660669999999999E-3"/>
    <n v="7.3804500000000002E-3"/>
    <n v="1.6367619999999999E-2"/>
    <n v="2"/>
    <n v="5"/>
    <s v="Y"/>
    <n v="5"/>
    <s v="BC"/>
    <x v="1"/>
    <s v="Nanaimo River Fall"/>
    <n v="2"/>
    <n v="2"/>
    <n v="4"/>
    <n v="5"/>
    <n v="0"/>
    <n v="3"/>
    <x v="13"/>
    <n v="3"/>
    <s v="ocean"/>
    <n v="0"/>
  </r>
  <r>
    <s v="NAN2000"/>
    <x v="0"/>
    <x v="10"/>
    <x v="14"/>
    <n v="3.560386E-3"/>
    <n v="8.0629120000000002E-3"/>
    <n v="1.7850250000000002E-2"/>
    <n v="2"/>
    <n v="5"/>
    <s v="Y"/>
    <n v="5"/>
    <s v="BC"/>
    <x v="1"/>
    <s v="Nanaimo River Fall"/>
    <n v="2"/>
    <n v="2"/>
    <n v="4"/>
    <n v="5"/>
    <n v="0"/>
    <n v="3"/>
    <x v="14"/>
    <n v="3"/>
    <s v="ocean"/>
    <n v="0"/>
  </r>
  <r>
    <s v="NAN2001"/>
    <x v="0"/>
    <x v="10"/>
    <x v="15"/>
    <n v="2.9542510000000002E-3"/>
    <n v="7.7592E-3"/>
    <n v="1.7790400000000001E-2"/>
    <n v="2"/>
    <n v="5"/>
    <s v="Y"/>
    <n v="5"/>
    <s v="BC"/>
    <x v="1"/>
    <s v="Nanaimo River Fall"/>
    <n v="2"/>
    <n v="2"/>
    <n v="4"/>
    <n v="5"/>
    <n v="0"/>
    <n v="3"/>
    <x v="15"/>
    <n v="3"/>
    <s v="ocean"/>
    <n v="0"/>
  </r>
  <r>
    <s v="NAN2002"/>
    <x v="0"/>
    <x v="10"/>
    <x v="16"/>
    <n v="5.014288E-4"/>
    <n v="3.7076000000000001E-3"/>
    <n v="8.7906990000000008E-3"/>
    <n v="2"/>
    <n v="5"/>
    <s v="Y"/>
    <n v="5"/>
    <s v="BC"/>
    <x v="1"/>
    <s v="Nanaimo River Fall"/>
    <n v="2"/>
    <n v="2"/>
    <n v="4"/>
    <n v="5"/>
    <n v="0"/>
    <n v="3"/>
    <x v="16"/>
    <n v="3"/>
    <s v="ocean"/>
    <n v="0"/>
  </r>
  <r>
    <s v="NAN2003"/>
    <x v="0"/>
    <x v="10"/>
    <x v="17"/>
    <s v="na"/>
    <s v="na"/>
    <s v="na"/>
    <s v="na"/>
    <s v="na"/>
    <s v="na"/>
    <s v="na"/>
    <s v="BC"/>
    <x v="1"/>
    <s v="Nanaimo River Fall"/>
    <n v="2"/>
    <n v="2"/>
    <n v="4"/>
    <n v="5"/>
    <n v="0"/>
    <n v="3"/>
    <x v="17"/>
    <n v="3"/>
    <s v="ocean"/>
    <s v="na"/>
  </r>
  <r>
    <s v="NAN2004"/>
    <x v="0"/>
    <x v="10"/>
    <x v="18"/>
    <n v="7.7574699999999998E-3"/>
    <n v="1.4800890000000001E-2"/>
    <n v="3.0904310000000001E-2"/>
    <n v="2"/>
    <n v="5"/>
    <s v="Y"/>
    <n v="5"/>
    <s v="BC"/>
    <x v="1"/>
    <s v="Nanaimo River Fall"/>
    <n v="2"/>
    <n v="2"/>
    <n v="4"/>
    <n v="5"/>
    <n v="0"/>
    <n v="3"/>
    <x v="18"/>
    <n v="3"/>
    <s v="ocean"/>
    <n v="0"/>
  </r>
  <r>
    <s v="NIC1985"/>
    <x v="0"/>
    <x v="11"/>
    <x v="40"/>
    <n v="8.0889789999999992E-6"/>
    <n v="1.308841E-2"/>
    <n v="3.8327710000000001E-2"/>
    <n v="2"/>
    <n v="5"/>
    <s v="Y"/>
    <n v="5"/>
    <s v="BC"/>
    <x v="3"/>
    <s v="Nicola River Spring"/>
    <n v="2"/>
    <n v="2"/>
    <n v="4"/>
    <n v="5"/>
    <n v="1"/>
    <n v="1"/>
    <x v="0"/>
    <n v="1"/>
    <s v="stream"/>
    <n v="0"/>
  </r>
  <r>
    <s v="NIC1986"/>
    <x v="0"/>
    <x v="11"/>
    <x v="0"/>
    <n v="2.308587E-5"/>
    <n v="2.389632E-3"/>
    <n v="7.4009660000000001E-3"/>
    <n v="2"/>
    <n v="5"/>
    <s v="Y"/>
    <n v="5"/>
    <s v="BC"/>
    <x v="3"/>
    <s v="Nicola River Spring"/>
    <n v="2"/>
    <n v="2"/>
    <n v="4"/>
    <n v="5"/>
    <n v="1"/>
    <n v="1"/>
    <x v="1"/>
    <n v="1"/>
    <s v="stream"/>
    <n v="0"/>
  </r>
  <r>
    <s v="NIC1987"/>
    <x v="0"/>
    <x v="11"/>
    <x v="1"/>
    <n v="1.2581030000000001E-4"/>
    <n v="1.069317E-2"/>
    <n v="3.1978819999999998E-2"/>
    <n v="2"/>
    <n v="5"/>
    <s v="Y"/>
    <n v="5"/>
    <s v="BC"/>
    <x v="3"/>
    <s v="Nicola River Spring"/>
    <n v="2"/>
    <n v="2"/>
    <n v="4"/>
    <n v="5"/>
    <n v="1"/>
    <n v="1"/>
    <x v="2"/>
    <n v="1"/>
    <s v="stream"/>
    <n v="0"/>
  </r>
  <r>
    <s v="NIC1988"/>
    <x v="0"/>
    <x v="11"/>
    <x v="2"/>
    <n v="2.321456E-5"/>
    <n v="5.259779E-3"/>
    <n v="1.550266E-2"/>
    <n v="2"/>
    <n v="5"/>
    <s v="Y"/>
    <n v="5"/>
    <s v="BC"/>
    <x v="3"/>
    <s v="Nicola River Spring"/>
    <n v="2"/>
    <n v="2"/>
    <n v="4"/>
    <n v="5"/>
    <n v="1"/>
    <n v="1"/>
    <x v="3"/>
    <n v="1"/>
    <s v="stream"/>
    <n v="0"/>
  </r>
  <r>
    <s v="NIC1989"/>
    <x v="0"/>
    <x v="11"/>
    <x v="3"/>
    <n v="2.696795E-4"/>
    <n v="1.1229329999999999E-2"/>
    <n v="3.2919030000000002E-2"/>
    <n v="2"/>
    <n v="5"/>
    <s v="Y"/>
    <n v="5"/>
    <s v="BC"/>
    <x v="3"/>
    <s v="Nicola River Spring"/>
    <n v="2"/>
    <n v="2"/>
    <n v="4"/>
    <n v="5"/>
    <n v="1"/>
    <n v="1"/>
    <x v="4"/>
    <n v="1"/>
    <s v="stream"/>
    <n v="0"/>
  </r>
  <r>
    <s v="NIC1990"/>
    <x v="0"/>
    <x v="11"/>
    <x v="4"/>
    <n v="4.5197469999999997E-4"/>
    <n v="3.1935909999999998E-2"/>
    <n v="9.4650910000000005E-2"/>
    <n v="2"/>
    <n v="5"/>
    <s v="Y"/>
    <n v="5"/>
    <s v="BC"/>
    <x v="3"/>
    <s v="Nicola River Spring"/>
    <n v="2"/>
    <n v="2"/>
    <n v="4"/>
    <n v="5"/>
    <n v="1"/>
    <n v="1"/>
    <x v="5"/>
    <n v="1"/>
    <s v="stream"/>
    <n v="0"/>
  </r>
  <r>
    <s v="NIC1991"/>
    <x v="0"/>
    <x v="11"/>
    <x v="5"/>
    <n v="2.6812340000000002E-4"/>
    <n v="2.317893E-2"/>
    <n v="6.8451330000000005E-2"/>
    <n v="2"/>
    <n v="5"/>
    <s v="Y"/>
    <n v="5"/>
    <s v="BC"/>
    <x v="3"/>
    <s v="Nicola River Spring"/>
    <n v="2"/>
    <n v="2"/>
    <n v="4"/>
    <n v="5"/>
    <n v="1"/>
    <n v="1"/>
    <x v="6"/>
    <n v="1"/>
    <s v="stream"/>
    <n v="0"/>
  </r>
  <r>
    <s v="NIC1992"/>
    <x v="0"/>
    <x v="11"/>
    <x v="6"/>
    <n v="3.4013910000000001E-6"/>
    <n v="4.1817869999999997E-4"/>
    <n v="1.2349419999999999E-3"/>
    <n v="2"/>
    <n v="5"/>
    <s v="Y"/>
    <n v="5"/>
    <s v="BC"/>
    <x v="3"/>
    <s v="Nicola River Spring"/>
    <n v="2"/>
    <n v="2"/>
    <n v="4"/>
    <n v="5"/>
    <n v="1"/>
    <n v="1"/>
    <x v="7"/>
    <n v="1"/>
    <s v="stream"/>
    <n v="0"/>
  </r>
  <r>
    <s v="NIC1993"/>
    <x v="0"/>
    <x v="11"/>
    <x v="7"/>
    <n v="8.5749769999999995E-5"/>
    <n v="3.2830730000000001E-3"/>
    <n v="9.6692559999999993E-3"/>
    <n v="2"/>
    <n v="5"/>
    <s v="Y"/>
    <n v="5"/>
    <s v="BC"/>
    <x v="3"/>
    <s v="Nicola River Spring"/>
    <n v="2"/>
    <n v="2"/>
    <n v="4"/>
    <n v="5"/>
    <n v="1"/>
    <n v="1"/>
    <x v="8"/>
    <n v="1"/>
    <s v="stream"/>
    <n v="0"/>
  </r>
  <r>
    <s v="NIC1994"/>
    <x v="0"/>
    <x v="11"/>
    <x v="8"/>
    <n v="3.7413200000000003E-5"/>
    <n v="4.3345989999999997E-3"/>
    <n v="1.296805E-2"/>
    <n v="2"/>
    <n v="5"/>
    <s v="Y"/>
    <n v="5"/>
    <s v="BC"/>
    <x v="3"/>
    <s v="Nicola River Spring"/>
    <n v="2"/>
    <n v="2"/>
    <n v="4"/>
    <n v="5"/>
    <n v="1"/>
    <n v="1"/>
    <x v="9"/>
    <n v="1"/>
    <s v="stream"/>
    <n v="0"/>
  </r>
  <r>
    <s v="NIC1995"/>
    <x v="0"/>
    <x v="11"/>
    <x v="9"/>
    <n v="7.6526230000000005E-4"/>
    <n v="2.511037E-2"/>
    <n v="7.3678090000000002E-2"/>
    <n v="2"/>
    <n v="5"/>
    <s v="Y"/>
    <n v="5"/>
    <s v="BC"/>
    <x v="3"/>
    <s v="Nicola River Spring"/>
    <n v="2"/>
    <n v="2"/>
    <n v="4"/>
    <n v="5"/>
    <n v="1"/>
    <n v="1"/>
    <x v="10"/>
    <n v="1"/>
    <s v="stream"/>
    <n v="0"/>
  </r>
  <r>
    <s v="NIC1996"/>
    <x v="0"/>
    <x v="11"/>
    <x v="10"/>
    <n v="6.3315529999999996E-5"/>
    <n v="1.909976E-2"/>
    <n v="5.7183400000000002E-2"/>
    <n v="2"/>
    <n v="5"/>
    <s v="Y"/>
    <n v="5"/>
    <s v="BC"/>
    <x v="3"/>
    <s v="Nicola River Spring"/>
    <n v="2"/>
    <n v="2"/>
    <n v="4"/>
    <n v="5"/>
    <n v="1"/>
    <n v="1"/>
    <x v="11"/>
    <n v="1"/>
    <s v="stream"/>
    <n v="0"/>
  </r>
  <r>
    <s v="NIC1997"/>
    <x v="0"/>
    <x v="11"/>
    <x v="11"/>
    <n v="1.9114989999999998E-5"/>
    <n v="2.5720219999999999E-2"/>
    <n v="7.7105889999999996E-2"/>
    <n v="2"/>
    <n v="5"/>
    <s v="Y"/>
    <n v="5"/>
    <s v="BC"/>
    <x v="3"/>
    <s v="Nicola River Spring"/>
    <n v="2"/>
    <n v="2"/>
    <n v="4"/>
    <n v="5"/>
    <n v="1"/>
    <n v="1"/>
    <x v="12"/>
    <n v="1"/>
    <s v="stream"/>
    <n v="0"/>
  </r>
  <r>
    <s v="NIC1998"/>
    <x v="0"/>
    <x v="11"/>
    <x v="12"/>
    <n v="6.8715179999999994E-5"/>
    <n v="5.2178380000000003E-2"/>
    <n v="0.1553708"/>
    <n v="2"/>
    <n v="5"/>
    <s v="Y"/>
    <n v="5"/>
    <s v="BC"/>
    <x v="3"/>
    <s v="Nicola River Spring"/>
    <n v="2"/>
    <n v="2"/>
    <n v="4"/>
    <n v="5"/>
    <n v="1"/>
    <n v="1"/>
    <x v="13"/>
    <n v="1"/>
    <s v="stream"/>
    <n v="0"/>
  </r>
  <r>
    <s v="NIC1999"/>
    <x v="0"/>
    <x v="11"/>
    <x v="13"/>
    <n v="1.681324E-5"/>
    <n v="2.5687660000000001E-2"/>
    <n v="7.7016000000000001E-2"/>
    <n v="2"/>
    <n v="5"/>
    <s v="Y"/>
    <n v="5"/>
    <s v="BC"/>
    <x v="3"/>
    <s v="Nicola River Spring"/>
    <n v="2"/>
    <n v="2"/>
    <n v="4"/>
    <n v="5"/>
    <n v="1"/>
    <n v="1"/>
    <x v="14"/>
    <n v="1"/>
    <s v="stream"/>
    <n v="0"/>
  </r>
  <r>
    <s v="NIC2000"/>
    <x v="0"/>
    <x v="11"/>
    <x v="14"/>
    <n v="2.7222879999999998E-5"/>
    <n v="3.4891060000000001E-3"/>
    <n v="1.025303E-2"/>
    <n v="2"/>
    <n v="5"/>
    <s v="Y"/>
    <n v="5"/>
    <s v="BC"/>
    <x v="3"/>
    <s v="Nicola River Spring"/>
    <n v="2"/>
    <n v="2"/>
    <n v="4"/>
    <n v="5"/>
    <n v="1"/>
    <n v="1"/>
    <x v="15"/>
    <n v="1"/>
    <s v="stream"/>
    <n v="0"/>
  </r>
  <r>
    <s v="NIC2001"/>
    <x v="0"/>
    <x v="11"/>
    <x v="15"/>
    <n v="4.4995130000000001E-5"/>
    <n v="5.4366839999999998E-3"/>
    <n v="1.631059E-2"/>
    <n v="2"/>
    <n v="5"/>
    <s v="Y"/>
    <n v="5"/>
    <s v="BC"/>
    <x v="3"/>
    <s v="Nicola River Spring"/>
    <n v="2"/>
    <n v="2"/>
    <n v="4"/>
    <n v="5"/>
    <n v="1"/>
    <n v="1"/>
    <x v="16"/>
    <n v="1"/>
    <s v="stream"/>
    <n v="0"/>
  </r>
  <r>
    <s v="NIC2002"/>
    <x v="0"/>
    <x v="11"/>
    <x v="16"/>
    <n v="2.546785E-5"/>
    <n v="5.044453E-3"/>
    <n v="1.518859E-2"/>
    <n v="2"/>
    <n v="5"/>
    <s v="Y"/>
    <n v="5"/>
    <s v="BC"/>
    <x v="3"/>
    <s v="Nicola River Spring"/>
    <n v="2"/>
    <n v="2"/>
    <n v="4"/>
    <n v="5"/>
    <n v="1"/>
    <n v="1"/>
    <x v="17"/>
    <n v="1"/>
    <s v="stream"/>
    <n v="0"/>
  </r>
  <r>
    <s v="NIC2003"/>
    <x v="0"/>
    <x v="11"/>
    <x v="17"/>
    <n v="5.4481569999999996E-6"/>
    <n v="8.5935130000000005E-4"/>
    <n v="2.5496609999999999E-3"/>
    <n v="2"/>
    <n v="5"/>
    <s v="Y"/>
    <n v="5"/>
    <s v="BC"/>
    <x v="3"/>
    <s v="Nicola River Spring"/>
    <n v="2"/>
    <n v="2"/>
    <n v="4"/>
    <n v="5"/>
    <n v="1"/>
    <n v="1"/>
    <x v="18"/>
    <n v="1"/>
    <s v="stream"/>
    <n v="0"/>
  </r>
  <r>
    <s v="NIC2004"/>
    <x v="0"/>
    <x v="11"/>
    <x v="18"/>
    <n v="3.1178160000000003E-5"/>
    <n v="7.999473E-3"/>
    <n v="2.3873439999999999E-2"/>
    <n v="2"/>
    <n v="5"/>
    <s v="Y"/>
    <n v="5"/>
    <s v="BC"/>
    <x v="3"/>
    <s v="Nicola River Spring"/>
    <n v="2"/>
    <n v="2"/>
    <n v="4"/>
    <n v="5"/>
    <n v="1"/>
    <n v="1"/>
    <x v="19"/>
    <n v="1"/>
    <s v="stream"/>
    <n v="0"/>
  </r>
  <r>
    <s v="NIC2005"/>
    <x v="0"/>
    <x v="11"/>
    <x v="19"/>
    <n v="4.6419779999999996E-6"/>
    <n v="1.643479E-3"/>
    <n v="4.9359709999999999E-3"/>
    <n v="2"/>
    <n v="5"/>
    <s v="Y"/>
    <n v="5"/>
    <s v="BC"/>
    <x v="3"/>
    <s v="Nicola River Spring"/>
    <n v="2"/>
    <n v="2"/>
    <n v="4"/>
    <n v="5"/>
    <n v="1"/>
    <n v="1"/>
    <x v="20"/>
    <n v="1"/>
    <s v="stream"/>
    <n v="0"/>
  </r>
  <r>
    <s v="NIC2006"/>
    <x v="0"/>
    <x v="11"/>
    <x v="20"/>
    <n v="6.3172799999999999E-5"/>
    <n v="1.6076409999999999E-2"/>
    <n v="4.7796190000000002E-2"/>
    <n v="2"/>
    <n v="5"/>
    <s v="Y"/>
    <n v="5"/>
    <s v="BC"/>
    <x v="3"/>
    <s v="Nicola River Spring"/>
    <n v="2"/>
    <n v="2"/>
    <n v="4"/>
    <n v="5"/>
    <n v="1"/>
    <n v="1"/>
    <x v="21"/>
    <n v="1"/>
    <s v="stream"/>
    <n v="0"/>
  </r>
  <r>
    <s v="NIC2007"/>
    <x v="0"/>
    <x v="11"/>
    <x v="21"/>
    <n v="9.1404460000000006E-6"/>
    <n v="4.7233589999999999E-3"/>
    <n v="1.4001059999999999E-2"/>
    <n v="2"/>
    <n v="5"/>
    <s v="Y"/>
    <n v="5"/>
    <s v="BC"/>
    <x v="3"/>
    <s v="Nicola River Spring"/>
    <n v="2"/>
    <n v="2"/>
    <n v="4"/>
    <n v="5"/>
    <n v="1"/>
    <n v="1"/>
    <x v="22"/>
    <n v="1"/>
    <s v="stream"/>
    <n v="0"/>
  </r>
  <r>
    <s v="NIC2008"/>
    <x v="0"/>
    <x v="11"/>
    <x v="22"/>
    <n v="3.3597180000000003E-5"/>
    <n v="5.2164969999999996E-3"/>
    <n v="1.546695E-2"/>
    <n v="2"/>
    <n v="5"/>
    <s v="Y"/>
    <n v="5"/>
    <s v="BC"/>
    <x v="3"/>
    <s v="Nicola River Spring"/>
    <n v="2"/>
    <n v="2"/>
    <n v="4"/>
    <n v="5"/>
    <n v="1"/>
    <n v="1"/>
    <x v="23"/>
    <n v="1"/>
    <s v="stream"/>
    <n v="0"/>
  </r>
  <r>
    <s v="NIC2009"/>
    <x v="0"/>
    <x v="11"/>
    <x v="23"/>
    <n v="4.229625E-5"/>
    <n v="7.8494040000000008E-3"/>
    <n v="2.3203950000000001E-2"/>
    <n v="2"/>
    <n v="5"/>
    <s v="Y"/>
    <n v="5"/>
    <s v="BC"/>
    <x v="3"/>
    <s v="Nicola River Spring"/>
    <n v="2"/>
    <n v="2"/>
    <n v="4"/>
    <n v="5"/>
    <n v="1"/>
    <n v="1"/>
    <x v="24"/>
    <n v="1"/>
    <s v="stream"/>
    <n v="0"/>
  </r>
  <r>
    <s v="NIC2010"/>
    <x v="0"/>
    <x v="11"/>
    <x v="24"/>
    <n v="2.078076E-5"/>
    <n v="2.0409130000000001E-3"/>
    <n v="6.0444189999999997E-3"/>
    <n v="2"/>
    <n v="5"/>
    <s v="Y"/>
    <n v="5"/>
    <s v="BC"/>
    <x v="3"/>
    <s v="Nicola River Spring"/>
    <n v="2"/>
    <n v="2"/>
    <n v="4"/>
    <n v="5"/>
    <n v="1"/>
    <n v="1"/>
    <x v="25"/>
    <n v="1"/>
    <s v="stream"/>
    <n v="0"/>
  </r>
  <r>
    <s v="NIC2011"/>
    <x v="0"/>
    <x v="11"/>
    <x v="25"/>
    <n v="7.2472530000000003E-5"/>
    <n v="7.8058800000000003E-3"/>
    <n v="2.3206600000000001E-2"/>
    <n v="2"/>
    <n v="5"/>
    <s v="Y"/>
    <n v="5"/>
    <s v="BC"/>
    <x v="3"/>
    <s v="Nicola River Spring"/>
    <n v="2"/>
    <n v="2"/>
    <n v="4"/>
    <n v="5"/>
    <n v="1"/>
    <n v="1"/>
    <x v="26"/>
    <n v="1"/>
    <s v="stream"/>
    <n v="0"/>
  </r>
  <r>
    <s v="NIC2012"/>
    <x v="0"/>
    <x v="11"/>
    <x v="26"/>
    <n v="8.0818490000000001E-6"/>
    <n v="4.3899849999999999E-3"/>
    <n v="1.364552E-2"/>
    <n v="2"/>
    <n v="5"/>
    <s v="N"/>
    <n v="4"/>
    <s v="BC"/>
    <x v="3"/>
    <s v="Nicola River Spring"/>
    <n v="2"/>
    <n v="2"/>
    <n v="4"/>
    <n v="5"/>
    <n v="1"/>
    <n v="1"/>
    <x v="27"/>
    <n v="1"/>
    <s v="stream"/>
    <n v="1"/>
  </r>
  <r>
    <s v="NIC2013"/>
    <x v="0"/>
    <x v="11"/>
    <x v="27"/>
    <n v="3.9523359999999999E-5"/>
    <n v="2.2556179999999999E-4"/>
    <n v="2.8313600000000001E-2"/>
    <n v="2"/>
    <n v="5"/>
    <s v="N"/>
    <n v="3"/>
    <s v="BC"/>
    <x v="3"/>
    <s v="Nicola River Spring"/>
    <n v="2"/>
    <n v="2"/>
    <n v="4"/>
    <n v="5"/>
    <n v="1"/>
    <n v="1"/>
    <x v="41"/>
    <n v="1"/>
    <s v="stream"/>
    <n v="2"/>
  </r>
  <r>
    <s v="PHI2009"/>
    <x v="0"/>
    <x v="12"/>
    <x v="23"/>
    <n v="5.4656819999999995E-4"/>
    <n v="3.150791E-2"/>
    <n v="9.6314899999999995E-2"/>
    <n v="2"/>
    <n v="5"/>
    <s v="Y"/>
    <n v="5"/>
    <s v="BC"/>
    <x v="5"/>
    <s v="Phillips River Fall"/>
    <n v="5"/>
    <n v="2"/>
    <n v="4"/>
    <n v="5"/>
    <n v="0"/>
    <n v="3"/>
    <x v="23"/>
    <n v="3"/>
    <s v="ocean"/>
    <n v="0"/>
  </r>
  <r>
    <s v="PHI2010"/>
    <x v="0"/>
    <x v="12"/>
    <x v="24"/>
    <n v="1.9085249999999999E-4"/>
    <n v="1.6308059999999999E-2"/>
    <n v="4.9877919999999999E-2"/>
    <n v="2"/>
    <n v="5"/>
    <s v="Y"/>
    <n v="5"/>
    <s v="BC"/>
    <x v="5"/>
    <s v="Phillips River Fall"/>
    <n v="5"/>
    <n v="2"/>
    <n v="4"/>
    <n v="5"/>
    <n v="0"/>
    <n v="3"/>
    <x v="24"/>
    <n v="3"/>
    <s v="ocean"/>
    <n v="0"/>
  </r>
  <r>
    <s v="PHI2011"/>
    <x v="0"/>
    <x v="12"/>
    <x v="25"/>
    <n v="8.7656409999999996E-4"/>
    <n v="1.6729669999999999E-2"/>
    <n v="4.7337600000000001E-2"/>
    <n v="2"/>
    <n v="5"/>
    <s v="Y"/>
    <n v="5"/>
    <s v="BC"/>
    <x v="5"/>
    <s v="Phillips River Fall"/>
    <n v="5"/>
    <n v="2"/>
    <n v="4"/>
    <n v="5"/>
    <n v="0"/>
    <n v="3"/>
    <x v="25"/>
    <n v="3"/>
    <s v="ocean"/>
    <n v="0"/>
  </r>
  <r>
    <s v="PHI2012"/>
    <x v="0"/>
    <x v="12"/>
    <x v="26"/>
    <n v="8.8132239999999995E-4"/>
    <n v="9.9921609999999994E-3"/>
    <n v="8.9873350000000005E-2"/>
    <n v="2"/>
    <n v="5"/>
    <s v="N"/>
    <n v="4"/>
    <s v="BC"/>
    <x v="5"/>
    <s v="Phillips River Fall"/>
    <n v="5"/>
    <n v="2"/>
    <n v="4"/>
    <n v="5"/>
    <n v="0"/>
    <n v="3"/>
    <x v="26"/>
    <n v="3"/>
    <s v="ocean"/>
    <n v="1"/>
  </r>
  <r>
    <s v="PHI2013"/>
    <x v="0"/>
    <x v="12"/>
    <x v="27"/>
    <n v="8.7437799999999998E-4"/>
    <n v="2.5912769999999999E-3"/>
    <n v="8.1235879999999996E-2"/>
    <n v="2"/>
    <n v="5"/>
    <s v="N"/>
    <n v="3"/>
    <s v="BC"/>
    <x v="5"/>
    <s v="Phillips River Fall"/>
    <n v="5"/>
    <n v="2"/>
    <n v="4"/>
    <n v="5"/>
    <n v="0"/>
    <n v="3"/>
    <x v="27"/>
    <n v="3"/>
    <s v="ocean"/>
    <n v="2"/>
  </r>
  <r>
    <s v="PHI2014"/>
    <x v="0"/>
    <x v="12"/>
    <x v="41"/>
    <n v="1.9791100000000001E-5"/>
    <n v="1.9791100000000001E-5"/>
    <n v="3.2992559999999997E-5"/>
    <n v="2"/>
    <n v="5"/>
    <s v="N"/>
    <n v="2"/>
    <s v="BC"/>
    <x v="5"/>
    <s v="Phillips River Fall"/>
    <n v="5"/>
    <n v="2"/>
    <n v="4"/>
    <n v="5"/>
    <n v="0"/>
    <n v="3"/>
    <x v="41"/>
    <n v="3"/>
    <s v="ocean"/>
    <n v="3"/>
  </r>
  <r>
    <s v="PPS1975"/>
    <x v="0"/>
    <x v="13"/>
    <x v="30"/>
    <n v="7.7145190000000004E-3"/>
    <n v="2.139164E-2"/>
    <n v="4.7093290000000003E-2"/>
    <n v="2"/>
    <n v="5"/>
    <s v="Y"/>
    <n v="5"/>
    <s v="BC"/>
    <x v="6"/>
    <s v="Puntledge Summer"/>
    <n v="2"/>
    <n v="2"/>
    <n v="4"/>
    <n v="5"/>
    <n v="0"/>
    <n v="2"/>
    <x v="30"/>
    <n v="2"/>
    <s v="ocean"/>
    <n v="0"/>
  </r>
  <r>
    <s v="PPS1976"/>
    <x v="0"/>
    <x v="13"/>
    <x v="31"/>
    <n v="2.7075510000000001E-2"/>
    <n v="5.9476130000000002E-2"/>
    <n v="0.127581"/>
    <n v="2"/>
    <n v="5"/>
    <s v="Y"/>
    <n v="5"/>
    <s v="BC"/>
    <x v="6"/>
    <s v="Puntledge Summer"/>
    <n v="2"/>
    <n v="2"/>
    <n v="4"/>
    <n v="5"/>
    <n v="0"/>
    <n v="2"/>
    <x v="31"/>
    <n v="2"/>
    <s v="ocean"/>
    <n v="0"/>
  </r>
  <r>
    <s v="PPS1977"/>
    <x v="0"/>
    <x v="13"/>
    <x v="32"/>
    <n v="3.2736250000000001E-3"/>
    <n v="8.6839980000000001E-3"/>
    <n v="1.931339E-2"/>
    <n v="2"/>
    <n v="5"/>
    <s v="Y"/>
    <n v="5"/>
    <s v="BC"/>
    <x v="6"/>
    <s v="Puntledge Summer"/>
    <n v="2"/>
    <n v="2"/>
    <n v="4"/>
    <n v="5"/>
    <n v="0"/>
    <n v="2"/>
    <x v="32"/>
    <n v="2"/>
    <s v="ocean"/>
    <n v="0"/>
  </r>
  <r>
    <s v="PPS1978"/>
    <x v="0"/>
    <x v="13"/>
    <x v="33"/>
    <n v="2.7620510000000002E-3"/>
    <n v="9.7365460000000004E-3"/>
    <n v="2.2565620000000002E-2"/>
    <n v="2"/>
    <n v="5"/>
    <s v="Y"/>
    <n v="5"/>
    <s v="BC"/>
    <x v="6"/>
    <s v="Puntledge Summer"/>
    <n v="2"/>
    <n v="2"/>
    <n v="4"/>
    <n v="5"/>
    <n v="0"/>
    <n v="2"/>
    <x v="33"/>
    <n v="2"/>
    <s v="ocean"/>
    <n v="0"/>
  </r>
  <r>
    <s v="PPS1979"/>
    <x v="0"/>
    <x v="13"/>
    <x v="34"/>
    <n v="1.5229029999999999E-3"/>
    <n v="4.0840049999999999E-3"/>
    <n v="9.1153999999999992E-3"/>
    <n v="2"/>
    <n v="5"/>
    <s v="Y"/>
    <n v="5"/>
    <s v="BC"/>
    <x v="6"/>
    <s v="Puntledge Summer"/>
    <n v="2"/>
    <n v="2"/>
    <n v="4"/>
    <n v="5"/>
    <n v="0"/>
    <n v="2"/>
    <x v="34"/>
    <n v="2"/>
    <s v="ocean"/>
    <n v="0"/>
  </r>
  <r>
    <s v="PPS1980"/>
    <x v="0"/>
    <x v="13"/>
    <x v="35"/>
    <n v="3.3137209999999999E-3"/>
    <n v="9.5944519999999998E-3"/>
    <n v="2.1508929999999999E-2"/>
    <n v="2"/>
    <n v="5"/>
    <s v="Y"/>
    <n v="5"/>
    <s v="BC"/>
    <x v="6"/>
    <s v="Puntledge Summer"/>
    <n v="2"/>
    <n v="2"/>
    <n v="4"/>
    <n v="5"/>
    <n v="0"/>
    <n v="2"/>
    <x v="35"/>
    <n v="2"/>
    <s v="ocean"/>
    <n v="0"/>
  </r>
  <r>
    <s v="PPS1981"/>
    <x v="0"/>
    <x v="13"/>
    <x v="36"/>
    <n v="1.3588199999999999E-3"/>
    <n v="3.9437639999999998E-3"/>
    <n v="8.6724379999999993E-3"/>
    <n v="2"/>
    <n v="5"/>
    <s v="Y"/>
    <n v="5"/>
    <s v="BC"/>
    <x v="6"/>
    <s v="Puntledge Summer"/>
    <n v="2"/>
    <n v="2"/>
    <n v="4"/>
    <n v="5"/>
    <n v="0"/>
    <n v="2"/>
    <x v="36"/>
    <n v="2"/>
    <s v="ocean"/>
    <n v="0"/>
  </r>
  <r>
    <s v="PPS1982"/>
    <x v="0"/>
    <x v="13"/>
    <x v="37"/>
    <n v="9.3310829999999998E-4"/>
    <n v="3.1590799999999999E-3"/>
    <n v="7.4857869999999998E-3"/>
    <n v="2"/>
    <n v="5"/>
    <s v="Y"/>
    <n v="5"/>
    <s v="BC"/>
    <x v="6"/>
    <s v="Puntledge Summer"/>
    <n v="2"/>
    <n v="2"/>
    <n v="4"/>
    <n v="5"/>
    <n v="0"/>
    <n v="2"/>
    <x v="37"/>
    <n v="2"/>
    <s v="ocean"/>
    <n v="0"/>
  </r>
  <r>
    <s v="PPS1983"/>
    <x v="0"/>
    <x v="13"/>
    <x v="38"/>
    <n v="6.7401669999999996E-4"/>
    <n v="2.2871499999999999E-3"/>
    <n v="5.2450309999999998E-3"/>
    <n v="2"/>
    <n v="5"/>
    <s v="Y"/>
    <n v="5"/>
    <s v="BC"/>
    <x v="6"/>
    <s v="Puntledge Summer"/>
    <n v="2"/>
    <n v="2"/>
    <n v="4"/>
    <n v="5"/>
    <n v="0"/>
    <n v="2"/>
    <x v="38"/>
    <n v="2"/>
    <s v="ocean"/>
    <n v="0"/>
  </r>
  <r>
    <s v="PPS1984"/>
    <x v="0"/>
    <x v="13"/>
    <x v="39"/>
    <n v="5.2270389999999999E-4"/>
    <n v="2.9517979999999998E-3"/>
    <n v="7.4816020000000004E-3"/>
    <n v="2"/>
    <n v="5"/>
    <s v="Y"/>
    <n v="5"/>
    <s v="BC"/>
    <x v="6"/>
    <s v="Puntledge Summer"/>
    <n v="2"/>
    <n v="2"/>
    <n v="4"/>
    <n v="5"/>
    <n v="0"/>
    <n v="2"/>
    <x v="39"/>
    <n v="2"/>
    <s v="ocean"/>
    <n v="0"/>
  </r>
  <r>
    <s v="PPS1985"/>
    <x v="0"/>
    <x v="13"/>
    <x v="40"/>
    <n v="4.081644E-4"/>
    <n v="1.0106920000000001E-3"/>
    <n v="2.2513339999999998E-3"/>
    <n v="2"/>
    <n v="5"/>
    <s v="Y"/>
    <n v="5"/>
    <s v="BC"/>
    <x v="6"/>
    <s v="Puntledge Summer"/>
    <n v="2"/>
    <n v="2"/>
    <n v="4"/>
    <n v="5"/>
    <n v="0"/>
    <n v="2"/>
    <x v="40"/>
    <n v="2"/>
    <s v="ocean"/>
    <n v="0"/>
  </r>
  <r>
    <s v="PPS1986"/>
    <x v="0"/>
    <x v="13"/>
    <x v="0"/>
    <n v="3.7541810000000001E-4"/>
    <n v="2.9266689999999998E-3"/>
    <n v="7.6152920000000001E-3"/>
    <n v="2"/>
    <n v="5"/>
    <s v="Y"/>
    <n v="5"/>
    <s v="BC"/>
    <x v="6"/>
    <s v="Puntledge Summer"/>
    <n v="2"/>
    <n v="2"/>
    <n v="4"/>
    <n v="5"/>
    <n v="0"/>
    <n v="2"/>
    <x v="0"/>
    <n v="2"/>
    <s v="ocean"/>
    <n v="0"/>
  </r>
  <r>
    <s v="PPS1987"/>
    <x v="0"/>
    <x v="13"/>
    <x v="1"/>
    <n v="1.5649039999999999E-4"/>
    <n v="8.9773979999999999E-4"/>
    <n v="2.20367E-3"/>
    <n v="2"/>
    <n v="5"/>
    <s v="Y"/>
    <n v="5"/>
    <s v="BC"/>
    <x v="6"/>
    <s v="Puntledge Summer"/>
    <n v="2"/>
    <n v="2"/>
    <n v="4"/>
    <n v="5"/>
    <n v="0"/>
    <n v="2"/>
    <x v="1"/>
    <n v="2"/>
    <s v="ocean"/>
    <n v="0"/>
  </r>
  <r>
    <s v="PPS1988"/>
    <x v="0"/>
    <x v="13"/>
    <x v="2"/>
    <n v="6.4294199999999997E-4"/>
    <n v="2.1391409999999998E-3"/>
    <n v="4.8822620000000001E-3"/>
    <n v="2"/>
    <n v="5"/>
    <s v="Y"/>
    <n v="5"/>
    <s v="BC"/>
    <x v="6"/>
    <s v="Puntledge Summer"/>
    <n v="2"/>
    <n v="2"/>
    <n v="4"/>
    <n v="5"/>
    <n v="0"/>
    <n v="2"/>
    <x v="2"/>
    <n v="2"/>
    <s v="ocean"/>
    <n v="0"/>
  </r>
  <r>
    <s v="PPS1989"/>
    <x v="0"/>
    <x v="13"/>
    <x v="3"/>
    <n v="1.240627E-3"/>
    <n v="3.070377E-3"/>
    <n v="6.7502769999999998E-3"/>
    <n v="2"/>
    <n v="5"/>
    <s v="Y"/>
    <n v="5"/>
    <s v="BC"/>
    <x v="6"/>
    <s v="Puntledge Summer"/>
    <n v="2"/>
    <n v="2"/>
    <n v="4"/>
    <n v="5"/>
    <n v="0"/>
    <n v="2"/>
    <x v="3"/>
    <n v="2"/>
    <s v="ocean"/>
    <n v="0"/>
  </r>
  <r>
    <s v="PPS1990"/>
    <x v="0"/>
    <x v="13"/>
    <x v="4"/>
    <n v="2.1402920000000001E-4"/>
    <n v="1.0135159999999999E-3"/>
    <n v="2.2997120000000002E-3"/>
    <n v="2"/>
    <n v="5"/>
    <s v="Y"/>
    <n v="5"/>
    <s v="BC"/>
    <x v="6"/>
    <s v="Puntledge Summer"/>
    <n v="2"/>
    <n v="2"/>
    <n v="4"/>
    <n v="5"/>
    <n v="0"/>
    <n v="2"/>
    <x v="4"/>
    <n v="2"/>
    <s v="ocean"/>
    <n v="0"/>
  </r>
  <r>
    <s v="PPS1991"/>
    <x v="0"/>
    <x v="13"/>
    <x v="5"/>
    <n v="1.2402879999999999E-4"/>
    <n v="4.6419320000000002E-4"/>
    <n v="1.0631810000000001E-3"/>
    <n v="2"/>
    <n v="5"/>
    <s v="Y"/>
    <n v="5"/>
    <s v="BC"/>
    <x v="6"/>
    <s v="Puntledge Summer"/>
    <n v="2"/>
    <n v="2"/>
    <n v="4"/>
    <n v="5"/>
    <n v="0"/>
    <n v="2"/>
    <x v="5"/>
    <n v="2"/>
    <s v="ocean"/>
    <n v="0"/>
  </r>
  <r>
    <s v="PPS1992"/>
    <x v="0"/>
    <x v="13"/>
    <x v="6"/>
    <n v="4.8538709999999997E-5"/>
    <n v="4.0627460000000002E-4"/>
    <n v="9.7991710000000011E-4"/>
    <n v="2"/>
    <n v="5"/>
    <s v="Y"/>
    <n v="5"/>
    <s v="BC"/>
    <x v="6"/>
    <s v="Puntledge Summer"/>
    <n v="2"/>
    <n v="2"/>
    <n v="4"/>
    <n v="5"/>
    <n v="0"/>
    <n v="2"/>
    <x v="6"/>
    <n v="2"/>
    <s v="ocean"/>
    <n v="0"/>
  </r>
  <r>
    <s v="PPS1993"/>
    <x v="0"/>
    <x v="13"/>
    <x v="7"/>
    <n v="4.8221229999999998E-4"/>
    <n v="1.552051E-3"/>
    <n v="3.5457240000000001E-3"/>
    <n v="2"/>
    <n v="5"/>
    <s v="Y"/>
    <n v="5"/>
    <s v="BC"/>
    <x v="6"/>
    <s v="Puntledge Summer"/>
    <n v="2"/>
    <n v="2"/>
    <n v="4"/>
    <n v="5"/>
    <n v="0"/>
    <n v="2"/>
    <x v="7"/>
    <n v="2"/>
    <s v="ocean"/>
    <n v="0"/>
  </r>
  <r>
    <s v="PPS1994"/>
    <x v="0"/>
    <x v="13"/>
    <x v="8"/>
    <n v="2.9225859999999998E-4"/>
    <n v="7.9999140000000003E-4"/>
    <n v="1.8457860000000001E-3"/>
    <n v="2"/>
    <n v="5"/>
    <s v="Y"/>
    <n v="5"/>
    <s v="BC"/>
    <x v="6"/>
    <s v="Puntledge Summer"/>
    <n v="2"/>
    <n v="2"/>
    <n v="4"/>
    <n v="5"/>
    <n v="0"/>
    <n v="2"/>
    <x v="8"/>
    <n v="2"/>
    <s v="ocean"/>
    <n v="0"/>
  </r>
  <r>
    <s v="PPS1995"/>
    <x v="0"/>
    <x v="13"/>
    <x v="9"/>
    <s v="na"/>
    <s v="na"/>
    <s v="na"/>
    <s v="na"/>
    <s v="na"/>
    <s v="na"/>
    <s v="na"/>
    <s v="BC"/>
    <x v="6"/>
    <s v="Puntledge Summer"/>
    <n v="2"/>
    <n v="2"/>
    <n v="4"/>
    <n v="5"/>
    <n v="0"/>
    <n v="2"/>
    <x v="9"/>
    <n v="2"/>
    <s v="ocean"/>
    <s v="na"/>
  </r>
  <r>
    <s v="PPS1996"/>
    <x v="0"/>
    <x v="13"/>
    <x v="10"/>
    <n v="4.9739619999999995E-4"/>
    <n v="1.830658E-3"/>
    <n v="4.2862409999999997E-3"/>
    <n v="2"/>
    <n v="5"/>
    <s v="Y"/>
    <n v="5"/>
    <s v="BC"/>
    <x v="6"/>
    <s v="Puntledge Summer"/>
    <n v="2"/>
    <n v="2"/>
    <n v="4"/>
    <n v="5"/>
    <n v="0"/>
    <n v="2"/>
    <x v="10"/>
    <n v="2"/>
    <s v="ocean"/>
    <n v="0"/>
  </r>
  <r>
    <s v="PPS1997"/>
    <x v="0"/>
    <x v="13"/>
    <x v="11"/>
    <n v="9.4098599999999999E-4"/>
    <n v="6.6046530000000003E-3"/>
    <n v="1.7847439999999999E-2"/>
    <n v="2"/>
    <n v="5"/>
    <s v="Y"/>
    <n v="5"/>
    <s v="BC"/>
    <x v="6"/>
    <s v="Puntledge Summer"/>
    <n v="2"/>
    <n v="2"/>
    <n v="4"/>
    <n v="5"/>
    <n v="0"/>
    <n v="2"/>
    <x v="11"/>
    <n v="2"/>
    <s v="ocean"/>
    <n v="0"/>
  </r>
  <r>
    <s v="PPS1998"/>
    <x v="0"/>
    <x v="13"/>
    <x v="12"/>
    <n v="6.5606390000000001E-4"/>
    <n v="4.3594569999999997E-3"/>
    <n v="1.055907E-2"/>
    <n v="2"/>
    <n v="5"/>
    <s v="Y"/>
    <n v="5"/>
    <s v="BC"/>
    <x v="6"/>
    <s v="Puntledge Summer"/>
    <n v="2"/>
    <n v="2"/>
    <n v="4"/>
    <n v="5"/>
    <n v="0"/>
    <n v="2"/>
    <x v="12"/>
    <n v="2"/>
    <s v="ocean"/>
    <n v="0"/>
  </r>
  <r>
    <s v="PPS1999"/>
    <x v="0"/>
    <x v="13"/>
    <x v="13"/>
    <n v="5.5290510000000005E-4"/>
    <n v="2.0318710000000002E-3"/>
    <n v="4.8555839999999996E-3"/>
    <n v="2"/>
    <n v="5"/>
    <s v="Y"/>
    <n v="5"/>
    <s v="BC"/>
    <x v="6"/>
    <s v="Puntledge Summer"/>
    <n v="2"/>
    <n v="2"/>
    <n v="4"/>
    <n v="5"/>
    <n v="0"/>
    <n v="2"/>
    <x v="13"/>
    <n v="2"/>
    <s v="ocean"/>
    <n v="0"/>
  </r>
  <r>
    <s v="PPS2000"/>
    <x v="0"/>
    <x v="13"/>
    <x v="14"/>
    <n v="3.6021589999999997E-4"/>
    <n v="2.520127E-3"/>
    <n v="6.6322250000000003E-3"/>
    <n v="2"/>
    <n v="5"/>
    <s v="Y"/>
    <n v="5"/>
    <s v="BC"/>
    <x v="6"/>
    <s v="Puntledge Summer"/>
    <n v="2"/>
    <n v="2"/>
    <n v="4"/>
    <n v="5"/>
    <n v="0"/>
    <n v="2"/>
    <x v="14"/>
    <n v="2"/>
    <s v="ocean"/>
    <n v="0"/>
  </r>
  <r>
    <s v="PPS2001"/>
    <x v="0"/>
    <x v="13"/>
    <x v="15"/>
    <n v="3.4629039999999999E-4"/>
    <n v="2.0341719999999999E-3"/>
    <n v="5.3199529999999997E-3"/>
    <n v="2"/>
    <n v="5"/>
    <s v="Y"/>
    <n v="5"/>
    <s v="BC"/>
    <x v="6"/>
    <s v="Puntledge Summer"/>
    <n v="2"/>
    <n v="2"/>
    <n v="4"/>
    <n v="5"/>
    <n v="0"/>
    <n v="2"/>
    <x v="15"/>
    <n v="2"/>
    <s v="ocean"/>
    <n v="0"/>
  </r>
  <r>
    <s v="PPS2002"/>
    <x v="0"/>
    <x v="13"/>
    <x v="16"/>
    <n v="4.8373639999999999E-4"/>
    <n v="4.1540750000000001E-3"/>
    <n v="9.9842130000000005E-3"/>
    <n v="2"/>
    <n v="5"/>
    <s v="Y"/>
    <n v="5"/>
    <s v="BC"/>
    <x v="6"/>
    <s v="Puntledge Summer"/>
    <n v="2"/>
    <n v="2"/>
    <n v="4"/>
    <n v="5"/>
    <n v="0"/>
    <n v="2"/>
    <x v="16"/>
    <n v="2"/>
    <s v="ocean"/>
    <n v="0"/>
  </r>
  <r>
    <s v="PPS2003"/>
    <x v="0"/>
    <x v="13"/>
    <x v="17"/>
    <n v="1.2978519999999999E-3"/>
    <n v="3.9427220000000001E-3"/>
    <n v="9.2795039999999992E-3"/>
    <n v="2"/>
    <n v="5"/>
    <s v="Y"/>
    <n v="5"/>
    <s v="BC"/>
    <x v="6"/>
    <s v="Puntledge Summer"/>
    <n v="2"/>
    <n v="2"/>
    <n v="4"/>
    <n v="5"/>
    <n v="0"/>
    <n v="2"/>
    <x v="17"/>
    <n v="2"/>
    <s v="ocean"/>
    <n v="0"/>
  </r>
  <r>
    <s v="PPS2004"/>
    <x v="0"/>
    <x v="13"/>
    <x v="18"/>
    <n v="1.164212E-3"/>
    <n v="1.6505490000000001E-3"/>
    <n v="3.217943E-3"/>
    <n v="2"/>
    <n v="5"/>
    <s v="Y"/>
    <n v="5"/>
    <s v="BC"/>
    <x v="6"/>
    <s v="Puntledge Summer"/>
    <n v="2"/>
    <n v="2"/>
    <n v="4"/>
    <n v="5"/>
    <n v="0"/>
    <n v="2"/>
    <x v="18"/>
    <n v="2"/>
    <s v="ocean"/>
    <n v="0"/>
  </r>
  <r>
    <s v="PPS2005"/>
    <x v="0"/>
    <x v="13"/>
    <x v="19"/>
    <n v="1.751063E-3"/>
    <n v="4.288755E-3"/>
    <n v="9.8301489999999998E-3"/>
    <n v="2"/>
    <n v="5"/>
    <s v="Y"/>
    <n v="5"/>
    <s v="BC"/>
    <x v="6"/>
    <s v="Puntledge Summer"/>
    <n v="2"/>
    <n v="2"/>
    <n v="4"/>
    <n v="5"/>
    <n v="0"/>
    <n v="2"/>
    <x v="19"/>
    <n v="2"/>
    <s v="ocean"/>
    <n v="0"/>
  </r>
  <r>
    <s v="PPS2006"/>
    <x v="0"/>
    <x v="13"/>
    <x v="20"/>
    <n v="2.412169E-4"/>
    <n v="2.0787689999999998E-3"/>
    <n v="5.2857859999999998E-3"/>
    <n v="2"/>
    <n v="5"/>
    <s v="Y"/>
    <n v="5"/>
    <s v="BC"/>
    <x v="6"/>
    <s v="Puntledge Summer"/>
    <n v="2"/>
    <n v="2"/>
    <n v="4"/>
    <n v="5"/>
    <n v="0"/>
    <n v="2"/>
    <x v="20"/>
    <n v="2"/>
    <s v="ocean"/>
    <n v="0"/>
  </r>
  <r>
    <s v="PPS2007"/>
    <x v="0"/>
    <x v="13"/>
    <x v="21"/>
    <n v="1.0933200000000001E-3"/>
    <n v="3.4918869999999999E-3"/>
    <n v="8.0623299999999995E-3"/>
    <n v="2"/>
    <n v="5"/>
    <s v="Y"/>
    <n v="5"/>
    <s v="BC"/>
    <x v="6"/>
    <s v="Puntledge Summer"/>
    <n v="2"/>
    <n v="2"/>
    <n v="4"/>
    <n v="5"/>
    <n v="0"/>
    <n v="2"/>
    <x v="21"/>
    <n v="2"/>
    <s v="ocean"/>
    <n v="0"/>
  </r>
  <r>
    <s v="PPS2008"/>
    <x v="0"/>
    <x v="13"/>
    <x v="22"/>
    <n v="6.6681680000000004E-4"/>
    <n v="2.987955E-3"/>
    <n v="7.3526069999999997E-3"/>
    <n v="2"/>
    <n v="5"/>
    <s v="Y"/>
    <n v="5"/>
    <s v="BC"/>
    <x v="6"/>
    <s v="Puntledge Summer"/>
    <n v="2"/>
    <n v="2"/>
    <n v="4"/>
    <n v="5"/>
    <n v="0"/>
    <n v="2"/>
    <x v="22"/>
    <n v="2"/>
    <s v="ocean"/>
    <n v="0"/>
  </r>
  <r>
    <s v="PPS2009"/>
    <x v="0"/>
    <x v="13"/>
    <x v="23"/>
    <n v="3.5678130000000002E-4"/>
    <n v="9.7074940000000005E-4"/>
    <n v="2.2030539999999999E-3"/>
    <n v="2"/>
    <n v="5"/>
    <s v="Y"/>
    <n v="5"/>
    <s v="BC"/>
    <x v="6"/>
    <s v="Puntledge Summer"/>
    <n v="2"/>
    <n v="2"/>
    <n v="4"/>
    <n v="5"/>
    <n v="0"/>
    <n v="2"/>
    <x v="23"/>
    <n v="2"/>
    <s v="ocean"/>
    <n v="0"/>
  </r>
  <r>
    <s v="PPS2010"/>
    <x v="0"/>
    <x v="13"/>
    <x v="24"/>
    <n v="3.05039E-4"/>
    <n v="1.7738319999999999E-3"/>
    <n v="4.5510530000000002E-3"/>
    <n v="2"/>
    <n v="5"/>
    <s v="Y"/>
    <n v="5"/>
    <s v="BC"/>
    <x v="6"/>
    <s v="Puntledge Summer"/>
    <n v="2"/>
    <n v="2"/>
    <n v="4"/>
    <n v="5"/>
    <n v="0"/>
    <n v="2"/>
    <x v="24"/>
    <n v="2"/>
    <s v="ocean"/>
    <n v="0"/>
  </r>
  <r>
    <s v="PPS2011"/>
    <x v="0"/>
    <x v="13"/>
    <x v="25"/>
    <n v="8.5785959999999997E-4"/>
    <n v="3.8923819999999998E-3"/>
    <n v="9.307437E-3"/>
    <n v="2"/>
    <n v="5"/>
    <s v="Y"/>
    <n v="5"/>
    <s v="BC"/>
    <x v="6"/>
    <s v="Puntledge Summer"/>
    <n v="2"/>
    <n v="2"/>
    <n v="4"/>
    <n v="5"/>
    <n v="0"/>
    <n v="2"/>
    <x v="25"/>
    <n v="2"/>
    <s v="ocean"/>
    <n v="0"/>
  </r>
  <r>
    <s v="PPS2012"/>
    <x v="0"/>
    <x v="13"/>
    <x v="26"/>
    <n v="2.5195609999999999E-4"/>
    <n v="2.4257200000000001E-3"/>
    <n v="6.1425059999999998E-3"/>
    <n v="2"/>
    <n v="5"/>
    <s v="N"/>
    <n v="4"/>
    <s v="BC"/>
    <x v="6"/>
    <s v="Puntledge Summer"/>
    <n v="2"/>
    <n v="2"/>
    <n v="4"/>
    <n v="5"/>
    <n v="0"/>
    <n v="2"/>
    <x v="26"/>
    <n v="2"/>
    <s v="ocean"/>
    <n v="1"/>
  </r>
  <r>
    <s v="PPS2013"/>
    <x v="0"/>
    <x v="13"/>
    <x v="27"/>
    <n v="1.3933890000000001E-3"/>
    <n v="3.9462899999999999E-3"/>
    <n v="1.2738869999999999E-2"/>
    <n v="2"/>
    <n v="5"/>
    <s v="N"/>
    <n v="3"/>
    <s v="BC"/>
    <x v="6"/>
    <s v="Puntledge Summer"/>
    <n v="2"/>
    <n v="2"/>
    <n v="4"/>
    <n v="5"/>
    <n v="0"/>
    <n v="2"/>
    <x v="27"/>
    <n v="2"/>
    <s v="ocean"/>
    <n v="2"/>
  </r>
  <r>
    <s v="QUI1974"/>
    <x v="0"/>
    <x v="14"/>
    <x v="29"/>
    <n v="2.4206710000000001E-3"/>
    <n v="3.2135740000000003E-2"/>
    <n v="8.9552590000000001E-2"/>
    <n v="2"/>
    <n v="5"/>
    <s v="Y"/>
    <n v="5"/>
    <s v="BC"/>
    <x v="6"/>
    <s v="Quinsam Fall"/>
    <n v="2"/>
    <n v="2"/>
    <n v="4"/>
    <n v="6"/>
    <n v="0"/>
    <n v="3"/>
    <x v="29"/>
    <n v="3"/>
    <s v="ocean"/>
    <n v="0"/>
  </r>
  <r>
    <s v="QUI1975"/>
    <x v="0"/>
    <x v="14"/>
    <x v="30"/>
    <n v="1.246292E-3"/>
    <n v="7.7105020000000002E-3"/>
    <n v="2.0730760000000001E-2"/>
    <n v="2"/>
    <n v="5"/>
    <s v="Y"/>
    <n v="5"/>
    <s v="BC"/>
    <x v="6"/>
    <s v="Quinsam Fall"/>
    <n v="2"/>
    <n v="2"/>
    <n v="4"/>
    <n v="6"/>
    <n v="0"/>
    <n v="3"/>
    <x v="30"/>
    <n v="3"/>
    <s v="ocean"/>
    <n v="0"/>
  </r>
  <r>
    <s v="QUI1976"/>
    <x v="0"/>
    <x v="14"/>
    <x v="31"/>
    <n v="4.829435E-3"/>
    <n v="3.2898700000000003E-2"/>
    <n v="9.0365390000000004E-2"/>
    <n v="2"/>
    <n v="5"/>
    <s v="Y"/>
    <n v="5"/>
    <s v="BC"/>
    <x v="6"/>
    <s v="Quinsam Fall"/>
    <n v="2"/>
    <n v="2"/>
    <n v="4"/>
    <n v="6"/>
    <n v="0"/>
    <n v="3"/>
    <x v="31"/>
    <n v="3"/>
    <s v="ocean"/>
    <n v="0"/>
  </r>
  <r>
    <s v="QUI1977"/>
    <x v="0"/>
    <x v="14"/>
    <x v="32"/>
    <n v="1.6009850000000001E-3"/>
    <n v="9.6798070000000003E-3"/>
    <n v="2.6163269999999999E-2"/>
    <n v="2"/>
    <n v="5"/>
    <s v="Y"/>
    <n v="5"/>
    <s v="BC"/>
    <x v="6"/>
    <s v="Quinsam Fall"/>
    <n v="2"/>
    <n v="2"/>
    <n v="4"/>
    <n v="6"/>
    <n v="0"/>
    <n v="3"/>
    <x v="32"/>
    <n v="3"/>
    <s v="ocean"/>
    <n v="0"/>
  </r>
  <r>
    <s v="QUI1978"/>
    <x v="0"/>
    <x v="14"/>
    <x v="33"/>
    <n v="3.0964270000000001E-3"/>
    <n v="1.7876650000000001E-2"/>
    <n v="4.8104059999999997E-2"/>
    <n v="2"/>
    <n v="5"/>
    <s v="Y"/>
    <n v="5"/>
    <s v="BC"/>
    <x v="6"/>
    <s v="Quinsam Fall"/>
    <n v="2"/>
    <n v="2"/>
    <n v="4"/>
    <n v="6"/>
    <n v="0"/>
    <n v="3"/>
    <x v="33"/>
    <n v="3"/>
    <s v="ocean"/>
    <n v="0"/>
  </r>
  <r>
    <s v="QUI1979"/>
    <x v="0"/>
    <x v="14"/>
    <x v="34"/>
    <n v="1.006252E-3"/>
    <n v="8.8700789999999995E-3"/>
    <n v="2.4542120000000001E-2"/>
    <n v="2"/>
    <n v="5"/>
    <s v="Y"/>
    <n v="5"/>
    <s v="BC"/>
    <x v="6"/>
    <s v="Quinsam Fall"/>
    <n v="2"/>
    <n v="2"/>
    <n v="4"/>
    <n v="6"/>
    <n v="0"/>
    <n v="3"/>
    <x v="34"/>
    <n v="3"/>
    <s v="ocean"/>
    <n v="0"/>
  </r>
  <r>
    <s v="QUI1980"/>
    <x v="0"/>
    <x v="14"/>
    <x v="35"/>
    <n v="2.191302E-3"/>
    <n v="1.131091E-2"/>
    <n v="3.015663E-2"/>
    <n v="2"/>
    <n v="5"/>
    <s v="Y"/>
    <n v="5"/>
    <s v="BC"/>
    <x v="6"/>
    <s v="Quinsam Fall"/>
    <n v="2"/>
    <n v="2"/>
    <n v="4"/>
    <n v="6"/>
    <n v="0"/>
    <n v="3"/>
    <x v="35"/>
    <n v="3"/>
    <s v="ocean"/>
    <n v="0"/>
  </r>
  <r>
    <s v="QUI1981"/>
    <x v="0"/>
    <x v="14"/>
    <x v="36"/>
    <n v="4.4325340000000001E-3"/>
    <n v="2.76035E-2"/>
    <n v="7.6857620000000001E-2"/>
    <n v="2"/>
    <n v="5"/>
    <s v="Y"/>
    <n v="5"/>
    <s v="BC"/>
    <x v="6"/>
    <s v="Quinsam Fall"/>
    <n v="2"/>
    <n v="2"/>
    <n v="4"/>
    <n v="6"/>
    <n v="0"/>
    <n v="3"/>
    <x v="36"/>
    <n v="3"/>
    <s v="ocean"/>
    <n v="0"/>
  </r>
  <r>
    <s v="QUI1982"/>
    <x v="0"/>
    <x v="14"/>
    <x v="37"/>
    <n v="2.3317839999999999E-3"/>
    <n v="1.553764E-2"/>
    <n v="4.2263130000000003E-2"/>
    <n v="2"/>
    <n v="5"/>
    <s v="Y"/>
    <n v="5"/>
    <s v="BC"/>
    <x v="6"/>
    <s v="Quinsam Fall"/>
    <n v="2"/>
    <n v="2"/>
    <n v="4"/>
    <n v="6"/>
    <n v="0"/>
    <n v="3"/>
    <x v="37"/>
    <n v="3"/>
    <s v="ocean"/>
    <n v="0"/>
  </r>
  <r>
    <s v="QUI1983"/>
    <x v="0"/>
    <x v="14"/>
    <x v="38"/>
    <n v="3.1764190000000002E-3"/>
    <n v="1.4360360000000001E-2"/>
    <n v="3.6843910000000001E-2"/>
    <n v="2"/>
    <n v="5"/>
    <s v="Y"/>
    <n v="5"/>
    <s v="BC"/>
    <x v="6"/>
    <s v="Quinsam Fall"/>
    <n v="2"/>
    <n v="2"/>
    <n v="4"/>
    <n v="6"/>
    <n v="0"/>
    <n v="3"/>
    <x v="38"/>
    <n v="3"/>
    <s v="ocean"/>
    <n v="0"/>
  </r>
  <r>
    <s v="QUI1984"/>
    <x v="0"/>
    <x v="14"/>
    <x v="39"/>
    <n v="2.9094709999999998E-3"/>
    <n v="1.7124090000000002E-2"/>
    <n v="4.629664E-2"/>
    <n v="2"/>
    <n v="5"/>
    <s v="Y"/>
    <n v="5"/>
    <s v="BC"/>
    <x v="6"/>
    <s v="Quinsam Fall"/>
    <n v="2"/>
    <n v="2"/>
    <n v="4"/>
    <n v="6"/>
    <n v="0"/>
    <n v="3"/>
    <x v="39"/>
    <n v="3"/>
    <s v="ocean"/>
    <n v="0"/>
  </r>
  <r>
    <s v="QUI1985"/>
    <x v="0"/>
    <x v="14"/>
    <x v="40"/>
    <n v="8.2168780000000004E-4"/>
    <n v="4.6005029999999997E-3"/>
    <n v="1.2675779999999999E-2"/>
    <n v="2"/>
    <n v="5"/>
    <s v="Y"/>
    <n v="5"/>
    <s v="BC"/>
    <x v="6"/>
    <s v="Quinsam Fall"/>
    <n v="2"/>
    <n v="2"/>
    <n v="4"/>
    <n v="6"/>
    <n v="0"/>
    <n v="3"/>
    <x v="40"/>
    <n v="3"/>
    <s v="ocean"/>
    <n v="0"/>
  </r>
  <r>
    <s v="QUI1986"/>
    <x v="0"/>
    <x v="14"/>
    <x v="0"/>
    <n v="1.082036E-3"/>
    <n v="9.3535700000000003E-3"/>
    <n v="2.4927120000000001E-2"/>
    <n v="2"/>
    <n v="5"/>
    <s v="Y"/>
    <n v="5"/>
    <s v="BC"/>
    <x v="6"/>
    <s v="Quinsam Fall"/>
    <n v="2"/>
    <n v="2"/>
    <n v="4"/>
    <n v="6"/>
    <n v="0"/>
    <n v="3"/>
    <x v="0"/>
    <n v="3"/>
    <s v="ocean"/>
    <n v="0"/>
  </r>
  <r>
    <s v="QUI1987"/>
    <x v="0"/>
    <x v="14"/>
    <x v="1"/>
    <n v="6.7988670000000001E-4"/>
    <n v="4.7076080000000003E-3"/>
    <n v="1.261548E-2"/>
    <n v="2"/>
    <n v="5"/>
    <s v="Y"/>
    <n v="5"/>
    <s v="BC"/>
    <x v="6"/>
    <s v="Quinsam Fall"/>
    <n v="2"/>
    <n v="2"/>
    <n v="4"/>
    <n v="6"/>
    <n v="0"/>
    <n v="3"/>
    <x v="1"/>
    <n v="3"/>
    <s v="ocean"/>
    <n v="0"/>
  </r>
  <r>
    <s v="QUI1988"/>
    <x v="0"/>
    <x v="14"/>
    <x v="2"/>
    <n v="6.62121E-4"/>
    <n v="4.3320720000000002E-3"/>
    <n v="1.145988E-2"/>
    <n v="2"/>
    <n v="5"/>
    <s v="Y"/>
    <n v="5"/>
    <s v="BC"/>
    <x v="6"/>
    <s v="Quinsam Fall"/>
    <n v="2"/>
    <n v="2"/>
    <n v="4"/>
    <n v="6"/>
    <n v="0"/>
    <n v="3"/>
    <x v="2"/>
    <n v="3"/>
    <s v="ocean"/>
    <n v="0"/>
  </r>
  <r>
    <s v="QUI1989"/>
    <x v="0"/>
    <x v="14"/>
    <x v="3"/>
    <n v="1.180479E-4"/>
    <n v="8.2501370000000001E-4"/>
    <n v="2.2505020000000001E-3"/>
    <n v="2"/>
    <n v="5"/>
    <s v="Y"/>
    <n v="5"/>
    <s v="BC"/>
    <x v="6"/>
    <s v="Quinsam Fall"/>
    <n v="2"/>
    <n v="2"/>
    <n v="4"/>
    <n v="6"/>
    <n v="0"/>
    <n v="3"/>
    <x v="3"/>
    <n v="3"/>
    <s v="ocean"/>
    <n v="0"/>
  </r>
  <r>
    <s v="QUI1990"/>
    <x v="0"/>
    <x v="14"/>
    <x v="4"/>
    <n v="3.7737900000000001E-4"/>
    <n v="2.3266239999999998E-3"/>
    <n v="6.0002989999999997E-3"/>
    <n v="2"/>
    <n v="5"/>
    <s v="Y"/>
    <n v="5"/>
    <s v="BC"/>
    <x v="6"/>
    <s v="Quinsam Fall"/>
    <n v="2"/>
    <n v="2"/>
    <n v="4"/>
    <n v="6"/>
    <n v="0"/>
    <n v="3"/>
    <x v="4"/>
    <n v="3"/>
    <s v="ocean"/>
    <n v="0"/>
  </r>
  <r>
    <s v="QUI1991"/>
    <x v="0"/>
    <x v="14"/>
    <x v="5"/>
    <n v="3.748426E-4"/>
    <n v="2.7289649999999999E-3"/>
    <n v="6.6939160000000003E-3"/>
    <n v="2"/>
    <n v="5"/>
    <s v="Y"/>
    <n v="5"/>
    <s v="BC"/>
    <x v="6"/>
    <s v="Quinsam Fall"/>
    <n v="2"/>
    <n v="2"/>
    <n v="4"/>
    <n v="6"/>
    <n v="0"/>
    <n v="3"/>
    <x v="5"/>
    <n v="3"/>
    <s v="ocean"/>
    <n v="0"/>
  </r>
  <r>
    <s v="QUI1992"/>
    <x v="0"/>
    <x v="14"/>
    <x v="6"/>
    <n v="2.2025190000000001E-4"/>
    <n v="1.131265E-3"/>
    <n v="2.9711310000000001E-3"/>
    <n v="2"/>
    <n v="5"/>
    <s v="Y"/>
    <n v="5"/>
    <s v="BC"/>
    <x v="6"/>
    <s v="Quinsam Fall"/>
    <n v="2"/>
    <n v="2"/>
    <n v="4"/>
    <n v="6"/>
    <n v="0"/>
    <n v="3"/>
    <x v="6"/>
    <n v="3"/>
    <s v="ocean"/>
    <n v="0"/>
  </r>
  <r>
    <s v="QUI1993"/>
    <x v="0"/>
    <x v="14"/>
    <x v="7"/>
    <n v="3.8951859999999998E-4"/>
    <n v="2.5924490000000001E-3"/>
    <n v="6.9239239999999997E-3"/>
    <n v="2"/>
    <n v="5"/>
    <s v="Y"/>
    <n v="5"/>
    <s v="BC"/>
    <x v="6"/>
    <s v="Quinsam Fall"/>
    <n v="2"/>
    <n v="2"/>
    <n v="4"/>
    <n v="6"/>
    <n v="0"/>
    <n v="3"/>
    <x v="7"/>
    <n v="3"/>
    <s v="ocean"/>
    <n v="0"/>
  </r>
  <r>
    <s v="QUI1994"/>
    <x v="0"/>
    <x v="14"/>
    <x v="8"/>
    <n v="1.8696819999999999E-4"/>
    <n v="3.0026800000000002E-3"/>
    <n v="8.5365349999999996E-3"/>
    <n v="2"/>
    <n v="5"/>
    <s v="Y"/>
    <n v="5"/>
    <s v="BC"/>
    <x v="6"/>
    <s v="Quinsam Fall"/>
    <n v="2"/>
    <n v="2"/>
    <n v="4"/>
    <n v="6"/>
    <n v="0"/>
    <n v="3"/>
    <x v="8"/>
    <n v="3"/>
    <s v="ocean"/>
    <n v="0"/>
  </r>
  <r>
    <s v="QUI1995"/>
    <x v="0"/>
    <x v="14"/>
    <x v="9"/>
    <n v="1.7724639999999999E-4"/>
    <n v="3.2831980000000002E-3"/>
    <n v="9.2681550000000001E-3"/>
    <n v="2"/>
    <n v="5"/>
    <s v="Y"/>
    <n v="5"/>
    <s v="BC"/>
    <x v="6"/>
    <s v="Quinsam Fall"/>
    <n v="2"/>
    <n v="2"/>
    <n v="4"/>
    <n v="6"/>
    <n v="0"/>
    <n v="3"/>
    <x v="9"/>
    <n v="3"/>
    <s v="ocean"/>
    <n v="0"/>
  </r>
  <r>
    <s v="QUI1996"/>
    <x v="0"/>
    <x v="14"/>
    <x v="10"/>
    <n v="2.900504E-4"/>
    <n v="5.9872900000000001E-3"/>
    <n v="1.6844979999999999E-2"/>
    <n v="2"/>
    <n v="5"/>
    <s v="Y"/>
    <n v="5"/>
    <s v="BC"/>
    <x v="6"/>
    <s v="Quinsam Fall"/>
    <n v="2"/>
    <n v="2"/>
    <n v="4"/>
    <n v="6"/>
    <n v="0"/>
    <n v="3"/>
    <x v="10"/>
    <n v="3"/>
    <s v="ocean"/>
    <n v="0"/>
  </r>
  <r>
    <s v="QUI1997"/>
    <x v="0"/>
    <x v="14"/>
    <x v="11"/>
    <n v="3.5107649999999998E-4"/>
    <n v="6.6579380000000004E-3"/>
    <n v="1.9445549999999999E-2"/>
    <n v="2"/>
    <n v="5"/>
    <s v="Y"/>
    <n v="5"/>
    <s v="BC"/>
    <x v="6"/>
    <s v="Quinsam Fall"/>
    <n v="2"/>
    <n v="2"/>
    <n v="4"/>
    <n v="6"/>
    <n v="0"/>
    <n v="3"/>
    <x v="11"/>
    <n v="3"/>
    <s v="ocean"/>
    <n v="0"/>
  </r>
  <r>
    <s v="QUI1998"/>
    <x v="0"/>
    <x v="14"/>
    <x v="12"/>
    <n v="1.5606689999999999E-4"/>
    <n v="4.6554659999999996E-3"/>
    <n v="1.3440000000000001E-2"/>
    <n v="2"/>
    <n v="5"/>
    <s v="Y"/>
    <n v="5"/>
    <s v="BC"/>
    <x v="6"/>
    <s v="Quinsam Fall"/>
    <n v="2"/>
    <n v="2"/>
    <n v="4"/>
    <n v="6"/>
    <n v="0"/>
    <n v="3"/>
    <x v="12"/>
    <n v="3"/>
    <s v="ocean"/>
    <n v="0"/>
  </r>
  <r>
    <s v="QUI1999"/>
    <x v="0"/>
    <x v="14"/>
    <x v="13"/>
    <n v="1.2655039999999999E-4"/>
    <n v="3.4505360000000001E-3"/>
    <n v="1.016279E-2"/>
    <n v="2"/>
    <n v="5"/>
    <s v="Y"/>
    <n v="5"/>
    <s v="BC"/>
    <x v="6"/>
    <s v="Quinsam Fall"/>
    <n v="2"/>
    <n v="2"/>
    <n v="4"/>
    <n v="6"/>
    <n v="0"/>
    <n v="3"/>
    <x v="13"/>
    <n v="3"/>
    <s v="ocean"/>
    <n v="0"/>
  </r>
  <r>
    <s v="QUI2000"/>
    <x v="0"/>
    <x v="14"/>
    <x v="14"/>
    <n v="1.2918280000000001E-4"/>
    <n v="3.0430539999999999E-3"/>
    <n v="8.9855430000000003E-3"/>
    <n v="2"/>
    <n v="5"/>
    <s v="Y"/>
    <n v="5"/>
    <s v="BC"/>
    <x v="6"/>
    <s v="Quinsam Fall"/>
    <n v="2"/>
    <n v="2"/>
    <n v="4"/>
    <n v="6"/>
    <n v="0"/>
    <n v="3"/>
    <x v="14"/>
    <n v="3"/>
    <s v="ocean"/>
    <n v="0"/>
  </r>
  <r>
    <s v="QUI2001"/>
    <x v="0"/>
    <x v="14"/>
    <x v="15"/>
    <n v="1.837966E-4"/>
    <n v="4.1830449999999998E-3"/>
    <n v="1.210541E-2"/>
    <n v="2"/>
    <n v="5"/>
    <s v="Y"/>
    <n v="5"/>
    <s v="BC"/>
    <x v="6"/>
    <s v="Quinsam Fall"/>
    <n v="2"/>
    <n v="2"/>
    <n v="4"/>
    <n v="6"/>
    <n v="0"/>
    <n v="3"/>
    <x v="15"/>
    <n v="3"/>
    <s v="ocean"/>
    <n v="0"/>
  </r>
  <r>
    <s v="QUI2002"/>
    <x v="0"/>
    <x v="14"/>
    <x v="16"/>
    <n v="1.8698369999999999E-4"/>
    <n v="3.0930570000000002E-3"/>
    <n v="8.7696219999999995E-3"/>
    <n v="2"/>
    <n v="5"/>
    <s v="Y"/>
    <n v="5"/>
    <s v="BC"/>
    <x v="6"/>
    <s v="Quinsam Fall"/>
    <n v="2"/>
    <n v="2"/>
    <n v="4"/>
    <n v="6"/>
    <n v="0"/>
    <n v="3"/>
    <x v="16"/>
    <n v="3"/>
    <s v="ocean"/>
    <n v="0"/>
  </r>
  <r>
    <s v="QUI2003"/>
    <x v="0"/>
    <x v="14"/>
    <x v="17"/>
    <n v="2.4821380000000001E-4"/>
    <n v="3.6145359999999998E-3"/>
    <n v="1.012451E-2"/>
    <n v="2"/>
    <n v="5"/>
    <s v="Y"/>
    <n v="5"/>
    <s v="BC"/>
    <x v="6"/>
    <s v="Quinsam Fall"/>
    <n v="2"/>
    <n v="2"/>
    <n v="4"/>
    <n v="6"/>
    <n v="0"/>
    <n v="3"/>
    <x v="17"/>
    <n v="3"/>
    <s v="ocean"/>
    <n v="0"/>
  </r>
  <r>
    <s v="QUI2004"/>
    <x v="0"/>
    <x v="14"/>
    <x v="18"/>
    <n v="1.4419260000000001E-4"/>
    <n v="2.0761909999999998E-3"/>
    <n v="5.922905E-3"/>
    <n v="2"/>
    <n v="5"/>
    <s v="Y"/>
    <n v="5"/>
    <s v="BC"/>
    <x v="6"/>
    <s v="Quinsam Fall"/>
    <n v="2"/>
    <n v="2"/>
    <n v="4"/>
    <n v="6"/>
    <n v="0"/>
    <n v="3"/>
    <x v="18"/>
    <n v="3"/>
    <s v="ocean"/>
    <n v="0"/>
  </r>
  <r>
    <s v="QUI2005"/>
    <x v="0"/>
    <x v="14"/>
    <x v="19"/>
    <n v="2.0982809999999999E-4"/>
    <n v="2.9784109999999998E-3"/>
    <n v="8.5541200000000001E-3"/>
    <n v="2"/>
    <n v="5"/>
    <s v="Y"/>
    <n v="5"/>
    <s v="BC"/>
    <x v="6"/>
    <s v="Quinsam Fall"/>
    <n v="2"/>
    <n v="2"/>
    <n v="4"/>
    <n v="6"/>
    <n v="0"/>
    <n v="3"/>
    <x v="19"/>
    <n v="3"/>
    <s v="ocean"/>
    <n v="0"/>
  </r>
  <r>
    <s v="QUI2006"/>
    <x v="0"/>
    <x v="14"/>
    <x v="20"/>
    <n v="2.1841350000000001E-5"/>
    <n v="5.5723640000000004E-4"/>
    <n v="1.6214389999999999E-3"/>
    <n v="2"/>
    <n v="5"/>
    <s v="Y"/>
    <n v="5"/>
    <s v="BC"/>
    <x v="6"/>
    <s v="Quinsam Fall"/>
    <n v="2"/>
    <n v="2"/>
    <n v="4"/>
    <n v="6"/>
    <n v="0"/>
    <n v="3"/>
    <x v="20"/>
    <n v="3"/>
    <s v="ocean"/>
    <n v="0"/>
  </r>
  <r>
    <s v="QUI2007"/>
    <x v="0"/>
    <x v="14"/>
    <x v="21"/>
    <n v="9.4743850000000003E-5"/>
    <n v="2.3069800000000001E-3"/>
    <n v="6.6803790000000002E-3"/>
    <n v="2"/>
    <n v="5"/>
    <s v="Y"/>
    <n v="5"/>
    <s v="BC"/>
    <x v="6"/>
    <s v="Quinsam Fall"/>
    <n v="2"/>
    <n v="2"/>
    <n v="4"/>
    <n v="6"/>
    <n v="0"/>
    <n v="3"/>
    <x v="21"/>
    <n v="3"/>
    <s v="ocean"/>
    <n v="0"/>
  </r>
  <r>
    <s v="QUI2008"/>
    <x v="0"/>
    <x v="14"/>
    <x v="22"/>
    <n v="1.2570039999999999E-4"/>
    <n v="3.1337980000000001E-3"/>
    <n v="9.1054280000000005E-3"/>
    <n v="2"/>
    <n v="5"/>
    <s v="Y"/>
    <n v="5"/>
    <s v="BC"/>
    <x v="6"/>
    <s v="Quinsam Fall"/>
    <n v="2"/>
    <n v="2"/>
    <n v="4"/>
    <n v="6"/>
    <n v="0"/>
    <n v="3"/>
    <x v="22"/>
    <n v="3"/>
    <s v="ocean"/>
    <n v="0"/>
  </r>
  <r>
    <s v="QUI2009"/>
    <x v="0"/>
    <x v="14"/>
    <x v="23"/>
    <n v="4.452745E-5"/>
    <n v="1.1019160000000001E-3"/>
    <n v="3.1472589999999999E-3"/>
    <n v="2"/>
    <n v="5"/>
    <s v="Y"/>
    <n v="5"/>
    <s v="BC"/>
    <x v="6"/>
    <s v="Quinsam Fall"/>
    <n v="2"/>
    <n v="2"/>
    <n v="4"/>
    <n v="6"/>
    <n v="0"/>
    <n v="3"/>
    <x v="23"/>
    <n v="3"/>
    <s v="ocean"/>
    <n v="0"/>
  </r>
  <r>
    <s v="QUI2010"/>
    <x v="0"/>
    <x v="14"/>
    <x v="24"/>
    <n v="8.447142E-5"/>
    <n v="1.0592329999999999E-3"/>
    <n v="2.9713360000000002E-3"/>
    <n v="2"/>
    <n v="5"/>
    <s v="Y"/>
    <n v="5"/>
    <s v="BC"/>
    <x v="6"/>
    <s v="Quinsam Fall"/>
    <n v="2"/>
    <n v="2"/>
    <n v="4"/>
    <n v="6"/>
    <n v="0"/>
    <n v="3"/>
    <x v="24"/>
    <n v="3"/>
    <s v="ocean"/>
    <n v="0"/>
  </r>
  <r>
    <s v="QUI2011"/>
    <x v="0"/>
    <x v="14"/>
    <x v="25"/>
    <n v="1.0402789999999999E-4"/>
    <n v="1.5135890000000001E-3"/>
    <n v="4.3372760000000002E-3"/>
    <n v="2"/>
    <n v="5"/>
    <s v="Y"/>
    <n v="5"/>
    <s v="BC"/>
    <x v="6"/>
    <s v="Quinsam Fall"/>
    <n v="2"/>
    <n v="2"/>
    <n v="4"/>
    <n v="6"/>
    <n v="0"/>
    <n v="3"/>
    <x v="25"/>
    <n v="3"/>
    <s v="ocean"/>
    <n v="0"/>
  </r>
  <r>
    <s v="QUI2012"/>
    <x v="0"/>
    <x v="14"/>
    <x v="26"/>
    <n v="1.077612E-4"/>
    <n v="3.8959210000000001E-3"/>
    <n v="1.4992749999999999E-2"/>
    <n v="2"/>
    <n v="5"/>
    <s v="N"/>
    <n v="4"/>
    <s v="BC"/>
    <x v="6"/>
    <s v="Quinsam Fall"/>
    <n v="2"/>
    <n v="2"/>
    <n v="4"/>
    <n v="6"/>
    <n v="0"/>
    <n v="3"/>
    <x v="26"/>
    <n v="3"/>
    <s v="ocean"/>
    <n v="1"/>
  </r>
  <r>
    <s v="QUI2013"/>
    <x v="0"/>
    <x v="14"/>
    <x v="27"/>
    <n v="1.474325E-4"/>
    <n v="1.378771E-3"/>
    <n v="2.0019950000000002E-2"/>
    <n v="2"/>
    <n v="5"/>
    <s v="N"/>
    <n v="3"/>
    <s v="BC"/>
    <x v="6"/>
    <s v="Quinsam Fall"/>
    <n v="2"/>
    <n v="2"/>
    <n v="4"/>
    <n v="6"/>
    <n v="0"/>
    <n v="3"/>
    <x v="27"/>
    <n v="3"/>
    <s v="ocean"/>
    <n v="2"/>
  </r>
  <r>
    <s v="QUI2014"/>
    <x v="0"/>
    <x v="14"/>
    <x v="41"/>
    <n v="3.0484909999999997E-4"/>
    <n v="3.0484909999999997E-4"/>
    <n v="2.1698970000000001E-2"/>
    <n v="2"/>
    <n v="5"/>
    <s v="N"/>
    <n v="2"/>
    <s v="BC"/>
    <x v="6"/>
    <s v="Quinsam Fall"/>
    <n v="2"/>
    <n v="2"/>
    <n v="4"/>
    <n v="6"/>
    <n v="0"/>
    <n v="3"/>
    <x v="41"/>
    <n v="3"/>
    <s v="ocean"/>
    <n v="3"/>
  </r>
  <r>
    <s v="RBT1973"/>
    <x v="0"/>
    <x v="15"/>
    <x v="28"/>
    <n v="1.70649E-3"/>
    <n v="1.3107529999999999E-2"/>
    <n v="3.4830409999999999E-2"/>
    <n v="2"/>
    <n v="5"/>
    <s v="Y"/>
    <n v="5"/>
    <s v="BC"/>
    <x v="7"/>
    <s v="Robertson Creek"/>
    <n v="2"/>
    <n v="2"/>
    <n v="4"/>
    <n v="5"/>
    <n v="0"/>
    <n v="3"/>
    <x v="28"/>
    <n v="3"/>
    <s v="ocean"/>
    <n v="0"/>
  </r>
  <r>
    <s v="RBT1974"/>
    <x v="0"/>
    <x v="15"/>
    <x v="29"/>
    <n v="6.2200989999999998E-3"/>
    <n v="7.771894E-2"/>
    <n v="0.2009523"/>
    <n v="2"/>
    <n v="5"/>
    <s v="Y"/>
    <n v="5"/>
    <s v="BC"/>
    <x v="7"/>
    <s v="Robertson Creek"/>
    <n v="2"/>
    <n v="2"/>
    <n v="4"/>
    <n v="5"/>
    <n v="0"/>
    <n v="3"/>
    <x v="29"/>
    <n v="3"/>
    <s v="ocean"/>
    <n v="0"/>
  </r>
  <r>
    <s v="RBT1975"/>
    <x v="0"/>
    <x v="15"/>
    <x v="30"/>
    <n v="6.7902099999999996E-3"/>
    <n v="3.9582970000000002E-2"/>
    <n v="0.10070610000000001"/>
    <n v="2"/>
    <n v="5"/>
    <s v="Y"/>
    <n v="5"/>
    <s v="BC"/>
    <x v="7"/>
    <s v="Robertson Creek"/>
    <n v="2"/>
    <n v="2"/>
    <n v="4"/>
    <n v="5"/>
    <n v="0"/>
    <n v="3"/>
    <x v="30"/>
    <n v="3"/>
    <s v="ocean"/>
    <n v="0"/>
  </r>
  <r>
    <s v="RBT1976"/>
    <x v="0"/>
    <x v="15"/>
    <x v="31"/>
    <n v="9.1872189999999999E-3"/>
    <n v="4.9246829999999998E-2"/>
    <n v="0.123752"/>
    <n v="2"/>
    <n v="5"/>
    <s v="Y"/>
    <n v="5"/>
    <s v="BC"/>
    <x v="7"/>
    <s v="Robertson Creek"/>
    <n v="2"/>
    <n v="2"/>
    <n v="4"/>
    <n v="5"/>
    <n v="0"/>
    <n v="3"/>
    <x v="31"/>
    <n v="3"/>
    <s v="ocean"/>
    <n v="0"/>
  </r>
  <r>
    <s v="RBT1977"/>
    <x v="0"/>
    <x v="15"/>
    <x v="32"/>
    <n v="3.3773119999999999E-3"/>
    <n v="1.247054E-2"/>
    <n v="3.0254619999999999E-2"/>
    <n v="2"/>
    <n v="5"/>
    <s v="Y"/>
    <n v="5"/>
    <s v="BC"/>
    <x v="7"/>
    <s v="Robertson Creek"/>
    <n v="2"/>
    <n v="2"/>
    <n v="4"/>
    <n v="5"/>
    <n v="0"/>
    <n v="3"/>
    <x v="32"/>
    <n v="3"/>
    <s v="ocean"/>
    <n v="0"/>
  </r>
  <r>
    <s v="RBT1978"/>
    <x v="0"/>
    <x v="15"/>
    <x v="33"/>
    <n v="4.3433639999999997E-3"/>
    <n v="2.7194200000000002E-2"/>
    <n v="7.1147150000000006E-2"/>
    <n v="2"/>
    <n v="5"/>
    <s v="Y"/>
    <n v="5"/>
    <s v="BC"/>
    <x v="7"/>
    <s v="Robertson Creek"/>
    <n v="2"/>
    <n v="2"/>
    <n v="4"/>
    <n v="5"/>
    <n v="0"/>
    <n v="3"/>
    <x v="33"/>
    <n v="3"/>
    <s v="ocean"/>
    <n v="0"/>
  </r>
  <r>
    <s v="RBT1979"/>
    <x v="0"/>
    <x v="15"/>
    <x v="34"/>
    <n v="3.1039380000000001E-3"/>
    <n v="2.4547139999999999E-2"/>
    <n v="6.5168760000000006E-2"/>
    <n v="2"/>
    <n v="5"/>
    <s v="Y"/>
    <n v="5"/>
    <s v="BC"/>
    <x v="7"/>
    <s v="Robertson Creek"/>
    <n v="2"/>
    <n v="2"/>
    <n v="4"/>
    <n v="5"/>
    <n v="0"/>
    <n v="3"/>
    <x v="34"/>
    <n v="3"/>
    <s v="ocean"/>
    <n v="0"/>
  </r>
  <r>
    <s v="RBT1980"/>
    <x v="0"/>
    <x v="15"/>
    <x v="35"/>
    <n v="2.688719E-3"/>
    <n v="1.881408E-2"/>
    <n v="4.9532989999999999E-2"/>
    <n v="2"/>
    <n v="5"/>
    <s v="Y"/>
    <n v="5"/>
    <s v="BC"/>
    <x v="7"/>
    <s v="Robertson Creek"/>
    <n v="2"/>
    <n v="2"/>
    <n v="4"/>
    <n v="5"/>
    <n v="0"/>
    <n v="3"/>
    <x v="35"/>
    <n v="3"/>
    <s v="ocean"/>
    <n v="0"/>
  </r>
  <r>
    <s v="RBT1981"/>
    <x v="0"/>
    <x v="15"/>
    <x v="36"/>
    <n v="2.0395209999999999E-3"/>
    <n v="1.337024E-2"/>
    <n v="3.5106409999999998E-2"/>
    <n v="2"/>
    <n v="5"/>
    <s v="Y"/>
    <n v="5"/>
    <s v="BC"/>
    <x v="7"/>
    <s v="Robertson Creek"/>
    <n v="2"/>
    <n v="2"/>
    <n v="4"/>
    <n v="5"/>
    <n v="0"/>
    <n v="3"/>
    <x v="36"/>
    <n v="3"/>
    <s v="ocean"/>
    <n v="0"/>
  </r>
  <r>
    <s v="RBT1982"/>
    <x v="0"/>
    <x v="15"/>
    <x v="37"/>
    <n v="9.4605410000000003E-4"/>
    <n v="6.7327730000000001E-3"/>
    <n v="1.716492E-2"/>
    <n v="2"/>
    <n v="5"/>
    <s v="Y"/>
    <n v="5"/>
    <s v="BC"/>
    <x v="7"/>
    <s v="Robertson Creek"/>
    <n v="2"/>
    <n v="2"/>
    <n v="4"/>
    <n v="5"/>
    <n v="0"/>
    <n v="3"/>
    <x v="37"/>
    <n v="3"/>
    <s v="ocean"/>
    <n v="0"/>
  </r>
  <r>
    <s v="RBT1983"/>
    <x v="0"/>
    <x v="15"/>
    <x v="38"/>
    <n v="1.9600229999999999E-4"/>
    <n v="5.0049719999999999E-4"/>
    <n v="1.175871E-3"/>
    <n v="2"/>
    <n v="5"/>
    <s v="Y"/>
    <n v="5"/>
    <s v="BC"/>
    <x v="7"/>
    <s v="Robertson Creek"/>
    <n v="2"/>
    <n v="2"/>
    <n v="4"/>
    <n v="5"/>
    <n v="0"/>
    <n v="3"/>
    <x v="38"/>
    <n v="3"/>
    <s v="ocean"/>
    <n v="0"/>
  </r>
  <r>
    <s v="RBT1984"/>
    <x v="0"/>
    <x v="15"/>
    <x v="39"/>
    <n v="1.3051689999999999E-3"/>
    <n v="1.6166099999999999E-2"/>
    <n v="4.3914370000000001E-2"/>
    <n v="2"/>
    <n v="5"/>
    <s v="Y"/>
    <n v="5"/>
    <s v="BC"/>
    <x v="7"/>
    <s v="Robertson Creek"/>
    <n v="2"/>
    <n v="2"/>
    <n v="4"/>
    <n v="5"/>
    <n v="0"/>
    <n v="3"/>
    <x v="39"/>
    <n v="3"/>
    <s v="ocean"/>
    <n v="0"/>
  </r>
  <r>
    <s v="RBT1985"/>
    <x v="0"/>
    <x v="15"/>
    <x v="40"/>
    <n v="1.235311E-3"/>
    <n v="1.518833E-2"/>
    <n v="4.209922E-2"/>
    <n v="2"/>
    <n v="5"/>
    <s v="Y"/>
    <n v="5"/>
    <s v="BC"/>
    <x v="7"/>
    <s v="Robertson Creek"/>
    <n v="2"/>
    <n v="2"/>
    <n v="4"/>
    <n v="5"/>
    <n v="0"/>
    <n v="3"/>
    <x v="40"/>
    <n v="3"/>
    <s v="ocean"/>
    <n v="0"/>
  </r>
  <r>
    <s v="RBT1986"/>
    <x v="0"/>
    <x v="15"/>
    <x v="0"/>
    <n v="2.2238560000000002E-3"/>
    <n v="3.3983869999999999E-2"/>
    <n v="9.5633209999999996E-2"/>
    <n v="2"/>
    <n v="5"/>
    <s v="Y"/>
    <n v="5"/>
    <s v="BC"/>
    <x v="7"/>
    <s v="Robertson Creek"/>
    <n v="2"/>
    <n v="2"/>
    <n v="4"/>
    <n v="5"/>
    <n v="0"/>
    <n v="3"/>
    <x v="0"/>
    <n v="3"/>
    <s v="ocean"/>
    <n v="0"/>
  </r>
  <r>
    <s v="RBT1987"/>
    <x v="0"/>
    <x v="15"/>
    <x v="1"/>
    <n v="3.8163210000000001E-3"/>
    <n v="3.5412159999999998E-2"/>
    <n v="9.7008490000000003E-2"/>
    <n v="2"/>
    <n v="5"/>
    <s v="Y"/>
    <n v="5"/>
    <s v="BC"/>
    <x v="7"/>
    <s v="Robertson Creek"/>
    <n v="2"/>
    <n v="2"/>
    <n v="4"/>
    <n v="5"/>
    <n v="0"/>
    <n v="3"/>
    <x v="1"/>
    <n v="3"/>
    <s v="ocean"/>
    <n v="0"/>
  </r>
  <r>
    <s v="RBT1988"/>
    <x v="0"/>
    <x v="15"/>
    <x v="2"/>
    <n v="4.8093119999999996E-3"/>
    <n v="4.7567579999999998E-2"/>
    <n v="0.12971150000000001"/>
    <n v="2"/>
    <n v="5"/>
    <s v="Y"/>
    <n v="5"/>
    <s v="BC"/>
    <x v="7"/>
    <s v="Robertson Creek"/>
    <n v="2"/>
    <n v="2"/>
    <n v="4"/>
    <n v="5"/>
    <n v="0"/>
    <n v="3"/>
    <x v="2"/>
    <n v="3"/>
    <s v="ocean"/>
    <n v="0"/>
  </r>
  <r>
    <s v="RBT1989"/>
    <x v="0"/>
    <x v="15"/>
    <x v="3"/>
    <n v="4.1195959999999997E-3"/>
    <n v="3.717235E-2"/>
    <n v="9.8691390000000004E-2"/>
    <n v="2"/>
    <n v="5"/>
    <s v="Y"/>
    <n v="5"/>
    <s v="BC"/>
    <x v="7"/>
    <s v="Robertson Creek"/>
    <n v="2"/>
    <n v="2"/>
    <n v="4"/>
    <n v="5"/>
    <n v="0"/>
    <n v="3"/>
    <x v="3"/>
    <n v="3"/>
    <s v="ocean"/>
    <n v="0"/>
  </r>
  <r>
    <s v="RBT1990"/>
    <x v="0"/>
    <x v="15"/>
    <x v="4"/>
    <n v="3.2474969999999998E-3"/>
    <n v="2.0614799999999999E-2"/>
    <n v="5.5388640000000003E-2"/>
    <n v="2"/>
    <n v="5"/>
    <s v="Y"/>
    <n v="5"/>
    <s v="BC"/>
    <x v="7"/>
    <s v="Robertson Creek"/>
    <n v="2"/>
    <n v="2"/>
    <n v="4"/>
    <n v="5"/>
    <n v="0"/>
    <n v="3"/>
    <x v="4"/>
    <n v="3"/>
    <s v="ocean"/>
    <n v="0"/>
  </r>
  <r>
    <s v="RBT1991"/>
    <x v="0"/>
    <x v="15"/>
    <x v="5"/>
    <n v="6.8023810000000004E-4"/>
    <n v="4.3194389999999996E-3"/>
    <n v="1.110676E-2"/>
    <n v="2"/>
    <n v="5"/>
    <s v="Y"/>
    <n v="5"/>
    <s v="BC"/>
    <x v="7"/>
    <s v="Robertson Creek"/>
    <n v="2"/>
    <n v="2"/>
    <n v="4"/>
    <n v="5"/>
    <n v="0"/>
    <n v="3"/>
    <x v="5"/>
    <n v="3"/>
    <s v="ocean"/>
    <n v="0"/>
  </r>
  <r>
    <s v="RBT1992"/>
    <x v="0"/>
    <x v="15"/>
    <x v="6"/>
    <n v="2.2479710000000002E-5"/>
    <n v="1.1194239999999999E-4"/>
    <n v="2.7641960000000001E-4"/>
    <n v="2"/>
    <n v="5"/>
    <s v="Y"/>
    <n v="5"/>
    <s v="BC"/>
    <x v="7"/>
    <s v="Robertson Creek"/>
    <n v="2"/>
    <n v="2"/>
    <n v="4"/>
    <n v="5"/>
    <n v="0"/>
    <n v="3"/>
    <x v="6"/>
    <n v="3"/>
    <s v="ocean"/>
    <n v="0"/>
  </r>
  <r>
    <s v="RBT1993"/>
    <x v="0"/>
    <x v="15"/>
    <x v="7"/>
    <n v="6.1766659999999999E-4"/>
    <n v="8.3116100000000005E-3"/>
    <n v="2.2280979999999999E-2"/>
    <n v="2"/>
    <n v="5"/>
    <s v="Y"/>
    <n v="5"/>
    <s v="BC"/>
    <x v="7"/>
    <s v="Robertson Creek"/>
    <n v="2"/>
    <n v="2"/>
    <n v="4"/>
    <n v="5"/>
    <n v="0"/>
    <n v="3"/>
    <x v="7"/>
    <n v="3"/>
    <s v="ocean"/>
    <n v="0"/>
  </r>
  <r>
    <s v="RBT1994"/>
    <x v="0"/>
    <x v="15"/>
    <x v="8"/>
    <n v="4.6774069999999999E-4"/>
    <n v="1.649929E-2"/>
    <n v="4.6834939999999999E-2"/>
    <n v="2"/>
    <n v="5"/>
    <s v="Y"/>
    <n v="5"/>
    <s v="BC"/>
    <x v="7"/>
    <s v="Robertson Creek"/>
    <n v="2"/>
    <n v="2"/>
    <n v="4"/>
    <n v="5"/>
    <n v="0"/>
    <n v="3"/>
    <x v="8"/>
    <n v="3"/>
    <s v="ocean"/>
    <n v="0"/>
  </r>
  <r>
    <s v="RBT1995"/>
    <x v="0"/>
    <x v="15"/>
    <x v="9"/>
    <n v="1.449055E-4"/>
    <n v="1.5424220000000001E-3"/>
    <n v="4.238014E-3"/>
    <n v="2"/>
    <n v="5"/>
    <s v="Y"/>
    <n v="5"/>
    <s v="BC"/>
    <x v="7"/>
    <s v="Robertson Creek"/>
    <n v="2"/>
    <n v="2"/>
    <n v="4"/>
    <n v="5"/>
    <n v="0"/>
    <n v="3"/>
    <x v="9"/>
    <n v="3"/>
    <s v="ocean"/>
    <n v="0"/>
  </r>
  <r>
    <s v="RBT1996"/>
    <x v="0"/>
    <x v="15"/>
    <x v="10"/>
    <n v="4.8786969999999997E-5"/>
    <n v="5.6691070000000003E-4"/>
    <n v="1.549634E-3"/>
    <n v="2"/>
    <n v="5"/>
    <s v="Y"/>
    <n v="5"/>
    <s v="BC"/>
    <x v="7"/>
    <s v="Robertson Creek"/>
    <n v="2"/>
    <n v="2"/>
    <n v="4"/>
    <n v="5"/>
    <n v="0"/>
    <n v="3"/>
    <x v="10"/>
    <n v="3"/>
    <s v="ocean"/>
    <n v="0"/>
  </r>
  <r>
    <s v="RBT1997"/>
    <x v="0"/>
    <x v="15"/>
    <x v="11"/>
    <n v="2.7841750000000002E-5"/>
    <n v="2.5982490000000001E-4"/>
    <n v="7.3693309999999998E-4"/>
    <n v="2"/>
    <n v="5"/>
    <s v="Y"/>
    <n v="5"/>
    <s v="BC"/>
    <x v="7"/>
    <s v="Robertson Creek"/>
    <n v="2"/>
    <n v="2"/>
    <n v="4"/>
    <n v="5"/>
    <n v="0"/>
    <n v="3"/>
    <x v="11"/>
    <n v="3"/>
    <s v="ocean"/>
    <n v="0"/>
  </r>
  <r>
    <s v="RBT1998"/>
    <x v="0"/>
    <x v="15"/>
    <x v="12"/>
    <n v="3.8317309999999998E-4"/>
    <n v="1.3106680000000001E-2"/>
    <n v="3.6583230000000001E-2"/>
    <n v="2"/>
    <n v="5"/>
    <s v="Y"/>
    <n v="5"/>
    <s v="BC"/>
    <x v="7"/>
    <s v="Robertson Creek"/>
    <n v="2"/>
    <n v="2"/>
    <n v="4"/>
    <n v="5"/>
    <n v="0"/>
    <n v="3"/>
    <x v="12"/>
    <n v="3"/>
    <s v="ocean"/>
    <n v="0"/>
  </r>
  <r>
    <s v="RBT1999"/>
    <x v="0"/>
    <x v="15"/>
    <x v="13"/>
    <n v="5.0202679999999998E-4"/>
    <n v="1.881116E-2"/>
    <n v="5.5771300000000003E-2"/>
    <n v="2"/>
    <n v="5"/>
    <s v="Y"/>
    <n v="5"/>
    <s v="BC"/>
    <x v="7"/>
    <s v="Robertson Creek"/>
    <n v="2"/>
    <n v="2"/>
    <n v="4"/>
    <n v="5"/>
    <n v="0"/>
    <n v="3"/>
    <x v="13"/>
    <n v="3"/>
    <s v="ocean"/>
    <n v="0"/>
  </r>
  <r>
    <s v="RBT2000"/>
    <x v="0"/>
    <x v="15"/>
    <x v="14"/>
    <n v="4.9169510000000004E-4"/>
    <n v="1.453105E-2"/>
    <n v="4.1053550000000001E-2"/>
    <n v="2"/>
    <n v="5"/>
    <s v="Y"/>
    <n v="5"/>
    <s v="BC"/>
    <x v="7"/>
    <s v="Robertson Creek"/>
    <n v="2"/>
    <n v="2"/>
    <n v="4"/>
    <n v="5"/>
    <n v="0"/>
    <n v="3"/>
    <x v="14"/>
    <n v="3"/>
    <s v="ocean"/>
    <n v="0"/>
  </r>
  <r>
    <s v="RBT2001"/>
    <x v="0"/>
    <x v="15"/>
    <x v="15"/>
    <n v="1.353527E-3"/>
    <n v="2.5371049999999999E-2"/>
    <n v="6.8398689999999998E-2"/>
    <n v="2"/>
    <n v="5"/>
    <s v="Y"/>
    <n v="5"/>
    <s v="BC"/>
    <x v="7"/>
    <s v="Robertson Creek"/>
    <n v="2"/>
    <n v="2"/>
    <n v="4"/>
    <n v="5"/>
    <n v="0"/>
    <n v="3"/>
    <x v="15"/>
    <n v="3"/>
    <s v="ocean"/>
    <n v="0"/>
  </r>
  <r>
    <s v="RBT2002"/>
    <x v="0"/>
    <x v="15"/>
    <x v="16"/>
    <n v="7.9185509999999998E-4"/>
    <n v="1.0256090000000001E-2"/>
    <n v="2.871777E-2"/>
    <n v="2"/>
    <n v="5"/>
    <s v="Y"/>
    <n v="5"/>
    <s v="BC"/>
    <x v="7"/>
    <s v="Robertson Creek"/>
    <n v="2"/>
    <n v="2"/>
    <n v="4"/>
    <n v="5"/>
    <n v="0"/>
    <n v="3"/>
    <x v="16"/>
    <n v="3"/>
    <s v="ocean"/>
    <n v="0"/>
  </r>
  <r>
    <s v="RBT2003"/>
    <x v="0"/>
    <x v="15"/>
    <x v="17"/>
    <n v="1.115581E-3"/>
    <n v="1.8212550000000001E-2"/>
    <n v="5.0115399999999997E-2"/>
    <n v="2"/>
    <n v="5"/>
    <s v="Y"/>
    <n v="5"/>
    <s v="BC"/>
    <x v="7"/>
    <s v="Robertson Creek"/>
    <n v="2"/>
    <n v="2"/>
    <n v="4"/>
    <n v="5"/>
    <n v="0"/>
    <n v="3"/>
    <x v="17"/>
    <n v="3"/>
    <s v="ocean"/>
    <n v="0"/>
  </r>
  <r>
    <s v="RBT2004"/>
    <x v="0"/>
    <x v="15"/>
    <x v="18"/>
    <n v="1.820364E-4"/>
    <n v="2.2870049999999999E-3"/>
    <n v="6.3843800000000003E-3"/>
    <n v="2"/>
    <n v="5"/>
    <s v="Y"/>
    <n v="5"/>
    <s v="BC"/>
    <x v="7"/>
    <s v="Robertson Creek"/>
    <n v="2"/>
    <n v="2"/>
    <n v="4"/>
    <n v="5"/>
    <n v="0"/>
    <n v="3"/>
    <x v="18"/>
    <n v="3"/>
    <s v="ocean"/>
    <n v="0"/>
  </r>
  <r>
    <s v="RBT2005"/>
    <x v="0"/>
    <x v="15"/>
    <x v="19"/>
    <n v="1.232309E-3"/>
    <n v="1.1487839999999999E-2"/>
    <n v="3.016079E-2"/>
    <n v="2"/>
    <n v="5"/>
    <s v="Y"/>
    <n v="5"/>
    <s v="BC"/>
    <x v="7"/>
    <s v="Robertson Creek"/>
    <n v="2"/>
    <n v="2"/>
    <n v="4"/>
    <n v="5"/>
    <n v="0"/>
    <n v="3"/>
    <x v="19"/>
    <n v="3"/>
    <s v="ocean"/>
    <n v="0"/>
  </r>
  <r>
    <s v="RBT2006"/>
    <x v="0"/>
    <x v="15"/>
    <x v="20"/>
    <n v="2.6368220000000001E-4"/>
    <n v="2.8781940000000002E-3"/>
    <n v="7.9534400000000009E-3"/>
    <n v="2"/>
    <n v="5"/>
    <s v="Y"/>
    <n v="5"/>
    <s v="BC"/>
    <x v="7"/>
    <s v="Robertson Creek"/>
    <n v="2"/>
    <n v="2"/>
    <n v="4"/>
    <n v="5"/>
    <n v="0"/>
    <n v="3"/>
    <x v="20"/>
    <n v="3"/>
    <s v="ocean"/>
    <n v="0"/>
  </r>
  <r>
    <s v="RBT2007"/>
    <x v="0"/>
    <x v="15"/>
    <x v="21"/>
    <n v="1.07412E-3"/>
    <n v="1.6236279999999999E-2"/>
    <n v="4.5522699999999999E-2"/>
    <n v="2"/>
    <n v="5"/>
    <s v="Y"/>
    <n v="5"/>
    <s v="BC"/>
    <x v="7"/>
    <s v="Robertson Creek"/>
    <n v="2"/>
    <n v="2"/>
    <n v="4"/>
    <n v="5"/>
    <n v="0"/>
    <n v="3"/>
    <x v="21"/>
    <n v="3"/>
    <s v="ocean"/>
    <n v="0"/>
  </r>
  <r>
    <s v="RBT2008"/>
    <x v="0"/>
    <x v="15"/>
    <x v="22"/>
    <n v="3.0350629999999998E-4"/>
    <n v="3.8872970000000001E-3"/>
    <n v="1.0756720000000001E-2"/>
    <n v="2"/>
    <n v="5"/>
    <s v="Y"/>
    <n v="5"/>
    <s v="BC"/>
    <x v="7"/>
    <s v="Robertson Creek"/>
    <n v="2"/>
    <n v="2"/>
    <n v="4"/>
    <n v="5"/>
    <n v="0"/>
    <n v="3"/>
    <x v="22"/>
    <n v="3"/>
    <s v="ocean"/>
    <n v="0"/>
  </r>
  <r>
    <s v="RBT2009"/>
    <x v="0"/>
    <x v="15"/>
    <x v="23"/>
    <n v="9.8564230000000003E-5"/>
    <n v="1.2573510000000001E-3"/>
    <n v="3.4636810000000001E-3"/>
    <n v="2"/>
    <n v="5"/>
    <s v="Y"/>
    <n v="5"/>
    <s v="BC"/>
    <x v="7"/>
    <s v="Robertson Creek"/>
    <n v="2"/>
    <n v="2"/>
    <n v="4"/>
    <n v="5"/>
    <n v="0"/>
    <n v="3"/>
    <x v="23"/>
    <n v="3"/>
    <s v="ocean"/>
    <n v="0"/>
  </r>
  <r>
    <s v="RBT2010"/>
    <x v="0"/>
    <x v="15"/>
    <x v="24"/>
    <n v="5.6517609999999995E-4"/>
    <n v="6.7534079999999998E-3"/>
    <n v="1.8367029999999999E-2"/>
    <n v="2"/>
    <n v="5"/>
    <s v="Y"/>
    <n v="5"/>
    <s v="BC"/>
    <x v="7"/>
    <s v="Robertson Creek"/>
    <n v="2"/>
    <n v="2"/>
    <n v="4"/>
    <n v="5"/>
    <n v="0"/>
    <n v="3"/>
    <x v="24"/>
    <n v="3"/>
    <s v="ocean"/>
    <n v="0"/>
  </r>
  <r>
    <s v="RBT2011"/>
    <x v="0"/>
    <x v="15"/>
    <x v="25"/>
    <n v="5.9175739999999999E-5"/>
    <n v="8.758676E-4"/>
    <n v="2.3711980000000001E-3"/>
    <n v="2"/>
    <n v="5"/>
    <s v="Y"/>
    <n v="5"/>
    <s v="BC"/>
    <x v="7"/>
    <s v="Robertson Creek"/>
    <n v="2"/>
    <n v="2"/>
    <n v="4"/>
    <n v="5"/>
    <n v="0"/>
    <n v="3"/>
    <x v="25"/>
    <n v="3"/>
    <s v="ocean"/>
    <n v="0"/>
  </r>
  <r>
    <s v="RBT2012"/>
    <x v="0"/>
    <x v="15"/>
    <x v="26"/>
    <n v="1.3872279999999999E-3"/>
    <n v="1.519176E-2"/>
    <n v="4.4038960000000002E-2"/>
    <n v="2"/>
    <n v="5"/>
    <s v="N"/>
    <n v="4"/>
    <s v="BC"/>
    <x v="7"/>
    <s v="Robertson Creek"/>
    <n v="2"/>
    <n v="2"/>
    <n v="4"/>
    <n v="5"/>
    <n v="0"/>
    <n v="3"/>
    <x v="26"/>
    <n v="3"/>
    <s v="ocean"/>
    <n v="1"/>
  </r>
  <r>
    <s v="RBT2013"/>
    <x v="0"/>
    <x v="15"/>
    <x v="27"/>
    <n v="5.6440169999999999E-4"/>
    <n v="3.9495930000000004E-3"/>
    <n v="3.1873489999999997E-2"/>
    <n v="2"/>
    <n v="5"/>
    <s v="N"/>
    <n v="3"/>
    <s v="BC"/>
    <x v="7"/>
    <s v="Robertson Creek"/>
    <n v="2"/>
    <n v="2"/>
    <n v="4"/>
    <n v="5"/>
    <n v="0"/>
    <n v="3"/>
    <x v="27"/>
    <n v="3"/>
    <s v="ocean"/>
    <n v="2"/>
  </r>
  <r>
    <s v="RBT2014"/>
    <x v="0"/>
    <x v="15"/>
    <x v="41"/>
    <n v="1.5878330000000001E-3"/>
    <n v="1.5878330000000001E-3"/>
    <n v="6.120341E-2"/>
    <n v="2"/>
    <n v="5"/>
    <s v="N"/>
    <n v="2"/>
    <s v="BC"/>
    <x v="7"/>
    <s v="Robertson Creek"/>
    <n v="2"/>
    <n v="2"/>
    <n v="4"/>
    <n v="5"/>
    <n v="0"/>
    <n v="3"/>
    <x v="41"/>
    <n v="3"/>
    <s v="ocean"/>
    <n v="3"/>
  </r>
  <r>
    <s v="SHU1984"/>
    <x v="0"/>
    <x v="16"/>
    <x v="39"/>
    <n v="9.50682E-4"/>
    <n v="2.369978E-2"/>
    <n v="6.7009219999999994E-2"/>
    <n v="2"/>
    <n v="5"/>
    <s v="Y"/>
    <n v="5"/>
    <s v="BC"/>
    <x v="3"/>
    <s v="Lower Shuswap River Summers"/>
    <n v="2"/>
    <n v="2"/>
    <n v="4"/>
    <n v="5"/>
    <n v="0"/>
    <n v="2"/>
    <x v="39"/>
    <n v="2"/>
    <s v="ocean"/>
    <n v="0"/>
  </r>
  <r>
    <s v="SHU1985"/>
    <x v="0"/>
    <x v="16"/>
    <x v="40"/>
    <n v="5.6643959999999995E-4"/>
    <n v="1.699146E-2"/>
    <n v="4.8967490000000002E-2"/>
    <n v="2"/>
    <n v="5"/>
    <s v="Y"/>
    <n v="5"/>
    <s v="BC"/>
    <x v="3"/>
    <s v="Lower Shuswap River Summers"/>
    <n v="2"/>
    <n v="2"/>
    <n v="4"/>
    <n v="5"/>
    <n v="0"/>
    <n v="2"/>
    <x v="40"/>
    <n v="2"/>
    <s v="ocean"/>
    <n v="0"/>
  </r>
  <r>
    <s v="SHU1986"/>
    <x v="0"/>
    <x v="16"/>
    <x v="0"/>
    <n v="7.1482550000000005E-4"/>
    <n v="1.6682300000000001E-2"/>
    <n v="4.7516969999999999E-2"/>
    <n v="2"/>
    <n v="5"/>
    <s v="Y"/>
    <n v="5"/>
    <s v="BC"/>
    <x v="3"/>
    <s v="Lower Shuswap River Summers"/>
    <n v="2"/>
    <n v="2"/>
    <n v="4"/>
    <n v="5"/>
    <n v="0"/>
    <n v="2"/>
    <x v="0"/>
    <n v="2"/>
    <s v="ocean"/>
    <n v="0"/>
  </r>
  <r>
    <s v="SHU1987"/>
    <x v="0"/>
    <x v="16"/>
    <x v="1"/>
    <n v="1.0533059999999999E-3"/>
    <n v="1.2476050000000001E-2"/>
    <n v="3.5123010000000003E-2"/>
    <n v="2"/>
    <n v="5"/>
    <s v="Y"/>
    <n v="5"/>
    <s v="BC"/>
    <x v="3"/>
    <s v="Lower Shuswap River Summers"/>
    <n v="2"/>
    <n v="2"/>
    <n v="4"/>
    <n v="5"/>
    <n v="0"/>
    <n v="2"/>
    <x v="1"/>
    <n v="2"/>
    <s v="ocean"/>
    <n v="0"/>
  </r>
  <r>
    <s v="SHU1988"/>
    <x v="0"/>
    <x v="16"/>
    <x v="2"/>
    <n v="7.4138079999999998E-4"/>
    <n v="4.9620819999999996E-3"/>
    <n v="1.348272E-2"/>
    <n v="2"/>
    <n v="5"/>
    <s v="Y"/>
    <n v="5"/>
    <s v="BC"/>
    <x v="3"/>
    <s v="Lower Shuswap River Summers"/>
    <n v="2"/>
    <n v="2"/>
    <n v="4"/>
    <n v="5"/>
    <n v="0"/>
    <n v="2"/>
    <x v="2"/>
    <n v="2"/>
    <s v="ocean"/>
    <n v="0"/>
  </r>
  <r>
    <s v="SHU1989"/>
    <x v="0"/>
    <x v="16"/>
    <x v="3"/>
    <n v="7.4969819999999999E-4"/>
    <n v="3.7218300000000002E-3"/>
    <n v="1.0134209999999999E-2"/>
    <n v="2"/>
    <n v="5"/>
    <s v="Y"/>
    <n v="5"/>
    <s v="BC"/>
    <x v="3"/>
    <s v="Lower Shuswap River Summers"/>
    <n v="2"/>
    <n v="2"/>
    <n v="4"/>
    <n v="5"/>
    <n v="0"/>
    <n v="2"/>
    <x v="3"/>
    <n v="2"/>
    <s v="ocean"/>
    <n v="0"/>
  </r>
  <r>
    <s v="SHU1990"/>
    <x v="0"/>
    <x v="16"/>
    <x v="4"/>
    <n v="1.580185E-3"/>
    <n v="2.932245E-2"/>
    <n v="8.1312460000000003E-2"/>
    <n v="2"/>
    <n v="5"/>
    <s v="Y"/>
    <n v="5"/>
    <s v="BC"/>
    <x v="3"/>
    <s v="Lower Shuswap River Summers"/>
    <n v="2"/>
    <n v="2"/>
    <n v="4"/>
    <n v="5"/>
    <n v="0"/>
    <n v="2"/>
    <x v="4"/>
    <n v="2"/>
    <s v="ocean"/>
    <n v="0"/>
  </r>
  <r>
    <s v="SHU1991"/>
    <x v="0"/>
    <x v="16"/>
    <x v="5"/>
    <n v="1.6511290000000001E-4"/>
    <n v="3.1399459999999998E-3"/>
    <n v="9.0223190000000009E-3"/>
    <n v="2"/>
    <n v="5"/>
    <s v="Y"/>
    <n v="5"/>
    <s v="BC"/>
    <x v="3"/>
    <s v="Lower Shuswap River Summers"/>
    <n v="2"/>
    <n v="2"/>
    <n v="4"/>
    <n v="5"/>
    <n v="0"/>
    <n v="2"/>
    <x v="5"/>
    <n v="2"/>
    <s v="ocean"/>
    <n v="0"/>
  </r>
  <r>
    <s v="SHU1992"/>
    <x v="0"/>
    <x v="16"/>
    <x v="6"/>
    <n v="1.5314459999999999E-3"/>
    <n v="1.206466E-2"/>
    <n v="3.2285330000000001E-2"/>
    <n v="2"/>
    <n v="5"/>
    <s v="Y"/>
    <n v="5"/>
    <s v="BC"/>
    <x v="3"/>
    <s v="Lower Shuswap River Summers"/>
    <n v="2"/>
    <n v="2"/>
    <n v="4"/>
    <n v="5"/>
    <n v="0"/>
    <n v="2"/>
    <x v="6"/>
    <n v="2"/>
    <s v="ocean"/>
    <n v="0"/>
  </r>
  <r>
    <s v="SHU1993"/>
    <x v="0"/>
    <x v="16"/>
    <x v="7"/>
    <n v="7.9156569999999996E-4"/>
    <n v="7.9233080000000004E-3"/>
    <n v="2.0960059999999999E-2"/>
    <n v="2"/>
    <n v="5"/>
    <s v="Y"/>
    <n v="5"/>
    <s v="BC"/>
    <x v="3"/>
    <s v="Lower Shuswap River Summers"/>
    <n v="2"/>
    <n v="2"/>
    <n v="4"/>
    <n v="5"/>
    <n v="0"/>
    <n v="2"/>
    <x v="7"/>
    <n v="2"/>
    <s v="ocean"/>
    <n v="0"/>
  </r>
  <r>
    <s v="SHU1994"/>
    <x v="0"/>
    <x v="16"/>
    <x v="8"/>
    <n v="4.8427090000000001E-4"/>
    <n v="1.150809E-2"/>
    <n v="3.2180319999999998E-2"/>
    <n v="2"/>
    <n v="5"/>
    <s v="Y"/>
    <n v="5"/>
    <s v="BC"/>
    <x v="3"/>
    <s v="Lower Shuswap River Summers"/>
    <n v="2"/>
    <n v="2"/>
    <n v="4"/>
    <n v="5"/>
    <n v="0"/>
    <n v="2"/>
    <x v="8"/>
    <n v="2"/>
    <s v="ocean"/>
    <n v="0"/>
  </r>
  <r>
    <s v="SHU1995"/>
    <x v="0"/>
    <x v="16"/>
    <x v="9"/>
    <n v="5.5319440000000004E-4"/>
    <n v="9.8007939999999998E-3"/>
    <n v="2.7337230000000001E-2"/>
    <n v="2"/>
    <n v="5"/>
    <s v="Y"/>
    <n v="5"/>
    <s v="BC"/>
    <x v="3"/>
    <s v="Lower Shuswap River Summers"/>
    <n v="2"/>
    <n v="2"/>
    <n v="4"/>
    <n v="5"/>
    <n v="0"/>
    <n v="2"/>
    <x v="9"/>
    <n v="2"/>
    <s v="ocean"/>
    <n v="0"/>
  </r>
  <r>
    <s v="SHU1996"/>
    <x v="0"/>
    <x v="16"/>
    <x v="10"/>
    <n v="7.8515859999999998E-4"/>
    <n v="1.167987E-2"/>
    <n v="3.1686590000000001E-2"/>
    <n v="2"/>
    <n v="5"/>
    <s v="Y"/>
    <n v="5"/>
    <s v="BC"/>
    <x v="3"/>
    <s v="Lower Shuswap River Summers"/>
    <n v="2"/>
    <n v="2"/>
    <n v="4"/>
    <n v="5"/>
    <n v="0"/>
    <n v="2"/>
    <x v="10"/>
    <n v="2"/>
    <s v="ocean"/>
    <n v="0"/>
  </r>
  <r>
    <s v="SHU1997"/>
    <x v="0"/>
    <x v="16"/>
    <x v="11"/>
    <n v="1.384775E-4"/>
    <n v="2.5693399999999998E-3"/>
    <n v="7.3069110000000001E-3"/>
    <n v="2"/>
    <n v="5"/>
    <s v="Y"/>
    <n v="5"/>
    <s v="BC"/>
    <x v="3"/>
    <s v="Lower Shuswap River Summers"/>
    <n v="2"/>
    <n v="2"/>
    <n v="4"/>
    <n v="5"/>
    <n v="0"/>
    <n v="2"/>
    <x v="11"/>
    <n v="2"/>
    <s v="ocean"/>
    <n v="0"/>
  </r>
  <r>
    <s v="SHU1998"/>
    <x v="0"/>
    <x v="16"/>
    <x v="12"/>
    <n v="1.9017870000000001E-3"/>
    <n v="2.4260279999999999E-2"/>
    <n v="6.4122159999999997E-2"/>
    <n v="2"/>
    <n v="5"/>
    <s v="Y"/>
    <n v="5"/>
    <s v="BC"/>
    <x v="3"/>
    <s v="Lower Shuswap River Summers"/>
    <n v="2"/>
    <n v="2"/>
    <n v="4"/>
    <n v="5"/>
    <n v="0"/>
    <n v="2"/>
    <x v="12"/>
    <n v="2"/>
    <s v="ocean"/>
    <n v="0"/>
  </r>
  <r>
    <s v="SHU1999"/>
    <x v="0"/>
    <x v="16"/>
    <x v="13"/>
    <n v="7.5022870000000005E-4"/>
    <n v="1.8053530000000002E-2"/>
    <n v="5.14668E-2"/>
    <n v="2"/>
    <n v="5"/>
    <s v="Y"/>
    <n v="5"/>
    <s v="BC"/>
    <x v="3"/>
    <s v="Lower Shuswap River Summers"/>
    <n v="2"/>
    <n v="2"/>
    <n v="4"/>
    <n v="5"/>
    <n v="0"/>
    <n v="2"/>
    <x v="13"/>
    <n v="2"/>
    <s v="ocean"/>
    <n v="0"/>
  </r>
  <r>
    <s v="SHU2000"/>
    <x v="0"/>
    <x v="16"/>
    <x v="14"/>
    <n v="1.63915E-3"/>
    <n v="1.4309570000000001E-2"/>
    <n v="3.7813779999999998E-2"/>
    <n v="2"/>
    <n v="5"/>
    <s v="Y"/>
    <n v="5"/>
    <s v="BC"/>
    <x v="3"/>
    <s v="Lower Shuswap River Summers"/>
    <n v="2"/>
    <n v="2"/>
    <n v="4"/>
    <n v="5"/>
    <n v="0"/>
    <n v="2"/>
    <x v="14"/>
    <n v="2"/>
    <s v="ocean"/>
    <n v="0"/>
  </r>
  <r>
    <s v="SHU2001"/>
    <x v="0"/>
    <x v="16"/>
    <x v="15"/>
    <n v="3.7895319999999998E-4"/>
    <n v="8.6818250000000007E-3"/>
    <n v="2.3934230000000001E-2"/>
    <n v="2"/>
    <n v="5"/>
    <s v="Y"/>
    <n v="5"/>
    <s v="BC"/>
    <x v="3"/>
    <s v="Lower Shuswap River Summers"/>
    <n v="2"/>
    <n v="2"/>
    <n v="4"/>
    <n v="5"/>
    <n v="0"/>
    <n v="2"/>
    <x v="15"/>
    <n v="2"/>
    <s v="ocean"/>
    <n v="0"/>
  </r>
  <r>
    <s v="SHU2002"/>
    <x v="0"/>
    <x v="16"/>
    <x v="16"/>
    <n v="1.1470199999999999E-3"/>
    <n v="1.535449E-2"/>
    <n v="4.3221320000000001E-2"/>
    <n v="2"/>
    <n v="5"/>
    <s v="Y"/>
    <n v="5"/>
    <s v="BC"/>
    <x v="3"/>
    <s v="Lower Shuswap River Summers"/>
    <n v="2"/>
    <n v="2"/>
    <n v="4"/>
    <n v="5"/>
    <n v="0"/>
    <n v="2"/>
    <x v="16"/>
    <n v="2"/>
    <s v="ocean"/>
    <n v="0"/>
  </r>
  <r>
    <s v="SHU2003"/>
    <x v="0"/>
    <x v="16"/>
    <x v="17"/>
    <n v="3.577179E-4"/>
    <n v="3.351644E-3"/>
    <n v="8.7265339999999993E-3"/>
    <n v="2"/>
    <n v="5"/>
    <s v="Y"/>
    <n v="5"/>
    <s v="BC"/>
    <x v="3"/>
    <s v="Lower Shuswap River Summers"/>
    <n v="2"/>
    <n v="2"/>
    <n v="4"/>
    <n v="5"/>
    <n v="0"/>
    <n v="2"/>
    <x v="17"/>
    <n v="2"/>
    <s v="ocean"/>
    <n v="0"/>
  </r>
  <r>
    <s v="SHU2004"/>
    <x v="0"/>
    <x v="16"/>
    <x v="18"/>
    <n v="4.5119350000000002E-4"/>
    <n v="3.2587219999999999E-3"/>
    <n v="8.4329320000000006E-3"/>
    <n v="2"/>
    <n v="5"/>
    <s v="Y"/>
    <n v="5"/>
    <s v="BC"/>
    <x v="3"/>
    <s v="Lower Shuswap River Summers"/>
    <n v="2"/>
    <n v="2"/>
    <n v="4"/>
    <n v="5"/>
    <n v="0"/>
    <n v="2"/>
    <x v="18"/>
    <n v="2"/>
    <s v="ocean"/>
    <n v="0"/>
  </r>
  <r>
    <s v="SHU2005"/>
    <x v="0"/>
    <x v="16"/>
    <x v="19"/>
    <n v="1.494064E-3"/>
    <n v="1.401268E-2"/>
    <n v="3.5225960000000001E-2"/>
    <n v="2"/>
    <n v="5"/>
    <s v="Y"/>
    <n v="5"/>
    <s v="BC"/>
    <x v="3"/>
    <s v="Lower Shuswap River Summers"/>
    <n v="2"/>
    <n v="2"/>
    <n v="4"/>
    <n v="5"/>
    <n v="0"/>
    <n v="2"/>
    <x v="19"/>
    <n v="2"/>
    <s v="ocean"/>
    <n v="0"/>
  </r>
  <r>
    <s v="SHU2006"/>
    <x v="0"/>
    <x v="16"/>
    <x v="20"/>
    <n v="1.1247589999999999E-3"/>
    <n v="1.0500819999999999E-2"/>
    <n v="2.80532E-2"/>
    <n v="2"/>
    <n v="5"/>
    <s v="Y"/>
    <n v="5"/>
    <s v="BC"/>
    <x v="3"/>
    <s v="Lower Shuswap River Summers"/>
    <n v="2"/>
    <n v="2"/>
    <n v="4"/>
    <n v="5"/>
    <n v="0"/>
    <n v="2"/>
    <x v="20"/>
    <n v="2"/>
    <s v="ocean"/>
    <n v="0"/>
  </r>
  <r>
    <s v="SHU2007"/>
    <x v="0"/>
    <x v="16"/>
    <x v="21"/>
    <n v="3.1221969999999999E-4"/>
    <n v="8.0547220000000003E-3"/>
    <n v="2.1752569999999999E-2"/>
    <n v="2"/>
    <n v="5"/>
    <s v="Y"/>
    <n v="5"/>
    <s v="BC"/>
    <x v="3"/>
    <s v="Lower Shuswap River Summers"/>
    <n v="2"/>
    <n v="2"/>
    <n v="4"/>
    <n v="5"/>
    <n v="0"/>
    <n v="2"/>
    <x v="21"/>
    <n v="2"/>
    <s v="ocean"/>
    <n v="0"/>
  </r>
  <r>
    <s v="SHU2008"/>
    <x v="0"/>
    <x v="16"/>
    <x v="22"/>
    <n v="2.6333649999999998E-4"/>
    <n v="3.9229879999999996E-3"/>
    <n v="1.047462E-2"/>
    <n v="2"/>
    <n v="5"/>
    <s v="Y"/>
    <n v="5"/>
    <s v="BC"/>
    <x v="3"/>
    <s v="Lower Shuswap River Summers"/>
    <n v="2"/>
    <n v="2"/>
    <n v="4"/>
    <n v="5"/>
    <n v="0"/>
    <n v="2"/>
    <x v="22"/>
    <n v="2"/>
    <s v="ocean"/>
    <n v="0"/>
  </r>
  <r>
    <s v="SHU2009"/>
    <x v="0"/>
    <x v="16"/>
    <x v="23"/>
    <n v="6.693138E-4"/>
    <n v="5.0677630000000003E-3"/>
    <n v="1.3285129999999999E-2"/>
    <n v="2"/>
    <n v="5"/>
    <s v="Y"/>
    <n v="5"/>
    <s v="BC"/>
    <x v="3"/>
    <s v="Lower Shuswap River Summers"/>
    <n v="2"/>
    <n v="2"/>
    <n v="4"/>
    <n v="5"/>
    <n v="0"/>
    <n v="2"/>
    <x v="23"/>
    <n v="2"/>
    <s v="ocean"/>
    <n v="0"/>
  </r>
  <r>
    <s v="SHU2010"/>
    <x v="0"/>
    <x v="16"/>
    <x v="24"/>
    <n v="1.2327900000000001E-3"/>
    <n v="2.1623099999999999E-2"/>
    <n v="5.5233989999999997E-2"/>
    <n v="2"/>
    <n v="5"/>
    <s v="Y"/>
    <n v="5"/>
    <s v="BC"/>
    <x v="3"/>
    <s v="Lower Shuswap River Summers"/>
    <n v="2"/>
    <n v="2"/>
    <n v="4"/>
    <n v="5"/>
    <n v="0"/>
    <n v="2"/>
    <x v="24"/>
    <n v="2"/>
    <s v="ocean"/>
    <n v="0"/>
  </r>
  <r>
    <s v="SHU2011"/>
    <x v="0"/>
    <x v="16"/>
    <x v="25"/>
    <n v="8.1624270000000003E-4"/>
    <n v="9.1966070000000007E-3"/>
    <n v="2.5682610000000002E-2"/>
    <n v="2"/>
    <n v="5"/>
    <s v="Y"/>
    <n v="5"/>
    <s v="BC"/>
    <x v="3"/>
    <s v="Lower Shuswap River Summers"/>
    <n v="2"/>
    <n v="2"/>
    <n v="4"/>
    <n v="5"/>
    <n v="0"/>
    <n v="2"/>
    <x v="25"/>
    <n v="2"/>
    <s v="ocean"/>
    <n v="0"/>
  </r>
  <r>
    <s v="SHU2012"/>
    <x v="0"/>
    <x v="16"/>
    <x v="26"/>
    <n v="9.50992E-4"/>
    <n v="6.545609E-3"/>
    <n v="1.6667270000000001E-2"/>
    <n v="2"/>
    <n v="5"/>
    <s v="N"/>
    <n v="4"/>
    <s v="BC"/>
    <x v="3"/>
    <s v="Lower Shuswap River Summers"/>
    <n v="2"/>
    <n v="2"/>
    <n v="4"/>
    <n v="5"/>
    <n v="0"/>
    <n v="2"/>
    <x v="26"/>
    <n v="2"/>
    <s v="ocean"/>
    <n v="1"/>
  </r>
  <r>
    <s v="SHU2013"/>
    <x v="0"/>
    <x v="16"/>
    <x v="27"/>
    <n v="1.199722E-4"/>
    <n v="1.0070700000000001E-3"/>
    <n v="5.8110829999999999E-3"/>
    <n v="2"/>
    <n v="5"/>
    <s v="N"/>
    <n v="3"/>
    <s v="BC"/>
    <x v="3"/>
    <s v="Lower Shuswap River Summers"/>
    <n v="2"/>
    <n v="2"/>
    <n v="4"/>
    <n v="5"/>
    <n v="0"/>
    <n v="2"/>
    <x v="27"/>
    <n v="2"/>
    <s v="ocean"/>
    <n v="2"/>
  </r>
  <r>
    <s v="SHU2014"/>
    <x v="0"/>
    <x v="16"/>
    <x v="41"/>
    <n v="1.230241E-3"/>
    <n v="1.230241E-3"/>
    <n v="4.2292870000000003E-2"/>
    <n v="2"/>
    <n v="5"/>
    <s v="N"/>
    <n v="2"/>
    <s v="BC"/>
    <x v="3"/>
    <s v="Lower Shuswap River Summers"/>
    <n v="2"/>
    <n v="2"/>
    <n v="4"/>
    <n v="5"/>
    <n v="0"/>
    <n v="2"/>
    <x v="41"/>
    <n v="2"/>
    <s v="ocean"/>
    <n v="3"/>
  </r>
  <r>
    <s v="AKS1976"/>
    <x v="1"/>
    <x v="17"/>
    <x v="31"/>
    <n v="2.2076639999999998E-3"/>
    <n v="0.1004823"/>
    <n v="0.2529033"/>
    <n v="3"/>
    <n v="6"/>
    <s v="Y"/>
    <n v="6"/>
    <s v="AK"/>
    <x v="8"/>
    <s v="Alaska Spring"/>
    <n v="1"/>
    <n v="3"/>
    <n v="5"/>
    <n v="6"/>
    <n v="1"/>
    <n v="1"/>
    <x v="32"/>
    <n v="1"/>
    <s v="stream"/>
    <n v="0"/>
  </r>
  <r>
    <s v="AKS1977"/>
    <x v="1"/>
    <x v="17"/>
    <x v="32"/>
    <n v="2.0605850000000002E-3"/>
    <n v="9.3158570000000003E-3"/>
    <n v="2.3715750000000001E-2"/>
    <n v="3"/>
    <n v="6"/>
    <s v="Y"/>
    <n v="6"/>
    <s v="AK"/>
    <x v="8"/>
    <s v="Alaska Spring"/>
    <n v="1"/>
    <n v="3"/>
    <n v="5"/>
    <n v="6"/>
    <n v="1"/>
    <n v="1"/>
    <x v="33"/>
    <n v="1"/>
    <s v="stream"/>
    <n v="0"/>
  </r>
  <r>
    <s v="AKS1978"/>
    <x v="1"/>
    <x v="17"/>
    <x v="33"/>
    <n v="2.0486110000000001E-3"/>
    <n v="2.431092E-2"/>
    <n v="6.8485829999999998E-2"/>
    <n v="3"/>
    <n v="6"/>
    <s v="Y"/>
    <n v="6"/>
    <s v="AK"/>
    <x v="8"/>
    <s v="Alaska Spring"/>
    <n v="1"/>
    <n v="3"/>
    <n v="5"/>
    <n v="6"/>
    <n v="1"/>
    <n v="1"/>
    <x v="34"/>
    <n v="1"/>
    <s v="stream"/>
    <n v="0"/>
  </r>
  <r>
    <s v="AKS1979"/>
    <x v="1"/>
    <x v="17"/>
    <x v="34"/>
    <n v="1.3515289999999999E-2"/>
    <n v="7.1079249999999997E-2"/>
    <n v="0.18463830000000001"/>
    <n v="3"/>
    <n v="6"/>
    <s v="Y"/>
    <n v="6"/>
    <s v="AK"/>
    <x v="8"/>
    <s v="Alaska Spring"/>
    <n v="1"/>
    <n v="3"/>
    <n v="5"/>
    <n v="6"/>
    <n v="1"/>
    <n v="1"/>
    <x v="35"/>
    <n v="1"/>
    <s v="stream"/>
    <n v="0"/>
  </r>
  <r>
    <s v="AKS1980"/>
    <x v="1"/>
    <x v="17"/>
    <x v="35"/>
    <n v="7.0763029999999999E-3"/>
    <n v="5.4734030000000003E-2"/>
    <n v="0.1466228"/>
    <n v="3"/>
    <n v="6"/>
    <s v="Y"/>
    <n v="6"/>
    <s v="AK"/>
    <x v="8"/>
    <s v="Alaska Spring"/>
    <n v="1"/>
    <n v="3"/>
    <n v="5"/>
    <n v="6"/>
    <n v="1"/>
    <n v="1"/>
    <x v="36"/>
    <n v="1"/>
    <s v="stream"/>
    <n v="0"/>
  </r>
  <r>
    <s v="AKS1981"/>
    <x v="1"/>
    <x v="17"/>
    <x v="36"/>
    <n v="8.1942839999999996E-3"/>
    <n v="6.4956310000000003E-2"/>
    <n v="0.17292189999999999"/>
    <n v="3"/>
    <n v="6"/>
    <s v="Y"/>
    <n v="6"/>
    <s v="AK"/>
    <x v="8"/>
    <s v="Alaska Spring"/>
    <n v="1"/>
    <n v="3"/>
    <n v="5"/>
    <n v="6"/>
    <n v="1"/>
    <n v="1"/>
    <x v="37"/>
    <n v="1"/>
    <s v="stream"/>
    <n v="0"/>
  </r>
  <r>
    <s v="AKS1982"/>
    <x v="1"/>
    <x v="17"/>
    <x v="37"/>
    <n v="1.184206E-2"/>
    <n v="8.6230459999999995E-2"/>
    <n v="0.2304081"/>
    <n v="3"/>
    <n v="6"/>
    <s v="Y"/>
    <n v="6"/>
    <s v="AK"/>
    <x v="8"/>
    <s v="Alaska Spring"/>
    <n v="1"/>
    <n v="3"/>
    <n v="5"/>
    <n v="6"/>
    <n v="1"/>
    <n v="1"/>
    <x v="38"/>
    <n v="1"/>
    <s v="stream"/>
    <n v="0"/>
  </r>
  <r>
    <s v="AKS1983"/>
    <x v="1"/>
    <x v="17"/>
    <x v="38"/>
    <n v="8.0915039999999994E-3"/>
    <n v="5.6433850000000001E-2"/>
    <n v="0.1524356"/>
    <n v="3"/>
    <n v="6"/>
    <s v="Y"/>
    <n v="6"/>
    <s v="AK"/>
    <x v="8"/>
    <s v="Alaska Spring"/>
    <n v="1"/>
    <n v="3"/>
    <n v="5"/>
    <n v="6"/>
    <n v="1"/>
    <n v="1"/>
    <x v="39"/>
    <n v="1"/>
    <s v="stream"/>
    <n v="0"/>
  </r>
  <r>
    <s v="AKS1984"/>
    <x v="1"/>
    <x v="17"/>
    <x v="39"/>
    <n v="6.3012559999999999E-3"/>
    <n v="3.8952399999999998E-2"/>
    <n v="0.1039607"/>
    <n v="3"/>
    <n v="6"/>
    <s v="Y"/>
    <n v="6"/>
    <s v="AK"/>
    <x v="8"/>
    <s v="Alaska Spring"/>
    <n v="1"/>
    <n v="3"/>
    <n v="5"/>
    <n v="6"/>
    <n v="1"/>
    <n v="1"/>
    <x v="40"/>
    <n v="1"/>
    <s v="stream"/>
    <n v="0"/>
  </r>
  <r>
    <s v="AKS1985"/>
    <x v="1"/>
    <x v="17"/>
    <x v="40"/>
    <n v="3.7249499999999999E-3"/>
    <n v="2.1836520000000002E-2"/>
    <n v="5.7364150000000003E-2"/>
    <n v="3"/>
    <n v="6"/>
    <s v="Y"/>
    <n v="6"/>
    <s v="AK"/>
    <x v="8"/>
    <s v="Alaska Spring"/>
    <n v="1"/>
    <n v="3"/>
    <n v="5"/>
    <n v="6"/>
    <n v="1"/>
    <n v="1"/>
    <x v="0"/>
    <n v="1"/>
    <s v="stream"/>
    <n v="0"/>
  </r>
  <r>
    <s v="AKS1986"/>
    <x v="1"/>
    <x v="17"/>
    <x v="0"/>
    <n v="6.2085179999999997E-3"/>
    <n v="4.6973359999999999E-2"/>
    <n v="0.1229901"/>
    <n v="3"/>
    <n v="6"/>
    <s v="Y"/>
    <n v="6"/>
    <s v="AK"/>
    <x v="8"/>
    <s v="Alaska Spring"/>
    <n v="1"/>
    <n v="3"/>
    <n v="5"/>
    <n v="6"/>
    <n v="1"/>
    <n v="1"/>
    <x v="1"/>
    <n v="1"/>
    <s v="stream"/>
    <n v="0"/>
  </r>
  <r>
    <s v="AKS1987"/>
    <x v="1"/>
    <x v="17"/>
    <x v="1"/>
    <n v="3.874082E-3"/>
    <n v="2.3042489999999999E-2"/>
    <n v="6.1673720000000001E-2"/>
    <n v="3"/>
    <n v="6"/>
    <s v="Y"/>
    <n v="6"/>
    <s v="AK"/>
    <x v="8"/>
    <s v="Alaska Spring"/>
    <n v="1"/>
    <n v="3"/>
    <n v="5"/>
    <n v="6"/>
    <n v="1"/>
    <n v="1"/>
    <x v="2"/>
    <n v="1"/>
    <s v="stream"/>
    <n v="0"/>
  </r>
  <r>
    <s v="AKS1988"/>
    <x v="1"/>
    <x v="17"/>
    <x v="2"/>
    <n v="2.4532930000000001E-3"/>
    <n v="1.652934E-2"/>
    <n v="4.3881240000000002E-2"/>
    <n v="3"/>
    <n v="6"/>
    <s v="Y"/>
    <n v="6"/>
    <s v="AK"/>
    <x v="8"/>
    <s v="Alaska Spring"/>
    <n v="1"/>
    <n v="3"/>
    <n v="5"/>
    <n v="6"/>
    <n v="1"/>
    <n v="1"/>
    <x v="3"/>
    <n v="1"/>
    <s v="stream"/>
    <n v="0"/>
  </r>
  <r>
    <s v="AKS1989"/>
    <x v="1"/>
    <x v="17"/>
    <x v="3"/>
    <n v="3.684358E-3"/>
    <n v="1.244762E-2"/>
    <n v="3.2048899999999998E-2"/>
    <n v="3"/>
    <n v="6"/>
    <s v="Y"/>
    <n v="6"/>
    <s v="AK"/>
    <x v="8"/>
    <s v="Alaska Spring"/>
    <n v="1"/>
    <n v="3"/>
    <n v="5"/>
    <n v="6"/>
    <n v="1"/>
    <n v="1"/>
    <x v="4"/>
    <n v="1"/>
    <s v="stream"/>
    <n v="0"/>
  </r>
  <r>
    <s v="AKS1990"/>
    <x v="1"/>
    <x v="17"/>
    <x v="4"/>
    <n v="1.4630929999999999E-3"/>
    <n v="1.465461E-2"/>
    <n v="4.0002540000000003E-2"/>
    <n v="3"/>
    <n v="6"/>
    <s v="Y"/>
    <n v="6"/>
    <s v="AK"/>
    <x v="8"/>
    <s v="Alaska Spring"/>
    <n v="1"/>
    <n v="3"/>
    <n v="5"/>
    <n v="6"/>
    <n v="1"/>
    <n v="1"/>
    <x v="5"/>
    <n v="1"/>
    <s v="stream"/>
    <n v="0"/>
  </r>
  <r>
    <s v="AKS1991"/>
    <x v="1"/>
    <x v="17"/>
    <x v="5"/>
    <n v="4.2601089999999998E-3"/>
    <n v="1.9010010000000001E-2"/>
    <n v="4.9686399999999999E-2"/>
    <n v="3"/>
    <n v="6"/>
    <s v="Y"/>
    <n v="6"/>
    <s v="AK"/>
    <x v="8"/>
    <s v="Alaska Spring"/>
    <n v="1"/>
    <n v="3"/>
    <n v="5"/>
    <n v="6"/>
    <n v="1"/>
    <n v="1"/>
    <x v="6"/>
    <n v="1"/>
    <s v="stream"/>
    <n v="0"/>
  </r>
  <r>
    <s v="AKS1992"/>
    <x v="1"/>
    <x v="17"/>
    <x v="6"/>
    <n v="1.443232E-3"/>
    <n v="1.5808490000000001E-2"/>
    <n v="4.460443E-2"/>
    <n v="3"/>
    <n v="6"/>
    <s v="Y"/>
    <n v="6"/>
    <s v="AK"/>
    <x v="8"/>
    <s v="Alaska Spring"/>
    <n v="1"/>
    <n v="3"/>
    <n v="5"/>
    <n v="6"/>
    <n v="1"/>
    <n v="1"/>
    <x v="7"/>
    <n v="1"/>
    <s v="stream"/>
    <n v="0"/>
  </r>
  <r>
    <s v="AKS1993"/>
    <x v="1"/>
    <x v="17"/>
    <x v="7"/>
    <n v="9.5987440000000002E-4"/>
    <n v="1.003621E-2"/>
    <n v="2.860246E-2"/>
    <n v="3"/>
    <n v="6"/>
    <s v="Y"/>
    <n v="6"/>
    <s v="AK"/>
    <x v="8"/>
    <s v="Alaska Spring"/>
    <n v="1"/>
    <n v="3"/>
    <n v="5"/>
    <n v="6"/>
    <n v="1"/>
    <n v="1"/>
    <x v="8"/>
    <n v="1"/>
    <s v="stream"/>
    <n v="0"/>
  </r>
  <r>
    <s v="AKS1994"/>
    <x v="1"/>
    <x v="17"/>
    <x v="8"/>
    <n v="1.4972309999999999E-3"/>
    <n v="1.701068E-2"/>
    <n v="4.8014599999999998E-2"/>
    <n v="3"/>
    <n v="6"/>
    <s v="Y"/>
    <n v="6"/>
    <s v="AK"/>
    <x v="8"/>
    <s v="Alaska Spring"/>
    <n v="1"/>
    <n v="3"/>
    <n v="5"/>
    <n v="6"/>
    <n v="1"/>
    <n v="1"/>
    <x v="9"/>
    <n v="1"/>
    <s v="stream"/>
    <n v="0"/>
  </r>
  <r>
    <s v="AKS1995"/>
    <x v="1"/>
    <x v="17"/>
    <x v="9"/>
    <n v="1.716167E-3"/>
    <n v="1.638475E-2"/>
    <n v="4.3922509999999998E-2"/>
    <n v="3"/>
    <n v="6"/>
    <s v="Y"/>
    <n v="6"/>
    <s v="AK"/>
    <x v="8"/>
    <s v="Alaska Spring"/>
    <n v="1"/>
    <n v="3"/>
    <n v="5"/>
    <n v="6"/>
    <n v="1"/>
    <n v="1"/>
    <x v="10"/>
    <n v="1"/>
    <s v="stream"/>
    <n v="0"/>
  </r>
  <r>
    <s v="AKS1996"/>
    <x v="1"/>
    <x v="17"/>
    <x v="10"/>
    <n v="3.2395850000000001E-3"/>
    <n v="3.7773050000000002E-2"/>
    <n v="0.10351050000000001"/>
    <n v="3"/>
    <n v="6"/>
    <s v="Y"/>
    <n v="6"/>
    <s v="AK"/>
    <x v="8"/>
    <s v="Alaska Spring"/>
    <n v="1"/>
    <n v="3"/>
    <n v="5"/>
    <n v="6"/>
    <n v="1"/>
    <n v="1"/>
    <x v="11"/>
    <n v="1"/>
    <s v="stream"/>
    <n v="0"/>
  </r>
  <r>
    <s v="AKS1997"/>
    <x v="1"/>
    <x v="17"/>
    <x v="11"/>
    <n v="1.023995E-3"/>
    <n v="1.377575E-2"/>
    <n v="3.8464350000000001E-2"/>
    <n v="3"/>
    <n v="6"/>
    <s v="Y"/>
    <n v="6"/>
    <s v="AK"/>
    <x v="8"/>
    <s v="Alaska Spring"/>
    <n v="1"/>
    <n v="3"/>
    <n v="5"/>
    <n v="6"/>
    <n v="1"/>
    <n v="1"/>
    <x v="12"/>
    <n v="1"/>
    <s v="stream"/>
    <n v="0"/>
  </r>
  <r>
    <s v="AKS1998"/>
    <x v="1"/>
    <x v="17"/>
    <x v="12"/>
    <n v="1.9627440000000002E-3"/>
    <n v="2.2608280000000001E-2"/>
    <n v="6.1996910000000002E-2"/>
    <n v="3"/>
    <n v="6"/>
    <s v="Y"/>
    <n v="6"/>
    <s v="AK"/>
    <x v="8"/>
    <s v="Alaska Spring"/>
    <n v="1"/>
    <n v="3"/>
    <n v="5"/>
    <n v="6"/>
    <n v="1"/>
    <n v="1"/>
    <x v="13"/>
    <n v="1"/>
    <s v="stream"/>
    <n v="0"/>
  </r>
  <r>
    <s v="AKS1999"/>
    <x v="1"/>
    <x v="17"/>
    <x v="13"/>
    <n v="2.1284310000000001E-3"/>
    <n v="2.529992E-2"/>
    <n v="7.0742600000000003E-2"/>
    <n v="3"/>
    <n v="6"/>
    <s v="Y"/>
    <n v="6"/>
    <s v="AK"/>
    <x v="8"/>
    <s v="Alaska Spring"/>
    <n v="1"/>
    <n v="3"/>
    <n v="5"/>
    <n v="6"/>
    <n v="1"/>
    <n v="1"/>
    <x v="14"/>
    <n v="1"/>
    <s v="stream"/>
    <n v="0"/>
  </r>
  <r>
    <s v="AKS2000"/>
    <x v="1"/>
    <x v="17"/>
    <x v="14"/>
    <n v="2.0478570000000001E-3"/>
    <n v="3.0415640000000001E-2"/>
    <n v="8.1052330000000006E-2"/>
    <n v="3"/>
    <n v="6"/>
    <s v="Y"/>
    <n v="6"/>
    <s v="AK"/>
    <x v="8"/>
    <s v="Alaska Spring"/>
    <n v="1"/>
    <n v="3"/>
    <n v="5"/>
    <n v="6"/>
    <n v="1"/>
    <n v="1"/>
    <x v="15"/>
    <n v="1"/>
    <s v="stream"/>
    <n v="0"/>
  </r>
  <r>
    <s v="AKS2001"/>
    <x v="1"/>
    <x v="17"/>
    <x v="15"/>
    <n v="2.7601909999999999E-3"/>
    <n v="3.3443479999999998E-2"/>
    <n v="8.9796139999999997E-2"/>
    <n v="3"/>
    <n v="6"/>
    <s v="Y"/>
    <n v="6"/>
    <s v="AK"/>
    <x v="8"/>
    <s v="Alaska Spring"/>
    <n v="1"/>
    <n v="3"/>
    <n v="5"/>
    <n v="6"/>
    <n v="1"/>
    <n v="1"/>
    <x v="16"/>
    <n v="1"/>
    <s v="stream"/>
    <n v="0"/>
  </r>
  <r>
    <s v="AKS2002"/>
    <x v="1"/>
    <x v="17"/>
    <x v="16"/>
    <n v="2.7104329999999999E-3"/>
    <n v="3.071836E-2"/>
    <n v="8.3111900000000002E-2"/>
    <n v="3"/>
    <n v="6"/>
    <s v="Y"/>
    <n v="6"/>
    <s v="AK"/>
    <x v="8"/>
    <s v="Alaska Spring"/>
    <n v="1"/>
    <n v="3"/>
    <n v="5"/>
    <n v="6"/>
    <n v="1"/>
    <n v="1"/>
    <x v="17"/>
    <n v="1"/>
    <s v="stream"/>
    <n v="0"/>
  </r>
  <r>
    <s v="AKS2003"/>
    <x v="1"/>
    <x v="17"/>
    <x v="17"/>
    <n v="3.9973989999999996E-3"/>
    <n v="3.9412830000000003E-2"/>
    <n v="0.1052782"/>
    <n v="3"/>
    <n v="6"/>
    <s v="Y"/>
    <n v="6"/>
    <s v="AK"/>
    <x v="8"/>
    <s v="Alaska Spring"/>
    <n v="1"/>
    <n v="3"/>
    <n v="5"/>
    <n v="6"/>
    <n v="1"/>
    <n v="1"/>
    <x v="18"/>
    <n v="1"/>
    <s v="stream"/>
    <n v="0"/>
  </r>
  <r>
    <s v="AKS2004"/>
    <x v="1"/>
    <x v="17"/>
    <x v="18"/>
    <n v="3.0389929999999998E-3"/>
    <n v="2.581926E-2"/>
    <n v="6.8682590000000002E-2"/>
    <n v="3"/>
    <n v="6"/>
    <s v="Y"/>
    <n v="6"/>
    <s v="AK"/>
    <x v="8"/>
    <s v="Alaska Spring"/>
    <n v="1"/>
    <n v="3"/>
    <n v="5"/>
    <n v="6"/>
    <n v="1"/>
    <n v="1"/>
    <x v="19"/>
    <n v="1"/>
    <s v="stream"/>
    <n v="0"/>
  </r>
  <r>
    <s v="AKS2005"/>
    <x v="1"/>
    <x v="17"/>
    <x v="19"/>
    <n v="1.752909E-3"/>
    <n v="2.2558439999999999E-2"/>
    <n v="6.0515069999999997E-2"/>
    <n v="3"/>
    <n v="6"/>
    <s v="Y"/>
    <n v="6"/>
    <s v="AK"/>
    <x v="8"/>
    <s v="Alaska Spring"/>
    <n v="1"/>
    <n v="3"/>
    <n v="5"/>
    <n v="6"/>
    <n v="1"/>
    <n v="1"/>
    <x v="20"/>
    <n v="1"/>
    <s v="stream"/>
    <n v="0"/>
  </r>
  <r>
    <s v="AKS2006"/>
    <x v="1"/>
    <x v="17"/>
    <x v="20"/>
    <n v="1.711768E-3"/>
    <n v="1.457113E-2"/>
    <n v="3.8706850000000001E-2"/>
    <n v="3"/>
    <n v="6"/>
    <s v="Y"/>
    <n v="6"/>
    <s v="AK"/>
    <x v="8"/>
    <s v="Alaska Spring"/>
    <n v="1"/>
    <n v="3"/>
    <n v="5"/>
    <n v="6"/>
    <n v="1"/>
    <n v="1"/>
    <x v="21"/>
    <n v="1"/>
    <s v="stream"/>
    <n v="0"/>
  </r>
  <r>
    <s v="AKS2007"/>
    <x v="1"/>
    <x v="17"/>
    <x v="21"/>
    <n v="8.3571730000000003E-4"/>
    <n v="1.145846E-2"/>
    <n v="3.0267289999999999E-2"/>
    <n v="3"/>
    <n v="6"/>
    <s v="Y"/>
    <n v="6"/>
    <s v="AK"/>
    <x v="8"/>
    <s v="Alaska Spring"/>
    <n v="1"/>
    <n v="3"/>
    <n v="5"/>
    <n v="6"/>
    <n v="1"/>
    <n v="1"/>
    <x v="22"/>
    <n v="1"/>
    <s v="stream"/>
    <n v="0"/>
  </r>
  <r>
    <s v="AKS2008"/>
    <x v="1"/>
    <x v="17"/>
    <x v="22"/>
    <n v="1.921907E-3"/>
    <n v="1.6338080000000001E-2"/>
    <n v="4.5414650000000001E-2"/>
    <n v="3"/>
    <n v="6"/>
    <s v="Y"/>
    <n v="6"/>
    <s v="AK"/>
    <x v="8"/>
    <s v="Alaska Spring"/>
    <n v="1"/>
    <n v="3"/>
    <n v="5"/>
    <n v="6"/>
    <n v="1"/>
    <n v="1"/>
    <x v="23"/>
    <n v="1"/>
    <s v="stream"/>
    <n v="0"/>
  </r>
  <r>
    <s v="AKS2009"/>
    <x v="1"/>
    <x v="17"/>
    <x v="23"/>
    <n v="9.1369460000000004E-4"/>
    <n v="1.20769E-2"/>
    <n v="3.2800299999999998E-2"/>
    <n v="3"/>
    <n v="6"/>
    <s v="Y"/>
    <n v="6"/>
    <s v="AK"/>
    <x v="8"/>
    <s v="Alaska Spring"/>
    <n v="1"/>
    <n v="3"/>
    <n v="5"/>
    <n v="6"/>
    <n v="1"/>
    <n v="1"/>
    <x v="24"/>
    <n v="1"/>
    <s v="stream"/>
    <n v="0"/>
  </r>
  <r>
    <s v="AKS2010"/>
    <x v="1"/>
    <x v="17"/>
    <x v="24"/>
    <n v="2.5146270000000002E-3"/>
    <n v="2.2296750000000001E-2"/>
    <n v="6.0518120000000002E-2"/>
    <n v="3"/>
    <n v="6"/>
    <s v="Y"/>
    <n v="6"/>
    <s v="AK"/>
    <x v="8"/>
    <s v="Alaska Spring"/>
    <n v="1"/>
    <n v="3"/>
    <n v="5"/>
    <n v="6"/>
    <n v="1"/>
    <n v="1"/>
    <x v="25"/>
    <n v="1"/>
    <s v="stream"/>
    <n v="0"/>
  </r>
  <r>
    <s v="AKS2011"/>
    <x v="1"/>
    <x v="17"/>
    <x v="25"/>
    <n v="1.2753689999999999E-3"/>
    <n v="1.3536970000000001E-2"/>
    <n v="3.7797299999999999E-2"/>
    <n v="3"/>
    <n v="6"/>
    <s v="N"/>
    <n v="5"/>
    <s v="AK"/>
    <x v="8"/>
    <s v="Alaska Spring"/>
    <n v="1"/>
    <n v="3"/>
    <n v="5"/>
    <n v="6"/>
    <n v="1"/>
    <n v="1"/>
    <x v="26"/>
    <n v="1"/>
    <s v="stream"/>
    <n v="1"/>
  </r>
  <r>
    <s v="AKS2012"/>
    <x v="1"/>
    <x v="17"/>
    <x v="26"/>
    <n v="1.1206650000000001E-3"/>
    <n v="4.7873710000000003E-3"/>
    <n v="2.579072E-2"/>
    <n v="3"/>
    <n v="6"/>
    <s v="N"/>
    <n v="4"/>
    <s v="AK"/>
    <x v="8"/>
    <s v="Alaska Spring"/>
    <n v="1"/>
    <n v="3"/>
    <n v="5"/>
    <n v="6"/>
    <n v="1"/>
    <n v="1"/>
    <x v="27"/>
    <n v="1"/>
    <s v="stream"/>
    <n v="2"/>
  </r>
  <r>
    <s v="AKS2013"/>
    <x v="1"/>
    <x v="17"/>
    <x v="27"/>
    <n v="1.464377E-3"/>
    <n v="1.464377E-3"/>
    <n v="4.2258549999999999E-2"/>
    <n v="3"/>
    <n v="6"/>
    <s v="N"/>
    <n v="3"/>
    <s v="AK"/>
    <x v="8"/>
    <s v="Alaska Spring"/>
    <n v="1"/>
    <n v="3"/>
    <n v="5"/>
    <n v="6"/>
    <n v="1"/>
    <n v="1"/>
    <x v="41"/>
    <n v="1"/>
    <s v="stream"/>
    <n v="3"/>
  </r>
  <r>
    <s v="CHK1999"/>
    <x v="2"/>
    <x v="18"/>
    <x v="13"/>
    <n v="1.034505E-2"/>
    <n v="3.2163820000000003E-2"/>
    <n v="8.0270540000000001E-2"/>
    <n v="3"/>
    <n v="6"/>
    <s v="Y"/>
    <n v="6"/>
    <s v="AK"/>
    <x v="8"/>
    <s v="Chilkat Spring"/>
    <n v="1"/>
    <n v="3"/>
    <n v="5"/>
    <n v="6"/>
    <n v="1"/>
    <n v="1"/>
    <x v="14"/>
    <n v="1"/>
    <s v="stream"/>
    <n v="0"/>
  </r>
  <r>
    <s v="CHK2000"/>
    <x v="2"/>
    <x v="18"/>
    <x v="14"/>
    <n v="5.4120419999999997E-3"/>
    <n v="2.439968E-2"/>
    <n v="6.2537389999999998E-2"/>
    <n v="3"/>
    <n v="6"/>
    <s v="Y"/>
    <n v="6"/>
    <s v="AK"/>
    <x v="8"/>
    <s v="Chilkat Spring"/>
    <n v="1"/>
    <n v="3"/>
    <n v="5"/>
    <n v="6"/>
    <n v="1"/>
    <n v="1"/>
    <x v="15"/>
    <n v="1"/>
    <s v="stream"/>
    <n v="0"/>
  </r>
  <r>
    <s v="CHK2001"/>
    <x v="2"/>
    <x v="18"/>
    <x v="15"/>
    <n v="2.0806430000000001E-3"/>
    <n v="1.360629E-2"/>
    <n v="3.6116879999999997E-2"/>
    <n v="3"/>
    <n v="6"/>
    <s v="Y"/>
    <n v="6"/>
    <s v="AK"/>
    <x v="8"/>
    <s v="Chilkat Spring"/>
    <n v="1"/>
    <n v="3"/>
    <n v="5"/>
    <n v="6"/>
    <n v="1"/>
    <n v="1"/>
    <x v="16"/>
    <n v="1"/>
    <s v="stream"/>
    <n v="0"/>
  </r>
  <r>
    <s v="CHK2002"/>
    <x v="2"/>
    <x v="18"/>
    <x v="16"/>
    <n v="7.398471E-4"/>
    <n v="5.7761599999999998E-3"/>
    <n v="1.6303410000000001E-2"/>
    <n v="3"/>
    <n v="6"/>
    <s v="Y"/>
    <n v="6"/>
    <s v="AK"/>
    <x v="8"/>
    <s v="Chilkat Spring"/>
    <n v="1"/>
    <n v="3"/>
    <n v="5"/>
    <n v="6"/>
    <n v="1"/>
    <n v="1"/>
    <x v="17"/>
    <n v="1"/>
    <s v="stream"/>
    <n v="0"/>
  </r>
  <r>
    <s v="CHK2003"/>
    <x v="2"/>
    <x v="18"/>
    <x v="17"/>
    <n v="9.7649219999999999E-4"/>
    <n v="1.2964699999999999E-2"/>
    <n v="3.7794130000000002E-2"/>
    <n v="3"/>
    <n v="6"/>
    <s v="Y"/>
    <n v="6"/>
    <s v="AK"/>
    <x v="8"/>
    <s v="Chilkat Spring"/>
    <n v="1"/>
    <n v="3"/>
    <n v="5"/>
    <n v="6"/>
    <n v="1"/>
    <n v="1"/>
    <x v="18"/>
    <n v="1"/>
    <s v="stream"/>
    <n v="0"/>
  </r>
  <r>
    <s v="CHK2004"/>
    <x v="2"/>
    <x v="18"/>
    <x v="18"/>
    <n v="1.6867749999999999E-3"/>
    <n v="1.158001E-2"/>
    <n v="3.1790819999999997E-2"/>
    <n v="3"/>
    <n v="6"/>
    <s v="Y"/>
    <n v="6"/>
    <s v="AK"/>
    <x v="8"/>
    <s v="Chilkat Spring"/>
    <n v="1"/>
    <n v="3"/>
    <n v="5"/>
    <n v="6"/>
    <n v="1"/>
    <n v="1"/>
    <x v="19"/>
    <n v="1"/>
    <s v="stream"/>
    <n v="0"/>
  </r>
  <r>
    <s v="CHK2005"/>
    <x v="2"/>
    <x v="18"/>
    <x v="19"/>
    <n v="3.7707560000000001E-3"/>
    <n v="1.917957E-2"/>
    <n v="4.9765459999999997E-2"/>
    <n v="3"/>
    <n v="6"/>
    <s v="Y"/>
    <n v="6"/>
    <s v="AK"/>
    <x v="8"/>
    <s v="Chilkat Spring"/>
    <n v="1"/>
    <n v="3"/>
    <n v="5"/>
    <n v="6"/>
    <n v="1"/>
    <n v="1"/>
    <x v="20"/>
    <n v="1"/>
    <s v="stream"/>
    <n v="0"/>
  </r>
  <r>
    <s v="CHK2006"/>
    <x v="2"/>
    <x v="18"/>
    <x v="20"/>
    <n v="7.4478979999999999E-4"/>
    <n v="8.0864000000000005E-3"/>
    <n v="2.2369110000000001E-2"/>
    <n v="3"/>
    <n v="6"/>
    <s v="Y"/>
    <n v="6"/>
    <s v="AK"/>
    <x v="8"/>
    <s v="Chilkat Spring"/>
    <n v="1"/>
    <n v="3"/>
    <n v="5"/>
    <n v="6"/>
    <n v="1"/>
    <n v="1"/>
    <x v="21"/>
    <n v="1"/>
    <s v="stream"/>
    <n v="0"/>
  </r>
  <r>
    <s v="CHK2007"/>
    <x v="2"/>
    <x v="18"/>
    <x v="21"/>
    <n v="1.7675E-3"/>
    <n v="1.643559E-2"/>
    <n v="4.4528360000000003E-2"/>
    <n v="3"/>
    <n v="6"/>
    <s v="Y"/>
    <n v="6"/>
    <s v="AK"/>
    <x v="8"/>
    <s v="Chilkat Spring"/>
    <n v="1"/>
    <n v="3"/>
    <n v="5"/>
    <n v="6"/>
    <n v="1"/>
    <n v="1"/>
    <x v="22"/>
    <n v="1"/>
    <s v="stream"/>
    <n v="0"/>
  </r>
  <r>
    <s v="CHK2008"/>
    <x v="2"/>
    <x v="18"/>
    <x v="22"/>
    <n v="6.6376990000000002E-4"/>
    <n v="7.0656160000000003E-3"/>
    <n v="1.9675769999999999E-2"/>
    <n v="3"/>
    <n v="6"/>
    <s v="Y"/>
    <n v="6"/>
    <s v="AK"/>
    <x v="8"/>
    <s v="Chilkat Spring"/>
    <n v="1"/>
    <n v="3"/>
    <n v="5"/>
    <n v="6"/>
    <n v="1"/>
    <n v="1"/>
    <x v="23"/>
    <n v="1"/>
    <s v="stream"/>
    <n v="0"/>
  </r>
  <r>
    <s v="CHK2009"/>
    <x v="2"/>
    <x v="18"/>
    <x v="23"/>
    <n v="1.094804E-3"/>
    <n v="8.1132610000000001E-3"/>
    <n v="2.1293690000000001E-2"/>
    <n v="3"/>
    <n v="6"/>
    <s v="Y"/>
    <n v="6"/>
    <s v="AK"/>
    <x v="8"/>
    <s v="Chilkat Spring"/>
    <n v="1"/>
    <n v="3"/>
    <n v="5"/>
    <n v="6"/>
    <n v="1"/>
    <n v="1"/>
    <x v="24"/>
    <n v="1"/>
    <s v="stream"/>
    <n v="0"/>
  </r>
  <r>
    <s v="CHK2010"/>
    <x v="2"/>
    <x v="18"/>
    <x v="24"/>
    <n v="2.5970289999999998E-3"/>
    <n v="1.071917E-2"/>
    <n v="2.7065510000000001E-2"/>
    <n v="3"/>
    <n v="6"/>
    <s v="Y"/>
    <n v="6"/>
    <s v="AK"/>
    <x v="8"/>
    <s v="Chilkat Spring"/>
    <n v="1"/>
    <n v="3"/>
    <n v="5"/>
    <n v="6"/>
    <n v="1"/>
    <n v="1"/>
    <x v="25"/>
    <n v="1"/>
    <s v="stream"/>
    <n v="0"/>
  </r>
  <r>
    <s v="CHK2011"/>
    <x v="2"/>
    <x v="18"/>
    <x v="25"/>
    <n v="4.9016450000000003E-4"/>
    <n v="5.2578540000000002E-3"/>
    <n v="1.731129E-2"/>
    <n v="3"/>
    <n v="6"/>
    <s v="N"/>
    <n v="5"/>
    <s v="AK"/>
    <x v="8"/>
    <s v="Chilkat Spring"/>
    <n v="1"/>
    <n v="3"/>
    <n v="5"/>
    <n v="6"/>
    <n v="1"/>
    <n v="1"/>
    <x v="26"/>
    <n v="1"/>
    <s v="stream"/>
    <n v="1"/>
  </r>
  <r>
    <s v="CHK2012"/>
    <x v="2"/>
    <x v="18"/>
    <x v="26"/>
    <n v="1.6878920000000001E-3"/>
    <n v="2.7311660000000001E-3"/>
    <n v="1.535011E-2"/>
    <n v="3"/>
    <n v="6"/>
    <s v="N"/>
    <n v="4"/>
    <s v="AK"/>
    <x v="8"/>
    <s v="Chilkat Spring"/>
    <n v="1"/>
    <n v="3"/>
    <n v="5"/>
    <n v="6"/>
    <n v="1"/>
    <n v="1"/>
    <x v="27"/>
    <n v="1"/>
    <s v="stream"/>
    <n v="2"/>
  </r>
  <r>
    <s v="STI1998"/>
    <x v="2"/>
    <x v="19"/>
    <x v="12"/>
    <n v="4.1208789999999998E-4"/>
    <n v="1.8208470000000001E-2"/>
    <n v="5.5032579999999998E-2"/>
    <n v="3"/>
    <n v="6"/>
    <s v="Y"/>
    <n v="6"/>
    <s v="TBR"/>
    <x v="9"/>
    <s v="Stikine River Spring"/>
    <n v="1"/>
    <n v="3"/>
    <n v="5"/>
    <n v="6"/>
    <n v="1"/>
    <n v="1"/>
    <x v="13"/>
    <n v="1"/>
    <s v="stream"/>
    <n v="0"/>
  </r>
  <r>
    <s v="STI1999"/>
    <x v="2"/>
    <x v="19"/>
    <x v="13"/>
    <n v="5.1957049999999997E-4"/>
    <n v="2.0901099999999999E-2"/>
    <n v="6.2849139999999998E-2"/>
    <n v="3"/>
    <n v="6"/>
    <s v="Y"/>
    <n v="6"/>
    <s v="TBR"/>
    <x v="9"/>
    <s v="Stikine River Spring"/>
    <n v="1"/>
    <n v="3"/>
    <n v="5"/>
    <n v="6"/>
    <n v="1"/>
    <n v="1"/>
    <x v="14"/>
    <n v="1"/>
    <s v="stream"/>
    <n v="0"/>
  </r>
  <r>
    <s v="STI2000"/>
    <x v="2"/>
    <x v="19"/>
    <x v="14"/>
    <n v="4.9234150000000004E-4"/>
    <n v="1.9248660000000001E-2"/>
    <n v="5.770691E-2"/>
    <n v="3"/>
    <n v="6"/>
    <s v="Y"/>
    <n v="6"/>
    <s v="TBR"/>
    <x v="9"/>
    <s v="Stikine River Spring"/>
    <n v="1"/>
    <n v="3"/>
    <n v="5"/>
    <n v="6"/>
    <n v="1"/>
    <n v="1"/>
    <x v="15"/>
    <n v="1"/>
    <s v="stream"/>
    <n v="0"/>
  </r>
  <r>
    <s v="STI2001"/>
    <x v="2"/>
    <x v="19"/>
    <x v="15"/>
    <n v="4.3941109999999999E-4"/>
    <n v="5.4930880000000001E-3"/>
    <n v="1.6034860000000001E-2"/>
    <n v="3"/>
    <n v="6"/>
    <s v="Y"/>
    <n v="6"/>
    <s v="TBR"/>
    <x v="9"/>
    <s v="Stikine River Spring"/>
    <n v="1"/>
    <n v="3"/>
    <n v="5"/>
    <n v="6"/>
    <n v="1"/>
    <n v="1"/>
    <x v="16"/>
    <n v="1"/>
    <s v="stream"/>
    <n v="0"/>
  </r>
  <r>
    <s v="STI2002"/>
    <x v="2"/>
    <x v="19"/>
    <x v="16"/>
    <n v="9.8386650000000008E-4"/>
    <n v="2.354734E-2"/>
    <n v="7.0484379999999999E-2"/>
    <n v="3"/>
    <n v="6"/>
    <s v="Y"/>
    <n v="6"/>
    <s v="TBR"/>
    <x v="9"/>
    <s v="Stikine River Spring"/>
    <n v="1"/>
    <n v="3"/>
    <n v="5"/>
    <n v="6"/>
    <n v="1"/>
    <n v="1"/>
    <x v="17"/>
    <n v="1"/>
    <s v="stream"/>
    <n v="0"/>
  </r>
  <r>
    <s v="STI2003"/>
    <x v="2"/>
    <x v="19"/>
    <x v="17"/>
    <n v="1.254446E-3"/>
    <n v="1.148061E-2"/>
    <n v="3.2987280000000001E-2"/>
    <n v="3"/>
    <n v="6"/>
    <s v="Y"/>
    <n v="6"/>
    <s v="TBR"/>
    <x v="9"/>
    <s v="Stikine River Spring"/>
    <n v="1"/>
    <n v="3"/>
    <n v="5"/>
    <n v="6"/>
    <n v="1"/>
    <n v="1"/>
    <x v="18"/>
    <n v="1"/>
    <s v="stream"/>
    <n v="0"/>
  </r>
  <r>
    <s v="STI2004"/>
    <x v="2"/>
    <x v="19"/>
    <x v="18"/>
    <n v="4.3357410000000003E-4"/>
    <n v="4.9265300000000001E-3"/>
    <n v="1.4398940000000001E-2"/>
    <n v="3"/>
    <n v="6"/>
    <s v="Y"/>
    <n v="6"/>
    <s v="TBR"/>
    <x v="9"/>
    <s v="Stikine River Spring"/>
    <n v="1"/>
    <n v="3"/>
    <n v="5"/>
    <n v="6"/>
    <n v="1"/>
    <n v="1"/>
    <x v="19"/>
    <n v="1"/>
    <s v="stream"/>
    <n v="0"/>
  </r>
  <r>
    <s v="STI2005"/>
    <x v="2"/>
    <x v="19"/>
    <x v="19"/>
    <n v="4.7372720000000003E-4"/>
    <n v="8.2642749999999997E-3"/>
    <n v="2.359253E-2"/>
    <n v="3"/>
    <n v="6"/>
    <s v="Y"/>
    <n v="6"/>
    <s v="TBR"/>
    <x v="9"/>
    <s v="Stikine River Spring"/>
    <n v="1"/>
    <n v="3"/>
    <n v="5"/>
    <n v="6"/>
    <n v="1"/>
    <n v="1"/>
    <x v="20"/>
    <n v="1"/>
    <s v="stream"/>
    <n v="0"/>
  </r>
  <r>
    <s v="STI2006"/>
    <x v="2"/>
    <x v="19"/>
    <x v="20"/>
    <n v="3.6563280000000001E-4"/>
    <n v="8.0249480000000005E-3"/>
    <n v="2.4035620000000001E-2"/>
    <n v="3"/>
    <n v="6"/>
    <s v="Y"/>
    <n v="6"/>
    <s v="TBR"/>
    <x v="9"/>
    <s v="Stikine River Spring"/>
    <n v="1"/>
    <n v="3"/>
    <n v="5"/>
    <n v="6"/>
    <n v="1"/>
    <n v="1"/>
    <x v="21"/>
    <n v="1"/>
    <s v="stream"/>
    <n v="0"/>
  </r>
  <r>
    <s v="STI2007"/>
    <x v="2"/>
    <x v="19"/>
    <x v="21"/>
    <n v="8.8115429999999998E-4"/>
    <n v="1.9924569999999999E-2"/>
    <n v="5.7510800000000001E-2"/>
    <n v="3"/>
    <n v="6"/>
    <s v="Y"/>
    <n v="6"/>
    <s v="TBR"/>
    <x v="9"/>
    <s v="Stikine River Spring"/>
    <n v="1"/>
    <n v="3"/>
    <n v="5"/>
    <n v="6"/>
    <n v="1"/>
    <n v="1"/>
    <x v="22"/>
    <n v="1"/>
    <s v="stream"/>
    <n v="0"/>
  </r>
  <r>
    <s v="STI2008"/>
    <x v="2"/>
    <x v="19"/>
    <x v="22"/>
    <n v="8.0469899999999997E-4"/>
    <n v="1.010686E-2"/>
    <n v="3.0062820000000001E-2"/>
    <n v="3"/>
    <n v="6"/>
    <s v="Y"/>
    <n v="6"/>
    <s v="TBR"/>
    <x v="9"/>
    <s v="Stikine River Spring"/>
    <n v="1"/>
    <n v="3"/>
    <n v="5"/>
    <n v="6"/>
    <n v="1"/>
    <n v="1"/>
    <x v="23"/>
    <n v="1"/>
    <s v="stream"/>
    <n v="0"/>
  </r>
  <r>
    <s v="STI2009"/>
    <x v="2"/>
    <x v="19"/>
    <x v="23"/>
    <n v="8.2341960000000003E-4"/>
    <n v="1.498595E-2"/>
    <n v="4.2416450000000001E-2"/>
    <n v="3"/>
    <n v="6"/>
    <s v="Y"/>
    <n v="6"/>
    <s v="TBR"/>
    <x v="9"/>
    <s v="Stikine River Spring"/>
    <n v="1"/>
    <n v="3"/>
    <n v="5"/>
    <n v="6"/>
    <n v="1"/>
    <n v="1"/>
    <x v="24"/>
    <n v="1"/>
    <s v="stream"/>
    <n v="0"/>
  </r>
  <r>
    <s v="STI2010"/>
    <x v="2"/>
    <x v="19"/>
    <x v="24"/>
    <n v="1.481663E-3"/>
    <n v="1.881089E-2"/>
    <n v="5.3108429999999998E-2"/>
    <n v="3"/>
    <n v="6"/>
    <s v="Y"/>
    <n v="6"/>
    <s v="TBR"/>
    <x v="9"/>
    <s v="Stikine River Spring"/>
    <n v="1"/>
    <n v="3"/>
    <n v="5"/>
    <n v="6"/>
    <n v="1"/>
    <n v="1"/>
    <x v="25"/>
    <n v="1"/>
    <s v="stream"/>
    <n v="0"/>
  </r>
  <r>
    <s v="STI2011"/>
    <x v="2"/>
    <x v="19"/>
    <x v="25"/>
    <n v="1.069862E-3"/>
    <n v="1.4882589999999999E-2"/>
    <n v="5.9970429999999998E-2"/>
    <n v="3"/>
    <n v="6"/>
    <s v="N"/>
    <n v="5"/>
    <s v="TBR"/>
    <x v="9"/>
    <s v="Stikine River Spring"/>
    <n v="1"/>
    <n v="3"/>
    <n v="5"/>
    <n v="6"/>
    <n v="1"/>
    <n v="1"/>
    <x v="26"/>
    <n v="1"/>
    <s v="stream"/>
    <n v="1"/>
  </r>
  <r>
    <s v="STI2012"/>
    <x v="2"/>
    <x v="19"/>
    <x v="26"/>
    <n v="1.495981E-3"/>
    <n v="4.2715649999999997E-3"/>
    <n v="5.9596280000000001E-2"/>
    <n v="3"/>
    <n v="6"/>
    <s v="N"/>
    <n v="4"/>
    <s v="TBR"/>
    <x v="9"/>
    <s v="Stikine River Spring"/>
    <n v="1"/>
    <n v="3"/>
    <n v="5"/>
    <n v="6"/>
    <n v="1"/>
    <n v="1"/>
    <x v="27"/>
    <n v="1"/>
    <s v="stream"/>
    <n v="2"/>
  </r>
  <r>
    <s v="TAK1975"/>
    <x v="2"/>
    <x v="20"/>
    <x v="30"/>
    <n v="4.0355119999999998E-3"/>
    <n v="5.6237080000000002E-2"/>
    <n v="0.15553829999999999"/>
    <n v="3"/>
    <n v="6"/>
    <s v="Y"/>
    <n v="6"/>
    <s v="TBR"/>
    <x v="9"/>
    <s v="Taku Spring"/>
    <n v="1"/>
    <n v="3"/>
    <n v="5"/>
    <n v="6"/>
    <n v="1"/>
    <n v="1"/>
    <x v="31"/>
    <n v="1"/>
    <s v="stream"/>
    <n v="0"/>
  </r>
  <r>
    <s v="TAK1976"/>
    <x v="2"/>
    <x v="20"/>
    <x v="31"/>
    <n v="6.5353380000000003E-4"/>
    <n v="9.4634490000000005E-3"/>
    <n v="2.6422629999999999E-2"/>
    <n v="3"/>
    <n v="6"/>
    <s v="Y"/>
    <n v="6"/>
    <s v="TBR"/>
    <x v="9"/>
    <s v="Taku Spring"/>
    <n v="1"/>
    <n v="3"/>
    <n v="5"/>
    <n v="6"/>
    <n v="1"/>
    <n v="1"/>
    <x v="32"/>
    <n v="1"/>
    <s v="stream"/>
    <n v="0"/>
  </r>
  <r>
    <s v="TAK1977"/>
    <x v="2"/>
    <x v="20"/>
    <x v="32"/>
    <n v="5.3135439999999997E-4"/>
    <n v="6.8656580000000002E-3"/>
    <n v="1.8223530000000002E-2"/>
    <n v="3"/>
    <n v="6"/>
    <s v="Y"/>
    <n v="6"/>
    <s v="TBR"/>
    <x v="9"/>
    <s v="Taku Spring"/>
    <n v="1"/>
    <n v="3"/>
    <n v="5"/>
    <n v="6"/>
    <n v="1"/>
    <n v="1"/>
    <x v="33"/>
    <n v="1"/>
    <s v="stream"/>
    <n v="0"/>
  </r>
  <r>
    <s v="TAK1978"/>
    <x v="2"/>
    <x v="20"/>
    <x v="33"/>
    <n v="5.2336069999999997E-4"/>
    <n v="6.3741249999999996E-3"/>
    <n v="1.7265289999999999E-2"/>
    <n v="3"/>
    <n v="6"/>
    <s v="Y"/>
    <n v="6"/>
    <s v="TBR"/>
    <x v="9"/>
    <s v="Taku Spring"/>
    <n v="1"/>
    <n v="3"/>
    <n v="5"/>
    <n v="6"/>
    <n v="1"/>
    <n v="1"/>
    <x v="34"/>
    <n v="1"/>
    <s v="stream"/>
    <n v="0"/>
  </r>
  <r>
    <s v="TAK1979"/>
    <x v="2"/>
    <x v="20"/>
    <x v="34"/>
    <n v="1.014645E-3"/>
    <n v="1.2165820000000001E-2"/>
    <n v="3.5312690000000001E-2"/>
    <n v="3"/>
    <n v="6"/>
    <s v="Y"/>
    <n v="6"/>
    <s v="TBR"/>
    <x v="9"/>
    <s v="Taku Spring"/>
    <n v="1"/>
    <n v="3"/>
    <n v="5"/>
    <n v="6"/>
    <n v="1"/>
    <n v="1"/>
    <x v="35"/>
    <n v="1"/>
    <s v="stream"/>
    <n v="0"/>
  </r>
  <r>
    <s v="TAK1980"/>
    <x v="2"/>
    <x v="20"/>
    <x v="35"/>
    <n v="5.2831570000000003E-4"/>
    <n v="6.525416E-3"/>
    <n v="1.8716119999999999E-2"/>
    <n v="3"/>
    <n v="6"/>
    <s v="Y"/>
    <n v="6"/>
    <s v="TBR"/>
    <x v="9"/>
    <s v="Taku Spring"/>
    <n v="1"/>
    <n v="3"/>
    <n v="5"/>
    <n v="6"/>
    <n v="1"/>
    <n v="1"/>
    <x v="36"/>
    <n v="1"/>
    <s v="stream"/>
    <n v="0"/>
  </r>
  <r>
    <s v="TAK1981"/>
    <x v="2"/>
    <x v="20"/>
    <x v="36"/>
    <n v="3.8659879999999999E-3"/>
    <n v="4.714252E-2"/>
    <n v="0.1314303"/>
    <n v="3"/>
    <n v="6"/>
    <s v="Y"/>
    <n v="6"/>
    <s v="TBR"/>
    <x v="9"/>
    <s v="Taku Spring"/>
    <n v="1"/>
    <n v="3"/>
    <n v="5"/>
    <n v="6"/>
    <n v="1"/>
    <n v="1"/>
    <x v="37"/>
    <n v="1"/>
    <s v="stream"/>
    <n v="0"/>
  </r>
  <r>
    <s v="TAK1982"/>
    <x v="2"/>
    <x v="20"/>
    <x v="37"/>
    <s v="na"/>
    <s v="na"/>
    <s v="na"/>
    <s v="na"/>
    <s v="na"/>
    <s v="na"/>
    <s v="na"/>
    <s v="TBR"/>
    <x v="9"/>
    <s v="Taku Spring"/>
    <n v="1"/>
    <n v="3"/>
    <n v="5"/>
    <n v="6"/>
    <n v="1"/>
    <n v="1"/>
    <x v="38"/>
    <n v="1"/>
    <s v="stream"/>
    <s v="na"/>
  </r>
  <r>
    <s v="TAK1983"/>
    <x v="2"/>
    <x v="20"/>
    <x v="38"/>
    <s v="na"/>
    <s v="na"/>
    <s v="na"/>
    <s v="na"/>
    <s v="na"/>
    <s v="na"/>
    <s v="na"/>
    <s v="TBR"/>
    <x v="9"/>
    <s v="Taku Spring"/>
    <n v="1"/>
    <n v="3"/>
    <n v="5"/>
    <n v="6"/>
    <n v="1"/>
    <n v="1"/>
    <x v="39"/>
    <n v="1"/>
    <s v="stream"/>
    <s v="na"/>
  </r>
  <r>
    <s v="TAK1984"/>
    <x v="2"/>
    <x v="20"/>
    <x v="39"/>
    <s v="na"/>
    <s v="na"/>
    <s v="na"/>
    <s v="na"/>
    <s v="na"/>
    <s v="na"/>
    <s v="na"/>
    <s v="TBR"/>
    <x v="9"/>
    <s v="Taku Spring"/>
    <n v="1"/>
    <n v="3"/>
    <n v="5"/>
    <n v="6"/>
    <n v="1"/>
    <n v="1"/>
    <x v="40"/>
    <n v="1"/>
    <s v="stream"/>
    <s v="na"/>
  </r>
  <r>
    <s v="TAK1985"/>
    <x v="2"/>
    <x v="20"/>
    <x v="40"/>
    <s v="na"/>
    <s v="na"/>
    <s v="na"/>
    <s v="na"/>
    <s v="na"/>
    <s v="na"/>
    <s v="na"/>
    <s v="TBR"/>
    <x v="9"/>
    <s v="Taku Spring"/>
    <n v="1"/>
    <n v="3"/>
    <n v="5"/>
    <n v="6"/>
    <n v="1"/>
    <n v="1"/>
    <x v="0"/>
    <n v="1"/>
    <s v="stream"/>
    <s v="na"/>
  </r>
  <r>
    <s v="TAK1986"/>
    <x v="2"/>
    <x v="20"/>
    <x v="0"/>
    <s v="na"/>
    <s v="na"/>
    <s v="na"/>
    <s v="na"/>
    <s v="na"/>
    <s v="na"/>
    <s v="na"/>
    <s v="TBR"/>
    <x v="9"/>
    <s v="Taku Spring"/>
    <n v="1"/>
    <n v="3"/>
    <n v="5"/>
    <n v="6"/>
    <n v="1"/>
    <n v="1"/>
    <x v="1"/>
    <n v="1"/>
    <s v="stream"/>
    <s v="na"/>
  </r>
  <r>
    <s v="TAK1987"/>
    <x v="2"/>
    <x v="20"/>
    <x v="1"/>
    <s v="na"/>
    <s v="na"/>
    <s v="na"/>
    <s v="na"/>
    <s v="na"/>
    <s v="na"/>
    <s v="na"/>
    <s v="TBR"/>
    <x v="9"/>
    <s v="Taku Spring"/>
    <n v="1"/>
    <n v="3"/>
    <n v="5"/>
    <n v="6"/>
    <n v="1"/>
    <n v="1"/>
    <x v="2"/>
    <n v="1"/>
    <s v="stream"/>
    <s v="na"/>
  </r>
  <r>
    <s v="TAK1988"/>
    <x v="2"/>
    <x v="20"/>
    <x v="2"/>
    <s v="na"/>
    <s v="na"/>
    <s v="na"/>
    <s v="na"/>
    <s v="na"/>
    <s v="na"/>
    <s v="na"/>
    <s v="TBR"/>
    <x v="9"/>
    <s v="Taku Spring"/>
    <n v="1"/>
    <n v="3"/>
    <n v="5"/>
    <n v="6"/>
    <n v="1"/>
    <n v="1"/>
    <x v="3"/>
    <n v="1"/>
    <s v="stream"/>
    <s v="na"/>
  </r>
  <r>
    <s v="TAK1989"/>
    <x v="2"/>
    <x v="20"/>
    <x v="3"/>
    <s v="na"/>
    <s v="na"/>
    <s v="na"/>
    <s v="na"/>
    <s v="na"/>
    <s v="na"/>
    <s v="na"/>
    <s v="TBR"/>
    <x v="9"/>
    <s v="Taku Spring"/>
    <n v="1"/>
    <n v="3"/>
    <n v="5"/>
    <n v="6"/>
    <n v="1"/>
    <n v="1"/>
    <x v="4"/>
    <n v="1"/>
    <s v="stream"/>
    <s v="na"/>
  </r>
  <r>
    <s v="TAK1990"/>
    <x v="2"/>
    <x v="20"/>
    <x v="4"/>
    <s v="na"/>
    <s v="na"/>
    <s v="na"/>
    <s v="na"/>
    <s v="na"/>
    <s v="na"/>
    <s v="na"/>
    <s v="TBR"/>
    <x v="9"/>
    <s v="Taku Spring"/>
    <n v="1"/>
    <n v="3"/>
    <n v="5"/>
    <n v="6"/>
    <n v="1"/>
    <n v="1"/>
    <x v="5"/>
    <n v="1"/>
    <s v="stream"/>
    <s v="na"/>
  </r>
  <r>
    <s v="TAK1991"/>
    <x v="2"/>
    <x v="20"/>
    <x v="5"/>
    <n v="6.6601159999999998E-3"/>
    <n v="9.103427E-2"/>
    <n v="0.26474589999999998"/>
    <n v="3"/>
    <n v="6"/>
    <s v="Y"/>
    <n v="6"/>
    <s v="TBR"/>
    <x v="9"/>
    <s v="Taku Spring"/>
    <n v="1"/>
    <n v="3"/>
    <n v="5"/>
    <n v="6"/>
    <n v="1"/>
    <n v="1"/>
    <x v="6"/>
    <n v="1"/>
    <s v="stream"/>
    <n v="0"/>
  </r>
  <r>
    <s v="TAK1992"/>
    <x v="2"/>
    <x v="20"/>
    <x v="6"/>
    <n v="2.9983929999999998E-3"/>
    <n v="4.1731190000000001E-2"/>
    <n v="0.1211832"/>
    <n v="3"/>
    <n v="6"/>
    <s v="Y"/>
    <n v="6"/>
    <s v="TBR"/>
    <x v="9"/>
    <s v="Taku Spring"/>
    <n v="1"/>
    <n v="3"/>
    <n v="5"/>
    <n v="6"/>
    <n v="1"/>
    <n v="1"/>
    <x v="7"/>
    <n v="1"/>
    <s v="stream"/>
    <n v="0"/>
  </r>
  <r>
    <s v="TAK1993"/>
    <x v="2"/>
    <x v="20"/>
    <x v="7"/>
    <n v="9.6341999999999999E-4"/>
    <n v="1.337087E-2"/>
    <n v="3.855567E-2"/>
    <n v="3"/>
    <n v="6"/>
    <s v="Y"/>
    <n v="6"/>
    <s v="TBR"/>
    <x v="9"/>
    <s v="Taku Spring"/>
    <n v="1"/>
    <n v="3"/>
    <n v="5"/>
    <n v="6"/>
    <n v="1"/>
    <n v="1"/>
    <x v="8"/>
    <n v="1"/>
    <s v="stream"/>
    <n v="0"/>
  </r>
  <r>
    <s v="TAK1994"/>
    <x v="2"/>
    <x v="20"/>
    <x v="8"/>
    <n v="2.0610759999999998E-3"/>
    <n v="2.316029E-2"/>
    <n v="6.5510200000000005E-2"/>
    <n v="3"/>
    <n v="6"/>
    <s v="Y"/>
    <n v="6"/>
    <s v="TBR"/>
    <x v="9"/>
    <s v="Taku Spring"/>
    <n v="1"/>
    <n v="3"/>
    <n v="5"/>
    <n v="6"/>
    <n v="1"/>
    <n v="1"/>
    <x v="9"/>
    <n v="1"/>
    <s v="stream"/>
    <n v="0"/>
  </r>
  <r>
    <s v="TAK1995"/>
    <x v="2"/>
    <x v="20"/>
    <x v="9"/>
    <n v="3.3064890000000001E-3"/>
    <n v="4.225632E-2"/>
    <n v="0.1191932"/>
    <n v="3"/>
    <n v="6"/>
    <s v="Y"/>
    <n v="6"/>
    <s v="TBR"/>
    <x v="9"/>
    <s v="Taku Spring"/>
    <n v="1"/>
    <n v="3"/>
    <n v="5"/>
    <n v="6"/>
    <n v="1"/>
    <n v="1"/>
    <x v="10"/>
    <n v="1"/>
    <s v="stream"/>
    <n v="0"/>
  </r>
  <r>
    <s v="TAK1996"/>
    <x v="2"/>
    <x v="20"/>
    <x v="10"/>
    <n v="2.9527830000000001E-3"/>
    <n v="3.947465E-2"/>
    <n v="0.1144742"/>
    <n v="3"/>
    <n v="6"/>
    <s v="Y"/>
    <n v="6"/>
    <s v="TBR"/>
    <x v="9"/>
    <s v="Taku Spring"/>
    <n v="1"/>
    <n v="3"/>
    <n v="5"/>
    <n v="6"/>
    <n v="1"/>
    <n v="1"/>
    <x v="11"/>
    <n v="1"/>
    <s v="stream"/>
    <n v="0"/>
  </r>
  <r>
    <s v="TAK1997"/>
    <x v="2"/>
    <x v="20"/>
    <x v="11"/>
    <n v="2.0453709999999998E-3"/>
    <n v="2.941933E-2"/>
    <n v="8.5715089999999994E-2"/>
    <n v="3"/>
    <n v="6"/>
    <s v="Y"/>
    <n v="6"/>
    <s v="TBR"/>
    <x v="9"/>
    <s v="Taku Spring"/>
    <n v="1"/>
    <n v="3"/>
    <n v="5"/>
    <n v="6"/>
    <n v="1"/>
    <n v="1"/>
    <x v="12"/>
    <n v="1"/>
    <s v="stream"/>
    <n v="0"/>
  </r>
  <r>
    <s v="TAK1998"/>
    <x v="2"/>
    <x v="20"/>
    <x v="12"/>
    <n v="3.9110949999999998E-3"/>
    <n v="4.3654940000000003E-2"/>
    <n v="0.1256873"/>
    <n v="3"/>
    <n v="6"/>
    <s v="Y"/>
    <n v="6"/>
    <s v="TBR"/>
    <x v="9"/>
    <s v="Taku Spring"/>
    <n v="1"/>
    <n v="3"/>
    <n v="5"/>
    <n v="6"/>
    <n v="1"/>
    <n v="1"/>
    <x v="13"/>
    <n v="1"/>
    <s v="stream"/>
    <n v="0"/>
  </r>
  <r>
    <s v="TAK1999"/>
    <x v="2"/>
    <x v="20"/>
    <x v="13"/>
    <n v="4.2451579999999997E-3"/>
    <n v="6.0438840000000001E-2"/>
    <n v="0.1724752"/>
    <n v="3"/>
    <n v="6"/>
    <s v="Y"/>
    <n v="6"/>
    <s v="TBR"/>
    <x v="9"/>
    <s v="Taku Spring"/>
    <n v="1"/>
    <n v="3"/>
    <n v="5"/>
    <n v="6"/>
    <n v="1"/>
    <n v="1"/>
    <x v="14"/>
    <n v="1"/>
    <s v="stream"/>
    <n v="0"/>
  </r>
  <r>
    <s v="TAK2000"/>
    <x v="2"/>
    <x v="20"/>
    <x v="14"/>
    <n v="2.9581249999999998E-3"/>
    <n v="5.3576279999999997E-2"/>
    <n v="0.1526624"/>
    <n v="3"/>
    <n v="6"/>
    <s v="Y"/>
    <n v="6"/>
    <s v="TBR"/>
    <x v="9"/>
    <s v="Taku Spring"/>
    <n v="1"/>
    <n v="3"/>
    <n v="5"/>
    <n v="6"/>
    <n v="1"/>
    <n v="1"/>
    <x v="15"/>
    <n v="1"/>
    <s v="stream"/>
    <n v="0"/>
  </r>
  <r>
    <s v="TAK2001"/>
    <x v="2"/>
    <x v="20"/>
    <x v="15"/>
    <n v="1.9830920000000001E-3"/>
    <n v="2.334837E-2"/>
    <n v="6.4947030000000003E-2"/>
    <n v="3"/>
    <n v="6"/>
    <s v="Y"/>
    <n v="6"/>
    <s v="TBR"/>
    <x v="9"/>
    <s v="Taku Spring"/>
    <n v="1"/>
    <n v="3"/>
    <n v="5"/>
    <n v="6"/>
    <n v="1"/>
    <n v="1"/>
    <x v="16"/>
    <n v="1"/>
    <s v="stream"/>
    <n v="0"/>
  </r>
  <r>
    <s v="TAK2002"/>
    <x v="2"/>
    <x v="20"/>
    <x v="16"/>
    <n v="1.4214340000000001E-3"/>
    <n v="1.340915E-2"/>
    <n v="3.7572990000000001E-2"/>
    <n v="3"/>
    <n v="6"/>
    <s v="Y"/>
    <n v="6"/>
    <s v="TBR"/>
    <x v="9"/>
    <s v="Taku Spring"/>
    <n v="1"/>
    <n v="3"/>
    <n v="5"/>
    <n v="6"/>
    <n v="1"/>
    <n v="1"/>
    <x v="17"/>
    <n v="1"/>
    <s v="stream"/>
    <n v="0"/>
  </r>
  <r>
    <s v="TAK2003"/>
    <x v="2"/>
    <x v="20"/>
    <x v="17"/>
    <n v="2.2408689999999999E-3"/>
    <n v="2.6663369999999999E-2"/>
    <n v="7.4905159999999998E-2"/>
    <n v="3"/>
    <n v="6"/>
    <s v="Y"/>
    <n v="6"/>
    <s v="TBR"/>
    <x v="9"/>
    <s v="Taku Spring"/>
    <n v="1"/>
    <n v="3"/>
    <n v="5"/>
    <n v="6"/>
    <n v="1"/>
    <n v="1"/>
    <x v="18"/>
    <n v="1"/>
    <s v="stream"/>
    <n v="0"/>
  </r>
  <r>
    <s v="TAK2004"/>
    <x v="2"/>
    <x v="20"/>
    <x v="18"/>
    <n v="6.0283530000000002E-4"/>
    <n v="7.7328579999999996E-3"/>
    <n v="2.141241E-2"/>
    <n v="3"/>
    <n v="6"/>
    <s v="Y"/>
    <n v="6"/>
    <s v="TBR"/>
    <x v="9"/>
    <s v="Taku Spring"/>
    <n v="1"/>
    <n v="3"/>
    <n v="5"/>
    <n v="6"/>
    <n v="1"/>
    <n v="1"/>
    <x v="19"/>
    <n v="1"/>
    <s v="stream"/>
    <n v="0"/>
  </r>
  <r>
    <s v="TAK2005"/>
    <x v="2"/>
    <x v="20"/>
    <x v="19"/>
    <n v="1.770167E-3"/>
    <n v="2.1457690000000001E-2"/>
    <n v="5.85841E-2"/>
    <n v="3"/>
    <n v="6"/>
    <s v="Y"/>
    <n v="6"/>
    <s v="TBR"/>
    <x v="9"/>
    <s v="Taku Spring"/>
    <n v="1"/>
    <n v="3"/>
    <n v="5"/>
    <n v="6"/>
    <n v="1"/>
    <n v="1"/>
    <x v="20"/>
    <n v="1"/>
    <s v="stream"/>
    <n v="0"/>
  </r>
  <r>
    <s v="TAK2006"/>
    <x v="2"/>
    <x v="20"/>
    <x v="20"/>
    <n v="1.1261260000000001E-3"/>
    <n v="1.226681E-2"/>
    <n v="3.4347019999999999E-2"/>
    <n v="3"/>
    <n v="6"/>
    <s v="Y"/>
    <n v="6"/>
    <s v="TBR"/>
    <x v="9"/>
    <s v="Taku Spring"/>
    <n v="1"/>
    <n v="3"/>
    <n v="5"/>
    <n v="6"/>
    <n v="1"/>
    <n v="1"/>
    <x v="21"/>
    <n v="1"/>
    <s v="stream"/>
    <n v="0"/>
  </r>
  <r>
    <s v="TAK2007"/>
    <x v="2"/>
    <x v="20"/>
    <x v="21"/>
    <n v="1.6047139999999999E-3"/>
    <n v="1.940184E-2"/>
    <n v="5.242198E-2"/>
    <n v="3"/>
    <n v="6"/>
    <s v="Y"/>
    <n v="6"/>
    <s v="TBR"/>
    <x v="9"/>
    <s v="Taku Spring"/>
    <n v="1"/>
    <n v="3"/>
    <n v="5"/>
    <n v="6"/>
    <n v="1"/>
    <n v="1"/>
    <x v="22"/>
    <n v="1"/>
    <s v="stream"/>
    <n v="0"/>
  </r>
  <r>
    <s v="TAK2008"/>
    <x v="2"/>
    <x v="20"/>
    <x v="22"/>
    <n v="1.2328560000000001E-3"/>
    <n v="9.7840440000000004E-3"/>
    <n v="2.6852009999999999E-2"/>
    <n v="3"/>
    <n v="6"/>
    <s v="Y"/>
    <n v="6"/>
    <s v="TBR"/>
    <x v="9"/>
    <s v="Taku Spring"/>
    <n v="1"/>
    <n v="3"/>
    <n v="5"/>
    <n v="6"/>
    <n v="1"/>
    <n v="1"/>
    <x v="23"/>
    <n v="1"/>
    <s v="stream"/>
    <n v="0"/>
  </r>
  <r>
    <s v="TAK2009"/>
    <x v="2"/>
    <x v="20"/>
    <x v="23"/>
    <n v="2.1531559999999998E-3"/>
    <n v="2.4198279999999999E-2"/>
    <n v="6.5872970000000003E-2"/>
    <n v="3"/>
    <n v="6"/>
    <s v="Y"/>
    <n v="6"/>
    <s v="TBR"/>
    <x v="9"/>
    <s v="Taku Spring"/>
    <n v="1"/>
    <n v="3"/>
    <n v="5"/>
    <n v="6"/>
    <n v="1"/>
    <n v="1"/>
    <x v="24"/>
    <n v="1"/>
    <s v="stream"/>
    <n v="0"/>
  </r>
  <r>
    <s v="TAK2010"/>
    <x v="2"/>
    <x v="20"/>
    <x v="24"/>
    <n v="1.748636E-3"/>
    <n v="1.9517900000000001E-2"/>
    <n v="5.5053810000000002E-2"/>
    <n v="3"/>
    <n v="6"/>
    <s v="Y"/>
    <n v="6"/>
    <s v="TBR"/>
    <x v="9"/>
    <s v="Taku Spring"/>
    <n v="1"/>
    <n v="3"/>
    <n v="5"/>
    <n v="6"/>
    <n v="1"/>
    <n v="1"/>
    <x v="25"/>
    <n v="1"/>
    <s v="stream"/>
    <n v="0"/>
  </r>
  <r>
    <s v="TAK2011"/>
    <x v="2"/>
    <x v="20"/>
    <x v="25"/>
    <n v="9.802977E-4"/>
    <n v="9.7100420000000003E-3"/>
    <n v="2.9917559999999999E-2"/>
    <n v="3"/>
    <n v="6"/>
    <s v="N"/>
    <n v="5"/>
    <s v="TBR"/>
    <x v="9"/>
    <s v="Taku Spring"/>
    <n v="1"/>
    <n v="3"/>
    <n v="5"/>
    <n v="6"/>
    <n v="1"/>
    <n v="1"/>
    <x v="26"/>
    <n v="1"/>
    <s v="stream"/>
    <n v="1"/>
  </r>
  <r>
    <s v="TAK2012"/>
    <x v="2"/>
    <x v="20"/>
    <x v="26"/>
    <n v="1.075789E-3"/>
    <n v="5.6134720000000004E-3"/>
    <n v="5.1761969999999997E-2"/>
    <n v="3"/>
    <n v="6"/>
    <s v="N"/>
    <n v="4"/>
    <s v="TBR"/>
    <x v="9"/>
    <s v="Taku Spring"/>
    <n v="1"/>
    <n v="3"/>
    <n v="5"/>
    <n v="6"/>
    <n v="1"/>
    <n v="1"/>
    <x v="27"/>
    <n v="1"/>
    <s v="stream"/>
    <n v="2"/>
  </r>
  <r>
    <s v="UNU1982"/>
    <x v="2"/>
    <x v="21"/>
    <x v="37"/>
    <n v="8.9068110000000006E-3"/>
    <n v="5.1053849999999998E-2"/>
    <n v="0.1321727"/>
    <n v="3"/>
    <n v="6"/>
    <s v="Y"/>
    <n v="6"/>
    <s v="AK"/>
    <x v="8"/>
    <s v="Unuk Spring"/>
    <n v="1"/>
    <n v="3"/>
    <n v="5"/>
    <n v="6"/>
    <n v="1"/>
    <n v="1"/>
    <x v="38"/>
    <n v="1"/>
    <s v="stream"/>
    <n v="0"/>
  </r>
  <r>
    <s v="UNU1983"/>
    <x v="2"/>
    <x v="21"/>
    <x v="38"/>
    <n v="2.065327E-3"/>
    <n v="3.058367E-2"/>
    <n v="8.6796070000000003E-2"/>
    <n v="3"/>
    <n v="6"/>
    <s v="Y"/>
    <n v="6"/>
    <s v="AK"/>
    <x v="8"/>
    <s v="Unuk Spring"/>
    <n v="1"/>
    <n v="3"/>
    <n v="5"/>
    <n v="6"/>
    <n v="1"/>
    <n v="1"/>
    <x v="39"/>
    <n v="1"/>
    <s v="stream"/>
    <n v="0"/>
  </r>
  <r>
    <s v="UNU1984"/>
    <x v="2"/>
    <x v="21"/>
    <x v="39"/>
    <n v="1.5267E-3"/>
    <n v="2.582547E-2"/>
    <n v="7.3343599999999995E-2"/>
    <n v="3"/>
    <n v="6"/>
    <s v="Y"/>
    <n v="6"/>
    <s v="AK"/>
    <x v="8"/>
    <s v="Unuk Spring"/>
    <n v="1"/>
    <n v="3"/>
    <n v="5"/>
    <n v="6"/>
    <n v="1"/>
    <n v="1"/>
    <x v="40"/>
    <n v="1"/>
    <s v="stream"/>
    <n v="0"/>
  </r>
  <r>
    <s v="UNU1985"/>
    <x v="2"/>
    <x v="21"/>
    <x v="40"/>
    <n v="2.1808029999999999E-4"/>
    <n v="6.4655429999999998E-3"/>
    <n v="1.8374890000000001E-2"/>
    <n v="3"/>
    <n v="6"/>
    <s v="Y"/>
    <n v="6"/>
    <s v="AK"/>
    <x v="8"/>
    <s v="Unuk Spring"/>
    <n v="1"/>
    <n v="3"/>
    <n v="5"/>
    <n v="6"/>
    <n v="1"/>
    <n v="1"/>
    <x v="0"/>
    <n v="1"/>
    <s v="stream"/>
    <n v="0"/>
  </r>
  <r>
    <s v="UNU1986"/>
    <x v="2"/>
    <x v="21"/>
    <x v="0"/>
    <n v="1.273597E-3"/>
    <n v="3.6848409999999998E-2"/>
    <n v="0.10531840000000001"/>
    <n v="3"/>
    <n v="6"/>
    <s v="Y"/>
    <n v="6"/>
    <s v="AK"/>
    <x v="8"/>
    <s v="Unuk Spring"/>
    <n v="1"/>
    <n v="3"/>
    <n v="5"/>
    <n v="6"/>
    <n v="1"/>
    <n v="1"/>
    <x v="1"/>
    <n v="1"/>
    <s v="stream"/>
    <n v="0"/>
  </r>
  <r>
    <s v="UNU1987"/>
    <x v="2"/>
    <x v="21"/>
    <x v="1"/>
    <s v="na"/>
    <s v="na"/>
    <s v="na"/>
    <s v="na"/>
    <s v="na"/>
    <s v="na"/>
    <s v="na"/>
    <s v="AK"/>
    <x v="8"/>
    <s v="Unuk Spring"/>
    <n v="1"/>
    <n v="3"/>
    <n v="5"/>
    <n v="6"/>
    <n v="1"/>
    <n v="1"/>
    <x v="2"/>
    <n v="1"/>
    <s v="stream"/>
    <s v="na"/>
  </r>
  <r>
    <s v="UNU1988"/>
    <x v="2"/>
    <x v="21"/>
    <x v="2"/>
    <s v="na"/>
    <s v="na"/>
    <s v="na"/>
    <s v="na"/>
    <s v="na"/>
    <s v="na"/>
    <s v="na"/>
    <s v="AK"/>
    <x v="8"/>
    <s v="Unuk Spring"/>
    <n v="1"/>
    <n v="3"/>
    <n v="5"/>
    <n v="6"/>
    <n v="1"/>
    <n v="1"/>
    <x v="3"/>
    <n v="1"/>
    <s v="stream"/>
    <s v="na"/>
  </r>
  <r>
    <s v="UNU1989"/>
    <x v="2"/>
    <x v="21"/>
    <x v="3"/>
    <s v="na"/>
    <s v="na"/>
    <s v="na"/>
    <s v="na"/>
    <s v="na"/>
    <s v="na"/>
    <s v="na"/>
    <s v="AK"/>
    <x v="8"/>
    <s v="Unuk Spring"/>
    <n v="1"/>
    <n v="3"/>
    <n v="5"/>
    <n v="6"/>
    <n v="1"/>
    <n v="1"/>
    <x v="4"/>
    <n v="1"/>
    <s v="stream"/>
    <s v="na"/>
  </r>
  <r>
    <s v="UNU1990"/>
    <x v="2"/>
    <x v="21"/>
    <x v="4"/>
    <s v="na"/>
    <s v="na"/>
    <s v="na"/>
    <s v="na"/>
    <s v="na"/>
    <s v="na"/>
    <s v="na"/>
    <s v="AK"/>
    <x v="8"/>
    <s v="Unuk Spring"/>
    <n v="1"/>
    <n v="3"/>
    <n v="5"/>
    <n v="6"/>
    <n v="1"/>
    <n v="1"/>
    <x v="5"/>
    <n v="1"/>
    <s v="stream"/>
    <s v="na"/>
  </r>
  <r>
    <s v="UNU1991"/>
    <x v="2"/>
    <x v="21"/>
    <x v="5"/>
    <s v="na"/>
    <s v="na"/>
    <s v="na"/>
    <s v="na"/>
    <s v="na"/>
    <s v="na"/>
    <s v="na"/>
    <s v="AK"/>
    <x v="8"/>
    <s v="Unuk Spring"/>
    <n v="1"/>
    <n v="3"/>
    <n v="5"/>
    <n v="6"/>
    <n v="1"/>
    <n v="1"/>
    <x v="6"/>
    <n v="1"/>
    <s v="stream"/>
    <s v="na"/>
  </r>
  <r>
    <s v="UNU1992"/>
    <x v="2"/>
    <x v="21"/>
    <x v="6"/>
    <n v="7.4460180000000001E-5"/>
    <n v="6.4612519999999998E-3"/>
    <n v="1.9052400000000001E-2"/>
    <n v="3"/>
    <n v="6"/>
    <s v="Y"/>
    <n v="6"/>
    <s v="AK"/>
    <x v="8"/>
    <s v="Unuk Spring"/>
    <n v="1"/>
    <n v="3"/>
    <n v="5"/>
    <n v="6"/>
    <n v="1"/>
    <n v="1"/>
    <x v="7"/>
    <n v="1"/>
    <s v="stream"/>
    <n v="0"/>
  </r>
  <r>
    <s v="UNU1993"/>
    <x v="2"/>
    <x v="21"/>
    <x v="7"/>
    <n v="5.0241319999999998E-5"/>
    <n v="2.4971690000000001E-2"/>
    <n v="7.4713630000000003E-2"/>
    <n v="3"/>
    <n v="6"/>
    <s v="Y"/>
    <n v="6"/>
    <s v="AK"/>
    <x v="8"/>
    <s v="Unuk Spring"/>
    <n v="1"/>
    <n v="3"/>
    <n v="5"/>
    <n v="6"/>
    <n v="1"/>
    <n v="1"/>
    <x v="8"/>
    <n v="1"/>
    <s v="stream"/>
    <n v="0"/>
  </r>
  <r>
    <s v="UNU1994"/>
    <x v="2"/>
    <x v="21"/>
    <x v="8"/>
    <n v="2.6985220000000002E-4"/>
    <n v="9.6517570000000004E-3"/>
    <n v="2.796357E-2"/>
    <n v="3"/>
    <n v="6"/>
    <s v="Y"/>
    <n v="6"/>
    <s v="AK"/>
    <x v="8"/>
    <s v="Unuk Spring"/>
    <n v="1"/>
    <n v="3"/>
    <n v="5"/>
    <n v="6"/>
    <n v="1"/>
    <n v="1"/>
    <x v="9"/>
    <n v="1"/>
    <s v="stream"/>
    <n v="0"/>
  </r>
  <r>
    <s v="UNU1995"/>
    <x v="2"/>
    <x v="21"/>
    <x v="9"/>
    <n v="1.4533510000000001E-3"/>
    <n v="2.579325E-2"/>
    <n v="7.4703279999999997E-2"/>
    <n v="3"/>
    <n v="6"/>
    <s v="Y"/>
    <n v="6"/>
    <s v="AK"/>
    <x v="8"/>
    <s v="Unuk Spring"/>
    <n v="1"/>
    <n v="3"/>
    <n v="5"/>
    <n v="6"/>
    <n v="1"/>
    <n v="1"/>
    <x v="10"/>
    <n v="1"/>
    <s v="stream"/>
    <n v="0"/>
  </r>
  <r>
    <s v="UNU1996"/>
    <x v="2"/>
    <x v="21"/>
    <x v="10"/>
    <n v="1.1048309999999999E-3"/>
    <n v="2.3966850000000001E-2"/>
    <n v="6.8780320000000006E-2"/>
    <n v="3"/>
    <n v="6"/>
    <s v="Y"/>
    <n v="6"/>
    <s v="AK"/>
    <x v="8"/>
    <s v="Unuk Spring"/>
    <n v="1"/>
    <n v="3"/>
    <n v="5"/>
    <n v="6"/>
    <n v="1"/>
    <n v="1"/>
    <x v="11"/>
    <n v="1"/>
    <s v="stream"/>
    <n v="0"/>
  </r>
  <r>
    <s v="UNU1997"/>
    <x v="2"/>
    <x v="21"/>
    <x v="11"/>
    <n v="3.9219029999999999E-4"/>
    <n v="1.3506209999999999E-2"/>
    <n v="4.0039320000000003E-2"/>
    <n v="3"/>
    <n v="6"/>
    <s v="Y"/>
    <n v="6"/>
    <s v="AK"/>
    <x v="8"/>
    <s v="Unuk Spring"/>
    <n v="1"/>
    <n v="3"/>
    <n v="5"/>
    <n v="6"/>
    <n v="1"/>
    <n v="1"/>
    <x v="12"/>
    <n v="1"/>
    <s v="stream"/>
    <n v="0"/>
  </r>
  <r>
    <s v="UNU1998"/>
    <x v="2"/>
    <x v="21"/>
    <x v="12"/>
    <n v="1.5056220000000001E-3"/>
    <n v="3.3079709999999998E-2"/>
    <n v="9.3733570000000002E-2"/>
    <n v="3"/>
    <n v="6"/>
    <s v="Y"/>
    <n v="6"/>
    <s v="AK"/>
    <x v="8"/>
    <s v="Unuk Spring"/>
    <n v="1"/>
    <n v="3"/>
    <n v="5"/>
    <n v="6"/>
    <n v="1"/>
    <n v="1"/>
    <x v="13"/>
    <n v="1"/>
    <s v="stream"/>
    <n v="0"/>
  </r>
  <r>
    <s v="UNU1999"/>
    <x v="2"/>
    <x v="21"/>
    <x v="13"/>
    <n v="2.7811099999999999E-4"/>
    <n v="8.891655E-3"/>
    <n v="2.6476960000000001E-2"/>
    <n v="3"/>
    <n v="6"/>
    <s v="Y"/>
    <n v="6"/>
    <s v="AK"/>
    <x v="8"/>
    <s v="Unuk Spring"/>
    <n v="1"/>
    <n v="3"/>
    <n v="5"/>
    <n v="6"/>
    <n v="1"/>
    <n v="1"/>
    <x v="14"/>
    <n v="1"/>
    <s v="stream"/>
    <n v="0"/>
  </r>
  <r>
    <s v="UNU2000"/>
    <x v="2"/>
    <x v="21"/>
    <x v="14"/>
    <n v="8.3383579999999995E-4"/>
    <n v="2.0719370000000001E-2"/>
    <n v="5.8547759999999997E-2"/>
    <n v="3"/>
    <n v="6"/>
    <s v="Y"/>
    <n v="6"/>
    <s v="AK"/>
    <x v="8"/>
    <s v="Unuk Spring"/>
    <n v="1"/>
    <n v="3"/>
    <n v="5"/>
    <n v="6"/>
    <n v="1"/>
    <n v="1"/>
    <x v="15"/>
    <n v="1"/>
    <s v="stream"/>
    <n v="0"/>
  </r>
  <r>
    <s v="UNU2001"/>
    <x v="2"/>
    <x v="21"/>
    <x v="15"/>
    <n v="4.5525740000000001E-4"/>
    <n v="7.7159739999999996E-3"/>
    <n v="2.239066E-2"/>
    <n v="3"/>
    <n v="6"/>
    <s v="Y"/>
    <n v="6"/>
    <s v="AK"/>
    <x v="8"/>
    <s v="Unuk Spring"/>
    <n v="1"/>
    <n v="3"/>
    <n v="5"/>
    <n v="6"/>
    <n v="1"/>
    <n v="1"/>
    <x v="16"/>
    <n v="1"/>
    <s v="stream"/>
    <n v="0"/>
  </r>
  <r>
    <s v="UNU2002"/>
    <x v="2"/>
    <x v="21"/>
    <x v="16"/>
    <n v="1.399483E-3"/>
    <n v="1.6625069999999999E-2"/>
    <n v="4.5347030000000003E-2"/>
    <n v="3"/>
    <n v="6"/>
    <s v="Y"/>
    <n v="6"/>
    <s v="AK"/>
    <x v="8"/>
    <s v="Unuk Spring"/>
    <n v="1"/>
    <n v="3"/>
    <n v="5"/>
    <n v="6"/>
    <n v="1"/>
    <n v="1"/>
    <x v="17"/>
    <n v="1"/>
    <s v="stream"/>
    <n v="0"/>
  </r>
  <r>
    <s v="UNU2003"/>
    <x v="2"/>
    <x v="21"/>
    <x v="17"/>
    <n v="7.5702790000000005E-4"/>
    <n v="9.7138820000000001E-3"/>
    <n v="2.6706279999999999E-2"/>
    <n v="3"/>
    <n v="6"/>
    <s v="Y"/>
    <n v="6"/>
    <s v="AK"/>
    <x v="8"/>
    <s v="Unuk Spring"/>
    <n v="1"/>
    <n v="3"/>
    <n v="5"/>
    <n v="6"/>
    <n v="1"/>
    <n v="1"/>
    <x v="18"/>
    <n v="1"/>
    <s v="stream"/>
    <n v="0"/>
  </r>
  <r>
    <s v="UNU2004"/>
    <x v="2"/>
    <x v="21"/>
    <x v="18"/>
    <n v="9.089066E-4"/>
    <n v="8.3541459999999998E-3"/>
    <n v="2.328212E-2"/>
    <n v="3"/>
    <n v="6"/>
    <s v="Y"/>
    <n v="6"/>
    <s v="AK"/>
    <x v="8"/>
    <s v="Unuk Spring"/>
    <n v="1"/>
    <n v="3"/>
    <n v="5"/>
    <n v="6"/>
    <n v="1"/>
    <n v="1"/>
    <x v="19"/>
    <n v="1"/>
    <s v="stream"/>
    <n v="0"/>
  </r>
  <r>
    <s v="UNU2005"/>
    <x v="2"/>
    <x v="21"/>
    <x v="19"/>
    <n v="5.6063040000000003E-4"/>
    <n v="1.448928E-2"/>
    <n v="4.0723500000000003E-2"/>
    <n v="3"/>
    <n v="6"/>
    <s v="Y"/>
    <n v="6"/>
    <s v="AK"/>
    <x v="8"/>
    <s v="Unuk Spring"/>
    <n v="1"/>
    <n v="3"/>
    <n v="5"/>
    <n v="6"/>
    <n v="1"/>
    <n v="1"/>
    <x v="20"/>
    <n v="1"/>
    <s v="stream"/>
    <n v="0"/>
  </r>
  <r>
    <s v="UNU2006"/>
    <x v="2"/>
    <x v="21"/>
    <x v="20"/>
    <n v="2.748801E-4"/>
    <n v="4.9458269999999999E-3"/>
    <n v="1.3989049999999999E-2"/>
    <n v="3"/>
    <n v="6"/>
    <s v="Y"/>
    <n v="6"/>
    <s v="AK"/>
    <x v="8"/>
    <s v="Unuk Spring"/>
    <n v="1"/>
    <n v="3"/>
    <n v="5"/>
    <n v="6"/>
    <n v="1"/>
    <n v="1"/>
    <x v="21"/>
    <n v="1"/>
    <s v="stream"/>
    <n v="0"/>
  </r>
  <r>
    <s v="UNU2007"/>
    <x v="2"/>
    <x v="21"/>
    <x v="21"/>
    <n v="7.7166379999999996E-4"/>
    <n v="6.8501960000000002E-3"/>
    <n v="1.8496499999999999E-2"/>
    <n v="3"/>
    <n v="6"/>
    <s v="Y"/>
    <n v="6"/>
    <s v="AK"/>
    <x v="8"/>
    <s v="Unuk Spring"/>
    <n v="1"/>
    <n v="3"/>
    <n v="5"/>
    <n v="6"/>
    <n v="1"/>
    <n v="1"/>
    <x v="22"/>
    <n v="1"/>
    <s v="stream"/>
    <n v="0"/>
  </r>
  <r>
    <s v="UNU2008"/>
    <x v="2"/>
    <x v="21"/>
    <x v="22"/>
    <n v="2.8637489999999997E-4"/>
    <n v="4.6666010000000003E-3"/>
    <n v="1.2971460000000001E-2"/>
    <n v="3"/>
    <n v="6"/>
    <s v="Y"/>
    <n v="6"/>
    <s v="AK"/>
    <x v="8"/>
    <s v="Unuk Spring"/>
    <n v="1"/>
    <n v="3"/>
    <n v="5"/>
    <n v="6"/>
    <n v="1"/>
    <n v="1"/>
    <x v="23"/>
    <n v="1"/>
    <s v="stream"/>
    <n v="0"/>
  </r>
  <r>
    <s v="UNU2009"/>
    <x v="2"/>
    <x v="21"/>
    <x v="23"/>
    <n v="8.121367E-4"/>
    <n v="7.2780800000000001E-3"/>
    <n v="1.9541329999999999E-2"/>
    <n v="3"/>
    <n v="6"/>
    <s v="Y"/>
    <n v="6"/>
    <s v="AK"/>
    <x v="8"/>
    <s v="Unuk Spring"/>
    <n v="1"/>
    <n v="3"/>
    <n v="5"/>
    <n v="6"/>
    <n v="1"/>
    <n v="1"/>
    <x v="24"/>
    <n v="1"/>
    <s v="stream"/>
    <n v="0"/>
  </r>
  <r>
    <s v="UNU2010"/>
    <x v="2"/>
    <x v="21"/>
    <x v="24"/>
    <n v="6.6575510000000001E-4"/>
    <n v="1.1565789999999999E-2"/>
    <n v="3.1605080000000001E-2"/>
    <n v="3"/>
    <n v="6"/>
    <s v="Y"/>
    <n v="6"/>
    <s v="AK"/>
    <x v="8"/>
    <s v="Unuk Spring"/>
    <n v="1"/>
    <n v="3"/>
    <n v="5"/>
    <n v="6"/>
    <n v="1"/>
    <n v="1"/>
    <x v="25"/>
    <n v="1"/>
    <s v="stream"/>
    <n v="0"/>
  </r>
  <r>
    <s v="UNU2011"/>
    <x v="2"/>
    <x v="21"/>
    <x v="25"/>
    <n v="6.2039370000000003E-4"/>
    <n v="9.0279450000000008E-3"/>
    <n v="2.761796E-2"/>
    <n v="3"/>
    <n v="6"/>
    <s v="N"/>
    <n v="5"/>
    <s v="AK"/>
    <x v="8"/>
    <s v="Unuk Spring"/>
    <n v="1"/>
    <n v="3"/>
    <n v="5"/>
    <n v="6"/>
    <n v="1"/>
    <n v="1"/>
    <x v="26"/>
    <n v="1"/>
    <s v="stream"/>
    <n v="1"/>
  </r>
  <r>
    <s v="UNU2012"/>
    <x v="2"/>
    <x v="21"/>
    <x v="26"/>
    <n v="4.0659019999999998E-4"/>
    <n v="2.6040310000000001E-3"/>
    <n v="1.40109E-2"/>
    <n v="3"/>
    <n v="6"/>
    <s v="N"/>
    <n v="4"/>
    <s v="AK"/>
    <x v="8"/>
    <s v="Unuk Spring"/>
    <n v="1"/>
    <n v="3"/>
    <n v="5"/>
    <n v="6"/>
    <n v="1"/>
    <n v="1"/>
    <x v="27"/>
    <n v="1"/>
    <s v="stream"/>
    <n v="2"/>
  </r>
  <r>
    <s v="CWF1977"/>
    <x v="1"/>
    <x v="22"/>
    <x v="32"/>
    <n v="3.1695549999999998E-5"/>
    <n v="3.8858550000000001E-3"/>
    <n v="1.0962919999999999E-2"/>
    <n v="2"/>
    <n v="5"/>
    <s v="Y"/>
    <n v="5"/>
    <s v="CR"/>
    <x v="10"/>
    <s v="Cowlitz Tule"/>
    <n v="4"/>
    <n v="2"/>
    <n v="4"/>
    <n v="5"/>
    <n v="0"/>
    <n v="3"/>
    <x v="32"/>
    <n v="3"/>
    <s v="ocean"/>
    <n v="0"/>
  </r>
  <r>
    <s v="CWF1978"/>
    <x v="1"/>
    <x v="22"/>
    <x v="33"/>
    <n v="2.5936690000000001E-4"/>
    <n v="2.9089860000000001E-3"/>
    <n v="8.0563189999999993E-3"/>
    <n v="2"/>
    <n v="5"/>
    <s v="Y"/>
    <n v="5"/>
    <s v="CR"/>
    <x v="10"/>
    <s v="Cowlitz Tule"/>
    <n v="4"/>
    <n v="2"/>
    <n v="4"/>
    <n v="5"/>
    <n v="0"/>
    <n v="3"/>
    <x v="33"/>
    <n v="3"/>
    <s v="ocean"/>
    <n v="0"/>
  </r>
  <r>
    <s v="CWF1979"/>
    <x v="1"/>
    <x v="22"/>
    <x v="34"/>
    <n v="1.7937939999999999E-4"/>
    <n v="1.592038E-3"/>
    <n v="4.3743699999999998E-3"/>
    <n v="2"/>
    <n v="5"/>
    <s v="Y"/>
    <n v="5"/>
    <s v="CR"/>
    <x v="10"/>
    <s v="Cowlitz Tule"/>
    <n v="4"/>
    <n v="2"/>
    <n v="4"/>
    <n v="5"/>
    <n v="0"/>
    <n v="3"/>
    <x v="34"/>
    <n v="3"/>
    <s v="ocean"/>
    <n v="0"/>
  </r>
  <r>
    <s v="CWF1980"/>
    <x v="1"/>
    <x v="22"/>
    <x v="35"/>
    <n v="4.5878629999999998E-4"/>
    <n v="4.7877270000000003E-3"/>
    <n v="1.287583E-2"/>
    <n v="2"/>
    <n v="5"/>
    <s v="Y"/>
    <n v="5"/>
    <s v="CR"/>
    <x v="10"/>
    <s v="Cowlitz Tule"/>
    <n v="4"/>
    <n v="2"/>
    <n v="4"/>
    <n v="5"/>
    <n v="0"/>
    <n v="3"/>
    <x v="35"/>
    <n v="3"/>
    <s v="ocean"/>
    <n v="0"/>
  </r>
  <r>
    <s v="CWF1981"/>
    <x v="1"/>
    <x v="22"/>
    <x v="36"/>
    <n v="2.0091999999999999E-4"/>
    <n v="2.306715E-3"/>
    <n v="6.5730600000000004E-3"/>
    <n v="2"/>
    <n v="5"/>
    <s v="Y"/>
    <n v="5"/>
    <s v="CR"/>
    <x v="10"/>
    <s v="Cowlitz Tule"/>
    <n v="4"/>
    <n v="2"/>
    <n v="4"/>
    <n v="5"/>
    <n v="0"/>
    <n v="3"/>
    <x v="36"/>
    <n v="3"/>
    <s v="ocean"/>
    <n v="0"/>
  </r>
  <r>
    <s v="CWF1982"/>
    <x v="1"/>
    <x v="22"/>
    <x v="37"/>
    <n v="4.422556E-4"/>
    <n v="3.4348960000000002E-3"/>
    <n v="9.3138779999999994E-3"/>
    <n v="2"/>
    <n v="5"/>
    <s v="Y"/>
    <n v="5"/>
    <s v="CR"/>
    <x v="10"/>
    <s v="Cowlitz Tule"/>
    <n v="4"/>
    <n v="2"/>
    <n v="4"/>
    <n v="5"/>
    <n v="0"/>
    <n v="3"/>
    <x v="37"/>
    <n v="3"/>
    <s v="ocean"/>
    <n v="0"/>
  </r>
  <r>
    <s v="CWF1983"/>
    <x v="1"/>
    <x v="22"/>
    <x v="38"/>
    <n v="1.1541979999999999E-3"/>
    <n v="1.0554869999999999E-2"/>
    <n v="2.715853E-2"/>
    <n v="2"/>
    <n v="5"/>
    <s v="Y"/>
    <n v="5"/>
    <s v="CR"/>
    <x v="10"/>
    <s v="Cowlitz Tule"/>
    <n v="4"/>
    <n v="2"/>
    <n v="4"/>
    <n v="5"/>
    <n v="0"/>
    <n v="3"/>
    <x v="38"/>
    <n v="3"/>
    <s v="ocean"/>
    <n v="0"/>
  </r>
  <r>
    <s v="CWF1984"/>
    <x v="1"/>
    <x v="22"/>
    <x v="39"/>
    <n v="9.9897750000000002E-4"/>
    <n v="1.29608E-2"/>
    <n v="3.5401790000000002E-2"/>
    <n v="2"/>
    <n v="5"/>
    <s v="Y"/>
    <n v="5"/>
    <s v="CR"/>
    <x v="10"/>
    <s v="Cowlitz Tule"/>
    <n v="4"/>
    <n v="2"/>
    <n v="4"/>
    <n v="5"/>
    <n v="0"/>
    <n v="3"/>
    <x v="39"/>
    <n v="3"/>
    <s v="ocean"/>
    <n v="0"/>
  </r>
  <r>
    <s v="CWF1985"/>
    <x v="1"/>
    <x v="22"/>
    <x v="40"/>
    <n v="2.9500300000000001E-4"/>
    <n v="2.7126479999999998E-3"/>
    <n v="7.3851439999999997E-3"/>
    <n v="2"/>
    <n v="5"/>
    <s v="Y"/>
    <n v="5"/>
    <s v="CR"/>
    <x v="10"/>
    <s v="Cowlitz Tule"/>
    <n v="4"/>
    <n v="2"/>
    <n v="4"/>
    <n v="5"/>
    <n v="0"/>
    <n v="3"/>
    <x v="40"/>
    <n v="3"/>
    <s v="ocean"/>
    <n v="0"/>
  </r>
  <r>
    <s v="CWF1986"/>
    <x v="1"/>
    <x v="22"/>
    <x v="0"/>
    <n v="2.7071890000000001E-4"/>
    <n v="1.715711E-3"/>
    <n v="4.69127E-3"/>
    <n v="2"/>
    <n v="5"/>
    <s v="Y"/>
    <n v="5"/>
    <s v="CR"/>
    <x v="10"/>
    <s v="Cowlitz Tule"/>
    <n v="4"/>
    <n v="2"/>
    <n v="4"/>
    <n v="5"/>
    <n v="0"/>
    <n v="3"/>
    <x v="0"/>
    <n v="3"/>
    <s v="ocean"/>
    <n v="0"/>
  </r>
  <r>
    <s v="CWF1987"/>
    <x v="1"/>
    <x v="22"/>
    <x v="1"/>
    <n v="8.4964330000000004E-5"/>
    <n v="5.08579E-4"/>
    <n v="1.4117890000000001E-3"/>
    <n v="2"/>
    <n v="5"/>
    <s v="Y"/>
    <n v="5"/>
    <s v="CR"/>
    <x v="10"/>
    <s v="Cowlitz Tule"/>
    <n v="4"/>
    <n v="2"/>
    <n v="4"/>
    <n v="5"/>
    <n v="0"/>
    <n v="3"/>
    <x v="1"/>
    <n v="3"/>
    <s v="ocean"/>
    <n v="0"/>
  </r>
  <r>
    <s v="CWF1988"/>
    <x v="1"/>
    <x v="22"/>
    <x v="2"/>
    <n v="1.426899E-4"/>
    <n v="1.2829370000000001E-3"/>
    <n v="3.479266E-3"/>
    <n v="2"/>
    <n v="5"/>
    <s v="Y"/>
    <n v="5"/>
    <s v="CR"/>
    <x v="10"/>
    <s v="Cowlitz Tule"/>
    <n v="4"/>
    <n v="2"/>
    <n v="4"/>
    <n v="5"/>
    <n v="0"/>
    <n v="3"/>
    <x v="2"/>
    <n v="3"/>
    <s v="ocean"/>
    <n v="0"/>
  </r>
  <r>
    <s v="CWF1989"/>
    <x v="1"/>
    <x v="22"/>
    <x v="3"/>
    <n v="9.9269699999999996E-5"/>
    <n v="9.3206639999999998E-4"/>
    <n v="2.5915690000000002E-3"/>
    <n v="2"/>
    <n v="5"/>
    <s v="Y"/>
    <n v="5"/>
    <s v="CR"/>
    <x v="10"/>
    <s v="Cowlitz Tule"/>
    <n v="4"/>
    <n v="2"/>
    <n v="4"/>
    <n v="5"/>
    <n v="0"/>
    <n v="3"/>
    <x v="3"/>
    <n v="3"/>
    <s v="ocean"/>
    <n v="0"/>
  </r>
  <r>
    <s v="CWF1990"/>
    <x v="1"/>
    <x v="22"/>
    <x v="4"/>
    <n v="1.434803E-4"/>
    <n v="1.94775E-3"/>
    <n v="5.3453110000000002E-3"/>
    <n v="2"/>
    <n v="5"/>
    <s v="Y"/>
    <n v="5"/>
    <s v="CR"/>
    <x v="10"/>
    <s v="Cowlitz Tule"/>
    <n v="4"/>
    <n v="2"/>
    <n v="4"/>
    <n v="5"/>
    <n v="0"/>
    <n v="3"/>
    <x v="4"/>
    <n v="3"/>
    <s v="ocean"/>
    <n v="0"/>
  </r>
  <r>
    <s v="CWF1991"/>
    <x v="1"/>
    <x v="22"/>
    <x v="5"/>
    <n v="2.3830689999999999E-4"/>
    <n v="8.4698249999999998E-4"/>
    <n v="2.101894E-3"/>
    <n v="2"/>
    <n v="5"/>
    <s v="Y"/>
    <n v="5"/>
    <s v="CR"/>
    <x v="10"/>
    <s v="Cowlitz Tule"/>
    <n v="4"/>
    <n v="2"/>
    <n v="4"/>
    <n v="5"/>
    <n v="0"/>
    <n v="3"/>
    <x v="5"/>
    <n v="3"/>
    <s v="ocean"/>
    <n v="0"/>
  </r>
  <r>
    <s v="CWF1992"/>
    <x v="1"/>
    <x v="22"/>
    <x v="6"/>
    <n v="3.5623739999999999E-5"/>
    <n v="1.234459E-3"/>
    <n v="3.4909749999999999E-3"/>
    <n v="2"/>
    <n v="5"/>
    <s v="Y"/>
    <n v="5"/>
    <s v="CR"/>
    <x v="10"/>
    <s v="Cowlitz Tule"/>
    <n v="4"/>
    <n v="2"/>
    <n v="4"/>
    <n v="5"/>
    <n v="0"/>
    <n v="3"/>
    <x v="6"/>
    <n v="3"/>
    <s v="ocean"/>
    <n v="0"/>
  </r>
  <r>
    <s v="CWF1993"/>
    <x v="1"/>
    <x v="22"/>
    <x v="7"/>
    <n v="5.6199980000000003E-5"/>
    <n v="1.3497209999999999E-3"/>
    <n v="3.6113740000000001E-3"/>
    <n v="2"/>
    <n v="5"/>
    <s v="Y"/>
    <n v="5"/>
    <s v="CR"/>
    <x v="10"/>
    <s v="Cowlitz Tule"/>
    <n v="4"/>
    <n v="2"/>
    <n v="4"/>
    <n v="5"/>
    <n v="0"/>
    <n v="3"/>
    <x v="7"/>
    <n v="3"/>
    <s v="ocean"/>
    <n v="0"/>
  </r>
  <r>
    <s v="CWF1994"/>
    <x v="1"/>
    <x v="22"/>
    <x v="8"/>
    <n v="7.7181109999999999E-6"/>
    <n v="2.263419E-4"/>
    <n v="6.4668199999999999E-4"/>
    <n v="2"/>
    <n v="5"/>
    <s v="Y"/>
    <n v="5"/>
    <s v="CR"/>
    <x v="10"/>
    <s v="Cowlitz Tule"/>
    <n v="4"/>
    <n v="2"/>
    <n v="4"/>
    <n v="5"/>
    <n v="0"/>
    <n v="3"/>
    <x v="8"/>
    <n v="3"/>
    <s v="ocean"/>
    <n v="0"/>
  </r>
  <r>
    <s v="CWF1995"/>
    <x v="1"/>
    <x v="22"/>
    <x v="9"/>
    <n v="7.8837449999999995E-5"/>
    <n v="8.4464489999999995E-4"/>
    <n v="2.2831050000000001E-3"/>
    <n v="2"/>
    <n v="5"/>
    <s v="Y"/>
    <n v="5"/>
    <s v="CR"/>
    <x v="10"/>
    <s v="Cowlitz Tule"/>
    <n v="4"/>
    <n v="2"/>
    <n v="4"/>
    <n v="5"/>
    <n v="0"/>
    <n v="3"/>
    <x v="9"/>
    <n v="3"/>
    <s v="ocean"/>
    <n v="0"/>
  </r>
  <r>
    <s v="CWF1996"/>
    <x v="1"/>
    <x v="22"/>
    <x v="10"/>
    <n v="1.312654E-5"/>
    <n v="5.0996120000000003E-4"/>
    <n v="1.3820810000000001E-3"/>
    <n v="2"/>
    <n v="5"/>
    <s v="Y"/>
    <n v="5"/>
    <s v="CR"/>
    <x v="10"/>
    <s v="Cowlitz Tule"/>
    <n v="4"/>
    <n v="2"/>
    <n v="4"/>
    <n v="5"/>
    <n v="0"/>
    <n v="3"/>
    <x v="10"/>
    <n v="3"/>
    <s v="ocean"/>
    <n v="0"/>
  </r>
  <r>
    <s v="CWF1997"/>
    <x v="1"/>
    <x v="22"/>
    <x v="11"/>
    <n v="4.4478450000000001E-5"/>
    <n v="6.8765570000000004E-4"/>
    <n v="1.943019E-3"/>
    <n v="2"/>
    <n v="5"/>
    <s v="Y"/>
    <n v="5"/>
    <s v="CR"/>
    <x v="10"/>
    <s v="Cowlitz Tule"/>
    <n v="4"/>
    <n v="2"/>
    <n v="4"/>
    <n v="5"/>
    <n v="0"/>
    <n v="3"/>
    <x v="11"/>
    <n v="3"/>
    <s v="ocean"/>
    <n v="0"/>
  </r>
  <r>
    <s v="CWF1998"/>
    <x v="1"/>
    <x v="22"/>
    <x v="12"/>
    <n v="9.1225480000000001E-5"/>
    <n v="1.8815100000000001E-3"/>
    <n v="5.0078700000000002E-3"/>
    <n v="2"/>
    <n v="5"/>
    <s v="Y"/>
    <n v="5"/>
    <s v="CR"/>
    <x v="10"/>
    <s v="Cowlitz Tule"/>
    <n v="4"/>
    <n v="2"/>
    <n v="4"/>
    <n v="5"/>
    <n v="0"/>
    <n v="3"/>
    <x v="12"/>
    <n v="3"/>
    <s v="ocean"/>
    <n v="0"/>
  </r>
  <r>
    <s v="CWF1999"/>
    <x v="1"/>
    <x v="22"/>
    <x v="13"/>
    <n v="3.6264380000000001E-4"/>
    <n v="4.6377459999999999E-3"/>
    <n v="1.279245E-2"/>
    <n v="2"/>
    <n v="5"/>
    <s v="Y"/>
    <n v="5"/>
    <s v="CR"/>
    <x v="10"/>
    <s v="Cowlitz Tule"/>
    <n v="4"/>
    <n v="2"/>
    <n v="4"/>
    <n v="5"/>
    <n v="0"/>
    <n v="3"/>
    <x v="13"/>
    <n v="3"/>
    <s v="ocean"/>
    <n v="0"/>
  </r>
  <r>
    <s v="CWF2000"/>
    <x v="1"/>
    <x v="22"/>
    <x v="14"/>
    <n v="5.518809E-5"/>
    <n v="5.9692999999999996E-4"/>
    <n v="1.691213E-3"/>
    <n v="2"/>
    <n v="5"/>
    <s v="Y"/>
    <n v="5"/>
    <s v="CR"/>
    <x v="10"/>
    <s v="Cowlitz Tule"/>
    <n v="4"/>
    <n v="2"/>
    <n v="4"/>
    <n v="5"/>
    <n v="0"/>
    <n v="3"/>
    <x v="14"/>
    <n v="3"/>
    <s v="ocean"/>
    <n v="0"/>
  </r>
  <r>
    <s v="CWF2001"/>
    <x v="1"/>
    <x v="22"/>
    <x v="15"/>
    <n v="9.4593120000000002E-5"/>
    <n v="1.442774E-3"/>
    <n v="3.9987039999999996E-3"/>
    <n v="2"/>
    <n v="5"/>
    <s v="Y"/>
    <n v="5"/>
    <s v="CR"/>
    <x v="10"/>
    <s v="Cowlitz Tule"/>
    <n v="4"/>
    <n v="2"/>
    <n v="4"/>
    <n v="5"/>
    <n v="0"/>
    <n v="3"/>
    <x v="15"/>
    <n v="3"/>
    <s v="ocean"/>
    <n v="0"/>
  </r>
  <r>
    <s v="CWF2002"/>
    <x v="1"/>
    <x v="22"/>
    <x v="16"/>
    <n v="3.7066210000000002E-5"/>
    <n v="5.2101049999999998E-4"/>
    <n v="1.396251E-3"/>
    <n v="2"/>
    <n v="5"/>
    <s v="Y"/>
    <n v="5"/>
    <s v="CR"/>
    <x v="10"/>
    <s v="Cowlitz Tule"/>
    <n v="4"/>
    <n v="2"/>
    <n v="4"/>
    <n v="5"/>
    <n v="0"/>
    <n v="3"/>
    <x v="16"/>
    <n v="3"/>
    <s v="ocean"/>
    <n v="0"/>
  </r>
  <r>
    <s v="CWF2003"/>
    <x v="1"/>
    <x v="22"/>
    <x v="17"/>
    <n v="5.874073E-5"/>
    <n v="6.0699579999999999E-4"/>
    <n v="1.570765E-3"/>
    <n v="2"/>
    <n v="5"/>
    <s v="Y"/>
    <n v="5"/>
    <s v="CR"/>
    <x v="10"/>
    <s v="Cowlitz Tule"/>
    <n v="4"/>
    <n v="2"/>
    <n v="4"/>
    <n v="5"/>
    <n v="0"/>
    <n v="3"/>
    <x v="17"/>
    <n v="3"/>
    <s v="ocean"/>
    <n v="0"/>
  </r>
  <r>
    <s v="CWF2004"/>
    <x v="1"/>
    <x v="22"/>
    <x v="18"/>
    <n v="1.071618E-4"/>
    <n v="4.5667309999999998E-4"/>
    <n v="1.065821E-3"/>
    <n v="2"/>
    <n v="5"/>
    <s v="Y"/>
    <n v="5"/>
    <s v="CR"/>
    <x v="10"/>
    <s v="Cowlitz Tule"/>
    <n v="4"/>
    <n v="2"/>
    <n v="4"/>
    <n v="5"/>
    <n v="0"/>
    <n v="3"/>
    <x v="18"/>
    <n v="3"/>
    <s v="ocean"/>
    <n v="0"/>
  </r>
  <r>
    <s v="CWF2005"/>
    <x v="1"/>
    <x v="22"/>
    <x v="19"/>
    <n v="2.2994540000000001E-4"/>
    <n v="1.688653E-3"/>
    <n v="4.3778599999999999E-3"/>
    <n v="2"/>
    <n v="5"/>
    <s v="Y"/>
    <n v="5"/>
    <s v="CR"/>
    <x v="10"/>
    <s v="Cowlitz Tule"/>
    <n v="4"/>
    <n v="2"/>
    <n v="4"/>
    <n v="5"/>
    <n v="0"/>
    <n v="3"/>
    <x v="19"/>
    <n v="3"/>
    <s v="ocean"/>
    <n v="0"/>
  </r>
  <r>
    <s v="CWF2006"/>
    <x v="1"/>
    <x v="22"/>
    <x v="20"/>
    <n v="3.5410260000000001E-4"/>
    <n v="2.5143019999999999E-3"/>
    <n v="6.5918879999999997E-3"/>
    <n v="2"/>
    <n v="5"/>
    <s v="Y"/>
    <n v="5"/>
    <s v="CR"/>
    <x v="10"/>
    <s v="Cowlitz Tule"/>
    <n v="4"/>
    <n v="2"/>
    <n v="4"/>
    <n v="5"/>
    <n v="0"/>
    <n v="3"/>
    <x v="20"/>
    <n v="3"/>
    <s v="ocean"/>
    <n v="0"/>
  </r>
  <r>
    <s v="CWF2007"/>
    <x v="1"/>
    <x v="22"/>
    <x v="21"/>
    <n v="5.987605E-4"/>
    <n v="7.8428969999999997E-3"/>
    <n v="2.1448559999999998E-2"/>
    <n v="2"/>
    <n v="5"/>
    <s v="Y"/>
    <n v="5"/>
    <s v="CR"/>
    <x v="10"/>
    <s v="Cowlitz Tule"/>
    <n v="4"/>
    <n v="2"/>
    <n v="4"/>
    <n v="5"/>
    <n v="0"/>
    <n v="3"/>
    <x v="21"/>
    <n v="3"/>
    <s v="ocean"/>
    <n v="0"/>
  </r>
  <r>
    <s v="CWF2008"/>
    <x v="1"/>
    <x v="22"/>
    <x v="22"/>
    <n v="2.9287939999999999E-4"/>
    <n v="3.1181379999999999E-3"/>
    <n v="8.0345610000000008E-3"/>
    <n v="2"/>
    <n v="5"/>
    <s v="Y"/>
    <n v="5"/>
    <s v="CR"/>
    <x v="10"/>
    <s v="Cowlitz Tule"/>
    <n v="4"/>
    <n v="2"/>
    <n v="4"/>
    <n v="5"/>
    <n v="0"/>
    <n v="3"/>
    <x v="22"/>
    <n v="3"/>
    <s v="ocean"/>
    <n v="0"/>
  </r>
  <r>
    <s v="CWF2009"/>
    <x v="1"/>
    <x v="22"/>
    <x v="23"/>
    <n v="3.0898820000000002E-4"/>
    <n v="2.9272399999999998E-3"/>
    <n v="7.6543239999999997E-3"/>
    <n v="2"/>
    <n v="5"/>
    <s v="Y"/>
    <n v="5"/>
    <s v="CR"/>
    <x v="10"/>
    <s v="Cowlitz Tule"/>
    <n v="4"/>
    <n v="2"/>
    <n v="4"/>
    <n v="5"/>
    <n v="0"/>
    <n v="3"/>
    <x v="23"/>
    <n v="3"/>
    <s v="ocean"/>
    <n v="0"/>
  </r>
  <r>
    <s v="CWF2010"/>
    <x v="1"/>
    <x v="22"/>
    <x v="24"/>
    <n v="3.5196020000000003E-4"/>
    <n v="4.6282729999999996E-3"/>
    <n v="1.2367339999999999E-2"/>
    <n v="2"/>
    <n v="5"/>
    <s v="Y"/>
    <n v="5"/>
    <s v="CR"/>
    <x v="10"/>
    <s v="Cowlitz Tule"/>
    <n v="4"/>
    <n v="2"/>
    <n v="4"/>
    <n v="5"/>
    <n v="0"/>
    <n v="3"/>
    <x v="24"/>
    <n v="3"/>
    <s v="ocean"/>
    <n v="0"/>
  </r>
  <r>
    <s v="CWF2011"/>
    <x v="1"/>
    <x v="22"/>
    <x v="25"/>
    <n v="1.052727E-4"/>
    <n v="7.8348009999999995E-4"/>
    <n v="2.1499269999999998E-3"/>
    <n v="2"/>
    <n v="5"/>
    <s v="N"/>
    <n v="4"/>
    <s v="CR"/>
    <x v="10"/>
    <s v="Cowlitz Tule"/>
    <n v="4"/>
    <n v="2"/>
    <n v="4"/>
    <n v="5"/>
    <n v="0"/>
    <n v="3"/>
    <x v="25"/>
    <n v="3"/>
    <s v="ocean"/>
    <n v="1"/>
  </r>
  <r>
    <s v="CWF2012"/>
    <x v="1"/>
    <x v="22"/>
    <x v="26"/>
    <n v="2.1953120000000001E-4"/>
    <n v="1.235618E-3"/>
    <n v="5.8571939999999996E-3"/>
    <n v="2"/>
    <n v="5"/>
    <s v="N"/>
    <n v="3"/>
    <s v="CR"/>
    <x v="10"/>
    <s v="Cowlitz Tule"/>
    <n v="4"/>
    <n v="2"/>
    <n v="4"/>
    <n v="5"/>
    <n v="0"/>
    <n v="3"/>
    <x v="26"/>
    <n v="3"/>
    <s v="ocean"/>
    <n v="2"/>
  </r>
  <r>
    <s v="CWF2013"/>
    <x v="1"/>
    <x v="22"/>
    <x v="27"/>
    <n v="9.9595840000000002E-5"/>
    <n v="9.9595840000000002E-5"/>
    <n v="2.0274210000000002E-3"/>
    <n v="2"/>
    <n v="5"/>
    <s v="N"/>
    <n v="2"/>
    <s v="CR"/>
    <x v="10"/>
    <s v="Cowlitz Tule"/>
    <n v="4"/>
    <n v="2"/>
    <n v="4"/>
    <n v="5"/>
    <n v="0"/>
    <n v="3"/>
    <x v="27"/>
    <n v="3"/>
    <s v="ocean"/>
    <n v="3"/>
  </r>
  <r>
    <s v="ELK1977"/>
    <x v="1"/>
    <x v="23"/>
    <x v="32"/>
    <n v="7.2115039999999997E-4"/>
    <n v="5.8798560000000001E-3"/>
    <n v="1.51158E-2"/>
    <n v="2"/>
    <n v="5"/>
    <s v="Y"/>
    <n v="5"/>
    <s v="ORC"/>
    <x v="11"/>
    <s v="Elk River"/>
    <n v="4"/>
    <n v="2"/>
    <n v="4"/>
    <n v="5"/>
    <n v="0"/>
    <n v="3"/>
    <x v="32"/>
    <n v="3"/>
    <s v="ocean"/>
    <n v="0"/>
  </r>
  <r>
    <s v="ELK1978"/>
    <x v="1"/>
    <x v="23"/>
    <x v="33"/>
    <n v="3.4777229999999998E-3"/>
    <n v="4.075616E-2"/>
    <n v="0.11524"/>
    <n v="2"/>
    <n v="5"/>
    <s v="Y"/>
    <n v="5"/>
    <s v="ORC"/>
    <x v="11"/>
    <s v="Elk River"/>
    <n v="4"/>
    <n v="2"/>
    <n v="4"/>
    <n v="5"/>
    <n v="0"/>
    <n v="3"/>
    <x v="33"/>
    <n v="3"/>
    <s v="ocean"/>
    <n v="0"/>
  </r>
  <r>
    <s v="ELK1979"/>
    <x v="1"/>
    <x v="23"/>
    <x v="34"/>
    <n v="2.0840889999999999E-3"/>
    <n v="3.7633270000000003E-2"/>
    <n v="0.1064855"/>
    <n v="2"/>
    <n v="5"/>
    <s v="Y"/>
    <n v="5"/>
    <s v="ORC"/>
    <x v="11"/>
    <s v="Elk River"/>
    <n v="4"/>
    <n v="2"/>
    <n v="4"/>
    <n v="5"/>
    <n v="0"/>
    <n v="3"/>
    <x v="34"/>
    <n v="3"/>
    <s v="ocean"/>
    <n v="0"/>
  </r>
  <r>
    <s v="ELK1980"/>
    <x v="1"/>
    <x v="23"/>
    <x v="35"/>
    <n v="1.0658010000000001E-2"/>
    <n v="5.4769730000000003E-2"/>
    <n v="0.1458082"/>
    <n v="2"/>
    <n v="5"/>
    <s v="Y"/>
    <n v="5"/>
    <s v="ORC"/>
    <x v="11"/>
    <s v="Elk River"/>
    <n v="4"/>
    <n v="2"/>
    <n v="4"/>
    <n v="5"/>
    <n v="0"/>
    <n v="3"/>
    <x v="35"/>
    <n v="3"/>
    <s v="ocean"/>
    <n v="0"/>
  </r>
  <r>
    <s v="ELK1981"/>
    <x v="1"/>
    <x v="23"/>
    <x v="36"/>
    <n v="2.3942210000000002E-3"/>
    <n v="1.9522749999999998E-2"/>
    <n v="5.3933300000000003E-2"/>
    <n v="2"/>
    <n v="5"/>
    <s v="Y"/>
    <n v="5"/>
    <s v="ORC"/>
    <x v="11"/>
    <s v="Elk River"/>
    <n v="4"/>
    <n v="2"/>
    <n v="4"/>
    <n v="5"/>
    <n v="0"/>
    <n v="3"/>
    <x v="36"/>
    <n v="3"/>
    <s v="ocean"/>
    <n v="0"/>
  </r>
  <r>
    <s v="ELK1982"/>
    <x v="1"/>
    <x v="23"/>
    <x v="37"/>
    <n v="1.896432E-3"/>
    <n v="4.430387E-3"/>
    <n v="1.0413749999999999E-2"/>
    <n v="2"/>
    <n v="5"/>
    <s v="Y"/>
    <n v="5"/>
    <s v="ORC"/>
    <x v="11"/>
    <s v="Elk River"/>
    <n v="4"/>
    <n v="2"/>
    <n v="4"/>
    <n v="5"/>
    <n v="0"/>
    <n v="3"/>
    <x v="37"/>
    <n v="3"/>
    <s v="ocean"/>
    <n v="0"/>
  </r>
  <r>
    <s v="ELK1983"/>
    <x v="1"/>
    <x v="23"/>
    <x v="38"/>
    <n v="2.5722990000000001E-2"/>
    <n v="0.1245441"/>
    <n v="0.32902769999999998"/>
    <n v="2"/>
    <n v="5"/>
    <s v="Y"/>
    <n v="5"/>
    <s v="ORC"/>
    <x v="11"/>
    <s v="Elk River"/>
    <n v="4"/>
    <n v="2"/>
    <n v="4"/>
    <n v="5"/>
    <n v="0"/>
    <n v="3"/>
    <x v="38"/>
    <n v="3"/>
    <s v="ocean"/>
    <n v="0"/>
  </r>
  <r>
    <s v="ELK1984"/>
    <x v="1"/>
    <x v="23"/>
    <x v="39"/>
    <n v="7.8919230000000003E-3"/>
    <n v="6.271243E-2"/>
    <n v="0.17402229999999999"/>
    <n v="2"/>
    <n v="5"/>
    <s v="Y"/>
    <n v="5"/>
    <s v="ORC"/>
    <x v="11"/>
    <s v="Elk River"/>
    <n v="4"/>
    <n v="2"/>
    <n v="4"/>
    <n v="5"/>
    <n v="0"/>
    <n v="3"/>
    <x v="39"/>
    <n v="3"/>
    <s v="ocean"/>
    <n v="0"/>
  </r>
  <r>
    <s v="ELK1985"/>
    <x v="1"/>
    <x v="23"/>
    <x v="40"/>
    <n v="1.4967619999999999E-2"/>
    <n v="8.3885550000000003E-2"/>
    <n v="0.22015219999999999"/>
    <n v="2"/>
    <n v="5"/>
    <s v="Y"/>
    <n v="5"/>
    <s v="ORC"/>
    <x v="11"/>
    <s v="Elk River"/>
    <n v="4"/>
    <n v="2"/>
    <n v="4"/>
    <n v="5"/>
    <n v="0"/>
    <n v="3"/>
    <x v="40"/>
    <n v="3"/>
    <s v="ocean"/>
    <n v="0"/>
  </r>
  <r>
    <s v="ELK1986"/>
    <x v="1"/>
    <x v="23"/>
    <x v="0"/>
    <n v="1.102626E-2"/>
    <n v="2.9950649999999999E-2"/>
    <n v="7.4162359999999997E-2"/>
    <n v="2"/>
    <n v="5"/>
    <s v="Y"/>
    <n v="5"/>
    <s v="ORC"/>
    <x v="11"/>
    <s v="Elk River"/>
    <n v="4"/>
    <n v="2"/>
    <n v="4"/>
    <n v="5"/>
    <n v="0"/>
    <n v="3"/>
    <x v="0"/>
    <n v="3"/>
    <s v="ocean"/>
    <n v="0"/>
  </r>
  <r>
    <s v="ELK1987"/>
    <x v="1"/>
    <x v="23"/>
    <x v="1"/>
    <n v="1.2789640000000001E-3"/>
    <n v="1.106506E-2"/>
    <n v="3.0688719999999999E-2"/>
    <n v="2"/>
    <n v="5"/>
    <s v="Y"/>
    <n v="5"/>
    <s v="ORC"/>
    <x v="11"/>
    <s v="Elk River"/>
    <n v="4"/>
    <n v="2"/>
    <n v="4"/>
    <n v="5"/>
    <n v="0"/>
    <n v="3"/>
    <x v="1"/>
    <n v="3"/>
    <s v="ocean"/>
    <n v="0"/>
  </r>
  <r>
    <s v="ELK1988"/>
    <x v="1"/>
    <x v="23"/>
    <x v="2"/>
    <n v="5.7303569999999997E-4"/>
    <n v="9.0249979999999994E-3"/>
    <n v="2.5234739999999999E-2"/>
    <n v="2"/>
    <n v="5"/>
    <s v="Y"/>
    <n v="5"/>
    <s v="ORC"/>
    <x v="11"/>
    <s v="Elk River"/>
    <n v="4"/>
    <n v="2"/>
    <n v="4"/>
    <n v="5"/>
    <n v="0"/>
    <n v="3"/>
    <x v="2"/>
    <n v="3"/>
    <s v="ocean"/>
    <n v="0"/>
  </r>
  <r>
    <s v="ELK1989"/>
    <x v="1"/>
    <x v="23"/>
    <x v="3"/>
    <n v="3.7956209999999999E-3"/>
    <n v="2.6543379999999998E-2"/>
    <n v="7.2509379999999998E-2"/>
    <n v="2"/>
    <n v="5"/>
    <s v="Y"/>
    <n v="5"/>
    <s v="ORC"/>
    <x v="11"/>
    <s v="Elk River"/>
    <n v="4"/>
    <n v="2"/>
    <n v="4"/>
    <n v="5"/>
    <n v="0"/>
    <n v="3"/>
    <x v="3"/>
    <n v="3"/>
    <s v="ocean"/>
    <n v="0"/>
  </r>
  <r>
    <s v="ELK1990"/>
    <x v="1"/>
    <x v="23"/>
    <x v="4"/>
    <n v="2.0327510000000002E-3"/>
    <n v="1.3831960000000001E-2"/>
    <n v="3.9235470000000001E-2"/>
    <n v="2"/>
    <n v="5"/>
    <s v="Y"/>
    <n v="5"/>
    <s v="ORC"/>
    <x v="11"/>
    <s v="Elk River"/>
    <n v="4"/>
    <n v="2"/>
    <n v="4"/>
    <n v="5"/>
    <n v="0"/>
    <n v="3"/>
    <x v="4"/>
    <n v="3"/>
    <s v="ocean"/>
    <n v="0"/>
  </r>
  <r>
    <s v="ELK1991"/>
    <x v="1"/>
    <x v="23"/>
    <x v="5"/>
    <n v="1.56211E-3"/>
    <n v="1.278753E-2"/>
    <n v="3.6691649999999999E-2"/>
    <n v="2"/>
    <n v="5"/>
    <s v="Y"/>
    <n v="5"/>
    <s v="ORC"/>
    <x v="11"/>
    <s v="Elk River"/>
    <n v="4"/>
    <n v="2"/>
    <n v="4"/>
    <n v="5"/>
    <n v="0"/>
    <n v="3"/>
    <x v="5"/>
    <n v="3"/>
    <s v="ocean"/>
    <n v="0"/>
  </r>
  <r>
    <s v="ELK1992"/>
    <x v="1"/>
    <x v="23"/>
    <x v="6"/>
    <n v="2.516824E-3"/>
    <n v="2.2985229999999999E-2"/>
    <n v="6.2972849999999997E-2"/>
    <n v="2"/>
    <n v="5"/>
    <s v="Y"/>
    <n v="5"/>
    <s v="ORC"/>
    <x v="11"/>
    <s v="Elk River"/>
    <n v="4"/>
    <n v="2"/>
    <n v="4"/>
    <n v="5"/>
    <n v="0"/>
    <n v="3"/>
    <x v="6"/>
    <n v="3"/>
    <s v="ocean"/>
    <n v="0"/>
  </r>
  <r>
    <s v="ELK1993"/>
    <x v="1"/>
    <x v="23"/>
    <x v="7"/>
    <n v="3.4257350000000001E-3"/>
    <n v="3.9185709999999999E-2"/>
    <n v="0.1101086"/>
    <n v="2"/>
    <n v="5"/>
    <s v="Y"/>
    <n v="5"/>
    <s v="ORC"/>
    <x v="11"/>
    <s v="Elk River"/>
    <n v="4"/>
    <n v="2"/>
    <n v="4"/>
    <n v="5"/>
    <n v="0"/>
    <n v="3"/>
    <x v="7"/>
    <n v="3"/>
    <s v="ocean"/>
    <n v="0"/>
  </r>
  <r>
    <s v="ELK1994"/>
    <x v="1"/>
    <x v="23"/>
    <x v="8"/>
    <n v="1.748723E-3"/>
    <n v="1.980175E-2"/>
    <n v="5.7381759999999997E-2"/>
    <n v="2"/>
    <n v="5"/>
    <s v="Y"/>
    <n v="5"/>
    <s v="ORC"/>
    <x v="11"/>
    <s v="Elk River"/>
    <n v="4"/>
    <n v="2"/>
    <n v="4"/>
    <n v="5"/>
    <n v="0"/>
    <n v="3"/>
    <x v="8"/>
    <n v="3"/>
    <s v="ocean"/>
    <n v="0"/>
  </r>
  <r>
    <s v="ELK1995"/>
    <x v="1"/>
    <x v="23"/>
    <x v="9"/>
    <n v="2.6919259999999999E-3"/>
    <n v="3.0042449999999998E-2"/>
    <n v="8.3028439999999995E-2"/>
    <n v="2"/>
    <n v="5"/>
    <s v="Y"/>
    <n v="5"/>
    <s v="ORC"/>
    <x v="11"/>
    <s v="Elk River"/>
    <n v="4"/>
    <n v="2"/>
    <n v="4"/>
    <n v="5"/>
    <n v="0"/>
    <n v="3"/>
    <x v="9"/>
    <n v="3"/>
    <s v="ocean"/>
    <n v="0"/>
  </r>
  <r>
    <s v="ELK1996"/>
    <x v="1"/>
    <x v="23"/>
    <x v="10"/>
    <n v="4.2674109999999999E-4"/>
    <n v="5.594763E-3"/>
    <n v="1.574505E-2"/>
    <n v="2"/>
    <n v="5"/>
    <s v="Y"/>
    <n v="5"/>
    <s v="ORC"/>
    <x v="11"/>
    <s v="Elk River"/>
    <n v="4"/>
    <n v="2"/>
    <n v="4"/>
    <n v="5"/>
    <n v="0"/>
    <n v="3"/>
    <x v="10"/>
    <n v="3"/>
    <s v="ocean"/>
    <n v="0"/>
  </r>
  <r>
    <s v="ELK1997"/>
    <x v="1"/>
    <x v="23"/>
    <x v="11"/>
    <n v="3.5455500000000002E-3"/>
    <n v="5.5389029999999999E-2"/>
    <n v="0.1552567"/>
    <n v="2"/>
    <n v="5"/>
    <s v="Y"/>
    <n v="5"/>
    <s v="ORC"/>
    <x v="11"/>
    <s v="Elk River"/>
    <n v="4"/>
    <n v="2"/>
    <n v="4"/>
    <n v="5"/>
    <n v="0"/>
    <n v="3"/>
    <x v="11"/>
    <n v="3"/>
    <s v="ocean"/>
    <n v="0"/>
  </r>
  <r>
    <s v="ELK1998"/>
    <x v="1"/>
    <x v="23"/>
    <x v="12"/>
    <n v="3.1082190000000002E-3"/>
    <n v="3.9214329999999999E-2"/>
    <n v="0.10668320000000001"/>
    <n v="2"/>
    <n v="5"/>
    <s v="Y"/>
    <n v="5"/>
    <s v="ORC"/>
    <x v="11"/>
    <s v="Elk River"/>
    <n v="4"/>
    <n v="2"/>
    <n v="4"/>
    <n v="5"/>
    <n v="0"/>
    <n v="3"/>
    <x v="12"/>
    <n v="3"/>
    <s v="ocean"/>
    <n v="0"/>
  </r>
  <r>
    <s v="ELK1999"/>
    <x v="1"/>
    <x v="23"/>
    <x v="13"/>
    <n v="3.3296459999999999E-3"/>
    <n v="3.228785E-2"/>
    <n v="9.2114080000000001E-2"/>
    <n v="2"/>
    <n v="5"/>
    <s v="Y"/>
    <n v="5"/>
    <s v="ORC"/>
    <x v="11"/>
    <s v="Elk River"/>
    <n v="4"/>
    <n v="2"/>
    <n v="4"/>
    <n v="5"/>
    <n v="0"/>
    <n v="3"/>
    <x v="13"/>
    <n v="3"/>
    <s v="ocean"/>
    <n v="0"/>
  </r>
  <r>
    <s v="ELK2000"/>
    <x v="1"/>
    <x v="23"/>
    <x v="14"/>
    <n v="2.8438270000000002E-3"/>
    <n v="2.334112E-2"/>
    <n v="6.5206799999999995E-2"/>
    <n v="2"/>
    <n v="5"/>
    <s v="Y"/>
    <n v="5"/>
    <s v="ORC"/>
    <x v="11"/>
    <s v="Elk River"/>
    <n v="4"/>
    <n v="2"/>
    <n v="4"/>
    <n v="5"/>
    <n v="0"/>
    <n v="3"/>
    <x v="14"/>
    <n v="3"/>
    <s v="ocean"/>
    <n v="0"/>
  </r>
  <r>
    <s v="ELK2001"/>
    <x v="1"/>
    <x v="23"/>
    <x v="15"/>
    <n v="8.4128350000000002E-4"/>
    <n v="1.084191E-2"/>
    <n v="2.980671E-2"/>
    <n v="2"/>
    <n v="5"/>
    <s v="Y"/>
    <n v="5"/>
    <s v="ORC"/>
    <x v="11"/>
    <s v="Elk River"/>
    <n v="4"/>
    <n v="2"/>
    <n v="4"/>
    <n v="5"/>
    <n v="0"/>
    <n v="3"/>
    <x v="15"/>
    <n v="3"/>
    <s v="ocean"/>
    <n v="0"/>
  </r>
  <r>
    <s v="ELK2002"/>
    <x v="1"/>
    <x v="23"/>
    <x v="16"/>
    <n v="1.456667E-3"/>
    <n v="1.1205959999999999E-2"/>
    <n v="3.0945799999999999E-2"/>
    <n v="2"/>
    <n v="5"/>
    <s v="Y"/>
    <n v="5"/>
    <s v="ORC"/>
    <x v="11"/>
    <s v="Elk River"/>
    <n v="4"/>
    <n v="2"/>
    <n v="4"/>
    <n v="5"/>
    <n v="0"/>
    <n v="3"/>
    <x v="16"/>
    <n v="3"/>
    <s v="ocean"/>
    <n v="0"/>
  </r>
  <r>
    <s v="ELK2003"/>
    <x v="1"/>
    <x v="23"/>
    <x v="17"/>
    <n v="6.8446570000000001E-4"/>
    <n v="7.3420229999999996E-3"/>
    <n v="2.029502E-2"/>
    <n v="2"/>
    <n v="5"/>
    <s v="Y"/>
    <n v="5"/>
    <s v="ORC"/>
    <x v="11"/>
    <s v="Elk River"/>
    <n v="4"/>
    <n v="2"/>
    <n v="4"/>
    <n v="5"/>
    <n v="0"/>
    <n v="3"/>
    <x v="17"/>
    <n v="3"/>
    <s v="ocean"/>
    <n v="0"/>
  </r>
  <r>
    <s v="ELK2004"/>
    <x v="1"/>
    <x v="23"/>
    <x v="18"/>
    <n v="1.692289E-3"/>
    <n v="2.566951E-2"/>
    <n v="7.3197739999999997E-2"/>
    <n v="2"/>
    <n v="5"/>
    <s v="Y"/>
    <n v="5"/>
    <s v="ORC"/>
    <x v="11"/>
    <s v="Elk River"/>
    <n v="4"/>
    <n v="2"/>
    <n v="4"/>
    <n v="5"/>
    <n v="0"/>
    <n v="3"/>
    <x v="18"/>
    <n v="3"/>
    <s v="ocean"/>
    <n v="0"/>
  </r>
  <r>
    <s v="ELK2005"/>
    <x v="1"/>
    <x v="23"/>
    <x v="19"/>
    <n v="8.4811779999999996E-4"/>
    <n v="9.6865690000000008E-3"/>
    <n v="2.7875819999999999E-2"/>
    <n v="2"/>
    <n v="5"/>
    <s v="Y"/>
    <n v="5"/>
    <s v="ORC"/>
    <x v="11"/>
    <s v="Elk River"/>
    <n v="4"/>
    <n v="2"/>
    <n v="4"/>
    <n v="5"/>
    <n v="0"/>
    <n v="3"/>
    <x v="19"/>
    <n v="3"/>
    <s v="ocean"/>
    <n v="0"/>
  </r>
  <r>
    <s v="ELK2006"/>
    <x v="1"/>
    <x v="23"/>
    <x v="20"/>
    <n v="3.841082E-3"/>
    <n v="6.3118839999999996E-2"/>
    <n v="0.1769868"/>
    <n v="2"/>
    <n v="5"/>
    <s v="Y"/>
    <n v="5"/>
    <s v="ORC"/>
    <x v="11"/>
    <s v="Elk River"/>
    <n v="4"/>
    <n v="2"/>
    <n v="4"/>
    <n v="5"/>
    <n v="0"/>
    <n v="3"/>
    <x v="20"/>
    <n v="3"/>
    <s v="ocean"/>
    <n v="0"/>
  </r>
  <r>
    <s v="ELK2007"/>
    <x v="1"/>
    <x v="23"/>
    <x v="21"/>
    <n v="2.3536609999999999E-3"/>
    <n v="2.4887289999999999E-2"/>
    <n v="6.6665619999999995E-2"/>
    <n v="2"/>
    <n v="5"/>
    <s v="Y"/>
    <n v="5"/>
    <s v="ORC"/>
    <x v="11"/>
    <s v="Elk River"/>
    <n v="4"/>
    <n v="2"/>
    <n v="4"/>
    <n v="5"/>
    <n v="0"/>
    <n v="3"/>
    <x v="21"/>
    <n v="3"/>
    <s v="ocean"/>
    <n v="0"/>
  </r>
  <r>
    <s v="ELK2008"/>
    <x v="1"/>
    <x v="23"/>
    <x v="22"/>
    <n v="1.6568539999999999E-3"/>
    <n v="2.1071719999999999E-2"/>
    <n v="5.7439089999999998E-2"/>
    <n v="2"/>
    <n v="5"/>
    <s v="Y"/>
    <n v="5"/>
    <s v="ORC"/>
    <x v="11"/>
    <s v="Elk River"/>
    <n v="4"/>
    <n v="2"/>
    <n v="4"/>
    <n v="5"/>
    <n v="0"/>
    <n v="3"/>
    <x v="22"/>
    <n v="3"/>
    <s v="ocean"/>
    <n v="0"/>
  </r>
  <r>
    <s v="ELK2009"/>
    <x v="1"/>
    <x v="23"/>
    <x v="23"/>
    <n v="3.0778329999999999E-3"/>
    <n v="4.342998E-2"/>
    <n v="0.1201144"/>
    <n v="2"/>
    <n v="5"/>
    <s v="Y"/>
    <n v="5"/>
    <s v="ORC"/>
    <x v="11"/>
    <s v="Elk River"/>
    <n v="4"/>
    <n v="2"/>
    <n v="4"/>
    <n v="5"/>
    <n v="0"/>
    <n v="3"/>
    <x v="23"/>
    <n v="3"/>
    <s v="ocean"/>
    <n v="0"/>
  </r>
  <r>
    <s v="ELK2010"/>
    <x v="1"/>
    <x v="23"/>
    <x v="24"/>
    <n v="6.1516179999999998E-4"/>
    <n v="1.2922370000000001E-2"/>
    <n v="3.7246929999999998E-2"/>
    <n v="2"/>
    <n v="5"/>
    <s v="Y"/>
    <n v="5"/>
    <s v="ORC"/>
    <x v="11"/>
    <s v="Elk River"/>
    <n v="4"/>
    <n v="2"/>
    <n v="4"/>
    <n v="5"/>
    <n v="0"/>
    <n v="3"/>
    <x v="24"/>
    <n v="3"/>
    <s v="ocean"/>
    <n v="0"/>
  </r>
  <r>
    <s v="ELK2011"/>
    <x v="1"/>
    <x v="23"/>
    <x v="25"/>
    <n v="1.8732009999999999E-3"/>
    <n v="9.6317420000000004E-3"/>
    <n v="3.2178060000000001E-2"/>
    <n v="2"/>
    <n v="5"/>
    <s v="N"/>
    <n v="4"/>
    <s v="ORC"/>
    <x v="11"/>
    <s v="Elk River"/>
    <n v="4"/>
    <n v="2"/>
    <n v="4"/>
    <n v="5"/>
    <n v="0"/>
    <n v="3"/>
    <x v="25"/>
    <n v="3"/>
    <s v="ocean"/>
    <n v="1"/>
  </r>
  <r>
    <s v="ELK2012"/>
    <x v="1"/>
    <x v="23"/>
    <x v="26"/>
    <n v="3.3159999999999999E-3"/>
    <n v="1.61111E-2"/>
    <n v="0.17355029999999999"/>
    <n v="2"/>
    <n v="5"/>
    <s v="N"/>
    <n v="3"/>
    <s v="ORC"/>
    <x v="11"/>
    <s v="Elk River"/>
    <n v="4"/>
    <n v="2"/>
    <n v="4"/>
    <n v="5"/>
    <n v="0"/>
    <n v="3"/>
    <x v="26"/>
    <n v="3"/>
    <s v="ocean"/>
    <n v="2"/>
  </r>
  <r>
    <s v="ELK2013"/>
    <x v="1"/>
    <x v="23"/>
    <x v="27"/>
    <n v="2.6956860000000002E-4"/>
    <n v="2.6956860000000002E-4"/>
    <n v="1.1386540000000001E-2"/>
    <n v="2"/>
    <n v="5"/>
    <s v="N"/>
    <n v="2"/>
    <s v="ORC"/>
    <x v="11"/>
    <s v="Elk River"/>
    <n v="4"/>
    <n v="2"/>
    <n v="4"/>
    <n v="5"/>
    <n v="0"/>
    <n v="3"/>
    <x v="27"/>
    <n v="3"/>
    <s v="ocean"/>
    <n v="3"/>
  </r>
  <r>
    <s v="ELW1982"/>
    <x v="1"/>
    <x v="24"/>
    <x v="37"/>
    <n v="5.0331279999999996E-4"/>
    <n v="8.3183019999999996E-3"/>
    <n v="2.3192150000000002E-2"/>
    <n v="2"/>
    <n v="5"/>
    <s v="Y"/>
    <n v="5"/>
    <s v="WAC"/>
    <x v="12"/>
    <s v="Elwha Fall Fingerling"/>
    <n v="3"/>
    <n v="2"/>
    <n v="4"/>
    <n v="5"/>
    <n v="0"/>
    <n v="3"/>
    <x v="37"/>
    <n v="3"/>
    <s v="ocean"/>
    <n v="0"/>
  </r>
  <r>
    <s v="ELW1983"/>
    <x v="1"/>
    <x v="24"/>
    <x v="38"/>
    <n v="9.241691E-4"/>
    <n v="6.9817100000000003E-3"/>
    <n v="1.771381E-2"/>
    <n v="2"/>
    <n v="5"/>
    <s v="Y"/>
    <n v="5"/>
    <s v="WAC"/>
    <x v="12"/>
    <s v="Elwha Fall Fingerling"/>
    <n v="3"/>
    <n v="2"/>
    <n v="4"/>
    <n v="5"/>
    <n v="0"/>
    <n v="3"/>
    <x v="38"/>
    <n v="3"/>
    <s v="ocean"/>
    <n v="0"/>
  </r>
  <r>
    <s v="ELW1984"/>
    <x v="1"/>
    <x v="24"/>
    <x v="39"/>
    <n v="1.473474E-3"/>
    <n v="8.1169980000000003E-3"/>
    <n v="2.134581E-2"/>
    <n v="2"/>
    <n v="5"/>
    <s v="Y"/>
    <n v="5"/>
    <s v="WAC"/>
    <x v="12"/>
    <s v="Elwha Fall Fingerling"/>
    <n v="3"/>
    <n v="2"/>
    <n v="4"/>
    <n v="5"/>
    <n v="0"/>
    <n v="3"/>
    <x v="39"/>
    <n v="3"/>
    <s v="ocean"/>
    <n v="0"/>
  </r>
  <r>
    <s v="ELW1985"/>
    <x v="1"/>
    <x v="24"/>
    <x v="40"/>
    <n v="4.3213890000000002E-4"/>
    <n v="2.2829410000000001E-3"/>
    <n v="5.9032920000000001E-3"/>
    <n v="2"/>
    <n v="5"/>
    <s v="Y"/>
    <n v="5"/>
    <s v="WAC"/>
    <x v="12"/>
    <s v="Elwha Fall Fingerling"/>
    <n v="3"/>
    <n v="2"/>
    <n v="4"/>
    <n v="5"/>
    <n v="0"/>
    <n v="3"/>
    <x v="40"/>
    <n v="3"/>
    <s v="ocean"/>
    <n v="0"/>
  </r>
  <r>
    <s v="ELW1986"/>
    <x v="1"/>
    <x v="24"/>
    <x v="0"/>
    <n v="2.6616040000000001E-4"/>
    <n v="1.1811599999999999E-3"/>
    <n v="2.929727E-3"/>
    <n v="2"/>
    <n v="5"/>
    <s v="Y"/>
    <n v="5"/>
    <s v="WAC"/>
    <x v="12"/>
    <s v="Elwha Fall Fingerling"/>
    <n v="3"/>
    <n v="2"/>
    <n v="4"/>
    <n v="5"/>
    <n v="0"/>
    <n v="3"/>
    <x v="0"/>
    <n v="3"/>
    <s v="ocean"/>
    <n v="0"/>
  </r>
  <r>
    <s v="ELW1987"/>
    <x v="1"/>
    <x v="24"/>
    <x v="1"/>
    <s v="na"/>
    <s v="na"/>
    <s v="na"/>
    <s v="na"/>
    <s v="na"/>
    <s v="na"/>
    <s v="na"/>
    <s v="WAC"/>
    <x v="12"/>
    <s v="Elwha Fall Fingerling"/>
    <n v="3"/>
    <n v="2"/>
    <n v="4"/>
    <n v="5"/>
    <n v="0"/>
    <n v="3"/>
    <x v="1"/>
    <n v="3"/>
    <s v="ocean"/>
    <s v="na"/>
  </r>
  <r>
    <s v="ELW1988"/>
    <x v="1"/>
    <x v="24"/>
    <x v="2"/>
    <n v="1.333073E-5"/>
    <n v="7.8150250000000006E-5"/>
    <n v="2.0534660000000001E-4"/>
    <n v="2"/>
    <n v="5"/>
    <s v="Y"/>
    <n v="5"/>
    <s v="WAC"/>
    <x v="12"/>
    <s v="Elwha Fall Fingerling"/>
    <n v="3"/>
    <n v="2"/>
    <n v="4"/>
    <n v="5"/>
    <n v="0"/>
    <n v="3"/>
    <x v="2"/>
    <n v="3"/>
    <s v="ocean"/>
    <n v="0"/>
  </r>
  <r>
    <s v="ELW1989"/>
    <x v="1"/>
    <x v="24"/>
    <x v="3"/>
    <n v="1.045045E-4"/>
    <n v="7.8857370000000001E-4"/>
    <n v="1.9757249999999998E-3"/>
    <n v="2"/>
    <n v="5"/>
    <s v="Y"/>
    <n v="5"/>
    <s v="WAC"/>
    <x v="12"/>
    <s v="Elwha Fall Fingerling"/>
    <n v="3"/>
    <n v="2"/>
    <n v="4"/>
    <n v="5"/>
    <n v="0"/>
    <n v="3"/>
    <x v="3"/>
    <n v="3"/>
    <s v="ocean"/>
    <n v="0"/>
  </r>
  <r>
    <s v="ELW1990"/>
    <x v="1"/>
    <x v="24"/>
    <x v="4"/>
    <n v="2.6026290000000002E-4"/>
    <n v="1.314487E-3"/>
    <n v="3.198963E-3"/>
    <n v="2"/>
    <n v="5"/>
    <s v="Y"/>
    <n v="5"/>
    <s v="WAC"/>
    <x v="12"/>
    <s v="Elwha Fall Fingerling"/>
    <n v="3"/>
    <n v="2"/>
    <n v="4"/>
    <n v="5"/>
    <n v="0"/>
    <n v="3"/>
    <x v="4"/>
    <n v="3"/>
    <s v="ocean"/>
    <n v="0"/>
  </r>
  <r>
    <s v="ELW1991"/>
    <x v="1"/>
    <x v="24"/>
    <x v="5"/>
    <n v="4.150089E-5"/>
    <n v="2.2054940000000001E-4"/>
    <n v="5.6465439999999997E-4"/>
    <n v="2"/>
    <n v="5"/>
    <s v="Y"/>
    <n v="5"/>
    <s v="WAC"/>
    <x v="12"/>
    <s v="Elwha Fall Fingerling"/>
    <n v="3"/>
    <n v="2"/>
    <n v="4"/>
    <n v="5"/>
    <n v="0"/>
    <n v="3"/>
    <x v="5"/>
    <n v="3"/>
    <s v="ocean"/>
    <n v="0"/>
  </r>
  <r>
    <s v="ELW1992"/>
    <x v="1"/>
    <x v="24"/>
    <x v="6"/>
    <n v="1.3777789999999999E-4"/>
    <n v="1.7684020000000001E-3"/>
    <n v="4.8005449999999998E-3"/>
    <n v="2"/>
    <n v="5"/>
    <s v="Y"/>
    <n v="5"/>
    <s v="WAC"/>
    <x v="12"/>
    <s v="Elwha Fall Fingerling"/>
    <n v="3"/>
    <n v="2"/>
    <n v="4"/>
    <n v="5"/>
    <n v="0"/>
    <n v="3"/>
    <x v="6"/>
    <n v="3"/>
    <s v="ocean"/>
    <n v="0"/>
  </r>
  <r>
    <s v="ELW1993"/>
    <x v="1"/>
    <x v="24"/>
    <x v="7"/>
    <n v="2.2113340000000001E-4"/>
    <n v="1.859833E-3"/>
    <n v="4.9935409999999998E-3"/>
    <n v="2"/>
    <n v="5"/>
    <s v="Y"/>
    <n v="5"/>
    <s v="WAC"/>
    <x v="12"/>
    <s v="Elwha Fall Fingerling"/>
    <n v="3"/>
    <n v="2"/>
    <n v="4"/>
    <n v="5"/>
    <n v="0"/>
    <n v="3"/>
    <x v="7"/>
    <n v="3"/>
    <s v="ocean"/>
    <n v="0"/>
  </r>
  <r>
    <s v="ELW1994"/>
    <x v="1"/>
    <x v="24"/>
    <x v="8"/>
    <n v="5.2436699999999999E-5"/>
    <n v="7.1913580000000003E-4"/>
    <n v="2.0097689999999998E-3"/>
    <n v="2"/>
    <n v="5"/>
    <s v="Y"/>
    <n v="5"/>
    <s v="WAC"/>
    <x v="12"/>
    <s v="Elwha Fall Fingerling"/>
    <n v="3"/>
    <n v="2"/>
    <n v="4"/>
    <n v="5"/>
    <n v="0"/>
    <n v="3"/>
    <x v="8"/>
    <n v="3"/>
    <s v="ocean"/>
    <n v="0"/>
  </r>
  <r>
    <s v="GAD1972"/>
    <x v="1"/>
    <x v="25"/>
    <x v="42"/>
    <n v="1.499114E-4"/>
    <n v="3.0071659999999999E-3"/>
    <n v="7.7293520000000001E-3"/>
    <n v="2"/>
    <n v="5"/>
    <s v="Y"/>
    <n v="5"/>
    <s v="PS"/>
    <x v="13"/>
    <s v="George Adams Fall Fingerling"/>
    <n v="3"/>
    <n v="2"/>
    <n v="4"/>
    <n v="5"/>
    <n v="0"/>
    <n v="3"/>
    <x v="42"/>
    <n v="3"/>
    <s v="ocean"/>
    <n v="0"/>
  </r>
  <r>
    <s v="GAD1973"/>
    <x v="1"/>
    <x v="25"/>
    <x v="28"/>
    <s v="na"/>
    <s v="na"/>
    <s v="na"/>
    <s v="na"/>
    <s v="na"/>
    <s v="na"/>
    <s v="na"/>
    <s v="PS"/>
    <x v="13"/>
    <s v="George Adams Fall Fingerling"/>
    <n v="3"/>
    <n v="2"/>
    <n v="4"/>
    <n v="5"/>
    <n v="0"/>
    <n v="3"/>
    <x v="28"/>
    <n v="3"/>
    <s v="ocean"/>
    <s v="na"/>
  </r>
  <r>
    <s v="GAD1974"/>
    <x v="1"/>
    <x v="25"/>
    <x v="29"/>
    <n v="4.2441889999999998E-3"/>
    <n v="1.5861110000000001E-2"/>
    <n v="3.8970820000000003E-2"/>
    <n v="2"/>
    <n v="5"/>
    <s v="Y"/>
    <n v="5"/>
    <s v="PS"/>
    <x v="13"/>
    <s v="George Adams Fall Fingerling"/>
    <n v="3"/>
    <n v="2"/>
    <n v="4"/>
    <n v="5"/>
    <n v="0"/>
    <n v="3"/>
    <x v="29"/>
    <n v="3"/>
    <s v="ocean"/>
    <n v="0"/>
  </r>
  <r>
    <s v="GAD1975"/>
    <x v="1"/>
    <x v="25"/>
    <x v="30"/>
    <n v="5.9818410000000001E-4"/>
    <n v="2.3045520000000001E-3"/>
    <n v="5.4480420000000002E-3"/>
    <n v="2"/>
    <n v="5"/>
    <s v="Y"/>
    <n v="5"/>
    <s v="PS"/>
    <x v="13"/>
    <s v="George Adams Fall Fingerling"/>
    <n v="3"/>
    <n v="2"/>
    <n v="4"/>
    <n v="5"/>
    <n v="0"/>
    <n v="3"/>
    <x v="30"/>
    <n v="3"/>
    <s v="ocean"/>
    <n v="0"/>
  </r>
  <r>
    <s v="GAD1976"/>
    <x v="1"/>
    <x v="25"/>
    <x v="31"/>
    <s v="na"/>
    <s v="na"/>
    <s v="na"/>
    <s v="na"/>
    <s v="na"/>
    <s v="na"/>
    <s v="na"/>
    <s v="PS"/>
    <x v="13"/>
    <s v="George Adams Fall Fingerling"/>
    <n v="3"/>
    <n v="2"/>
    <n v="4"/>
    <n v="5"/>
    <n v="0"/>
    <n v="3"/>
    <x v="31"/>
    <n v="3"/>
    <s v="ocean"/>
    <s v="na"/>
  </r>
  <r>
    <s v="GAD1977"/>
    <x v="1"/>
    <x v="25"/>
    <x v="32"/>
    <s v="na"/>
    <s v="na"/>
    <s v="na"/>
    <s v="na"/>
    <s v="na"/>
    <s v="na"/>
    <s v="na"/>
    <s v="PS"/>
    <x v="13"/>
    <s v="George Adams Fall Fingerling"/>
    <n v="3"/>
    <n v="2"/>
    <n v="4"/>
    <n v="5"/>
    <n v="0"/>
    <n v="3"/>
    <x v="32"/>
    <n v="3"/>
    <s v="ocean"/>
    <s v="na"/>
  </r>
  <r>
    <s v="GAD1978"/>
    <x v="1"/>
    <x v="25"/>
    <x v="33"/>
    <n v="7.9433950000000007E-3"/>
    <n v="2.6460560000000001E-2"/>
    <n v="6.3052040000000004E-2"/>
    <n v="2"/>
    <n v="5"/>
    <s v="Y"/>
    <n v="5"/>
    <s v="PS"/>
    <x v="13"/>
    <s v="George Adams Fall Fingerling"/>
    <n v="3"/>
    <n v="2"/>
    <n v="4"/>
    <n v="5"/>
    <n v="0"/>
    <n v="3"/>
    <x v="33"/>
    <n v="3"/>
    <s v="ocean"/>
    <n v="0"/>
  </r>
  <r>
    <s v="GAD1979"/>
    <x v="1"/>
    <x v="25"/>
    <x v="34"/>
    <n v="6.5608840000000001E-4"/>
    <n v="3.6265960000000002E-3"/>
    <n v="9.2323500000000003E-3"/>
    <n v="2"/>
    <n v="5"/>
    <s v="Y"/>
    <n v="5"/>
    <s v="PS"/>
    <x v="13"/>
    <s v="George Adams Fall Fingerling"/>
    <n v="3"/>
    <n v="2"/>
    <n v="4"/>
    <n v="5"/>
    <n v="0"/>
    <n v="3"/>
    <x v="34"/>
    <n v="3"/>
    <s v="ocean"/>
    <n v="0"/>
  </r>
  <r>
    <s v="GAD1980"/>
    <x v="1"/>
    <x v="25"/>
    <x v="35"/>
    <n v="5.4343740000000005E-4"/>
    <n v="2.016426E-3"/>
    <n v="4.6502269999999998E-3"/>
    <n v="2"/>
    <n v="5"/>
    <s v="Y"/>
    <n v="5"/>
    <s v="PS"/>
    <x v="13"/>
    <s v="George Adams Fall Fingerling"/>
    <n v="3"/>
    <n v="2"/>
    <n v="4"/>
    <n v="5"/>
    <n v="0"/>
    <n v="3"/>
    <x v="35"/>
    <n v="3"/>
    <s v="ocean"/>
    <n v="0"/>
  </r>
  <r>
    <s v="GAD1981"/>
    <x v="1"/>
    <x v="25"/>
    <x v="36"/>
    <n v="5.2462960000000001E-3"/>
    <n v="1.633677E-2"/>
    <n v="3.7003179999999997E-2"/>
    <n v="2"/>
    <n v="5"/>
    <s v="Y"/>
    <n v="5"/>
    <s v="PS"/>
    <x v="13"/>
    <s v="George Adams Fall Fingerling"/>
    <n v="3"/>
    <n v="2"/>
    <n v="4"/>
    <n v="5"/>
    <n v="0"/>
    <n v="3"/>
    <x v="36"/>
    <n v="3"/>
    <s v="ocean"/>
    <n v="0"/>
  </r>
  <r>
    <s v="GAD1982"/>
    <x v="1"/>
    <x v="25"/>
    <x v="37"/>
    <s v="na"/>
    <s v="na"/>
    <s v="na"/>
    <s v="na"/>
    <s v="na"/>
    <s v="na"/>
    <s v="na"/>
    <s v="PS"/>
    <x v="13"/>
    <s v="George Adams Fall Fingerling"/>
    <n v="3"/>
    <n v="2"/>
    <n v="4"/>
    <n v="5"/>
    <n v="0"/>
    <n v="3"/>
    <x v="37"/>
    <n v="3"/>
    <s v="ocean"/>
    <s v="na"/>
  </r>
  <r>
    <s v="GAD1983"/>
    <x v="1"/>
    <x v="25"/>
    <x v="38"/>
    <s v="na"/>
    <s v="na"/>
    <s v="na"/>
    <s v="na"/>
    <s v="na"/>
    <s v="na"/>
    <s v="na"/>
    <s v="PS"/>
    <x v="13"/>
    <s v="George Adams Fall Fingerling"/>
    <n v="3"/>
    <n v="2"/>
    <n v="4"/>
    <n v="5"/>
    <n v="0"/>
    <n v="3"/>
    <x v="38"/>
    <n v="3"/>
    <s v="ocean"/>
    <s v="na"/>
  </r>
  <r>
    <s v="GAD1984"/>
    <x v="1"/>
    <x v="25"/>
    <x v="39"/>
    <s v="na"/>
    <s v="na"/>
    <s v="na"/>
    <s v="na"/>
    <s v="na"/>
    <s v="na"/>
    <s v="na"/>
    <s v="PS"/>
    <x v="13"/>
    <s v="George Adams Fall Fingerling"/>
    <n v="3"/>
    <n v="2"/>
    <n v="4"/>
    <n v="5"/>
    <n v="0"/>
    <n v="3"/>
    <x v="39"/>
    <n v="3"/>
    <s v="ocean"/>
    <s v="na"/>
  </r>
  <r>
    <s v="GAD1985"/>
    <x v="1"/>
    <x v="25"/>
    <x v="40"/>
    <n v="5.3314379999999998E-4"/>
    <n v="1.0400929999999999E-2"/>
    <n v="2.8560559999999999E-2"/>
    <n v="2"/>
    <n v="5"/>
    <s v="Y"/>
    <n v="5"/>
    <s v="PS"/>
    <x v="13"/>
    <s v="George Adams Fall Fingerling"/>
    <n v="3"/>
    <n v="2"/>
    <n v="4"/>
    <n v="5"/>
    <n v="0"/>
    <n v="3"/>
    <x v="40"/>
    <n v="3"/>
    <s v="ocean"/>
    <n v="0"/>
  </r>
  <r>
    <s v="GAD1986"/>
    <x v="1"/>
    <x v="25"/>
    <x v="0"/>
    <n v="6.5690490000000002E-4"/>
    <n v="6.0323110000000003E-3"/>
    <n v="1.5976400000000002E-2"/>
    <n v="2"/>
    <n v="5"/>
    <s v="Y"/>
    <n v="5"/>
    <s v="PS"/>
    <x v="13"/>
    <s v="George Adams Fall Fingerling"/>
    <n v="3"/>
    <n v="2"/>
    <n v="4"/>
    <n v="5"/>
    <n v="0"/>
    <n v="3"/>
    <x v="0"/>
    <n v="3"/>
    <s v="ocean"/>
    <n v="0"/>
  </r>
  <r>
    <s v="GAD1987"/>
    <x v="1"/>
    <x v="25"/>
    <x v="1"/>
    <n v="2.5399630000000001E-3"/>
    <n v="1.1876380000000001E-2"/>
    <n v="3.1775669999999999E-2"/>
    <n v="2"/>
    <n v="5"/>
    <s v="Y"/>
    <n v="5"/>
    <s v="PS"/>
    <x v="13"/>
    <s v="George Adams Fall Fingerling"/>
    <n v="3"/>
    <n v="2"/>
    <n v="4"/>
    <n v="5"/>
    <n v="0"/>
    <n v="3"/>
    <x v="1"/>
    <n v="3"/>
    <s v="ocean"/>
    <n v="0"/>
  </r>
  <r>
    <s v="GAD1988"/>
    <x v="1"/>
    <x v="25"/>
    <x v="2"/>
    <n v="2.4756890000000002E-4"/>
    <n v="1.354467E-3"/>
    <n v="3.4618100000000001E-3"/>
    <n v="2"/>
    <n v="5"/>
    <s v="Y"/>
    <n v="5"/>
    <s v="PS"/>
    <x v="13"/>
    <s v="George Adams Fall Fingerling"/>
    <n v="3"/>
    <n v="2"/>
    <n v="4"/>
    <n v="5"/>
    <n v="0"/>
    <n v="3"/>
    <x v="2"/>
    <n v="3"/>
    <s v="ocean"/>
    <n v="0"/>
  </r>
  <r>
    <s v="GAD1989"/>
    <x v="1"/>
    <x v="25"/>
    <x v="3"/>
    <n v="1.519131E-4"/>
    <n v="8.7110050000000004E-4"/>
    <n v="2.5928380000000001E-3"/>
    <n v="2"/>
    <n v="5"/>
    <s v="Y"/>
    <n v="5"/>
    <s v="PS"/>
    <x v="13"/>
    <s v="George Adams Fall Fingerling"/>
    <n v="3"/>
    <n v="2"/>
    <n v="4"/>
    <n v="5"/>
    <n v="0"/>
    <n v="3"/>
    <x v="3"/>
    <n v="3"/>
    <s v="ocean"/>
    <n v="0"/>
  </r>
  <r>
    <s v="GAD1990"/>
    <x v="1"/>
    <x v="25"/>
    <x v="4"/>
    <n v="6.0745560000000001E-5"/>
    <n v="1.713753E-4"/>
    <n v="4.9542230000000002E-4"/>
    <n v="2"/>
    <n v="5"/>
    <s v="Y"/>
    <n v="5"/>
    <s v="PS"/>
    <x v="13"/>
    <s v="George Adams Fall Fingerling"/>
    <n v="3"/>
    <n v="2"/>
    <n v="4"/>
    <n v="5"/>
    <n v="0"/>
    <n v="3"/>
    <x v="4"/>
    <n v="3"/>
    <s v="ocean"/>
    <n v="0"/>
  </r>
  <r>
    <s v="GAD1991"/>
    <x v="1"/>
    <x v="25"/>
    <x v="5"/>
    <n v="1.206639E-4"/>
    <n v="4.9962300000000004E-4"/>
    <n v="1.2672709999999999E-3"/>
    <n v="2"/>
    <n v="5"/>
    <s v="Y"/>
    <n v="5"/>
    <s v="PS"/>
    <x v="13"/>
    <s v="George Adams Fall Fingerling"/>
    <n v="3"/>
    <n v="2"/>
    <n v="4"/>
    <n v="5"/>
    <n v="0"/>
    <n v="3"/>
    <x v="5"/>
    <n v="3"/>
    <s v="ocean"/>
    <n v="0"/>
  </r>
  <r>
    <s v="GAD1992"/>
    <x v="1"/>
    <x v="25"/>
    <x v="6"/>
    <n v="1.124104E-4"/>
    <n v="1.550278E-3"/>
    <n v="4.1570899999999996E-3"/>
    <n v="2"/>
    <n v="5"/>
    <s v="Y"/>
    <n v="5"/>
    <s v="PS"/>
    <x v="13"/>
    <s v="George Adams Fall Fingerling"/>
    <n v="3"/>
    <n v="2"/>
    <n v="4"/>
    <n v="5"/>
    <n v="0"/>
    <n v="3"/>
    <x v="6"/>
    <n v="3"/>
    <s v="ocean"/>
    <n v="0"/>
  </r>
  <r>
    <s v="GAD1993"/>
    <x v="1"/>
    <x v="25"/>
    <x v="7"/>
    <n v="4.9542469999999997E-4"/>
    <n v="3.0713649999999999E-3"/>
    <n v="8.0225309999999994E-3"/>
    <n v="2"/>
    <n v="5"/>
    <s v="Y"/>
    <n v="5"/>
    <s v="PS"/>
    <x v="13"/>
    <s v="George Adams Fall Fingerling"/>
    <n v="3"/>
    <n v="2"/>
    <n v="4"/>
    <n v="5"/>
    <n v="0"/>
    <n v="3"/>
    <x v="7"/>
    <n v="3"/>
    <s v="ocean"/>
    <n v="0"/>
  </r>
  <r>
    <s v="GAD1994"/>
    <x v="1"/>
    <x v="25"/>
    <x v="8"/>
    <n v="6.3322079999999993E-5"/>
    <n v="5.3337169999999995E-4"/>
    <n v="1.3925929999999999E-3"/>
    <n v="2"/>
    <n v="5"/>
    <s v="Y"/>
    <n v="5"/>
    <s v="PS"/>
    <x v="13"/>
    <s v="George Adams Fall Fingerling"/>
    <n v="3"/>
    <n v="2"/>
    <n v="4"/>
    <n v="5"/>
    <n v="0"/>
    <n v="3"/>
    <x v="8"/>
    <n v="3"/>
    <s v="ocean"/>
    <n v="0"/>
  </r>
  <r>
    <s v="GAD1995"/>
    <x v="1"/>
    <x v="25"/>
    <x v="9"/>
    <n v="1.8712930000000001E-4"/>
    <n v="1.0114360000000001E-3"/>
    <n v="3.0898689999999999E-3"/>
    <n v="2"/>
    <n v="5"/>
    <s v="Y"/>
    <n v="5"/>
    <s v="PS"/>
    <x v="13"/>
    <s v="George Adams Fall Fingerling"/>
    <n v="3"/>
    <n v="2"/>
    <n v="4"/>
    <n v="5"/>
    <n v="0"/>
    <n v="3"/>
    <x v="9"/>
    <n v="3"/>
    <s v="ocean"/>
    <n v="0"/>
  </r>
  <r>
    <s v="GAD1996"/>
    <x v="1"/>
    <x v="25"/>
    <x v="10"/>
    <n v="2.1142140000000001E-3"/>
    <n v="8.8687920000000003E-3"/>
    <n v="2.3056050000000002E-2"/>
    <n v="2"/>
    <n v="5"/>
    <s v="Y"/>
    <n v="5"/>
    <s v="PS"/>
    <x v="13"/>
    <s v="George Adams Fall Fingerling"/>
    <n v="3"/>
    <n v="2"/>
    <n v="4"/>
    <n v="5"/>
    <n v="0"/>
    <n v="3"/>
    <x v="10"/>
    <n v="3"/>
    <s v="ocean"/>
    <n v="0"/>
  </r>
  <r>
    <s v="GAD1997"/>
    <x v="1"/>
    <x v="25"/>
    <x v="11"/>
    <n v="1.09808E-4"/>
    <n v="1.235355E-3"/>
    <n v="3.664661E-3"/>
    <n v="2"/>
    <n v="5"/>
    <s v="Y"/>
    <n v="5"/>
    <s v="PS"/>
    <x v="13"/>
    <s v="George Adams Fall Fingerling"/>
    <n v="3"/>
    <n v="2"/>
    <n v="4"/>
    <n v="5"/>
    <n v="0"/>
    <n v="3"/>
    <x v="11"/>
    <n v="3"/>
    <s v="ocean"/>
    <n v="0"/>
  </r>
  <r>
    <s v="GAD1998"/>
    <x v="1"/>
    <x v="25"/>
    <x v="12"/>
    <n v="1.0024420000000001E-3"/>
    <n v="7.0842860000000004E-3"/>
    <n v="1.908659E-2"/>
    <n v="2"/>
    <n v="5"/>
    <s v="Y"/>
    <n v="5"/>
    <s v="PS"/>
    <x v="13"/>
    <s v="George Adams Fall Fingerling"/>
    <n v="3"/>
    <n v="2"/>
    <n v="4"/>
    <n v="5"/>
    <n v="0"/>
    <n v="3"/>
    <x v="12"/>
    <n v="3"/>
    <s v="ocean"/>
    <n v="0"/>
  </r>
  <r>
    <s v="GAD1999"/>
    <x v="1"/>
    <x v="25"/>
    <x v="13"/>
    <n v="5.7402289999999997E-4"/>
    <n v="5.2362850000000002E-3"/>
    <n v="1.399279E-2"/>
    <n v="2"/>
    <n v="5"/>
    <s v="Y"/>
    <n v="5"/>
    <s v="PS"/>
    <x v="13"/>
    <s v="George Adams Fall Fingerling"/>
    <n v="3"/>
    <n v="2"/>
    <n v="4"/>
    <n v="5"/>
    <n v="0"/>
    <n v="3"/>
    <x v="13"/>
    <n v="3"/>
    <s v="ocean"/>
    <n v="0"/>
  </r>
  <r>
    <s v="GAD2000"/>
    <x v="1"/>
    <x v="25"/>
    <x v="14"/>
    <n v="3.8882149999999998E-4"/>
    <n v="4.8634860000000002E-3"/>
    <n v="1.3384210000000001E-2"/>
    <n v="2"/>
    <n v="5"/>
    <s v="Y"/>
    <n v="5"/>
    <s v="PS"/>
    <x v="13"/>
    <s v="George Adams Fall Fingerling"/>
    <n v="3"/>
    <n v="2"/>
    <n v="4"/>
    <n v="5"/>
    <n v="0"/>
    <n v="3"/>
    <x v="14"/>
    <n v="3"/>
    <s v="ocean"/>
    <n v="0"/>
  </r>
  <r>
    <s v="GAD2001"/>
    <x v="1"/>
    <x v="25"/>
    <x v="15"/>
    <n v="4.9945890000000002E-4"/>
    <n v="5.4260280000000003E-3"/>
    <n v="1.4198250000000001E-2"/>
    <n v="2"/>
    <n v="5"/>
    <s v="Y"/>
    <n v="5"/>
    <s v="PS"/>
    <x v="13"/>
    <s v="George Adams Fall Fingerling"/>
    <n v="3"/>
    <n v="2"/>
    <n v="4"/>
    <n v="5"/>
    <n v="0"/>
    <n v="3"/>
    <x v="15"/>
    <n v="3"/>
    <s v="ocean"/>
    <n v="0"/>
  </r>
  <r>
    <s v="GAD2002"/>
    <x v="1"/>
    <x v="25"/>
    <x v="16"/>
    <n v="1.3391099999999999E-3"/>
    <n v="8.9948319999999995E-3"/>
    <n v="2.2873089999999999E-2"/>
    <n v="2"/>
    <n v="5"/>
    <s v="Y"/>
    <n v="5"/>
    <s v="PS"/>
    <x v="13"/>
    <s v="George Adams Fall Fingerling"/>
    <n v="3"/>
    <n v="2"/>
    <n v="4"/>
    <n v="5"/>
    <n v="0"/>
    <n v="3"/>
    <x v="16"/>
    <n v="3"/>
    <s v="ocean"/>
    <n v="0"/>
  </r>
  <r>
    <s v="GAD2003"/>
    <x v="1"/>
    <x v="25"/>
    <x v="17"/>
    <n v="8.5847630000000005E-4"/>
    <n v="6.3799449999999997E-3"/>
    <n v="1.6706149999999999E-2"/>
    <n v="2"/>
    <n v="5"/>
    <s v="Y"/>
    <n v="5"/>
    <s v="PS"/>
    <x v="13"/>
    <s v="George Adams Fall Fingerling"/>
    <n v="3"/>
    <n v="2"/>
    <n v="4"/>
    <n v="5"/>
    <n v="0"/>
    <n v="3"/>
    <x v="17"/>
    <n v="3"/>
    <s v="ocean"/>
    <n v="0"/>
  </r>
  <r>
    <s v="GAD2004"/>
    <x v="1"/>
    <x v="25"/>
    <x v="18"/>
    <n v="7.1030799999999999E-4"/>
    <n v="3.5192639999999998E-3"/>
    <n v="8.2782930000000008E-3"/>
    <n v="2"/>
    <n v="5"/>
    <s v="Y"/>
    <n v="5"/>
    <s v="PS"/>
    <x v="13"/>
    <s v="George Adams Fall Fingerling"/>
    <n v="3"/>
    <n v="2"/>
    <n v="4"/>
    <n v="5"/>
    <n v="0"/>
    <n v="3"/>
    <x v="18"/>
    <n v="3"/>
    <s v="ocean"/>
    <n v="0"/>
  </r>
  <r>
    <s v="GAD2005"/>
    <x v="1"/>
    <x v="25"/>
    <x v="19"/>
    <n v="3.216366E-3"/>
    <n v="9.6777979999999996E-3"/>
    <n v="2.2010390000000001E-2"/>
    <n v="2"/>
    <n v="5"/>
    <s v="Y"/>
    <n v="5"/>
    <s v="PS"/>
    <x v="13"/>
    <s v="George Adams Fall Fingerling"/>
    <n v="3"/>
    <n v="2"/>
    <n v="4"/>
    <n v="5"/>
    <n v="0"/>
    <n v="3"/>
    <x v="19"/>
    <n v="3"/>
    <s v="ocean"/>
    <n v="0"/>
  </r>
  <r>
    <s v="GAD2006"/>
    <x v="1"/>
    <x v="25"/>
    <x v="20"/>
    <n v="6.6959959999999998E-4"/>
    <n v="4.2080290000000003E-3"/>
    <n v="1.024455E-2"/>
    <n v="2"/>
    <n v="5"/>
    <s v="Y"/>
    <n v="5"/>
    <s v="PS"/>
    <x v="13"/>
    <s v="George Adams Fall Fingerling"/>
    <n v="3"/>
    <n v="2"/>
    <n v="4"/>
    <n v="5"/>
    <n v="0"/>
    <n v="3"/>
    <x v="20"/>
    <n v="3"/>
    <s v="ocean"/>
    <n v="0"/>
  </r>
  <r>
    <s v="GAD2007"/>
    <x v="1"/>
    <x v="25"/>
    <x v="21"/>
    <n v="3.4752920000000001E-3"/>
    <n v="1.5913900000000002E-2"/>
    <n v="3.8566250000000003E-2"/>
    <n v="2"/>
    <n v="5"/>
    <s v="Y"/>
    <n v="5"/>
    <s v="PS"/>
    <x v="13"/>
    <s v="George Adams Fall Fingerling"/>
    <n v="3"/>
    <n v="2"/>
    <n v="4"/>
    <n v="5"/>
    <n v="0"/>
    <n v="3"/>
    <x v="21"/>
    <n v="3"/>
    <s v="ocean"/>
    <n v="0"/>
  </r>
  <r>
    <s v="GAD2008"/>
    <x v="1"/>
    <x v="25"/>
    <x v="22"/>
    <n v="7.4294770000000001E-4"/>
    <n v="4.3426330000000003E-3"/>
    <n v="1.0663890000000001E-2"/>
    <n v="2"/>
    <n v="5"/>
    <s v="Y"/>
    <n v="5"/>
    <s v="PS"/>
    <x v="13"/>
    <s v="George Adams Fall Fingerling"/>
    <n v="3"/>
    <n v="2"/>
    <n v="4"/>
    <n v="5"/>
    <n v="0"/>
    <n v="3"/>
    <x v="22"/>
    <n v="3"/>
    <s v="ocean"/>
    <n v="0"/>
  </r>
  <r>
    <s v="GAD2009"/>
    <x v="1"/>
    <x v="25"/>
    <x v="23"/>
    <n v="5.3168629999999998E-3"/>
    <n v="2.1366960000000001E-2"/>
    <n v="5.0176169999999999E-2"/>
    <n v="2"/>
    <n v="5"/>
    <s v="Y"/>
    <n v="5"/>
    <s v="PS"/>
    <x v="13"/>
    <s v="George Adams Fall Fingerling"/>
    <n v="3"/>
    <n v="2"/>
    <n v="4"/>
    <n v="5"/>
    <n v="0"/>
    <n v="3"/>
    <x v="23"/>
    <n v="3"/>
    <s v="ocean"/>
    <n v="0"/>
  </r>
  <r>
    <s v="GAD2010"/>
    <x v="1"/>
    <x v="25"/>
    <x v="24"/>
    <n v="1.214592E-3"/>
    <n v="7.3904019999999999E-3"/>
    <n v="1.8372010000000001E-2"/>
    <n v="2"/>
    <n v="5"/>
    <s v="Y"/>
    <n v="5"/>
    <s v="PS"/>
    <x v="13"/>
    <s v="George Adams Fall Fingerling"/>
    <n v="3"/>
    <n v="2"/>
    <n v="4"/>
    <n v="5"/>
    <n v="0"/>
    <n v="3"/>
    <x v="24"/>
    <n v="3"/>
    <s v="ocean"/>
    <n v="0"/>
  </r>
  <r>
    <s v="GAD2011"/>
    <x v="1"/>
    <x v="25"/>
    <x v="25"/>
    <n v="1.0194939999999999E-3"/>
    <n v="5.3322409999999997E-3"/>
    <n v="1.3500369999999999E-2"/>
    <n v="2"/>
    <n v="5"/>
    <s v="N"/>
    <n v="4"/>
    <s v="PS"/>
    <x v="13"/>
    <s v="George Adams Fall Fingerling"/>
    <n v="3"/>
    <n v="2"/>
    <n v="4"/>
    <n v="5"/>
    <n v="0"/>
    <n v="3"/>
    <x v="25"/>
    <n v="3"/>
    <s v="ocean"/>
    <n v="1"/>
  </r>
  <r>
    <s v="GAD2012"/>
    <x v="1"/>
    <x v="25"/>
    <x v="26"/>
    <n v="5.7883570000000001E-4"/>
    <n v="2.509182E-3"/>
    <n v="9.6812970000000002E-3"/>
    <n v="2"/>
    <n v="5"/>
    <s v="N"/>
    <n v="3"/>
    <s v="PS"/>
    <x v="13"/>
    <s v="George Adams Fall Fingerling"/>
    <n v="3"/>
    <n v="2"/>
    <n v="4"/>
    <n v="5"/>
    <n v="0"/>
    <n v="3"/>
    <x v="26"/>
    <n v="3"/>
    <s v="ocean"/>
    <n v="2"/>
  </r>
  <r>
    <s v="GAD2013"/>
    <x v="1"/>
    <x v="25"/>
    <x v="27"/>
    <n v="1.7975249999999999E-3"/>
    <n v="1.7975249999999999E-3"/>
    <n v="2.5551859999999999E-2"/>
    <n v="2"/>
    <n v="5"/>
    <s v="N"/>
    <n v="2"/>
    <s v="PS"/>
    <x v="13"/>
    <s v="George Adams Fall Fingerling"/>
    <n v="3"/>
    <n v="2"/>
    <n v="4"/>
    <n v="5"/>
    <n v="0"/>
    <n v="3"/>
    <x v="27"/>
    <n v="3"/>
    <s v="ocean"/>
    <n v="3"/>
  </r>
  <r>
    <s v="HAN1986"/>
    <x v="1"/>
    <x v="26"/>
    <x v="0"/>
    <n v="4.091438E-4"/>
    <n v="5.3110869999999999E-3"/>
    <n v="1.5775890000000001E-2"/>
    <n v="2"/>
    <n v="5"/>
    <s v="Y"/>
    <n v="5"/>
    <s v="CR"/>
    <x v="14"/>
    <s v="Hanford Wild"/>
    <n v="4"/>
    <n v="2"/>
    <n v="4"/>
    <n v="5"/>
    <n v="0"/>
    <n v="3"/>
    <x v="0"/>
    <n v="3"/>
    <s v="ocean"/>
    <n v="0"/>
  </r>
  <r>
    <s v="HAN1987"/>
    <x v="1"/>
    <x v="26"/>
    <x v="1"/>
    <n v="6.1968359999999998E-5"/>
    <n v="1.3463259999999999E-3"/>
    <n v="4.1063799999999998E-3"/>
    <n v="2"/>
    <n v="5"/>
    <s v="Y"/>
    <n v="5"/>
    <s v="CR"/>
    <x v="14"/>
    <s v="Hanford Wild"/>
    <n v="4"/>
    <n v="2"/>
    <n v="4"/>
    <n v="5"/>
    <n v="0"/>
    <n v="3"/>
    <x v="1"/>
    <n v="3"/>
    <s v="ocean"/>
    <n v="0"/>
  </r>
  <r>
    <s v="HAN1988"/>
    <x v="1"/>
    <x v="26"/>
    <x v="2"/>
    <n v="5.8097550000000002E-4"/>
    <n v="2.016182E-3"/>
    <n v="5.4102999999999998E-3"/>
    <n v="2"/>
    <n v="5"/>
    <s v="Y"/>
    <n v="5"/>
    <s v="CR"/>
    <x v="14"/>
    <s v="Hanford Wild"/>
    <n v="4"/>
    <n v="2"/>
    <n v="4"/>
    <n v="5"/>
    <n v="0"/>
    <n v="3"/>
    <x v="2"/>
    <n v="3"/>
    <s v="ocean"/>
    <n v="0"/>
  </r>
  <r>
    <s v="HAN1989"/>
    <x v="1"/>
    <x v="26"/>
    <x v="3"/>
    <n v="2.035137E-4"/>
    <n v="4.1761180000000004E-3"/>
    <n v="1.262895E-2"/>
    <n v="2"/>
    <n v="5"/>
    <s v="Y"/>
    <n v="5"/>
    <s v="CR"/>
    <x v="14"/>
    <s v="Hanford Wild"/>
    <n v="4"/>
    <n v="2"/>
    <n v="4"/>
    <n v="5"/>
    <n v="0"/>
    <n v="3"/>
    <x v="3"/>
    <n v="3"/>
    <s v="ocean"/>
    <n v="0"/>
  </r>
  <r>
    <s v="HAN1990"/>
    <x v="1"/>
    <x v="26"/>
    <x v="4"/>
    <n v="5.1778239999999997E-4"/>
    <n v="5.8246599999999997E-3"/>
    <n v="1.736238E-2"/>
    <n v="2"/>
    <n v="5"/>
    <s v="Y"/>
    <n v="5"/>
    <s v="CR"/>
    <x v="14"/>
    <s v="Hanford Wild"/>
    <n v="4"/>
    <n v="2"/>
    <n v="4"/>
    <n v="5"/>
    <n v="0"/>
    <n v="3"/>
    <x v="4"/>
    <n v="3"/>
    <s v="ocean"/>
    <n v="0"/>
  </r>
  <r>
    <s v="HAN1991"/>
    <x v="1"/>
    <x v="26"/>
    <x v="5"/>
    <n v="1.477242E-4"/>
    <n v="1.2499900000000001E-3"/>
    <n v="3.5450109999999998E-3"/>
    <n v="2"/>
    <n v="5"/>
    <s v="Y"/>
    <n v="5"/>
    <s v="CR"/>
    <x v="14"/>
    <s v="Hanford Wild"/>
    <n v="4"/>
    <n v="2"/>
    <n v="4"/>
    <n v="5"/>
    <n v="0"/>
    <n v="3"/>
    <x v="5"/>
    <n v="3"/>
    <s v="ocean"/>
    <n v="0"/>
  </r>
  <r>
    <s v="HAN1992"/>
    <x v="1"/>
    <x v="26"/>
    <x v="6"/>
    <n v="4.0753780000000003E-4"/>
    <n v="4.9460390000000002E-3"/>
    <n v="1.453191E-2"/>
    <n v="2"/>
    <n v="5"/>
    <s v="Y"/>
    <n v="5"/>
    <s v="CR"/>
    <x v="14"/>
    <s v="Hanford Wild"/>
    <n v="4"/>
    <n v="2"/>
    <n v="4"/>
    <n v="5"/>
    <n v="0"/>
    <n v="3"/>
    <x v="6"/>
    <n v="3"/>
    <s v="ocean"/>
    <n v="0"/>
  </r>
  <r>
    <s v="HAN1993"/>
    <x v="1"/>
    <x v="26"/>
    <x v="7"/>
    <n v="2.5726710000000002E-4"/>
    <n v="6.1277789999999999E-3"/>
    <n v="1.8354990000000002E-2"/>
    <n v="2"/>
    <n v="5"/>
    <s v="Y"/>
    <n v="5"/>
    <s v="CR"/>
    <x v="14"/>
    <s v="Hanford Wild"/>
    <n v="4"/>
    <n v="2"/>
    <n v="4"/>
    <n v="5"/>
    <n v="0"/>
    <n v="3"/>
    <x v="7"/>
    <n v="3"/>
    <s v="ocean"/>
    <n v="0"/>
  </r>
  <r>
    <s v="HAN1994"/>
    <x v="1"/>
    <x v="26"/>
    <x v="8"/>
    <n v="4.8667449999999998E-5"/>
    <n v="6.2113830000000002E-4"/>
    <n v="1.8757279999999999E-3"/>
    <n v="2"/>
    <n v="5"/>
    <s v="Y"/>
    <n v="5"/>
    <s v="CR"/>
    <x v="14"/>
    <s v="Hanford Wild"/>
    <n v="4"/>
    <n v="2"/>
    <n v="4"/>
    <n v="5"/>
    <n v="0"/>
    <n v="3"/>
    <x v="8"/>
    <n v="3"/>
    <s v="ocean"/>
    <n v="0"/>
  </r>
  <r>
    <s v="HAN1995"/>
    <x v="1"/>
    <x v="26"/>
    <x v="9"/>
    <n v="2.0778069999999999E-4"/>
    <n v="2.9923490000000001E-3"/>
    <n v="8.6838079999999995E-3"/>
    <n v="2"/>
    <n v="5"/>
    <s v="Y"/>
    <n v="5"/>
    <s v="CR"/>
    <x v="14"/>
    <s v="Hanford Wild"/>
    <n v="4"/>
    <n v="2"/>
    <n v="4"/>
    <n v="5"/>
    <n v="0"/>
    <n v="3"/>
    <x v="9"/>
    <n v="3"/>
    <s v="ocean"/>
    <n v="0"/>
  </r>
  <r>
    <s v="HAN1996"/>
    <x v="1"/>
    <x v="26"/>
    <x v="10"/>
    <n v="9.4660499999999999E-5"/>
    <n v="1.5902539999999999E-3"/>
    <n v="4.8857019999999996E-3"/>
    <n v="2"/>
    <n v="5"/>
    <s v="Y"/>
    <n v="5"/>
    <s v="CR"/>
    <x v="14"/>
    <s v="Hanford Wild"/>
    <n v="4"/>
    <n v="2"/>
    <n v="4"/>
    <n v="5"/>
    <n v="0"/>
    <n v="3"/>
    <x v="10"/>
    <n v="3"/>
    <s v="ocean"/>
    <n v="0"/>
  </r>
  <r>
    <s v="HAN1997"/>
    <x v="1"/>
    <x v="26"/>
    <x v="11"/>
    <n v="1.739066E-4"/>
    <n v="2.0906229999999998E-3"/>
    <n v="6.525711E-3"/>
    <n v="2"/>
    <n v="5"/>
    <s v="Y"/>
    <n v="5"/>
    <s v="CR"/>
    <x v="14"/>
    <s v="Hanford Wild"/>
    <n v="4"/>
    <n v="2"/>
    <n v="4"/>
    <n v="5"/>
    <n v="0"/>
    <n v="3"/>
    <x v="11"/>
    <n v="3"/>
    <s v="ocean"/>
    <n v="0"/>
  </r>
  <r>
    <s v="HAN1998"/>
    <x v="1"/>
    <x v="26"/>
    <x v="12"/>
    <n v="1.604675E-4"/>
    <n v="7.3621160000000001E-3"/>
    <n v="2.2440890000000002E-2"/>
    <n v="2"/>
    <n v="5"/>
    <s v="Y"/>
    <n v="5"/>
    <s v="CR"/>
    <x v="14"/>
    <s v="Hanford Wild"/>
    <n v="4"/>
    <n v="2"/>
    <n v="4"/>
    <n v="5"/>
    <n v="0"/>
    <n v="3"/>
    <x v="12"/>
    <n v="3"/>
    <s v="ocean"/>
    <n v="0"/>
  </r>
  <r>
    <s v="HAN1999"/>
    <x v="1"/>
    <x v="26"/>
    <x v="13"/>
    <n v="2.6375649999999998E-4"/>
    <n v="1.396991E-2"/>
    <n v="4.3080590000000002E-2"/>
    <n v="2"/>
    <n v="5"/>
    <s v="Y"/>
    <n v="5"/>
    <s v="CR"/>
    <x v="14"/>
    <s v="Hanford Wild"/>
    <n v="4"/>
    <n v="2"/>
    <n v="4"/>
    <n v="5"/>
    <n v="0"/>
    <n v="3"/>
    <x v="13"/>
    <n v="3"/>
    <s v="ocean"/>
    <n v="0"/>
  </r>
  <r>
    <s v="HAN2000"/>
    <x v="1"/>
    <x v="26"/>
    <x v="14"/>
    <n v="1.17019E-4"/>
    <n v="2.222847E-3"/>
    <n v="6.6775039999999999E-3"/>
    <n v="2"/>
    <n v="5"/>
    <s v="Y"/>
    <n v="5"/>
    <s v="CR"/>
    <x v="14"/>
    <s v="Hanford Wild"/>
    <n v="4"/>
    <n v="2"/>
    <n v="4"/>
    <n v="5"/>
    <n v="0"/>
    <n v="3"/>
    <x v="14"/>
    <n v="3"/>
    <s v="ocean"/>
    <n v="0"/>
  </r>
  <r>
    <s v="HAN2001"/>
    <x v="1"/>
    <x v="26"/>
    <x v="15"/>
    <n v="1.5224699999999999E-4"/>
    <n v="5.1067530000000003E-3"/>
    <n v="1.557453E-2"/>
    <n v="2"/>
    <n v="5"/>
    <s v="Y"/>
    <n v="5"/>
    <s v="CR"/>
    <x v="14"/>
    <s v="Hanford Wild"/>
    <n v="4"/>
    <n v="2"/>
    <n v="4"/>
    <n v="5"/>
    <n v="0"/>
    <n v="3"/>
    <x v="15"/>
    <n v="3"/>
    <s v="ocean"/>
    <n v="0"/>
  </r>
  <r>
    <s v="HAN2002"/>
    <x v="1"/>
    <x v="26"/>
    <x v="16"/>
    <n v="1.8234689999999999E-4"/>
    <n v="2.1124809999999998E-3"/>
    <n v="6.1085050000000002E-3"/>
    <n v="2"/>
    <n v="5"/>
    <s v="Y"/>
    <n v="5"/>
    <s v="CR"/>
    <x v="14"/>
    <s v="Hanford Wild"/>
    <n v="4"/>
    <n v="2"/>
    <n v="4"/>
    <n v="5"/>
    <n v="0"/>
    <n v="3"/>
    <x v="16"/>
    <n v="3"/>
    <s v="ocean"/>
    <n v="0"/>
  </r>
  <r>
    <s v="HAN2003"/>
    <x v="1"/>
    <x v="26"/>
    <x v="17"/>
    <n v="6.2055349999999999E-5"/>
    <n v="1.175768E-3"/>
    <n v="3.5088839999999999E-3"/>
    <n v="2"/>
    <n v="5"/>
    <s v="Y"/>
    <n v="5"/>
    <s v="CR"/>
    <x v="14"/>
    <s v="Hanford Wild"/>
    <n v="4"/>
    <n v="2"/>
    <n v="4"/>
    <n v="5"/>
    <n v="0"/>
    <n v="3"/>
    <x v="17"/>
    <n v="3"/>
    <s v="ocean"/>
    <n v="0"/>
  </r>
  <r>
    <s v="HAN2004"/>
    <x v="1"/>
    <x v="26"/>
    <x v="18"/>
    <n v="6.4009190000000003E-5"/>
    <n v="1.050332E-3"/>
    <n v="2.9975610000000001E-3"/>
    <n v="2"/>
    <n v="5"/>
    <s v="Y"/>
    <n v="5"/>
    <s v="CR"/>
    <x v="14"/>
    <s v="Hanford Wild"/>
    <n v="4"/>
    <n v="2"/>
    <n v="4"/>
    <n v="5"/>
    <n v="0"/>
    <n v="3"/>
    <x v="18"/>
    <n v="3"/>
    <s v="ocean"/>
    <n v="0"/>
  </r>
  <r>
    <s v="HAN2005"/>
    <x v="1"/>
    <x v="26"/>
    <x v="19"/>
    <n v="1.9810539999999999E-4"/>
    <n v="2.153837E-3"/>
    <n v="6.5542229999999996E-3"/>
    <n v="2"/>
    <n v="5"/>
    <s v="Y"/>
    <n v="5"/>
    <s v="CR"/>
    <x v="14"/>
    <s v="Hanford Wild"/>
    <n v="4"/>
    <n v="2"/>
    <n v="4"/>
    <n v="5"/>
    <n v="0"/>
    <n v="3"/>
    <x v="19"/>
    <n v="3"/>
    <s v="ocean"/>
    <n v="0"/>
  </r>
  <r>
    <s v="HAN2006"/>
    <x v="1"/>
    <x v="26"/>
    <x v="20"/>
    <n v="8.439102E-5"/>
    <n v="1.8845209999999999E-3"/>
    <n v="5.7714519999999998E-3"/>
    <n v="2"/>
    <n v="5"/>
    <s v="Y"/>
    <n v="5"/>
    <s v="CR"/>
    <x v="14"/>
    <s v="Hanford Wild"/>
    <n v="4"/>
    <n v="2"/>
    <n v="4"/>
    <n v="5"/>
    <n v="0"/>
    <n v="3"/>
    <x v="20"/>
    <n v="3"/>
    <s v="ocean"/>
    <n v="0"/>
  </r>
  <r>
    <s v="HAN2007"/>
    <x v="1"/>
    <x v="26"/>
    <x v="21"/>
    <n v="1.4356469999999999E-4"/>
    <n v="9.4292439999999998E-3"/>
    <n v="2.7902239999999998E-2"/>
    <n v="2"/>
    <n v="5"/>
    <s v="Y"/>
    <n v="5"/>
    <s v="CR"/>
    <x v="14"/>
    <s v="Hanford Wild"/>
    <n v="4"/>
    <n v="2"/>
    <n v="4"/>
    <n v="5"/>
    <n v="0"/>
    <n v="3"/>
    <x v="21"/>
    <n v="3"/>
    <s v="ocean"/>
    <n v="0"/>
  </r>
  <r>
    <s v="HAN2008"/>
    <x v="1"/>
    <x v="26"/>
    <x v="22"/>
    <n v="1.107067E-4"/>
    <n v="2.9995220000000001E-3"/>
    <n v="8.9094080000000006E-3"/>
    <n v="2"/>
    <n v="5"/>
    <s v="Y"/>
    <n v="5"/>
    <s v="CR"/>
    <x v="14"/>
    <s v="Hanford Wild"/>
    <n v="4"/>
    <n v="2"/>
    <n v="4"/>
    <n v="5"/>
    <n v="0"/>
    <n v="3"/>
    <x v="22"/>
    <n v="3"/>
    <s v="ocean"/>
    <n v="0"/>
  </r>
  <r>
    <s v="HAN2009"/>
    <x v="1"/>
    <x v="26"/>
    <x v="23"/>
    <n v="3.9900219999999999E-4"/>
    <n v="8.7769279999999998E-3"/>
    <n v="2.577426E-2"/>
    <n v="2"/>
    <n v="5"/>
    <s v="Y"/>
    <n v="5"/>
    <s v="CR"/>
    <x v="14"/>
    <s v="Hanford Wild"/>
    <n v="4"/>
    <n v="2"/>
    <n v="4"/>
    <n v="5"/>
    <n v="0"/>
    <n v="3"/>
    <x v="23"/>
    <n v="3"/>
    <s v="ocean"/>
    <n v="0"/>
  </r>
  <r>
    <s v="HAN2010"/>
    <x v="1"/>
    <x v="26"/>
    <x v="24"/>
    <n v="5.6686880000000005E-4"/>
    <n v="1.9298240000000001E-2"/>
    <n v="5.7575929999999997E-2"/>
    <n v="2"/>
    <n v="5"/>
    <s v="Y"/>
    <n v="5"/>
    <s v="CR"/>
    <x v="14"/>
    <s v="Hanford Wild"/>
    <n v="4"/>
    <n v="2"/>
    <n v="4"/>
    <n v="5"/>
    <n v="0"/>
    <n v="3"/>
    <x v="24"/>
    <n v="3"/>
    <s v="ocean"/>
    <n v="0"/>
  </r>
  <r>
    <s v="HAN2011"/>
    <x v="1"/>
    <x v="26"/>
    <x v="25"/>
    <n v="4.2055679999999999E-4"/>
    <n v="4.7020109999999999E-3"/>
    <n v="2.08839E-2"/>
    <n v="2"/>
    <n v="5"/>
    <s v="N"/>
    <n v="4"/>
    <s v="CR"/>
    <x v="14"/>
    <s v="Hanford Wild"/>
    <n v="4"/>
    <n v="2"/>
    <n v="4"/>
    <n v="5"/>
    <n v="0"/>
    <n v="3"/>
    <x v="25"/>
    <n v="3"/>
    <s v="ocean"/>
    <n v="1"/>
  </r>
  <r>
    <s v="HAN2012"/>
    <x v="1"/>
    <x v="26"/>
    <x v="26"/>
    <n v="1.1765949999999999E-3"/>
    <n v="4.1057029999999996E-3"/>
    <n v="8.8157120000000005E-2"/>
    <n v="2"/>
    <n v="5"/>
    <s v="N"/>
    <n v="3"/>
    <s v="CR"/>
    <x v="14"/>
    <s v="Hanford Wild"/>
    <n v="4"/>
    <n v="2"/>
    <n v="4"/>
    <n v="5"/>
    <n v="0"/>
    <n v="3"/>
    <x v="26"/>
    <n v="3"/>
    <s v="ocean"/>
    <n v="2"/>
  </r>
  <r>
    <s v="HAN2013"/>
    <x v="1"/>
    <x v="26"/>
    <x v="27"/>
    <n v="3.075412E-4"/>
    <n v="3.075412E-4"/>
    <n v="2.5451729999999999E-2"/>
    <n v="2"/>
    <n v="5"/>
    <s v="N"/>
    <n v="2"/>
    <s v="CR"/>
    <x v="14"/>
    <s v="Hanford Wild"/>
    <n v="4"/>
    <n v="2"/>
    <n v="4"/>
    <n v="5"/>
    <n v="0"/>
    <n v="3"/>
    <x v="27"/>
    <n v="3"/>
    <s v="ocean"/>
    <n v="3"/>
  </r>
  <r>
    <s v="HOK1985"/>
    <x v="1"/>
    <x v="27"/>
    <x v="40"/>
    <n v="0"/>
    <n v="1.853649E-3"/>
    <n v="5.4459410000000001E-3"/>
    <n v="2"/>
    <n v="5"/>
    <s v="Y"/>
    <n v="5"/>
    <s v="WAC"/>
    <x v="12"/>
    <s v="Hoko Fall Fingerling"/>
    <n v="3"/>
    <n v="2"/>
    <n v="4"/>
    <n v="6"/>
    <n v="0"/>
    <n v="3"/>
    <x v="40"/>
    <n v="3"/>
    <s v="ocean"/>
    <n v="0"/>
  </r>
  <r>
    <s v="HOK1986"/>
    <x v="1"/>
    <x v="27"/>
    <x v="0"/>
    <n v="6.9803420000000001E-4"/>
    <n v="8.612349E-3"/>
    <n v="2.4826440000000002E-2"/>
    <n v="2"/>
    <n v="5"/>
    <s v="Y"/>
    <n v="5"/>
    <s v="WAC"/>
    <x v="12"/>
    <s v="Hoko Fall Fingerling"/>
    <n v="3"/>
    <n v="2"/>
    <n v="4"/>
    <n v="6"/>
    <n v="0"/>
    <n v="3"/>
    <x v="0"/>
    <n v="3"/>
    <s v="ocean"/>
    <n v="0"/>
  </r>
  <r>
    <s v="HOK1987"/>
    <x v="1"/>
    <x v="27"/>
    <x v="1"/>
    <n v="5.4573899999999995E-4"/>
    <n v="8.9760250000000003E-3"/>
    <n v="2.5949900000000001E-2"/>
    <n v="2"/>
    <n v="5"/>
    <s v="Y"/>
    <n v="5"/>
    <s v="WAC"/>
    <x v="12"/>
    <s v="Hoko Fall Fingerling"/>
    <n v="3"/>
    <n v="2"/>
    <n v="4"/>
    <n v="6"/>
    <n v="0"/>
    <n v="3"/>
    <x v="1"/>
    <n v="3"/>
    <s v="ocean"/>
    <n v="0"/>
  </r>
  <r>
    <s v="HOK1988"/>
    <x v="1"/>
    <x v="27"/>
    <x v="2"/>
    <s v="na"/>
    <s v="na"/>
    <s v="na"/>
    <s v="na"/>
    <s v="na"/>
    <s v="na"/>
    <s v="na"/>
    <s v="WAC"/>
    <x v="12"/>
    <s v="Hoko Fall Fingerling"/>
    <n v="3"/>
    <n v="2"/>
    <n v="4"/>
    <n v="6"/>
    <n v="0"/>
    <n v="3"/>
    <x v="2"/>
    <n v="3"/>
    <s v="ocean"/>
    <s v="na"/>
  </r>
  <r>
    <s v="HOK1989"/>
    <x v="1"/>
    <x v="27"/>
    <x v="3"/>
    <n v="4.781454E-4"/>
    <n v="3.7968279999999999E-3"/>
    <n v="1.079565E-2"/>
    <n v="2"/>
    <n v="5"/>
    <s v="Y"/>
    <n v="5"/>
    <s v="WAC"/>
    <x v="12"/>
    <s v="Hoko Fall Fingerling"/>
    <n v="3"/>
    <n v="2"/>
    <n v="4"/>
    <n v="6"/>
    <n v="0"/>
    <n v="3"/>
    <x v="3"/>
    <n v="3"/>
    <s v="ocean"/>
    <n v="0"/>
  </r>
  <r>
    <s v="HOK1990"/>
    <x v="1"/>
    <x v="27"/>
    <x v="4"/>
    <n v="6.7372609999999996E-4"/>
    <n v="5.5191980000000003E-3"/>
    <n v="1.596469E-2"/>
    <n v="2"/>
    <n v="5"/>
    <s v="Y"/>
    <n v="5"/>
    <s v="WAC"/>
    <x v="12"/>
    <s v="Hoko Fall Fingerling"/>
    <n v="3"/>
    <n v="2"/>
    <n v="4"/>
    <n v="6"/>
    <n v="0"/>
    <n v="3"/>
    <x v="4"/>
    <n v="3"/>
    <s v="ocean"/>
    <n v="0"/>
  </r>
  <r>
    <s v="HOK1991"/>
    <x v="1"/>
    <x v="27"/>
    <x v="5"/>
    <n v="2.2220970000000001E-4"/>
    <n v="3.9391790000000001E-3"/>
    <n v="1.1753710000000001E-2"/>
    <n v="2"/>
    <n v="5"/>
    <s v="Y"/>
    <n v="5"/>
    <s v="WAC"/>
    <x v="12"/>
    <s v="Hoko Fall Fingerling"/>
    <n v="3"/>
    <n v="2"/>
    <n v="4"/>
    <n v="6"/>
    <n v="0"/>
    <n v="3"/>
    <x v="5"/>
    <n v="3"/>
    <s v="ocean"/>
    <n v="0"/>
  </r>
  <r>
    <s v="HOK1992"/>
    <x v="1"/>
    <x v="27"/>
    <x v="6"/>
    <n v="2.8721870000000002E-4"/>
    <n v="3.9180500000000002E-3"/>
    <n v="1.2241999999999999E-2"/>
    <n v="2"/>
    <n v="5"/>
    <s v="Y"/>
    <n v="5"/>
    <s v="WAC"/>
    <x v="12"/>
    <s v="Hoko Fall Fingerling"/>
    <n v="3"/>
    <n v="2"/>
    <n v="4"/>
    <n v="6"/>
    <n v="0"/>
    <n v="3"/>
    <x v="6"/>
    <n v="3"/>
    <s v="ocean"/>
    <n v="0"/>
  </r>
  <r>
    <s v="HOK1993"/>
    <x v="1"/>
    <x v="27"/>
    <x v="7"/>
    <n v="4.2666280000000002E-4"/>
    <n v="5.4794199999999996E-3"/>
    <n v="1.6394579999999999E-2"/>
    <n v="2"/>
    <n v="5"/>
    <s v="Y"/>
    <n v="5"/>
    <s v="WAC"/>
    <x v="12"/>
    <s v="Hoko Fall Fingerling"/>
    <n v="3"/>
    <n v="2"/>
    <n v="4"/>
    <n v="6"/>
    <n v="0"/>
    <n v="3"/>
    <x v="7"/>
    <n v="3"/>
    <s v="ocean"/>
    <n v="0"/>
  </r>
  <r>
    <s v="HOK1994"/>
    <x v="1"/>
    <x v="27"/>
    <x v="8"/>
    <n v="2.1178510000000001E-4"/>
    <n v="7.5799049999999996E-3"/>
    <n v="2.2767200000000001E-2"/>
    <n v="2"/>
    <n v="5"/>
    <s v="Y"/>
    <n v="5"/>
    <s v="WAC"/>
    <x v="12"/>
    <s v="Hoko Fall Fingerling"/>
    <n v="3"/>
    <n v="2"/>
    <n v="4"/>
    <n v="6"/>
    <n v="0"/>
    <n v="3"/>
    <x v="8"/>
    <n v="3"/>
    <s v="ocean"/>
    <n v="0"/>
  </r>
  <r>
    <s v="HOK1995"/>
    <x v="1"/>
    <x v="27"/>
    <x v="9"/>
    <n v="8.5188880000000006E-5"/>
    <n v="2.3911539999999999E-3"/>
    <n v="7.0418980000000004E-3"/>
    <n v="2"/>
    <n v="5"/>
    <s v="Y"/>
    <n v="5"/>
    <s v="WAC"/>
    <x v="12"/>
    <s v="Hoko Fall Fingerling"/>
    <n v="3"/>
    <n v="2"/>
    <n v="4"/>
    <n v="6"/>
    <n v="0"/>
    <n v="3"/>
    <x v="9"/>
    <n v="3"/>
    <s v="ocean"/>
    <n v="0"/>
  </r>
  <r>
    <s v="HOK1996"/>
    <x v="1"/>
    <x v="27"/>
    <x v="10"/>
    <n v="7.2272510000000005E-4"/>
    <n v="4.8611319999999998E-3"/>
    <n v="1.361216E-2"/>
    <n v="2"/>
    <n v="5"/>
    <s v="Y"/>
    <n v="5"/>
    <s v="WAC"/>
    <x v="12"/>
    <s v="Hoko Fall Fingerling"/>
    <n v="3"/>
    <n v="2"/>
    <n v="4"/>
    <n v="6"/>
    <n v="0"/>
    <n v="3"/>
    <x v="10"/>
    <n v="3"/>
    <s v="ocean"/>
    <n v="0"/>
  </r>
  <r>
    <s v="HOK1997"/>
    <x v="1"/>
    <x v="27"/>
    <x v="11"/>
    <n v="1.696635E-4"/>
    <n v="1.848981E-3"/>
    <n v="5.107955E-3"/>
    <n v="2"/>
    <n v="5"/>
    <s v="Y"/>
    <n v="5"/>
    <s v="WAC"/>
    <x v="12"/>
    <s v="Hoko Fall Fingerling"/>
    <n v="3"/>
    <n v="2"/>
    <n v="4"/>
    <n v="6"/>
    <n v="0"/>
    <n v="3"/>
    <x v="11"/>
    <n v="3"/>
    <s v="ocean"/>
    <n v="0"/>
  </r>
  <r>
    <s v="HOK1998"/>
    <x v="1"/>
    <x v="27"/>
    <x v="12"/>
    <n v="5.0840490000000004E-4"/>
    <n v="7.7887950000000003E-3"/>
    <n v="2.2438759999999999E-2"/>
    <n v="2"/>
    <n v="5"/>
    <s v="Y"/>
    <n v="5"/>
    <s v="WAC"/>
    <x v="12"/>
    <s v="Hoko Fall Fingerling"/>
    <n v="3"/>
    <n v="2"/>
    <n v="4"/>
    <n v="6"/>
    <n v="0"/>
    <n v="3"/>
    <x v="12"/>
    <n v="3"/>
    <s v="ocean"/>
    <n v="0"/>
  </r>
  <r>
    <s v="HOK1999"/>
    <x v="1"/>
    <x v="27"/>
    <x v="13"/>
    <n v="1.67775E-4"/>
    <n v="9.7943249999999996E-3"/>
    <n v="3.042976E-2"/>
    <n v="2"/>
    <n v="5"/>
    <s v="Y"/>
    <n v="5"/>
    <s v="WAC"/>
    <x v="12"/>
    <s v="Hoko Fall Fingerling"/>
    <n v="3"/>
    <n v="2"/>
    <n v="4"/>
    <n v="6"/>
    <n v="0"/>
    <n v="3"/>
    <x v="13"/>
    <n v="3"/>
    <s v="ocean"/>
    <n v="0"/>
  </r>
  <r>
    <s v="HOK2000"/>
    <x v="1"/>
    <x v="27"/>
    <x v="14"/>
    <n v="7.9348410000000001E-5"/>
    <n v="2.3908269999999999E-3"/>
    <n v="7.1751480000000001E-3"/>
    <n v="2"/>
    <n v="5"/>
    <s v="Y"/>
    <n v="5"/>
    <s v="WAC"/>
    <x v="12"/>
    <s v="Hoko Fall Fingerling"/>
    <n v="3"/>
    <n v="2"/>
    <n v="4"/>
    <n v="6"/>
    <n v="0"/>
    <n v="3"/>
    <x v="14"/>
    <n v="3"/>
    <s v="ocean"/>
    <n v="0"/>
  </r>
  <r>
    <s v="HOK2001"/>
    <x v="1"/>
    <x v="27"/>
    <x v="15"/>
    <n v="1.6269249999999999E-4"/>
    <n v="4.0927489999999997E-3"/>
    <n v="1.1664330000000001E-2"/>
    <n v="2"/>
    <n v="5"/>
    <s v="Y"/>
    <n v="5"/>
    <s v="WAC"/>
    <x v="12"/>
    <s v="Hoko Fall Fingerling"/>
    <n v="3"/>
    <n v="2"/>
    <n v="4"/>
    <n v="6"/>
    <n v="0"/>
    <n v="3"/>
    <x v="15"/>
    <n v="3"/>
    <s v="ocean"/>
    <n v="0"/>
  </r>
  <r>
    <s v="HOK2002"/>
    <x v="1"/>
    <x v="27"/>
    <x v="16"/>
    <n v="2.727284E-4"/>
    <n v="3.6529380000000001E-3"/>
    <n v="1.0557449999999999E-2"/>
    <n v="2"/>
    <n v="5"/>
    <s v="Y"/>
    <n v="5"/>
    <s v="WAC"/>
    <x v="12"/>
    <s v="Hoko Fall Fingerling"/>
    <n v="3"/>
    <n v="2"/>
    <n v="4"/>
    <n v="6"/>
    <n v="0"/>
    <n v="3"/>
    <x v="16"/>
    <n v="3"/>
    <s v="ocean"/>
    <n v="0"/>
  </r>
  <r>
    <s v="HOK2003"/>
    <x v="1"/>
    <x v="27"/>
    <x v="17"/>
    <n v="1.853638E-4"/>
    <n v="2.4151860000000002E-3"/>
    <n v="6.5920639999999999E-3"/>
    <n v="2"/>
    <n v="5"/>
    <s v="Y"/>
    <n v="5"/>
    <s v="WAC"/>
    <x v="12"/>
    <s v="Hoko Fall Fingerling"/>
    <n v="3"/>
    <n v="2"/>
    <n v="4"/>
    <n v="6"/>
    <n v="0"/>
    <n v="3"/>
    <x v="17"/>
    <n v="3"/>
    <s v="ocean"/>
    <n v="0"/>
  </r>
  <r>
    <s v="HOK2004"/>
    <x v="1"/>
    <x v="27"/>
    <x v="18"/>
    <n v="3.5427060000000002E-5"/>
    <n v="3.9140479999999998E-4"/>
    <n v="1.0938180000000001E-3"/>
    <n v="2"/>
    <n v="5"/>
    <s v="Y"/>
    <n v="5"/>
    <s v="WAC"/>
    <x v="12"/>
    <s v="Hoko Fall Fingerling"/>
    <n v="3"/>
    <n v="2"/>
    <n v="4"/>
    <n v="6"/>
    <n v="0"/>
    <n v="3"/>
    <x v="18"/>
    <n v="3"/>
    <s v="ocean"/>
    <n v="0"/>
  </r>
  <r>
    <s v="HOK2005"/>
    <x v="1"/>
    <x v="27"/>
    <x v="19"/>
    <n v="1.997523E-4"/>
    <n v="3.1280819999999999E-3"/>
    <n v="9.1415249999999993E-3"/>
    <n v="2"/>
    <n v="5"/>
    <s v="Y"/>
    <n v="5"/>
    <s v="WAC"/>
    <x v="12"/>
    <s v="Hoko Fall Fingerling"/>
    <n v="3"/>
    <n v="2"/>
    <n v="4"/>
    <n v="6"/>
    <n v="0"/>
    <n v="3"/>
    <x v="19"/>
    <n v="3"/>
    <s v="ocean"/>
    <n v="0"/>
  </r>
  <r>
    <s v="HOK2006"/>
    <x v="1"/>
    <x v="27"/>
    <x v="20"/>
    <n v="1.610076E-4"/>
    <n v="3.8906790000000002E-3"/>
    <n v="1.091081E-2"/>
    <n v="2"/>
    <n v="5"/>
    <s v="Y"/>
    <n v="5"/>
    <s v="WAC"/>
    <x v="12"/>
    <s v="Hoko Fall Fingerling"/>
    <n v="3"/>
    <n v="2"/>
    <n v="4"/>
    <n v="6"/>
    <n v="0"/>
    <n v="3"/>
    <x v="20"/>
    <n v="3"/>
    <s v="ocean"/>
    <n v="0"/>
  </r>
  <r>
    <s v="HOK2007"/>
    <x v="1"/>
    <x v="27"/>
    <x v="21"/>
    <n v="6.9321119999999996E-4"/>
    <n v="9.2870069999999999E-3"/>
    <n v="2.6068629999999999E-2"/>
    <n v="2"/>
    <n v="5"/>
    <s v="Y"/>
    <n v="5"/>
    <s v="WAC"/>
    <x v="12"/>
    <s v="Hoko Fall Fingerling"/>
    <n v="3"/>
    <n v="2"/>
    <n v="4"/>
    <n v="6"/>
    <n v="0"/>
    <n v="3"/>
    <x v="21"/>
    <n v="3"/>
    <s v="ocean"/>
    <n v="0"/>
  </r>
  <r>
    <s v="HOK2008"/>
    <x v="1"/>
    <x v="27"/>
    <x v="22"/>
    <n v="4.0137970000000002E-4"/>
    <n v="3.6597380000000001E-3"/>
    <n v="1.0649789999999999E-2"/>
    <n v="2"/>
    <n v="5"/>
    <s v="Y"/>
    <n v="5"/>
    <s v="WAC"/>
    <x v="12"/>
    <s v="Hoko Fall Fingerling"/>
    <n v="3"/>
    <n v="2"/>
    <n v="4"/>
    <n v="6"/>
    <n v="0"/>
    <n v="3"/>
    <x v="22"/>
    <n v="3"/>
    <s v="ocean"/>
    <n v="0"/>
  </r>
  <r>
    <s v="HOK2009"/>
    <x v="1"/>
    <x v="27"/>
    <x v="23"/>
    <n v="1.0289359999999999E-4"/>
    <n v="2.6693469999999999E-3"/>
    <n v="7.6782150000000004E-3"/>
    <n v="2"/>
    <n v="5"/>
    <s v="Y"/>
    <n v="5"/>
    <s v="WAC"/>
    <x v="12"/>
    <s v="Hoko Fall Fingerling"/>
    <n v="3"/>
    <n v="2"/>
    <n v="4"/>
    <n v="6"/>
    <n v="0"/>
    <n v="3"/>
    <x v="23"/>
    <n v="3"/>
    <s v="ocean"/>
    <n v="0"/>
  </r>
  <r>
    <s v="HOK2010"/>
    <x v="1"/>
    <x v="27"/>
    <x v="24"/>
    <n v="4.297126E-4"/>
    <n v="5.8059820000000003E-3"/>
    <n v="1.5906739999999999E-2"/>
    <n v="2"/>
    <n v="5"/>
    <s v="Y"/>
    <n v="5"/>
    <s v="WAC"/>
    <x v="12"/>
    <s v="Hoko Fall Fingerling"/>
    <n v="3"/>
    <n v="2"/>
    <n v="4"/>
    <n v="6"/>
    <n v="0"/>
    <n v="3"/>
    <x v="24"/>
    <n v="3"/>
    <s v="ocean"/>
    <n v="0"/>
  </r>
  <r>
    <s v="HOK2011"/>
    <x v="1"/>
    <x v="27"/>
    <x v="25"/>
    <n v="5.9382059999999999E-4"/>
    <n v="4.9265250000000002E-3"/>
    <n v="1.794604E-2"/>
    <n v="2"/>
    <n v="5"/>
    <s v="N"/>
    <n v="4"/>
    <s v="WAC"/>
    <x v="12"/>
    <s v="Hoko Fall Fingerling"/>
    <n v="3"/>
    <n v="2"/>
    <n v="4"/>
    <n v="6"/>
    <n v="0"/>
    <n v="3"/>
    <x v="25"/>
    <n v="3"/>
    <s v="ocean"/>
    <n v="1"/>
  </r>
  <r>
    <s v="HOK2012"/>
    <x v="1"/>
    <x v="27"/>
    <x v="26"/>
    <n v="2.370928E-4"/>
    <n v="1.0139330000000001E-3"/>
    <n v="9.7634350000000009E-3"/>
    <n v="2"/>
    <n v="5"/>
    <s v="N"/>
    <n v="3"/>
    <s v="WAC"/>
    <x v="12"/>
    <s v="Hoko Fall Fingerling"/>
    <n v="3"/>
    <n v="2"/>
    <n v="4"/>
    <n v="6"/>
    <n v="0"/>
    <n v="3"/>
    <x v="26"/>
    <n v="3"/>
    <s v="ocean"/>
    <n v="2"/>
  </r>
  <r>
    <s v="HOK2013"/>
    <x v="1"/>
    <x v="27"/>
    <x v="27"/>
    <n v="2.3865139999999999E-4"/>
    <n v="2.3865139999999999E-4"/>
    <n v="9.4443640000000002E-3"/>
    <n v="2"/>
    <n v="5"/>
    <s v="N"/>
    <n v="2"/>
    <s v="WAC"/>
    <x v="12"/>
    <s v="Hoko Fall Fingerling"/>
    <n v="3"/>
    <n v="2"/>
    <n v="4"/>
    <n v="6"/>
    <n v="0"/>
    <n v="3"/>
    <x v="27"/>
    <n v="3"/>
    <s v="ocean"/>
    <n v="3"/>
  </r>
  <r>
    <s v="LRH1976"/>
    <x v="1"/>
    <x v="28"/>
    <x v="31"/>
    <n v="1.219901E-4"/>
    <n v="1.376459E-3"/>
    <n v="3.4540759999999999E-3"/>
    <n v="2"/>
    <n v="5"/>
    <s v="Y"/>
    <n v="5"/>
    <s v="CR"/>
    <x v="10"/>
    <s v="Columbia Lower River Hatchery"/>
    <n v="4"/>
    <n v="2"/>
    <n v="4"/>
    <n v="5"/>
    <n v="0"/>
    <n v="3"/>
    <x v="31"/>
    <n v="3"/>
    <s v="ocean"/>
    <n v="0"/>
  </r>
  <r>
    <s v="LRH1977"/>
    <x v="1"/>
    <x v="28"/>
    <x v="32"/>
    <n v="2.3514520000000001E-4"/>
    <n v="9.1000309999999997E-3"/>
    <n v="2.4207119999999999E-2"/>
    <n v="2"/>
    <n v="5"/>
    <s v="Y"/>
    <n v="5"/>
    <s v="CR"/>
    <x v="10"/>
    <s v="Columbia Lower River Hatchery"/>
    <n v="4"/>
    <n v="2"/>
    <n v="4"/>
    <n v="5"/>
    <n v="0"/>
    <n v="3"/>
    <x v="32"/>
    <n v="3"/>
    <s v="ocean"/>
    <n v="0"/>
  </r>
  <r>
    <s v="LRH1978"/>
    <x v="1"/>
    <x v="28"/>
    <x v="33"/>
    <n v="1.0158579999999999E-3"/>
    <n v="7.8597389999999993E-3"/>
    <n v="1.9101110000000001E-2"/>
    <n v="2"/>
    <n v="5"/>
    <s v="Y"/>
    <n v="5"/>
    <s v="CR"/>
    <x v="10"/>
    <s v="Columbia Lower River Hatchery"/>
    <n v="4"/>
    <n v="2"/>
    <n v="4"/>
    <n v="5"/>
    <n v="0"/>
    <n v="3"/>
    <x v="33"/>
    <n v="3"/>
    <s v="ocean"/>
    <n v="0"/>
  </r>
  <r>
    <s v="LRH1979"/>
    <x v="1"/>
    <x v="28"/>
    <x v="34"/>
    <n v="1.279961E-3"/>
    <n v="7.2146729999999996E-3"/>
    <n v="1.6726209999999998E-2"/>
    <n v="2"/>
    <n v="5"/>
    <s v="Y"/>
    <n v="5"/>
    <s v="CR"/>
    <x v="10"/>
    <s v="Columbia Lower River Hatchery"/>
    <n v="4"/>
    <n v="2"/>
    <n v="4"/>
    <n v="5"/>
    <n v="0"/>
    <n v="3"/>
    <x v="34"/>
    <n v="3"/>
    <s v="ocean"/>
    <n v="0"/>
  </r>
  <r>
    <s v="LRH1980"/>
    <x v="1"/>
    <x v="28"/>
    <x v="35"/>
    <n v="7.469563E-4"/>
    <n v="3.8110489999999999E-3"/>
    <n v="8.7715840000000007E-3"/>
    <n v="2"/>
    <n v="5"/>
    <s v="Y"/>
    <n v="5"/>
    <s v="CR"/>
    <x v="10"/>
    <s v="Columbia Lower River Hatchery"/>
    <n v="4"/>
    <n v="2"/>
    <n v="4"/>
    <n v="5"/>
    <n v="0"/>
    <n v="3"/>
    <x v="35"/>
    <n v="3"/>
    <s v="ocean"/>
    <n v="0"/>
  </r>
  <r>
    <s v="LRH1981"/>
    <x v="1"/>
    <x v="28"/>
    <x v="36"/>
    <n v="6.3905449999999996E-4"/>
    <n v="3.7295539999999999E-3"/>
    <n v="8.7504000000000002E-3"/>
    <n v="2"/>
    <n v="5"/>
    <s v="Y"/>
    <n v="5"/>
    <s v="CR"/>
    <x v="10"/>
    <s v="Columbia Lower River Hatchery"/>
    <n v="4"/>
    <n v="2"/>
    <n v="4"/>
    <n v="5"/>
    <n v="0"/>
    <n v="3"/>
    <x v="36"/>
    <n v="3"/>
    <s v="ocean"/>
    <n v="0"/>
  </r>
  <r>
    <s v="LRH1982"/>
    <x v="1"/>
    <x v="28"/>
    <x v="37"/>
    <n v="7.3138870000000005E-4"/>
    <n v="4.7137699999999999E-3"/>
    <n v="1.112923E-2"/>
    <n v="2"/>
    <n v="5"/>
    <s v="Y"/>
    <n v="5"/>
    <s v="CR"/>
    <x v="10"/>
    <s v="Columbia Lower River Hatchery"/>
    <n v="4"/>
    <n v="2"/>
    <n v="4"/>
    <n v="5"/>
    <n v="0"/>
    <n v="3"/>
    <x v="37"/>
    <n v="3"/>
    <s v="ocean"/>
    <n v="0"/>
  </r>
  <r>
    <s v="LRH1983"/>
    <x v="1"/>
    <x v="28"/>
    <x v="38"/>
    <n v="2.821349E-4"/>
    <n v="1.4759759999999999E-3"/>
    <n v="3.437266E-3"/>
    <n v="2"/>
    <n v="5"/>
    <s v="Y"/>
    <n v="5"/>
    <s v="CR"/>
    <x v="10"/>
    <s v="Columbia Lower River Hatchery"/>
    <n v="4"/>
    <n v="2"/>
    <n v="4"/>
    <n v="5"/>
    <n v="0"/>
    <n v="3"/>
    <x v="38"/>
    <n v="3"/>
    <s v="ocean"/>
    <n v="0"/>
  </r>
  <r>
    <s v="LRH1984"/>
    <x v="1"/>
    <x v="28"/>
    <x v="39"/>
    <n v="5.0584130000000003E-3"/>
    <n v="3.97642E-2"/>
    <n v="9.5856029999999995E-2"/>
    <n v="2"/>
    <n v="5"/>
    <s v="Y"/>
    <n v="5"/>
    <s v="CR"/>
    <x v="10"/>
    <s v="Columbia Lower River Hatchery"/>
    <n v="4"/>
    <n v="2"/>
    <n v="4"/>
    <n v="5"/>
    <n v="0"/>
    <n v="3"/>
    <x v="39"/>
    <n v="3"/>
    <s v="ocean"/>
    <n v="0"/>
  </r>
  <r>
    <s v="LRH1985"/>
    <x v="1"/>
    <x v="28"/>
    <x v="40"/>
    <n v="5.9583539999999999E-4"/>
    <n v="2.4993509999999999E-3"/>
    <n v="5.7962710000000004E-3"/>
    <n v="2"/>
    <n v="5"/>
    <s v="Y"/>
    <n v="5"/>
    <s v="CR"/>
    <x v="10"/>
    <s v="Columbia Lower River Hatchery"/>
    <n v="4"/>
    <n v="2"/>
    <n v="4"/>
    <n v="5"/>
    <n v="0"/>
    <n v="3"/>
    <x v="40"/>
    <n v="3"/>
    <s v="ocean"/>
    <n v="0"/>
  </r>
  <r>
    <s v="LRH1986"/>
    <x v="1"/>
    <x v="28"/>
    <x v="0"/>
    <n v="1.664638E-4"/>
    <n v="1.115588E-3"/>
    <n v="2.7645389999999999E-3"/>
    <n v="2"/>
    <n v="5"/>
    <s v="Y"/>
    <n v="5"/>
    <s v="CR"/>
    <x v="10"/>
    <s v="Columbia Lower River Hatchery"/>
    <n v="4"/>
    <n v="2"/>
    <n v="4"/>
    <n v="5"/>
    <n v="0"/>
    <n v="3"/>
    <x v="0"/>
    <n v="3"/>
    <s v="ocean"/>
    <n v="0"/>
  </r>
  <r>
    <s v="LRH1987"/>
    <x v="1"/>
    <x v="28"/>
    <x v="1"/>
    <n v="1.85933E-4"/>
    <n v="1.470636E-3"/>
    <n v="3.5281779999999999E-3"/>
    <n v="2"/>
    <n v="5"/>
    <s v="Y"/>
    <n v="5"/>
    <s v="CR"/>
    <x v="10"/>
    <s v="Columbia Lower River Hatchery"/>
    <n v="4"/>
    <n v="2"/>
    <n v="4"/>
    <n v="5"/>
    <n v="0"/>
    <n v="3"/>
    <x v="1"/>
    <n v="3"/>
    <s v="ocean"/>
    <n v="0"/>
  </r>
  <r>
    <s v="LRH1988"/>
    <x v="1"/>
    <x v="28"/>
    <x v="2"/>
    <n v="4.294918E-4"/>
    <n v="1.8255039999999999E-3"/>
    <n v="4.1948740000000003E-3"/>
    <n v="2"/>
    <n v="5"/>
    <s v="Y"/>
    <n v="5"/>
    <s v="CR"/>
    <x v="10"/>
    <s v="Columbia Lower River Hatchery"/>
    <n v="4"/>
    <n v="2"/>
    <n v="4"/>
    <n v="5"/>
    <n v="0"/>
    <n v="3"/>
    <x v="2"/>
    <n v="3"/>
    <s v="ocean"/>
    <n v="0"/>
  </r>
  <r>
    <s v="LRH1989"/>
    <x v="1"/>
    <x v="28"/>
    <x v="3"/>
    <n v="1.23715E-3"/>
    <n v="7.710822E-3"/>
    <n v="1.8118639999999998E-2"/>
    <n v="2"/>
    <n v="5"/>
    <s v="Y"/>
    <n v="5"/>
    <s v="CR"/>
    <x v="10"/>
    <s v="Columbia Lower River Hatchery"/>
    <n v="4"/>
    <n v="2"/>
    <n v="4"/>
    <n v="5"/>
    <n v="0"/>
    <n v="3"/>
    <x v="3"/>
    <n v="3"/>
    <s v="ocean"/>
    <n v="0"/>
  </r>
  <r>
    <s v="LRH1990"/>
    <x v="1"/>
    <x v="28"/>
    <x v="4"/>
    <n v="4.2029550000000001E-4"/>
    <n v="1.9520259999999999E-3"/>
    <n v="4.4067239999999999E-3"/>
    <n v="2"/>
    <n v="5"/>
    <s v="Y"/>
    <n v="5"/>
    <s v="CR"/>
    <x v="10"/>
    <s v="Columbia Lower River Hatchery"/>
    <n v="4"/>
    <n v="2"/>
    <n v="4"/>
    <n v="5"/>
    <n v="0"/>
    <n v="3"/>
    <x v="4"/>
    <n v="3"/>
    <s v="ocean"/>
    <n v="0"/>
  </r>
  <r>
    <s v="LRH1991"/>
    <x v="1"/>
    <x v="28"/>
    <x v="5"/>
    <n v="1.1573530000000001E-5"/>
    <n v="7.9405899999999998E-5"/>
    <n v="1.8843070000000001E-4"/>
    <n v="2"/>
    <n v="5"/>
    <s v="Y"/>
    <n v="5"/>
    <s v="CR"/>
    <x v="10"/>
    <s v="Columbia Lower River Hatchery"/>
    <n v="4"/>
    <n v="2"/>
    <n v="4"/>
    <n v="5"/>
    <n v="0"/>
    <n v="3"/>
    <x v="5"/>
    <n v="3"/>
    <s v="ocean"/>
    <n v="0"/>
  </r>
  <r>
    <s v="LRH1992"/>
    <x v="1"/>
    <x v="28"/>
    <x v="6"/>
    <n v="2.3508460000000001E-5"/>
    <n v="2.1108539999999999E-4"/>
    <n v="5.2635300000000002E-4"/>
    <n v="2"/>
    <n v="5"/>
    <s v="Y"/>
    <n v="5"/>
    <s v="CR"/>
    <x v="10"/>
    <s v="Columbia Lower River Hatchery"/>
    <n v="4"/>
    <n v="2"/>
    <n v="4"/>
    <n v="5"/>
    <n v="0"/>
    <n v="3"/>
    <x v="6"/>
    <n v="3"/>
    <s v="ocean"/>
    <n v="0"/>
  </r>
  <r>
    <s v="LRH1993"/>
    <x v="1"/>
    <x v="28"/>
    <x v="7"/>
    <n v="2.0513430000000001E-5"/>
    <n v="2.4761729999999999E-4"/>
    <n v="6.3824040000000002E-4"/>
    <n v="2"/>
    <n v="5"/>
    <s v="Y"/>
    <n v="5"/>
    <s v="CR"/>
    <x v="10"/>
    <s v="Columbia Lower River Hatchery"/>
    <n v="4"/>
    <n v="2"/>
    <n v="4"/>
    <n v="5"/>
    <n v="0"/>
    <n v="3"/>
    <x v="7"/>
    <n v="3"/>
    <s v="ocean"/>
    <n v="0"/>
  </r>
  <r>
    <s v="LRH1994"/>
    <x v="1"/>
    <x v="28"/>
    <x v="8"/>
    <n v="4.0801389999999998E-5"/>
    <n v="8.0936389999999999E-4"/>
    <n v="2.0306289999999999E-3"/>
    <n v="2"/>
    <n v="5"/>
    <s v="Y"/>
    <n v="5"/>
    <s v="CR"/>
    <x v="10"/>
    <s v="Columbia Lower River Hatchery"/>
    <n v="4"/>
    <n v="2"/>
    <n v="4"/>
    <n v="5"/>
    <n v="0"/>
    <n v="3"/>
    <x v="8"/>
    <n v="3"/>
    <s v="ocean"/>
    <n v="0"/>
  </r>
  <r>
    <s v="LRH1995"/>
    <x v="1"/>
    <x v="28"/>
    <x v="9"/>
    <n v="3.6556300000000001E-5"/>
    <n v="2.995559E-4"/>
    <n v="7.3116589999999996E-4"/>
    <n v="2"/>
    <n v="5"/>
    <s v="Y"/>
    <n v="5"/>
    <s v="CR"/>
    <x v="10"/>
    <s v="Columbia Lower River Hatchery"/>
    <n v="4"/>
    <n v="2"/>
    <n v="4"/>
    <n v="5"/>
    <n v="0"/>
    <n v="3"/>
    <x v="9"/>
    <n v="3"/>
    <s v="ocean"/>
    <n v="0"/>
  </r>
  <r>
    <s v="LRH1996"/>
    <x v="1"/>
    <x v="28"/>
    <x v="10"/>
    <n v="2.307733E-4"/>
    <n v="2.2214299999999999E-3"/>
    <n v="5.418796E-3"/>
    <n v="2"/>
    <n v="5"/>
    <s v="Y"/>
    <n v="5"/>
    <s v="CR"/>
    <x v="10"/>
    <s v="Columbia Lower River Hatchery"/>
    <n v="4"/>
    <n v="2"/>
    <n v="4"/>
    <n v="5"/>
    <n v="0"/>
    <n v="3"/>
    <x v="10"/>
    <n v="3"/>
    <s v="ocean"/>
    <n v="0"/>
  </r>
  <r>
    <s v="LRH1997"/>
    <x v="1"/>
    <x v="28"/>
    <x v="11"/>
    <n v="3.5041849999999997E-5"/>
    <n v="8.6286429999999996E-4"/>
    <n v="2.2335710000000002E-3"/>
    <n v="2"/>
    <n v="5"/>
    <s v="Y"/>
    <n v="5"/>
    <s v="CR"/>
    <x v="10"/>
    <s v="Columbia Lower River Hatchery"/>
    <n v="4"/>
    <n v="2"/>
    <n v="4"/>
    <n v="5"/>
    <n v="0"/>
    <n v="3"/>
    <x v="11"/>
    <n v="3"/>
    <s v="ocean"/>
    <n v="0"/>
  </r>
  <r>
    <s v="LRH1998"/>
    <x v="1"/>
    <x v="28"/>
    <x v="12"/>
    <n v="3.1605080000000001E-4"/>
    <n v="6.9062200000000002E-3"/>
    <n v="1.7402839999999999E-2"/>
    <n v="2"/>
    <n v="5"/>
    <s v="Y"/>
    <n v="5"/>
    <s v="CR"/>
    <x v="10"/>
    <s v="Columbia Lower River Hatchery"/>
    <n v="4"/>
    <n v="2"/>
    <n v="4"/>
    <n v="5"/>
    <n v="0"/>
    <n v="3"/>
    <x v="12"/>
    <n v="3"/>
    <s v="ocean"/>
    <n v="0"/>
  </r>
  <r>
    <s v="LRH1999"/>
    <x v="1"/>
    <x v="28"/>
    <x v="13"/>
    <n v="7.6825479999999995E-4"/>
    <n v="1.193251E-2"/>
    <n v="3.0289079999999999E-2"/>
    <n v="2"/>
    <n v="5"/>
    <s v="Y"/>
    <n v="5"/>
    <s v="CR"/>
    <x v="10"/>
    <s v="Columbia Lower River Hatchery"/>
    <n v="4"/>
    <n v="2"/>
    <n v="4"/>
    <n v="5"/>
    <n v="0"/>
    <n v="3"/>
    <x v="13"/>
    <n v="3"/>
    <s v="ocean"/>
    <n v="0"/>
  </r>
  <r>
    <s v="LRH2000"/>
    <x v="1"/>
    <x v="28"/>
    <x v="14"/>
    <n v="6.0249299999999995E-4"/>
    <n v="1.277559E-2"/>
    <n v="3.3801270000000001E-2"/>
    <n v="2"/>
    <n v="5"/>
    <s v="Y"/>
    <n v="5"/>
    <s v="CR"/>
    <x v="10"/>
    <s v="Columbia Lower River Hatchery"/>
    <n v="4"/>
    <n v="2"/>
    <n v="4"/>
    <n v="5"/>
    <n v="0"/>
    <n v="3"/>
    <x v="14"/>
    <n v="3"/>
    <s v="ocean"/>
    <n v="0"/>
  </r>
  <r>
    <s v="LRH2001"/>
    <x v="1"/>
    <x v="28"/>
    <x v="15"/>
    <n v="2.234991E-4"/>
    <n v="3.5842690000000002E-3"/>
    <n v="9.4750709999999998E-3"/>
    <n v="2"/>
    <n v="5"/>
    <s v="Y"/>
    <n v="5"/>
    <s v="CR"/>
    <x v="10"/>
    <s v="Columbia Lower River Hatchery"/>
    <n v="4"/>
    <n v="2"/>
    <n v="4"/>
    <n v="5"/>
    <n v="0"/>
    <n v="3"/>
    <x v="15"/>
    <n v="3"/>
    <s v="ocean"/>
    <n v="0"/>
  </r>
  <r>
    <s v="LRH2002"/>
    <x v="1"/>
    <x v="28"/>
    <x v="16"/>
    <n v="7.6756890000000003E-5"/>
    <n v="8.7717610000000005E-4"/>
    <n v="2.137023E-3"/>
    <n v="2"/>
    <n v="5"/>
    <s v="Y"/>
    <n v="5"/>
    <s v="CR"/>
    <x v="10"/>
    <s v="Columbia Lower River Hatchery"/>
    <n v="4"/>
    <n v="2"/>
    <n v="4"/>
    <n v="5"/>
    <n v="0"/>
    <n v="3"/>
    <x v="16"/>
    <n v="3"/>
    <s v="ocean"/>
    <n v="0"/>
  </r>
  <r>
    <s v="LRH2003"/>
    <x v="1"/>
    <x v="28"/>
    <x v="17"/>
    <n v="8.3968059999999997E-5"/>
    <n v="3.9885950000000001E-4"/>
    <n v="9.5056440000000002E-4"/>
    <n v="2"/>
    <n v="5"/>
    <s v="Y"/>
    <n v="5"/>
    <s v="CR"/>
    <x v="10"/>
    <s v="Columbia Lower River Hatchery"/>
    <n v="4"/>
    <n v="2"/>
    <n v="4"/>
    <n v="5"/>
    <n v="0"/>
    <n v="3"/>
    <x v="17"/>
    <n v="3"/>
    <s v="ocean"/>
    <n v="0"/>
  </r>
  <r>
    <s v="LRH2004"/>
    <x v="1"/>
    <x v="28"/>
    <x v="18"/>
    <n v="4.0605870000000002E-5"/>
    <n v="4.846664E-4"/>
    <n v="1.1462950000000001E-3"/>
    <n v="2"/>
    <n v="5"/>
    <s v="Y"/>
    <n v="5"/>
    <s v="CR"/>
    <x v="10"/>
    <s v="Columbia Lower River Hatchery"/>
    <n v="4"/>
    <n v="2"/>
    <n v="4"/>
    <n v="5"/>
    <n v="0"/>
    <n v="3"/>
    <x v="18"/>
    <n v="3"/>
    <s v="ocean"/>
    <n v="0"/>
  </r>
  <r>
    <s v="LRH2005"/>
    <x v="1"/>
    <x v="28"/>
    <x v="19"/>
    <n v="2.3096100000000001E-4"/>
    <n v="2.4157639999999999E-3"/>
    <n v="5.9424760000000004E-3"/>
    <n v="2"/>
    <n v="5"/>
    <s v="Y"/>
    <n v="5"/>
    <s v="CR"/>
    <x v="10"/>
    <s v="Columbia Lower River Hatchery"/>
    <n v="4"/>
    <n v="2"/>
    <n v="4"/>
    <n v="5"/>
    <n v="0"/>
    <n v="3"/>
    <x v="19"/>
    <n v="3"/>
    <s v="ocean"/>
    <n v="0"/>
  </r>
  <r>
    <s v="LRH2006"/>
    <x v="1"/>
    <x v="28"/>
    <x v="20"/>
    <n v="1.418549E-4"/>
    <n v="1.9873669999999999E-3"/>
    <n v="4.8017140000000003E-3"/>
    <n v="2"/>
    <n v="5"/>
    <s v="Y"/>
    <n v="5"/>
    <s v="CR"/>
    <x v="10"/>
    <s v="Columbia Lower River Hatchery"/>
    <n v="4"/>
    <n v="2"/>
    <n v="4"/>
    <n v="5"/>
    <n v="0"/>
    <n v="3"/>
    <x v="20"/>
    <n v="3"/>
    <s v="ocean"/>
    <n v="0"/>
  </r>
  <r>
    <s v="LRH2007"/>
    <x v="1"/>
    <x v="28"/>
    <x v="21"/>
    <n v="6.4147469999999997E-4"/>
    <n v="7.9024760000000003E-3"/>
    <n v="1.8898649999999999E-2"/>
    <n v="2"/>
    <n v="5"/>
    <s v="Y"/>
    <n v="5"/>
    <s v="CR"/>
    <x v="10"/>
    <s v="Columbia Lower River Hatchery"/>
    <n v="4"/>
    <n v="2"/>
    <n v="4"/>
    <n v="5"/>
    <n v="0"/>
    <n v="3"/>
    <x v="21"/>
    <n v="3"/>
    <s v="ocean"/>
    <n v="0"/>
  </r>
  <r>
    <s v="LRH2008"/>
    <x v="1"/>
    <x v="28"/>
    <x v="22"/>
    <n v="5.8075979999999998E-4"/>
    <n v="3.0603399999999999E-3"/>
    <n v="7.0744919999999999E-3"/>
    <n v="2"/>
    <n v="5"/>
    <s v="Y"/>
    <n v="5"/>
    <s v="CR"/>
    <x v="10"/>
    <s v="Columbia Lower River Hatchery"/>
    <n v="4"/>
    <n v="2"/>
    <n v="4"/>
    <n v="5"/>
    <n v="0"/>
    <n v="3"/>
    <x v="22"/>
    <n v="3"/>
    <s v="ocean"/>
    <n v="0"/>
  </r>
  <r>
    <s v="LRH2009"/>
    <x v="1"/>
    <x v="28"/>
    <x v="23"/>
    <n v="8.0881569999999997E-4"/>
    <n v="4.7434349999999998E-3"/>
    <n v="1.102061E-2"/>
    <n v="2"/>
    <n v="5"/>
    <s v="Y"/>
    <n v="5"/>
    <s v="CR"/>
    <x v="10"/>
    <s v="Columbia Lower River Hatchery"/>
    <n v="4"/>
    <n v="2"/>
    <n v="4"/>
    <n v="5"/>
    <n v="0"/>
    <n v="3"/>
    <x v="23"/>
    <n v="3"/>
    <s v="ocean"/>
    <n v="0"/>
  </r>
  <r>
    <s v="LRH2010"/>
    <x v="1"/>
    <x v="28"/>
    <x v="24"/>
    <n v="1.861299E-4"/>
    <n v="1.410838E-3"/>
    <n v="3.3172319999999998E-3"/>
    <n v="2"/>
    <n v="5"/>
    <s v="Y"/>
    <n v="5"/>
    <s v="CR"/>
    <x v="10"/>
    <s v="Columbia Lower River Hatchery"/>
    <n v="4"/>
    <n v="2"/>
    <n v="4"/>
    <n v="5"/>
    <n v="0"/>
    <n v="3"/>
    <x v="24"/>
    <n v="3"/>
    <s v="ocean"/>
    <n v="0"/>
  </r>
  <r>
    <s v="LRH2011"/>
    <x v="1"/>
    <x v="28"/>
    <x v="25"/>
    <n v="6.373056E-4"/>
    <n v="5.0424129999999999E-3"/>
    <n v="1.210234E-2"/>
    <n v="2"/>
    <n v="5"/>
    <s v="N"/>
    <n v="4"/>
    <s v="CR"/>
    <x v="10"/>
    <s v="Columbia Lower River Hatchery"/>
    <n v="4"/>
    <n v="2"/>
    <n v="4"/>
    <n v="5"/>
    <n v="0"/>
    <n v="3"/>
    <x v="25"/>
    <n v="3"/>
    <s v="ocean"/>
    <n v="1"/>
  </r>
  <r>
    <s v="LRH2012"/>
    <x v="1"/>
    <x v="28"/>
    <x v="26"/>
    <n v="6.6992359999999999E-4"/>
    <n v="4.9836330000000003E-3"/>
    <n v="1.3507129999999999E-2"/>
    <n v="2"/>
    <n v="5"/>
    <s v="N"/>
    <n v="3"/>
    <s v="CR"/>
    <x v="10"/>
    <s v="Columbia Lower River Hatchery"/>
    <n v="4"/>
    <n v="2"/>
    <n v="4"/>
    <n v="5"/>
    <n v="0"/>
    <n v="3"/>
    <x v="26"/>
    <n v="3"/>
    <s v="ocean"/>
    <n v="2"/>
  </r>
  <r>
    <s v="LRH2013"/>
    <x v="1"/>
    <x v="28"/>
    <x v="27"/>
    <n v="3.0021909999999999E-4"/>
    <n v="3.0021909999999999E-4"/>
    <n v="4.891154E-3"/>
    <n v="2"/>
    <n v="5"/>
    <s v="N"/>
    <n v="2"/>
    <s v="CR"/>
    <x v="10"/>
    <s v="Columbia Lower River Hatchery"/>
    <n v="4"/>
    <n v="2"/>
    <n v="4"/>
    <n v="5"/>
    <n v="0"/>
    <n v="3"/>
    <x v="27"/>
    <n v="3"/>
    <s v="ocean"/>
    <n v="3"/>
  </r>
  <r>
    <s v="LRW1977"/>
    <x v="1"/>
    <x v="29"/>
    <x v="32"/>
    <n v="2.255178E-3"/>
    <n v="1.6171700000000001E-2"/>
    <n v="4.4927290000000002E-2"/>
    <n v="2"/>
    <n v="5"/>
    <s v="Y"/>
    <n v="5"/>
    <s v="CR"/>
    <x v="10"/>
    <s v="Lewis River Wild"/>
    <n v="4"/>
    <n v="2"/>
    <n v="4"/>
    <n v="5"/>
    <n v="0"/>
    <n v="3"/>
    <x v="32"/>
    <n v="3"/>
    <s v="ocean"/>
    <n v="0"/>
  </r>
  <r>
    <s v="LRW1978"/>
    <x v="1"/>
    <x v="29"/>
    <x v="33"/>
    <n v="4.0505169999999999E-4"/>
    <n v="3.5961280000000001E-3"/>
    <n v="1.0356219999999999E-2"/>
    <n v="2"/>
    <n v="5"/>
    <s v="Y"/>
    <n v="5"/>
    <s v="CR"/>
    <x v="10"/>
    <s v="Lewis River Wild"/>
    <n v="4"/>
    <n v="2"/>
    <n v="4"/>
    <n v="5"/>
    <n v="0"/>
    <n v="3"/>
    <x v="33"/>
    <n v="3"/>
    <s v="ocean"/>
    <n v="0"/>
  </r>
  <r>
    <s v="LRW1979"/>
    <x v="1"/>
    <x v="29"/>
    <x v="34"/>
    <n v="1.849369E-3"/>
    <n v="1.2056819999999999E-2"/>
    <n v="3.252215E-2"/>
    <n v="2"/>
    <n v="5"/>
    <s v="Y"/>
    <n v="5"/>
    <s v="CR"/>
    <x v="10"/>
    <s v="Lewis River Wild"/>
    <n v="4"/>
    <n v="2"/>
    <n v="4"/>
    <n v="5"/>
    <n v="0"/>
    <n v="3"/>
    <x v="34"/>
    <n v="3"/>
    <s v="ocean"/>
    <n v="0"/>
  </r>
  <r>
    <s v="LRW1980"/>
    <x v="1"/>
    <x v="29"/>
    <x v="35"/>
    <s v="na"/>
    <s v="na"/>
    <s v="na"/>
    <s v="na"/>
    <s v="na"/>
    <s v="na"/>
    <s v="na"/>
    <s v="CR"/>
    <x v="10"/>
    <s v="Lewis River Wild"/>
    <n v="4"/>
    <n v="2"/>
    <n v="4"/>
    <n v="5"/>
    <n v="0"/>
    <n v="3"/>
    <x v="35"/>
    <n v="3"/>
    <s v="ocean"/>
    <s v="na"/>
  </r>
  <r>
    <s v="LRW1981"/>
    <x v="1"/>
    <x v="29"/>
    <x v="36"/>
    <s v="na"/>
    <s v="na"/>
    <s v="na"/>
    <s v="na"/>
    <s v="na"/>
    <s v="na"/>
    <s v="na"/>
    <s v="CR"/>
    <x v="10"/>
    <s v="Lewis River Wild"/>
    <n v="4"/>
    <n v="2"/>
    <n v="4"/>
    <n v="5"/>
    <n v="0"/>
    <n v="3"/>
    <x v="36"/>
    <n v="3"/>
    <s v="ocean"/>
    <s v="na"/>
  </r>
  <r>
    <s v="LRW1982"/>
    <x v="1"/>
    <x v="29"/>
    <x v="37"/>
    <n v="5.8908110000000001E-4"/>
    <n v="9.6441400000000007E-3"/>
    <n v="2.836398E-2"/>
    <n v="2"/>
    <n v="5"/>
    <s v="Y"/>
    <n v="5"/>
    <s v="CR"/>
    <x v="10"/>
    <s v="Lewis River Wild"/>
    <n v="4"/>
    <n v="2"/>
    <n v="4"/>
    <n v="5"/>
    <n v="0"/>
    <n v="3"/>
    <x v="37"/>
    <n v="3"/>
    <s v="ocean"/>
    <n v="0"/>
  </r>
  <r>
    <s v="LRW1983"/>
    <x v="1"/>
    <x v="29"/>
    <x v="38"/>
    <n v="1.184435E-3"/>
    <n v="1.092182E-2"/>
    <n v="3.1584620000000001E-2"/>
    <n v="2"/>
    <n v="5"/>
    <s v="Y"/>
    <n v="5"/>
    <s v="CR"/>
    <x v="10"/>
    <s v="Lewis River Wild"/>
    <n v="4"/>
    <n v="2"/>
    <n v="4"/>
    <n v="5"/>
    <n v="0"/>
    <n v="3"/>
    <x v="38"/>
    <n v="3"/>
    <s v="ocean"/>
    <n v="0"/>
  </r>
  <r>
    <s v="LRW1984"/>
    <x v="1"/>
    <x v="29"/>
    <x v="39"/>
    <n v="1.6497689999999999E-3"/>
    <n v="1.485704E-2"/>
    <n v="4.3395019999999999E-2"/>
    <n v="2"/>
    <n v="5"/>
    <s v="Y"/>
    <n v="5"/>
    <s v="CR"/>
    <x v="10"/>
    <s v="Lewis River Wild"/>
    <n v="4"/>
    <n v="2"/>
    <n v="4"/>
    <n v="5"/>
    <n v="0"/>
    <n v="3"/>
    <x v="39"/>
    <n v="3"/>
    <s v="ocean"/>
    <n v="0"/>
  </r>
  <r>
    <s v="LRW1985"/>
    <x v="1"/>
    <x v="29"/>
    <x v="40"/>
    <n v="2.5385859999999998E-3"/>
    <n v="1.486407E-2"/>
    <n v="4.3251989999999997E-2"/>
    <n v="2"/>
    <n v="5"/>
    <s v="Y"/>
    <n v="5"/>
    <s v="CR"/>
    <x v="10"/>
    <s v="Lewis River Wild"/>
    <n v="4"/>
    <n v="2"/>
    <n v="4"/>
    <n v="5"/>
    <n v="0"/>
    <n v="3"/>
    <x v="40"/>
    <n v="3"/>
    <s v="ocean"/>
    <n v="0"/>
  </r>
  <r>
    <s v="LRW1986"/>
    <x v="1"/>
    <x v="29"/>
    <x v="0"/>
    <n v="2.7117040000000001E-3"/>
    <n v="1.845463E-2"/>
    <n v="5.1686450000000002E-2"/>
    <n v="2"/>
    <n v="5"/>
    <s v="Y"/>
    <n v="5"/>
    <s v="CR"/>
    <x v="10"/>
    <s v="Lewis River Wild"/>
    <n v="4"/>
    <n v="2"/>
    <n v="4"/>
    <n v="5"/>
    <n v="0"/>
    <n v="3"/>
    <x v="0"/>
    <n v="3"/>
    <s v="ocean"/>
    <n v="0"/>
  </r>
  <r>
    <s v="LRW1987"/>
    <x v="1"/>
    <x v="29"/>
    <x v="1"/>
    <n v="1.565143E-3"/>
    <n v="8.2206190000000002E-3"/>
    <n v="2.2674799999999998E-2"/>
    <n v="2"/>
    <n v="5"/>
    <s v="Y"/>
    <n v="5"/>
    <s v="CR"/>
    <x v="10"/>
    <s v="Lewis River Wild"/>
    <n v="4"/>
    <n v="2"/>
    <n v="4"/>
    <n v="5"/>
    <n v="0"/>
    <n v="3"/>
    <x v="1"/>
    <n v="3"/>
    <s v="ocean"/>
    <n v="0"/>
  </r>
  <r>
    <s v="LRW1988"/>
    <x v="1"/>
    <x v="29"/>
    <x v="2"/>
    <n v="1.301911E-3"/>
    <n v="7.5477909999999999E-3"/>
    <n v="2.147814E-2"/>
    <n v="2"/>
    <n v="5"/>
    <s v="Y"/>
    <n v="5"/>
    <s v="CR"/>
    <x v="10"/>
    <s v="Lewis River Wild"/>
    <n v="4"/>
    <n v="2"/>
    <n v="4"/>
    <n v="5"/>
    <n v="0"/>
    <n v="3"/>
    <x v="2"/>
    <n v="3"/>
    <s v="ocean"/>
    <n v="0"/>
  </r>
  <r>
    <s v="LRW1989"/>
    <x v="1"/>
    <x v="29"/>
    <x v="3"/>
    <n v="2.2774380000000001E-3"/>
    <n v="5.4366750000000002E-3"/>
    <n v="1.462434E-2"/>
    <n v="2"/>
    <n v="5"/>
    <s v="Y"/>
    <n v="5"/>
    <s v="CR"/>
    <x v="10"/>
    <s v="Lewis River Wild"/>
    <n v="4"/>
    <n v="2"/>
    <n v="4"/>
    <n v="5"/>
    <n v="0"/>
    <n v="3"/>
    <x v="3"/>
    <n v="3"/>
    <s v="ocean"/>
    <n v="0"/>
  </r>
  <r>
    <s v="LRW1990"/>
    <x v="1"/>
    <x v="29"/>
    <x v="4"/>
    <n v="1.3190809999999999E-3"/>
    <n v="6.4548069999999999E-3"/>
    <n v="1.89141E-2"/>
    <n v="2"/>
    <n v="5"/>
    <s v="Y"/>
    <n v="5"/>
    <s v="CR"/>
    <x v="10"/>
    <s v="Lewis River Wild"/>
    <n v="4"/>
    <n v="2"/>
    <n v="4"/>
    <n v="5"/>
    <n v="0"/>
    <n v="3"/>
    <x v="4"/>
    <n v="3"/>
    <s v="ocean"/>
    <n v="0"/>
  </r>
  <r>
    <s v="LRW1991"/>
    <x v="1"/>
    <x v="29"/>
    <x v="5"/>
    <n v="4.7966010000000001E-4"/>
    <n v="5.1643970000000003E-3"/>
    <n v="1.535284E-2"/>
    <n v="2"/>
    <n v="5"/>
    <s v="Y"/>
    <n v="5"/>
    <s v="CR"/>
    <x v="10"/>
    <s v="Lewis River Wild"/>
    <n v="4"/>
    <n v="2"/>
    <n v="4"/>
    <n v="5"/>
    <n v="0"/>
    <n v="3"/>
    <x v="5"/>
    <n v="3"/>
    <s v="ocean"/>
    <n v="0"/>
  </r>
  <r>
    <s v="LRW1992"/>
    <x v="1"/>
    <x v="29"/>
    <x v="6"/>
    <n v="3.9338440000000001E-4"/>
    <n v="5.0505120000000001E-3"/>
    <n v="1.495792E-2"/>
    <n v="2"/>
    <n v="5"/>
    <s v="Y"/>
    <n v="5"/>
    <s v="CR"/>
    <x v="10"/>
    <s v="Lewis River Wild"/>
    <n v="4"/>
    <n v="2"/>
    <n v="4"/>
    <n v="5"/>
    <n v="0"/>
    <n v="3"/>
    <x v="6"/>
    <n v="3"/>
    <s v="ocean"/>
    <n v="0"/>
  </r>
  <r>
    <s v="LRW1993"/>
    <x v="1"/>
    <x v="29"/>
    <x v="7"/>
    <n v="4.5878089999999998E-4"/>
    <n v="2.873755E-3"/>
    <n v="8.3049379999999996E-3"/>
    <n v="2"/>
    <n v="5"/>
    <s v="Y"/>
    <n v="5"/>
    <s v="CR"/>
    <x v="10"/>
    <s v="Lewis River Wild"/>
    <n v="4"/>
    <n v="2"/>
    <n v="4"/>
    <n v="5"/>
    <n v="0"/>
    <n v="3"/>
    <x v="7"/>
    <n v="3"/>
    <s v="ocean"/>
    <n v="0"/>
  </r>
  <r>
    <s v="LRW1994"/>
    <x v="1"/>
    <x v="29"/>
    <x v="8"/>
    <n v="8.5157349999999995E-5"/>
    <n v="1.2325649999999999E-3"/>
    <n v="3.7197889999999998E-3"/>
    <n v="2"/>
    <n v="5"/>
    <s v="Y"/>
    <n v="5"/>
    <s v="CR"/>
    <x v="10"/>
    <s v="Lewis River Wild"/>
    <n v="4"/>
    <n v="2"/>
    <n v="4"/>
    <n v="5"/>
    <n v="0"/>
    <n v="3"/>
    <x v="8"/>
    <n v="3"/>
    <s v="ocean"/>
    <n v="0"/>
  </r>
  <r>
    <s v="LRW1995"/>
    <x v="1"/>
    <x v="29"/>
    <x v="9"/>
    <s v="na"/>
    <s v="na"/>
    <s v="na"/>
    <s v="na"/>
    <s v="na"/>
    <s v="na"/>
    <s v="na"/>
    <s v="CR"/>
    <x v="10"/>
    <s v="Lewis River Wild"/>
    <n v="4"/>
    <n v="2"/>
    <n v="4"/>
    <n v="5"/>
    <n v="0"/>
    <n v="3"/>
    <x v="9"/>
    <n v="3"/>
    <s v="ocean"/>
    <s v="na"/>
  </r>
  <r>
    <s v="LRW1996"/>
    <x v="1"/>
    <x v="29"/>
    <x v="10"/>
    <n v="1.690415E-5"/>
    <n v="6.7985069999999999E-4"/>
    <n v="2.2649110000000001E-3"/>
    <n v="2"/>
    <n v="5"/>
    <s v="Y"/>
    <n v="5"/>
    <s v="CR"/>
    <x v="10"/>
    <s v="Lewis River Wild"/>
    <n v="4"/>
    <n v="2"/>
    <n v="4"/>
    <n v="5"/>
    <n v="0"/>
    <n v="3"/>
    <x v="10"/>
    <n v="3"/>
    <s v="ocean"/>
    <n v="0"/>
  </r>
  <r>
    <s v="LRW1997"/>
    <x v="1"/>
    <x v="29"/>
    <x v="11"/>
    <n v="4.3378599999999998E-5"/>
    <n v="3.6472990000000001E-3"/>
    <n v="1.174769E-2"/>
    <n v="2"/>
    <n v="5"/>
    <s v="Y"/>
    <n v="5"/>
    <s v="CR"/>
    <x v="10"/>
    <s v="Lewis River Wild"/>
    <n v="4"/>
    <n v="2"/>
    <n v="4"/>
    <n v="5"/>
    <n v="0"/>
    <n v="3"/>
    <x v="11"/>
    <n v="3"/>
    <s v="ocean"/>
    <n v="0"/>
  </r>
  <r>
    <s v="LRW1998"/>
    <x v="1"/>
    <x v="29"/>
    <x v="12"/>
    <n v="2.1532999999999999E-4"/>
    <n v="7.064425E-3"/>
    <n v="2.1872539999999999E-2"/>
    <n v="2"/>
    <n v="5"/>
    <s v="Y"/>
    <n v="5"/>
    <s v="CR"/>
    <x v="10"/>
    <s v="Lewis River Wild"/>
    <n v="4"/>
    <n v="2"/>
    <n v="4"/>
    <n v="5"/>
    <n v="0"/>
    <n v="3"/>
    <x v="12"/>
    <n v="3"/>
    <s v="ocean"/>
    <n v="0"/>
  </r>
  <r>
    <s v="LRW1999"/>
    <x v="1"/>
    <x v="29"/>
    <x v="13"/>
    <n v="4.0949600000000002E-4"/>
    <n v="2.1559720000000001E-2"/>
    <n v="6.9015530000000005E-2"/>
    <n v="2"/>
    <n v="5"/>
    <s v="Y"/>
    <n v="5"/>
    <s v="CR"/>
    <x v="10"/>
    <s v="Lewis River Wild"/>
    <n v="4"/>
    <n v="2"/>
    <n v="4"/>
    <n v="5"/>
    <n v="0"/>
    <n v="3"/>
    <x v="13"/>
    <n v="3"/>
    <s v="ocean"/>
    <n v="0"/>
  </r>
  <r>
    <s v="LRW2000"/>
    <x v="1"/>
    <x v="29"/>
    <x v="14"/>
    <n v="4.8752289999999998E-4"/>
    <n v="9.6470689999999994E-3"/>
    <n v="2.896555E-2"/>
    <n v="2"/>
    <n v="5"/>
    <s v="Y"/>
    <n v="5"/>
    <s v="CR"/>
    <x v="10"/>
    <s v="Lewis River Wild"/>
    <n v="4"/>
    <n v="2"/>
    <n v="4"/>
    <n v="5"/>
    <n v="0"/>
    <n v="3"/>
    <x v="14"/>
    <n v="3"/>
    <s v="ocean"/>
    <n v="0"/>
  </r>
  <r>
    <s v="LRW2001"/>
    <x v="1"/>
    <x v="29"/>
    <x v="15"/>
    <n v="1.870974E-4"/>
    <n v="6.817264E-3"/>
    <n v="2.0750459999999998E-2"/>
    <n v="2"/>
    <n v="5"/>
    <s v="Y"/>
    <n v="5"/>
    <s v="CR"/>
    <x v="10"/>
    <s v="Lewis River Wild"/>
    <n v="4"/>
    <n v="2"/>
    <n v="4"/>
    <n v="5"/>
    <n v="0"/>
    <n v="3"/>
    <x v="15"/>
    <n v="3"/>
    <s v="ocean"/>
    <n v="0"/>
  </r>
  <r>
    <s v="LRW2002"/>
    <x v="1"/>
    <x v="29"/>
    <x v="16"/>
    <n v="4.4729850000000001E-4"/>
    <n v="4.5457359999999999E-3"/>
    <n v="1.3464439999999999E-2"/>
    <n v="2"/>
    <n v="5"/>
    <s v="Y"/>
    <n v="5"/>
    <s v="CR"/>
    <x v="10"/>
    <s v="Lewis River Wild"/>
    <n v="4"/>
    <n v="2"/>
    <n v="4"/>
    <n v="5"/>
    <n v="0"/>
    <n v="3"/>
    <x v="16"/>
    <n v="3"/>
    <s v="ocean"/>
    <n v="0"/>
  </r>
  <r>
    <s v="LRW2003"/>
    <x v="1"/>
    <x v="29"/>
    <x v="17"/>
    <n v="1.49061E-4"/>
    <n v="1.2956249999999999E-3"/>
    <n v="3.7685840000000002E-3"/>
    <n v="2"/>
    <n v="5"/>
    <s v="Y"/>
    <n v="5"/>
    <s v="CR"/>
    <x v="10"/>
    <s v="Lewis River Wild"/>
    <n v="4"/>
    <n v="2"/>
    <n v="4"/>
    <n v="5"/>
    <n v="0"/>
    <n v="3"/>
    <x v="17"/>
    <n v="3"/>
    <s v="ocean"/>
    <n v="0"/>
  </r>
  <r>
    <s v="LRW2004"/>
    <x v="1"/>
    <x v="29"/>
    <x v="18"/>
    <n v="8.8963890000000003E-5"/>
    <n v="9.9648740000000003E-4"/>
    <n v="2.847189E-3"/>
    <n v="2"/>
    <n v="5"/>
    <s v="Y"/>
    <n v="5"/>
    <s v="CR"/>
    <x v="10"/>
    <s v="Lewis River Wild"/>
    <n v="4"/>
    <n v="2"/>
    <n v="4"/>
    <n v="5"/>
    <n v="0"/>
    <n v="3"/>
    <x v="18"/>
    <n v="3"/>
    <s v="ocean"/>
    <n v="0"/>
  </r>
  <r>
    <s v="LRW2005"/>
    <x v="1"/>
    <x v="29"/>
    <x v="19"/>
    <n v="1.9613279999999999E-4"/>
    <n v="3.0149640000000002E-3"/>
    <n v="8.7503419999999995E-3"/>
    <n v="2"/>
    <n v="5"/>
    <s v="Y"/>
    <n v="5"/>
    <s v="CR"/>
    <x v="10"/>
    <s v="Lewis River Wild"/>
    <n v="4"/>
    <n v="2"/>
    <n v="4"/>
    <n v="5"/>
    <n v="0"/>
    <n v="3"/>
    <x v="19"/>
    <n v="3"/>
    <s v="ocean"/>
    <n v="0"/>
  </r>
  <r>
    <s v="LRW2006"/>
    <x v="1"/>
    <x v="29"/>
    <x v="20"/>
    <n v="1.515272E-4"/>
    <n v="2.0883030000000001E-3"/>
    <n v="6.0346489999999996E-3"/>
    <n v="2"/>
    <n v="5"/>
    <s v="Y"/>
    <n v="5"/>
    <s v="CR"/>
    <x v="10"/>
    <s v="Lewis River Wild"/>
    <n v="4"/>
    <n v="2"/>
    <n v="4"/>
    <n v="5"/>
    <n v="0"/>
    <n v="3"/>
    <x v="20"/>
    <n v="3"/>
    <s v="ocean"/>
    <n v="0"/>
  </r>
  <r>
    <s v="LRW2007"/>
    <x v="1"/>
    <x v="29"/>
    <x v="21"/>
    <n v="1.8457839999999999E-4"/>
    <n v="5.9405530000000003E-3"/>
    <n v="1.8244980000000001E-2"/>
    <n v="2"/>
    <n v="5"/>
    <s v="Y"/>
    <n v="5"/>
    <s v="CR"/>
    <x v="10"/>
    <s v="Lewis River Wild"/>
    <n v="4"/>
    <n v="2"/>
    <n v="4"/>
    <n v="5"/>
    <n v="0"/>
    <n v="3"/>
    <x v="21"/>
    <n v="3"/>
    <s v="ocean"/>
    <n v="0"/>
  </r>
  <r>
    <s v="LRW2008"/>
    <x v="1"/>
    <x v="29"/>
    <x v="22"/>
    <n v="2.2335510000000001E-4"/>
    <n v="4.4892100000000004E-3"/>
    <n v="1.359517E-2"/>
    <n v="2"/>
    <n v="5"/>
    <s v="Y"/>
    <n v="5"/>
    <s v="CR"/>
    <x v="10"/>
    <s v="Lewis River Wild"/>
    <n v="4"/>
    <n v="2"/>
    <n v="4"/>
    <n v="5"/>
    <n v="0"/>
    <n v="3"/>
    <x v="22"/>
    <n v="3"/>
    <s v="ocean"/>
    <n v="0"/>
  </r>
  <r>
    <s v="LRW2009"/>
    <x v="1"/>
    <x v="29"/>
    <x v="23"/>
    <n v="2.361016E-4"/>
    <n v="4.0680899999999999E-3"/>
    <n v="1.2486880000000001E-2"/>
    <n v="2"/>
    <n v="5"/>
    <s v="Y"/>
    <n v="5"/>
    <s v="CR"/>
    <x v="10"/>
    <s v="Lewis River Wild"/>
    <n v="4"/>
    <n v="2"/>
    <n v="4"/>
    <n v="5"/>
    <n v="0"/>
    <n v="3"/>
    <x v="23"/>
    <n v="3"/>
    <s v="ocean"/>
    <n v="0"/>
  </r>
  <r>
    <s v="LRW2010"/>
    <x v="1"/>
    <x v="29"/>
    <x v="24"/>
    <n v="5.9703060000000001E-4"/>
    <n v="6.8837339999999999E-3"/>
    <n v="1.9904640000000001E-2"/>
    <n v="2"/>
    <n v="5"/>
    <s v="Y"/>
    <n v="5"/>
    <s v="CR"/>
    <x v="10"/>
    <s v="Lewis River Wild"/>
    <n v="4"/>
    <n v="2"/>
    <n v="4"/>
    <n v="5"/>
    <n v="0"/>
    <n v="3"/>
    <x v="24"/>
    <n v="3"/>
    <s v="ocean"/>
    <n v="0"/>
  </r>
  <r>
    <s v="LRW2011"/>
    <x v="1"/>
    <x v="29"/>
    <x v="25"/>
    <n v="3.9395910000000002E-4"/>
    <n v="1.8027430000000001E-3"/>
    <n v="8.7719779999999997E-3"/>
    <n v="2"/>
    <n v="5"/>
    <s v="N"/>
    <n v="4"/>
    <s v="CR"/>
    <x v="10"/>
    <s v="Lewis River Wild"/>
    <n v="4"/>
    <n v="2"/>
    <n v="4"/>
    <n v="5"/>
    <n v="0"/>
    <n v="3"/>
    <x v="25"/>
    <n v="3"/>
    <s v="ocean"/>
    <n v="1"/>
  </r>
  <r>
    <s v="LRW2012"/>
    <x v="1"/>
    <x v="29"/>
    <x v="26"/>
    <n v="2.8230969999999998E-4"/>
    <n v="1.1116139999999999E-3"/>
    <n v="3.3792250000000003E-2"/>
    <n v="2"/>
    <n v="5"/>
    <s v="N"/>
    <n v="3"/>
    <s v="CR"/>
    <x v="10"/>
    <s v="Lewis River Wild"/>
    <n v="4"/>
    <n v="2"/>
    <n v="4"/>
    <n v="5"/>
    <n v="0"/>
    <n v="3"/>
    <x v="26"/>
    <n v="3"/>
    <s v="ocean"/>
    <n v="2"/>
  </r>
  <r>
    <s v="LRW2013"/>
    <x v="1"/>
    <x v="29"/>
    <x v="27"/>
    <n v="1.39362E-4"/>
    <n v="1.39362E-4"/>
    <n v="7.8491059999999998E-3"/>
    <n v="2"/>
    <n v="5"/>
    <s v="N"/>
    <n v="2"/>
    <s v="CR"/>
    <x v="10"/>
    <s v="Lewis River Wild"/>
    <n v="4"/>
    <n v="2"/>
    <n v="4"/>
    <n v="5"/>
    <n v="0"/>
    <n v="3"/>
    <x v="27"/>
    <n v="3"/>
    <s v="ocean"/>
    <n v="3"/>
  </r>
  <r>
    <s v="LYF1984"/>
    <x v="1"/>
    <x v="30"/>
    <x v="39"/>
    <n v="1.2755010000000001E-3"/>
    <n v="8.1623600000000004E-3"/>
    <n v="2.057339E-2"/>
    <n v="2"/>
    <n v="5"/>
    <s v="Y"/>
    <n v="5"/>
    <s v="CR"/>
    <x v="14"/>
    <s v="Lyons Ferry"/>
    <n v="4"/>
    <n v="2"/>
    <n v="4"/>
    <n v="5"/>
    <n v="0"/>
    <n v="3"/>
    <x v="39"/>
    <n v="3"/>
    <s v="ocean"/>
    <n v="0"/>
  </r>
  <r>
    <s v="LYF1985"/>
    <x v="1"/>
    <x v="30"/>
    <x v="40"/>
    <s v="na"/>
    <s v="na"/>
    <s v="na"/>
    <s v="na"/>
    <s v="na"/>
    <s v="na"/>
    <s v="na"/>
    <s v="CR"/>
    <x v="14"/>
    <s v="Lyons Ferry"/>
    <n v="4"/>
    <n v="2"/>
    <n v="4"/>
    <n v="5"/>
    <n v="0"/>
    <n v="3"/>
    <x v="40"/>
    <n v="3"/>
    <s v="ocean"/>
    <s v="na"/>
  </r>
  <r>
    <s v="LYF1986"/>
    <x v="1"/>
    <x v="30"/>
    <x v="0"/>
    <n v="5.2927740000000001E-4"/>
    <n v="4.2391670000000003E-3"/>
    <n v="1.125429E-2"/>
    <n v="2"/>
    <n v="5"/>
    <s v="Y"/>
    <n v="5"/>
    <s v="CR"/>
    <x v="14"/>
    <s v="Lyons Ferry"/>
    <n v="4"/>
    <n v="2"/>
    <n v="4"/>
    <n v="5"/>
    <n v="0"/>
    <n v="3"/>
    <x v="0"/>
    <n v="3"/>
    <s v="ocean"/>
    <n v="0"/>
  </r>
  <r>
    <s v="LYF1987"/>
    <x v="1"/>
    <x v="30"/>
    <x v="1"/>
    <n v="5.4373760000000002E-5"/>
    <n v="3.1376849999999998E-4"/>
    <n v="7.9565050000000002E-4"/>
    <n v="2"/>
    <n v="5"/>
    <s v="Y"/>
    <n v="5"/>
    <s v="CR"/>
    <x v="14"/>
    <s v="Lyons Ferry"/>
    <n v="4"/>
    <n v="2"/>
    <n v="4"/>
    <n v="5"/>
    <n v="0"/>
    <n v="3"/>
    <x v="1"/>
    <n v="3"/>
    <s v="ocean"/>
    <n v="0"/>
  </r>
  <r>
    <s v="LYF1988"/>
    <x v="1"/>
    <x v="30"/>
    <x v="2"/>
    <n v="1.2673219999999999E-4"/>
    <n v="3.9842179999999999E-4"/>
    <n v="9.4744290000000004E-4"/>
    <n v="2"/>
    <n v="5"/>
    <s v="Y"/>
    <n v="5"/>
    <s v="CR"/>
    <x v="14"/>
    <s v="Lyons Ferry"/>
    <n v="4"/>
    <n v="2"/>
    <n v="4"/>
    <n v="5"/>
    <n v="0"/>
    <n v="3"/>
    <x v="2"/>
    <n v="3"/>
    <s v="ocean"/>
    <n v="0"/>
  </r>
  <r>
    <s v="LYF1989"/>
    <x v="1"/>
    <x v="30"/>
    <x v="3"/>
    <n v="3.3220869999999998E-4"/>
    <n v="1.5458550000000001E-3"/>
    <n v="3.9992839999999997E-3"/>
    <n v="2"/>
    <n v="5"/>
    <s v="Y"/>
    <n v="5"/>
    <s v="CR"/>
    <x v="14"/>
    <s v="Lyons Ferry"/>
    <n v="4"/>
    <n v="2"/>
    <n v="4"/>
    <n v="5"/>
    <n v="0"/>
    <n v="3"/>
    <x v="3"/>
    <n v="3"/>
    <s v="ocean"/>
    <n v="0"/>
  </r>
  <r>
    <s v="LYF1990"/>
    <x v="1"/>
    <x v="30"/>
    <x v="4"/>
    <s v="na"/>
    <s v="na"/>
    <s v="na"/>
    <s v="na"/>
    <s v="na"/>
    <s v="na"/>
    <s v="na"/>
    <s v="CR"/>
    <x v="14"/>
    <s v="Lyons Ferry"/>
    <n v="4"/>
    <n v="2"/>
    <n v="4"/>
    <n v="5"/>
    <n v="0"/>
    <n v="3"/>
    <x v="4"/>
    <n v="3"/>
    <s v="ocean"/>
    <s v="na"/>
  </r>
  <r>
    <s v="LYF1991"/>
    <x v="1"/>
    <x v="30"/>
    <x v="5"/>
    <s v="na"/>
    <s v="na"/>
    <s v="na"/>
    <s v="na"/>
    <s v="na"/>
    <s v="na"/>
    <s v="na"/>
    <s v="CR"/>
    <x v="14"/>
    <s v="Lyons Ferry"/>
    <n v="4"/>
    <n v="2"/>
    <n v="4"/>
    <n v="5"/>
    <n v="0"/>
    <n v="3"/>
    <x v="5"/>
    <n v="3"/>
    <s v="ocean"/>
    <s v="na"/>
  </r>
  <r>
    <s v="LYF1992"/>
    <x v="1"/>
    <x v="30"/>
    <x v="6"/>
    <s v="na"/>
    <s v="na"/>
    <s v="na"/>
    <s v="na"/>
    <s v="na"/>
    <s v="na"/>
    <s v="na"/>
    <s v="CR"/>
    <x v="14"/>
    <s v="Lyons Ferry"/>
    <n v="4"/>
    <n v="2"/>
    <n v="4"/>
    <n v="5"/>
    <n v="0"/>
    <n v="3"/>
    <x v="6"/>
    <n v="3"/>
    <s v="ocean"/>
    <s v="na"/>
  </r>
  <r>
    <s v="LYF1993"/>
    <x v="1"/>
    <x v="30"/>
    <x v="7"/>
    <s v="na"/>
    <s v="na"/>
    <s v="na"/>
    <s v="na"/>
    <s v="na"/>
    <s v="na"/>
    <s v="na"/>
    <s v="CR"/>
    <x v="14"/>
    <s v="Lyons Ferry"/>
    <n v="4"/>
    <n v="2"/>
    <n v="4"/>
    <n v="5"/>
    <n v="0"/>
    <n v="3"/>
    <x v="7"/>
    <n v="3"/>
    <s v="ocean"/>
    <s v="na"/>
  </r>
  <r>
    <s v="LYF1994"/>
    <x v="1"/>
    <x v="30"/>
    <x v="8"/>
    <n v="1.214646E-3"/>
    <n v="1.379084E-2"/>
    <n v="4.0134059999999999E-2"/>
    <n v="2"/>
    <n v="5"/>
    <s v="Y"/>
    <n v="5"/>
    <s v="CR"/>
    <x v="14"/>
    <s v="Lyons Ferry"/>
    <n v="4"/>
    <n v="2"/>
    <n v="4"/>
    <n v="5"/>
    <n v="0"/>
    <n v="3"/>
    <x v="8"/>
    <n v="3"/>
    <s v="ocean"/>
    <n v="0"/>
  </r>
  <r>
    <s v="LYF1995"/>
    <x v="1"/>
    <x v="30"/>
    <x v="9"/>
    <s v="na"/>
    <s v="na"/>
    <s v="na"/>
    <s v="na"/>
    <s v="na"/>
    <s v="na"/>
    <s v="na"/>
    <s v="CR"/>
    <x v="14"/>
    <s v="Lyons Ferry"/>
    <n v="4"/>
    <n v="2"/>
    <n v="4"/>
    <n v="5"/>
    <n v="0"/>
    <n v="3"/>
    <x v="9"/>
    <n v="3"/>
    <s v="ocean"/>
    <s v="na"/>
  </r>
  <r>
    <s v="LYF1996"/>
    <x v="1"/>
    <x v="30"/>
    <x v="10"/>
    <s v="na"/>
    <s v="na"/>
    <s v="na"/>
    <s v="na"/>
    <s v="na"/>
    <s v="na"/>
    <s v="na"/>
    <s v="CR"/>
    <x v="14"/>
    <s v="Lyons Ferry"/>
    <n v="4"/>
    <n v="2"/>
    <n v="4"/>
    <n v="5"/>
    <n v="0"/>
    <n v="3"/>
    <x v="10"/>
    <n v="3"/>
    <s v="ocean"/>
    <s v="na"/>
  </r>
  <r>
    <s v="LYF1997"/>
    <x v="1"/>
    <x v="30"/>
    <x v="11"/>
    <s v="na"/>
    <s v="na"/>
    <s v="na"/>
    <s v="na"/>
    <s v="na"/>
    <s v="na"/>
    <s v="na"/>
    <s v="CR"/>
    <x v="14"/>
    <s v="Lyons Ferry"/>
    <n v="4"/>
    <n v="2"/>
    <n v="4"/>
    <n v="5"/>
    <n v="0"/>
    <n v="3"/>
    <x v="11"/>
    <n v="3"/>
    <s v="ocean"/>
    <s v="na"/>
  </r>
  <r>
    <s v="LYF1998"/>
    <x v="1"/>
    <x v="30"/>
    <x v="12"/>
    <n v="3.2104870000000001E-3"/>
    <n v="1.6801699999999999E-2"/>
    <n v="4.2255460000000002E-2"/>
    <n v="2"/>
    <n v="5"/>
    <s v="Y"/>
    <n v="5"/>
    <s v="CR"/>
    <x v="14"/>
    <s v="Lyons Ferry"/>
    <n v="4"/>
    <n v="2"/>
    <n v="4"/>
    <n v="5"/>
    <n v="0"/>
    <n v="3"/>
    <x v="12"/>
    <n v="3"/>
    <s v="ocean"/>
    <n v="0"/>
  </r>
  <r>
    <s v="LYF1999"/>
    <x v="1"/>
    <x v="30"/>
    <x v="13"/>
    <n v="1.6175499999999999E-3"/>
    <n v="6.9555240000000003E-3"/>
    <n v="1.6944609999999999E-2"/>
    <n v="2"/>
    <n v="5"/>
    <s v="Y"/>
    <n v="5"/>
    <s v="CR"/>
    <x v="14"/>
    <s v="Lyons Ferry"/>
    <n v="4"/>
    <n v="2"/>
    <n v="4"/>
    <n v="5"/>
    <n v="0"/>
    <n v="3"/>
    <x v="13"/>
    <n v="3"/>
    <s v="ocean"/>
    <n v="0"/>
  </r>
  <r>
    <s v="LYF2000"/>
    <x v="1"/>
    <x v="30"/>
    <x v="14"/>
    <s v="na"/>
    <s v="na"/>
    <s v="na"/>
    <s v="na"/>
    <s v="na"/>
    <s v="na"/>
    <s v="na"/>
    <s v="CR"/>
    <x v="14"/>
    <s v="Lyons Ferry"/>
    <n v="4"/>
    <n v="2"/>
    <n v="4"/>
    <n v="5"/>
    <n v="0"/>
    <n v="3"/>
    <x v="14"/>
    <n v="3"/>
    <s v="ocean"/>
    <s v="na"/>
  </r>
  <r>
    <s v="LYF2001"/>
    <x v="1"/>
    <x v="30"/>
    <x v="15"/>
    <n v="8.9690009999999999E-4"/>
    <n v="4.5988160000000004E-3"/>
    <n v="1.1398780000000001E-2"/>
    <n v="2"/>
    <n v="5"/>
    <s v="Y"/>
    <n v="5"/>
    <s v="CR"/>
    <x v="14"/>
    <s v="Lyons Ferry"/>
    <n v="4"/>
    <n v="2"/>
    <n v="4"/>
    <n v="5"/>
    <n v="0"/>
    <n v="3"/>
    <x v="15"/>
    <n v="3"/>
    <s v="ocean"/>
    <n v="0"/>
  </r>
  <r>
    <s v="LYF2002"/>
    <x v="1"/>
    <x v="30"/>
    <x v="16"/>
    <n v="1.0586899999999999E-3"/>
    <n v="2.2451099999999998E-3"/>
    <n v="4.9038650000000003E-3"/>
    <n v="2"/>
    <n v="5"/>
    <s v="Y"/>
    <n v="5"/>
    <s v="CR"/>
    <x v="14"/>
    <s v="Lyons Ferry"/>
    <n v="4"/>
    <n v="2"/>
    <n v="4"/>
    <n v="5"/>
    <n v="0"/>
    <n v="3"/>
    <x v="16"/>
    <n v="3"/>
    <s v="ocean"/>
    <n v="0"/>
  </r>
  <r>
    <s v="LYF2003"/>
    <x v="1"/>
    <x v="30"/>
    <x v="17"/>
    <n v="4.7004069999999999E-4"/>
    <n v="1.649427E-3"/>
    <n v="3.8827269999999999E-3"/>
    <n v="2"/>
    <n v="5"/>
    <s v="Y"/>
    <n v="5"/>
    <s v="CR"/>
    <x v="14"/>
    <s v="Lyons Ferry"/>
    <n v="4"/>
    <n v="2"/>
    <n v="4"/>
    <n v="5"/>
    <n v="0"/>
    <n v="3"/>
    <x v="17"/>
    <n v="3"/>
    <s v="ocean"/>
    <n v="0"/>
  </r>
  <r>
    <s v="LYF2004"/>
    <x v="1"/>
    <x v="30"/>
    <x v="18"/>
    <n v="5.4214170000000002E-4"/>
    <n v="1.0820300000000001E-3"/>
    <n v="2.2467229999999999E-3"/>
    <n v="2"/>
    <n v="5"/>
    <s v="Y"/>
    <n v="5"/>
    <s v="CR"/>
    <x v="14"/>
    <s v="Lyons Ferry"/>
    <n v="4"/>
    <n v="2"/>
    <n v="4"/>
    <n v="5"/>
    <n v="0"/>
    <n v="3"/>
    <x v="18"/>
    <n v="3"/>
    <s v="ocean"/>
    <n v="0"/>
  </r>
  <r>
    <s v="LYF2005"/>
    <x v="1"/>
    <x v="30"/>
    <x v="19"/>
    <n v="7.1121129999999998E-3"/>
    <n v="2.3524920000000001E-2"/>
    <n v="5.3871210000000003E-2"/>
    <n v="2"/>
    <n v="5"/>
    <s v="Y"/>
    <n v="5"/>
    <s v="CR"/>
    <x v="14"/>
    <s v="Lyons Ferry"/>
    <n v="4"/>
    <n v="2"/>
    <n v="4"/>
    <n v="5"/>
    <n v="0"/>
    <n v="3"/>
    <x v="19"/>
    <n v="3"/>
    <s v="ocean"/>
    <n v="0"/>
  </r>
  <r>
    <s v="LYF2006"/>
    <x v="1"/>
    <x v="30"/>
    <x v="20"/>
    <n v="1.29631E-3"/>
    <n v="2.5636550000000002E-3"/>
    <n v="5.349922E-3"/>
    <n v="2"/>
    <n v="5"/>
    <s v="Y"/>
    <n v="5"/>
    <s v="CR"/>
    <x v="14"/>
    <s v="Lyons Ferry"/>
    <n v="4"/>
    <n v="2"/>
    <n v="4"/>
    <n v="5"/>
    <n v="0"/>
    <n v="3"/>
    <x v="20"/>
    <n v="3"/>
    <s v="ocean"/>
    <n v="0"/>
  </r>
  <r>
    <s v="LYF2007"/>
    <x v="1"/>
    <x v="30"/>
    <x v="21"/>
    <n v="1.2688970000000001E-2"/>
    <n v="2.643088E-2"/>
    <n v="5.6841629999999997E-2"/>
    <n v="2"/>
    <n v="5"/>
    <s v="Y"/>
    <n v="5"/>
    <s v="CR"/>
    <x v="14"/>
    <s v="Lyons Ferry"/>
    <n v="4"/>
    <n v="2"/>
    <n v="4"/>
    <n v="5"/>
    <n v="0"/>
    <n v="3"/>
    <x v="21"/>
    <n v="3"/>
    <s v="ocean"/>
    <n v="0"/>
  </r>
  <r>
    <s v="LYF2008"/>
    <x v="1"/>
    <x v="30"/>
    <x v="22"/>
    <n v="9.8601010000000009E-4"/>
    <n v="3.8565800000000001E-3"/>
    <n v="9.0413379999999995E-3"/>
    <n v="2"/>
    <n v="5"/>
    <s v="Y"/>
    <n v="5"/>
    <s v="CR"/>
    <x v="14"/>
    <s v="Lyons Ferry"/>
    <n v="4"/>
    <n v="2"/>
    <n v="4"/>
    <n v="5"/>
    <n v="0"/>
    <n v="3"/>
    <x v="22"/>
    <n v="3"/>
    <s v="ocean"/>
    <n v="0"/>
  </r>
  <r>
    <s v="LYF2009"/>
    <x v="1"/>
    <x v="30"/>
    <x v="23"/>
    <n v="3.864148E-3"/>
    <n v="1.5513219999999999E-2"/>
    <n v="3.7654899999999998E-2"/>
    <n v="2"/>
    <n v="5"/>
    <s v="Y"/>
    <n v="5"/>
    <s v="CR"/>
    <x v="14"/>
    <s v="Lyons Ferry"/>
    <n v="4"/>
    <n v="2"/>
    <n v="4"/>
    <n v="5"/>
    <n v="0"/>
    <n v="3"/>
    <x v="23"/>
    <n v="3"/>
    <s v="ocean"/>
    <n v="0"/>
  </r>
  <r>
    <s v="LYF2010"/>
    <x v="1"/>
    <x v="30"/>
    <x v="24"/>
    <n v="2.8834310000000001E-3"/>
    <n v="1.3891290000000001E-2"/>
    <n v="3.4991790000000002E-2"/>
    <n v="2"/>
    <n v="5"/>
    <s v="Y"/>
    <n v="5"/>
    <s v="CR"/>
    <x v="14"/>
    <s v="Lyons Ferry"/>
    <n v="4"/>
    <n v="2"/>
    <n v="4"/>
    <n v="5"/>
    <n v="0"/>
    <n v="3"/>
    <x v="24"/>
    <n v="3"/>
    <s v="ocean"/>
    <n v="0"/>
  </r>
  <r>
    <s v="LYF2011"/>
    <x v="1"/>
    <x v="30"/>
    <x v="25"/>
    <n v="8.4908089999999998E-4"/>
    <n v="5.1871790000000001E-3"/>
    <n v="1.3616959999999999E-2"/>
    <n v="2"/>
    <n v="5"/>
    <s v="N"/>
    <n v="4"/>
    <s v="CR"/>
    <x v="14"/>
    <s v="Lyons Ferry"/>
    <n v="4"/>
    <n v="2"/>
    <n v="4"/>
    <n v="5"/>
    <n v="0"/>
    <n v="3"/>
    <x v="25"/>
    <n v="3"/>
    <s v="ocean"/>
    <n v="1"/>
  </r>
  <r>
    <s v="LYF2012"/>
    <x v="1"/>
    <x v="30"/>
    <x v="26"/>
    <n v="1.2357690000000001E-3"/>
    <n v="5.2615969999999998E-3"/>
    <n v="1.7378689999999999E-2"/>
    <n v="2"/>
    <n v="5"/>
    <s v="N"/>
    <n v="3"/>
    <s v="CR"/>
    <x v="14"/>
    <s v="Lyons Ferry"/>
    <n v="4"/>
    <n v="2"/>
    <n v="4"/>
    <n v="5"/>
    <n v="0"/>
    <n v="3"/>
    <x v="26"/>
    <n v="3"/>
    <s v="ocean"/>
    <n v="2"/>
  </r>
  <r>
    <s v="LYF2013"/>
    <x v="1"/>
    <x v="30"/>
    <x v="27"/>
    <n v="4.2524350000000002E-4"/>
    <n v="4.2524350000000002E-4"/>
    <n v="2.508541E-3"/>
    <n v="2"/>
    <n v="5"/>
    <s v="N"/>
    <n v="2"/>
    <s v="CR"/>
    <x v="14"/>
    <s v="Lyons Ferry"/>
    <n v="4"/>
    <n v="2"/>
    <n v="4"/>
    <n v="5"/>
    <n v="0"/>
    <n v="3"/>
    <x v="27"/>
    <n v="3"/>
    <s v="ocean"/>
    <n v="3"/>
  </r>
  <r>
    <s v="LYY1984"/>
    <x v="1"/>
    <x v="31"/>
    <x v="39"/>
    <n v="2.268389E-3"/>
    <n v="1.035406E-2"/>
    <n v="2.4450329999999999E-2"/>
    <n v="3"/>
    <n v="6"/>
    <s v="Y"/>
    <n v="6"/>
    <s v="CR"/>
    <x v="14"/>
    <s v="Lyons Ferry Yearling"/>
    <n v="4"/>
    <n v="3"/>
    <n v="5"/>
    <n v="6"/>
    <n v="1"/>
    <n v="3"/>
    <x v="40"/>
    <n v="3"/>
    <s v="stream"/>
    <n v="0"/>
  </r>
  <r>
    <s v="LYY1985"/>
    <x v="1"/>
    <x v="31"/>
    <x v="40"/>
    <s v="na"/>
    <s v="na"/>
    <s v="na"/>
    <s v="na"/>
    <s v="na"/>
    <s v="na"/>
    <s v="na"/>
    <s v="CR"/>
    <x v="14"/>
    <s v="Lyons Ferry Yearling"/>
    <n v="4"/>
    <n v="3"/>
    <n v="5"/>
    <n v="6"/>
    <n v="1"/>
    <n v="3"/>
    <x v="0"/>
    <n v="3"/>
    <s v="stream"/>
    <s v="na"/>
  </r>
  <r>
    <s v="LYY1986"/>
    <x v="1"/>
    <x v="31"/>
    <x v="0"/>
    <n v="7.2804710000000002E-3"/>
    <n v="2.0629999999999999E-2"/>
    <n v="4.580977E-2"/>
    <n v="3"/>
    <n v="6"/>
    <s v="Y"/>
    <n v="6"/>
    <s v="CR"/>
    <x v="14"/>
    <s v="Lyons Ferry Yearling"/>
    <n v="4"/>
    <n v="3"/>
    <n v="5"/>
    <n v="6"/>
    <n v="1"/>
    <n v="3"/>
    <x v="1"/>
    <n v="3"/>
    <s v="stream"/>
    <n v="0"/>
  </r>
  <r>
    <s v="LYY1987"/>
    <x v="1"/>
    <x v="31"/>
    <x v="1"/>
    <n v="4.2788059999999996E-3"/>
    <n v="1.114734E-2"/>
    <n v="2.4148280000000001E-2"/>
    <n v="3"/>
    <n v="6"/>
    <s v="Y"/>
    <n v="6"/>
    <s v="CR"/>
    <x v="14"/>
    <s v="Lyons Ferry Yearling"/>
    <n v="4"/>
    <n v="3"/>
    <n v="5"/>
    <n v="6"/>
    <n v="1"/>
    <n v="3"/>
    <x v="2"/>
    <n v="3"/>
    <s v="stream"/>
    <n v="0"/>
  </r>
  <r>
    <s v="LYY1988"/>
    <x v="1"/>
    <x v="31"/>
    <x v="2"/>
    <n v="7.5044339999999999E-3"/>
    <n v="2.0605140000000001E-2"/>
    <n v="4.5826140000000001E-2"/>
    <n v="3"/>
    <n v="6"/>
    <s v="Y"/>
    <n v="6"/>
    <s v="CR"/>
    <x v="14"/>
    <s v="Lyons Ferry Yearling"/>
    <n v="4"/>
    <n v="3"/>
    <n v="5"/>
    <n v="6"/>
    <n v="1"/>
    <n v="3"/>
    <x v="3"/>
    <n v="3"/>
    <s v="stream"/>
    <n v="0"/>
  </r>
  <r>
    <s v="LYY1989"/>
    <x v="1"/>
    <x v="31"/>
    <x v="3"/>
    <s v="na"/>
    <s v="na"/>
    <s v="na"/>
    <s v="na"/>
    <s v="na"/>
    <s v="na"/>
    <s v="na"/>
    <s v="CR"/>
    <x v="14"/>
    <s v="Lyons Ferry Yearling"/>
    <n v="4"/>
    <n v="3"/>
    <n v="5"/>
    <n v="6"/>
    <n v="1"/>
    <n v="3"/>
    <x v="4"/>
    <n v="3"/>
    <s v="stream"/>
    <s v="na"/>
  </r>
  <r>
    <s v="LYY1990"/>
    <x v="1"/>
    <x v="31"/>
    <x v="4"/>
    <s v="na"/>
    <s v="na"/>
    <s v="na"/>
    <s v="na"/>
    <s v="na"/>
    <s v="na"/>
    <s v="na"/>
    <s v="CR"/>
    <x v="14"/>
    <s v="Lyons Ferry Yearling"/>
    <n v="4"/>
    <n v="3"/>
    <n v="5"/>
    <n v="6"/>
    <n v="1"/>
    <n v="3"/>
    <x v="5"/>
    <n v="3"/>
    <s v="stream"/>
    <s v="na"/>
  </r>
  <r>
    <s v="LYY1991"/>
    <x v="1"/>
    <x v="31"/>
    <x v="5"/>
    <n v="1.3957640000000001E-3"/>
    <n v="4.5044789999999996E-3"/>
    <n v="1.031521E-2"/>
    <n v="3"/>
    <n v="6"/>
    <s v="Y"/>
    <n v="6"/>
    <s v="CR"/>
    <x v="14"/>
    <s v="Lyons Ferry Yearling"/>
    <n v="4"/>
    <n v="3"/>
    <n v="5"/>
    <n v="6"/>
    <n v="1"/>
    <n v="3"/>
    <x v="6"/>
    <n v="3"/>
    <s v="stream"/>
    <n v="0"/>
  </r>
  <r>
    <s v="LYY1992"/>
    <x v="1"/>
    <x v="31"/>
    <x v="6"/>
    <n v="2.1139549999999998E-3"/>
    <n v="6.4527940000000004E-3"/>
    <n v="1.482062E-2"/>
    <n v="3"/>
    <n v="6"/>
    <s v="Y"/>
    <n v="6"/>
    <s v="CR"/>
    <x v="14"/>
    <s v="Lyons Ferry Yearling"/>
    <n v="4"/>
    <n v="3"/>
    <n v="5"/>
    <n v="6"/>
    <n v="1"/>
    <n v="3"/>
    <x v="7"/>
    <n v="3"/>
    <s v="stream"/>
    <n v="0"/>
  </r>
  <r>
    <s v="LYY1993"/>
    <x v="1"/>
    <x v="31"/>
    <x v="7"/>
    <n v="1.455715E-2"/>
    <n v="2.3501399999999999E-2"/>
    <n v="4.8476079999999998E-2"/>
    <n v="3"/>
    <n v="6"/>
    <s v="Y"/>
    <n v="6"/>
    <s v="CR"/>
    <x v="14"/>
    <s v="Lyons Ferry Yearling"/>
    <n v="4"/>
    <n v="3"/>
    <n v="5"/>
    <n v="6"/>
    <n v="1"/>
    <n v="3"/>
    <x v="8"/>
    <n v="3"/>
    <s v="stream"/>
    <n v="0"/>
  </r>
  <r>
    <s v="LYY1994"/>
    <x v="1"/>
    <x v="31"/>
    <x v="8"/>
    <n v="3.3484169999999998E-3"/>
    <n v="7.8577609999999996E-3"/>
    <n v="1.746404E-2"/>
    <n v="3"/>
    <n v="6"/>
    <s v="Y"/>
    <n v="6"/>
    <s v="CR"/>
    <x v="14"/>
    <s v="Lyons Ferry Yearling"/>
    <n v="4"/>
    <n v="3"/>
    <n v="5"/>
    <n v="6"/>
    <n v="1"/>
    <n v="3"/>
    <x v="9"/>
    <n v="3"/>
    <s v="stream"/>
    <n v="0"/>
  </r>
  <r>
    <s v="LYY1995"/>
    <x v="1"/>
    <x v="31"/>
    <x v="9"/>
    <n v="7.5163390000000004E-3"/>
    <n v="2.096189E-2"/>
    <n v="4.6735899999999997E-2"/>
    <n v="3"/>
    <n v="6"/>
    <s v="Y"/>
    <n v="6"/>
    <s v="CR"/>
    <x v="14"/>
    <s v="Lyons Ferry Yearling"/>
    <n v="4"/>
    <n v="3"/>
    <n v="5"/>
    <n v="6"/>
    <n v="1"/>
    <n v="3"/>
    <x v="10"/>
    <n v="3"/>
    <s v="stream"/>
    <n v="0"/>
  </r>
  <r>
    <s v="LYY1996"/>
    <x v="1"/>
    <x v="31"/>
    <x v="10"/>
    <n v="2.923868E-3"/>
    <n v="8.1101049999999994E-3"/>
    <n v="1.824106E-2"/>
    <n v="3"/>
    <n v="6"/>
    <s v="Y"/>
    <n v="6"/>
    <s v="CR"/>
    <x v="14"/>
    <s v="Lyons Ferry Yearling"/>
    <n v="4"/>
    <n v="3"/>
    <n v="5"/>
    <n v="6"/>
    <n v="1"/>
    <n v="3"/>
    <x v="11"/>
    <n v="3"/>
    <s v="stream"/>
    <n v="0"/>
  </r>
  <r>
    <s v="LYY1997"/>
    <x v="1"/>
    <x v="31"/>
    <x v="11"/>
    <n v="9.4615659999999994E-3"/>
    <n v="2.525467E-2"/>
    <n v="5.4605889999999997E-2"/>
    <n v="3"/>
    <n v="6"/>
    <s v="Y"/>
    <n v="6"/>
    <s v="CR"/>
    <x v="14"/>
    <s v="Lyons Ferry Yearling"/>
    <n v="4"/>
    <n v="3"/>
    <n v="5"/>
    <n v="6"/>
    <n v="1"/>
    <n v="3"/>
    <x v="12"/>
    <n v="3"/>
    <s v="stream"/>
    <n v="0"/>
  </r>
  <r>
    <s v="LYY1998"/>
    <x v="1"/>
    <x v="31"/>
    <x v="12"/>
    <n v="9.0550530000000004E-3"/>
    <n v="2.2559550000000001E-2"/>
    <n v="4.9283340000000002E-2"/>
    <n v="3"/>
    <n v="6"/>
    <s v="Y"/>
    <n v="6"/>
    <s v="CR"/>
    <x v="14"/>
    <s v="Lyons Ferry Yearling"/>
    <n v="4"/>
    <n v="3"/>
    <n v="5"/>
    <n v="6"/>
    <n v="1"/>
    <n v="3"/>
    <x v="13"/>
    <n v="3"/>
    <s v="stream"/>
    <n v="0"/>
  </r>
  <r>
    <s v="LYY1999"/>
    <x v="1"/>
    <x v="31"/>
    <x v="13"/>
    <n v="5.2089989999999997E-3"/>
    <n v="1.8653719999999999E-2"/>
    <n v="4.2864399999999997E-2"/>
    <n v="3"/>
    <n v="6"/>
    <s v="Y"/>
    <n v="6"/>
    <s v="CR"/>
    <x v="14"/>
    <s v="Lyons Ferry Yearling"/>
    <n v="4"/>
    <n v="3"/>
    <n v="5"/>
    <n v="6"/>
    <n v="1"/>
    <n v="3"/>
    <x v="14"/>
    <n v="3"/>
    <s v="stream"/>
    <n v="0"/>
  </r>
  <r>
    <s v="LYY2000"/>
    <x v="1"/>
    <x v="31"/>
    <x v="14"/>
    <n v="1.0669039999999999E-2"/>
    <n v="2.6002649999999999E-2"/>
    <n v="5.6286059999999999E-2"/>
    <n v="3"/>
    <n v="6"/>
    <s v="Y"/>
    <n v="6"/>
    <s v="CR"/>
    <x v="14"/>
    <s v="Lyons Ferry Yearling"/>
    <n v="4"/>
    <n v="3"/>
    <n v="5"/>
    <n v="6"/>
    <n v="1"/>
    <n v="3"/>
    <x v="15"/>
    <n v="3"/>
    <s v="stream"/>
    <n v="0"/>
  </r>
  <r>
    <s v="LYY2001"/>
    <x v="1"/>
    <x v="31"/>
    <x v="15"/>
    <n v="1.9958409999999999E-2"/>
    <n v="3.09549E-2"/>
    <n v="6.0298209999999998E-2"/>
    <n v="3"/>
    <n v="6"/>
    <s v="Y"/>
    <n v="6"/>
    <s v="CR"/>
    <x v="14"/>
    <s v="Lyons Ferry Yearling"/>
    <n v="4"/>
    <n v="3"/>
    <n v="5"/>
    <n v="6"/>
    <n v="1"/>
    <n v="3"/>
    <x v="16"/>
    <n v="3"/>
    <s v="stream"/>
    <n v="0"/>
  </r>
  <r>
    <s v="LYY2002"/>
    <x v="1"/>
    <x v="31"/>
    <x v="16"/>
    <n v="4.7243299999999997E-3"/>
    <n v="9.5411339999999997E-3"/>
    <n v="2.025068E-2"/>
    <n v="3"/>
    <n v="6"/>
    <s v="Y"/>
    <n v="6"/>
    <s v="CR"/>
    <x v="14"/>
    <s v="Lyons Ferry Yearling"/>
    <n v="4"/>
    <n v="3"/>
    <n v="5"/>
    <n v="6"/>
    <n v="1"/>
    <n v="3"/>
    <x v="17"/>
    <n v="3"/>
    <s v="stream"/>
    <n v="0"/>
  </r>
  <r>
    <s v="LYY2003"/>
    <x v="1"/>
    <x v="31"/>
    <x v="17"/>
    <n v="1.2241999999999999E-2"/>
    <n v="2.553718E-2"/>
    <n v="5.2999949999999997E-2"/>
    <n v="3"/>
    <n v="6"/>
    <s v="Y"/>
    <n v="6"/>
    <s v="CR"/>
    <x v="14"/>
    <s v="Lyons Ferry Yearling"/>
    <n v="4"/>
    <n v="3"/>
    <n v="5"/>
    <n v="6"/>
    <n v="1"/>
    <n v="3"/>
    <x v="18"/>
    <n v="3"/>
    <s v="stream"/>
    <n v="0"/>
  </r>
  <r>
    <s v="LYY2004"/>
    <x v="1"/>
    <x v="31"/>
    <x v="18"/>
    <n v="2.40603E-2"/>
    <n v="3.3135530000000003E-2"/>
    <n v="6.1947099999999998E-2"/>
    <n v="3"/>
    <n v="6"/>
    <s v="Y"/>
    <n v="6"/>
    <s v="CR"/>
    <x v="14"/>
    <s v="Lyons Ferry Yearling"/>
    <n v="4"/>
    <n v="3"/>
    <n v="5"/>
    <n v="6"/>
    <n v="1"/>
    <n v="3"/>
    <x v="19"/>
    <n v="3"/>
    <s v="stream"/>
    <n v="0"/>
  </r>
  <r>
    <s v="LYY2005"/>
    <x v="1"/>
    <x v="31"/>
    <x v="19"/>
    <n v="8.9574909999999997E-3"/>
    <n v="1.881093E-2"/>
    <n v="3.8831959999999999E-2"/>
    <n v="3"/>
    <n v="6"/>
    <s v="Y"/>
    <n v="6"/>
    <s v="CR"/>
    <x v="14"/>
    <s v="Lyons Ferry Yearling"/>
    <n v="4"/>
    <n v="3"/>
    <n v="5"/>
    <n v="6"/>
    <n v="1"/>
    <n v="3"/>
    <x v="20"/>
    <n v="3"/>
    <s v="stream"/>
    <n v="0"/>
  </r>
  <r>
    <s v="LYY2006"/>
    <x v="1"/>
    <x v="31"/>
    <x v="20"/>
    <n v="5.1787769999999997E-2"/>
    <n v="7.3443350000000004E-2"/>
    <n v="0.13864679999999999"/>
    <n v="3"/>
    <n v="6"/>
    <s v="Y"/>
    <n v="6"/>
    <s v="CR"/>
    <x v="14"/>
    <s v="Lyons Ferry Yearling"/>
    <n v="4"/>
    <n v="3"/>
    <n v="5"/>
    <n v="6"/>
    <n v="1"/>
    <n v="3"/>
    <x v="21"/>
    <n v="3"/>
    <s v="stream"/>
    <n v="0"/>
  </r>
  <r>
    <s v="LYY2007"/>
    <x v="1"/>
    <x v="31"/>
    <x v="21"/>
    <n v="9.0658920000000007E-3"/>
    <n v="2.503033E-2"/>
    <n v="5.451831E-2"/>
    <n v="3"/>
    <n v="6"/>
    <s v="Y"/>
    <n v="6"/>
    <s v="CR"/>
    <x v="14"/>
    <s v="Lyons Ferry Yearling"/>
    <n v="4"/>
    <n v="3"/>
    <n v="5"/>
    <n v="6"/>
    <n v="1"/>
    <n v="3"/>
    <x v="22"/>
    <n v="3"/>
    <s v="stream"/>
    <n v="0"/>
  </r>
  <r>
    <s v="LYY2008"/>
    <x v="1"/>
    <x v="31"/>
    <x v="22"/>
    <n v="1.1968380000000001E-2"/>
    <n v="2.4802810000000002E-2"/>
    <n v="5.1984040000000002E-2"/>
    <n v="3"/>
    <n v="6"/>
    <s v="Y"/>
    <n v="6"/>
    <s v="CR"/>
    <x v="14"/>
    <s v="Lyons Ferry Yearling"/>
    <n v="4"/>
    <n v="3"/>
    <n v="5"/>
    <n v="6"/>
    <n v="1"/>
    <n v="3"/>
    <x v="23"/>
    <n v="3"/>
    <s v="stream"/>
    <n v="0"/>
  </r>
  <r>
    <s v="LYY2009"/>
    <x v="1"/>
    <x v="31"/>
    <x v="23"/>
    <n v="9.1664620000000002E-3"/>
    <n v="2.1680979999999999E-2"/>
    <n v="4.7099090000000003E-2"/>
    <n v="3"/>
    <n v="6"/>
    <s v="Y"/>
    <n v="6"/>
    <s v="CR"/>
    <x v="14"/>
    <s v="Lyons Ferry Yearling"/>
    <n v="4"/>
    <n v="3"/>
    <n v="5"/>
    <n v="6"/>
    <n v="1"/>
    <n v="3"/>
    <x v="24"/>
    <n v="3"/>
    <s v="stream"/>
    <n v="0"/>
  </r>
  <r>
    <s v="LYY2010"/>
    <x v="1"/>
    <x v="31"/>
    <x v="24"/>
    <n v="9.7479509999999995E-3"/>
    <n v="2.7890100000000001E-2"/>
    <n v="6.1265989999999999E-2"/>
    <n v="3"/>
    <n v="6"/>
    <s v="N"/>
    <n v="5"/>
    <s v="CR"/>
    <x v="14"/>
    <s v="Lyons Ferry Yearling"/>
    <n v="4"/>
    <n v="3"/>
    <n v="5"/>
    <n v="6"/>
    <n v="1"/>
    <n v="3"/>
    <x v="25"/>
    <n v="3"/>
    <s v="stream"/>
    <n v="1"/>
  </r>
  <r>
    <s v="LYY2011"/>
    <x v="1"/>
    <x v="31"/>
    <x v="25"/>
    <n v="6.7305500000000001E-3"/>
    <n v="1.8322829999999998E-2"/>
    <n v="4.2854360000000001E-2"/>
    <n v="3"/>
    <n v="6"/>
    <s v="N"/>
    <n v="4"/>
    <s v="CR"/>
    <x v="14"/>
    <s v="Lyons Ferry Yearling"/>
    <n v="4"/>
    <n v="3"/>
    <n v="5"/>
    <n v="6"/>
    <n v="1"/>
    <n v="3"/>
    <x v="26"/>
    <n v="3"/>
    <s v="stream"/>
    <n v="2"/>
  </r>
  <r>
    <s v="LYY2012"/>
    <x v="1"/>
    <x v="31"/>
    <x v="26"/>
    <n v="4.2227560000000003E-3"/>
    <n v="4.2227560000000003E-3"/>
    <n v="1.5584850000000001E-2"/>
    <n v="3"/>
    <n v="6"/>
    <s v="N"/>
    <n v="3"/>
    <s v="CR"/>
    <x v="14"/>
    <s v="Lyons Ferry Yearling"/>
    <n v="4"/>
    <n v="3"/>
    <n v="5"/>
    <n v="6"/>
    <n v="1"/>
    <n v="3"/>
    <x v="27"/>
    <n v="3"/>
    <s v="stream"/>
    <n v="3"/>
  </r>
  <r>
    <s v="LYY2013"/>
    <x v="1"/>
    <x v="31"/>
    <x v="27"/>
    <n v="2.1951060000000001E-4"/>
    <n v="0"/>
    <n v="0"/>
    <n v="3"/>
    <n v="6"/>
    <s v="N"/>
    <n v="2"/>
    <s v="CR"/>
    <x v="14"/>
    <s v="Lyons Ferry Yearling"/>
    <n v="4"/>
    <n v="3"/>
    <n v="5"/>
    <n v="6"/>
    <n v="1"/>
    <n v="3"/>
    <x v="41"/>
    <n v="3"/>
    <s v="stream"/>
    <n v="4"/>
  </r>
  <r>
    <s v="NIS1998"/>
    <x v="1"/>
    <x v="32"/>
    <x v="12"/>
    <n v="2.0903149999999999E-4"/>
    <n v="7.6386580000000004E-3"/>
    <n v="2.004831E-2"/>
    <n v="2"/>
    <n v="5"/>
    <s v="Y"/>
    <n v="5"/>
    <s v="PS"/>
    <x v="15"/>
    <s v="Nisqually Fall Fingerling"/>
    <n v="3"/>
    <n v="2"/>
    <n v="4"/>
    <n v="5"/>
    <n v="0"/>
    <n v="3"/>
    <x v="12"/>
    <n v="3"/>
    <s v="ocean"/>
    <n v="0"/>
  </r>
  <r>
    <s v="NIS1999"/>
    <x v="1"/>
    <x v="32"/>
    <x v="13"/>
    <n v="1.2372189999999999E-3"/>
    <n v="9.1034199999999992E-3"/>
    <n v="2.3560930000000001E-2"/>
    <n v="2"/>
    <n v="5"/>
    <s v="Y"/>
    <n v="5"/>
    <s v="PS"/>
    <x v="15"/>
    <s v="Nisqually Fall Fingerling"/>
    <n v="3"/>
    <n v="2"/>
    <n v="4"/>
    <n v="5"/>
    <n v="0"/>
    <n v="3"/>
    <x v="13"/>
    <n v="3"/>
    <s v="ocean"/>
    <n v="0"/>
  </r>
  <r>
    <s v="NIS2000"/>
    <x v="1"/>
    <x v="32"/>
    <x v="14"/>
    <n v="1.3931550000000001E-3"/>
    <n v="1.0981919999999999E-2"/>
    <n v="2.8466439999999999E-2"/>
    <n v="2"/>
    <n v="5"/>
    <s v="Y"/>
    <n v="5"/>
    <s v="PS"/>
    <x v="15"/>
    <s v="Nisqually Fall Fingerling"/>
    <n v="3"/>
    <n v="2"/>
    <n v="4"/>
    <n v="5"/>
    <n v="0"/>
    <n v="3"/>
    <x v="14"/>
    <n v="3"/>
    <s v="ocean"/>
    <n v="0"/>
  </r>
  <r>
    <s v="NIS2001"/>
    <x v="1"/>
    <x v="32"/>
    <x v="15"/>
    <n v="6.2610669999999999E-4"/>
    <n v="3.8534070000000001E-3"/>
    <n v="9.4957289999999996E-3"/>
    <n v="2"/>
    <n v="5"/>
    <s v="Y"/>
    <n v="5"/>
    <s v="PS"/>
    <x v="15"/>
    <s v="Nisqually Fall Fingerling"/>
    <n v="3"/>
    <n v="2"/>
    <n v="4"/>
    <n v="5"/>
    <n v="0"/>
    <n v="3"/>
    <x v="15"/>
    <n v="3"/>
    <s v="ocean"/>
    <n v="0"/>
  </r>
  <r>
    <s v="NIS2002"/>
    <x v="1"/>
    <x v="32"/>
    <x v="16"/>
    <n v="2.9350679999999999E-3"/>
    <n v="1.0259870000000001E-2"/>
    <n v="2.4704630000000002E-2"/>
    <n v="2"/>
    <n v="5"/>
    <s v="Y"/>
    <n v="5"/>
    <s v="PS"/>
    <x v="15"/>
    <s v="Nisqually Fall Fingerling"/>
    <n v="3"/>
    <n v="2"/>
    <n v="4"/>
    <n v="5"/>
    <n v="0"/>
    <n v="3"/>
    <x v="16"/>
    <n v="3"/>
    <s v="ocean"/>
    <n v="0"/>
  </r>
  <r>
    <s v="NIS2003"/>
    <x v="1"/>
    <x v="32"/>
    <x v="17"/>
    <n v="2.3415129999999999E-3"/>
    <n v="1.7116159999999998E-2"/>
    <n v="4.2928769999999998E-2"/>
    <n v="2"/>
    <n v="5"/>
    <s v="Y"/>
    <n v="5"/>
    <s v="PS"/>
    <x v="15"/>
    <s v="Nisqually Fall Fingerling"/>
    <n v="3"/>
    <n v="2"/>
    <n v="4"/>
    <n v="5"/>
    <n v="0"/>
    <n v="3"/>
    <x v="17"/>
    <n v="3"/>
    <s v="ocean"/>
    <n v="0"/>
  </r>
  <r>
    <s v="NIS2004"/>
    <x v="1"/>
    <x v="32"/>
    <x v="18"/>
    <n v="3.0157460000000001E-3"/>
    <n v="1.234098E-2"/>
    <n v="2.835787E-2"/>
    <n v="2"/>
    <n v="5"/>
    <s v="Y"/>
    <n v="5"/>
    <s v="PS"/>
    <x v="15"/>
    <s v="Nisqually Fall Fingerling"/>
    <n v="3"/>
    <n v="2"/>
    <n v="4"/>
    <n v="5"/>
    <n v="0"/>
    <n v="3"/>
    <x v="18"/>
    <n v="3"/>
    <s v="ocean"/>
    <n v="0"/>
  </r>
  <r>
    <s v="NIS2005"/>
    <x v="1"/>
    <x v="32"/>
    <x v="19"/>
    <n v="3.0519480000000001E-3"/>
    <n v="1.018998E-2"/>
    <n v="2.3968989999999999E-2"/>
    <n v="2"/>
    <n v="5"/>
    <s v="Y"/>
    <n v="5"/>
    <s v="PS"/>
    <x v="15"/>
    <s v="Nisqually Fall Fingerling"/>
    <n v="3"/>
    <n v="2"/>
    <n v="4"/>
    <n v="5"/>
    <n v="0"/>
    <n v="3"/>
    <x v="19"/>
    <n v="3"/>
    <s v="ocean"/>
    <n v="0"/>
  </r>
  <r>
    <s v="NIS2006"/>
    <x v="1"/>
    <x v="32"/>
    <x v="20"/>
    <n v="8.7911269999999995E-4"/>
    <n v="5.478452E-3"/>
    <n v="1.321929E-2"/>
    <n v="2"/>
    <n v="5"/>
    <s v="Y"/>
    <n v="5"/>
    <s v="PS"/>
    <x v="15"/>
    <s v="Nisqually Fall Fingerling"/>
    <n v="3"/>
    <n v="2"/>
    <n v="4"/>
    <n v="5"/>
    <n v="0"/>
    <n v="3"/>
    <x v="20"/>
    <n v="3"/>
    <s v="ocean"/>
    <n v="0"/>
  </r>
  <r>
    <s v="NIS2007"/>
    <x v="1"/>
    <x v="32"/>
    <x v="21"/>
    <n v="3.6664559999999998E-3"/>
    <n v="1.4700919999999999E-2"/>
    <n v="3.4583339999999997E-2"/>
    <n v="2"/>
    <n v="5"/>
    <s v="Y"/>
    <n v="5"/>
    <s v="PS"/>
    <x v="15"/>
    <s v="Nisqually Fall Fingerling"/>
    <n v="3"/>
    <n v="2"/>
    <n v="4"/>
    <n v="5"/>
    <n v="0"/>
    <n v="3"/>
    <x v="21"/>
    <n v="3"/>
    <s v="ocean"/>
    <n v="0"/>
  </r>
  <r>
    <s v="NIS2008"/>
    <x v="1"/>
    <x v="32"/>
    <x v="22"/>
    <n v="7.8133369999999996E-4"/>
    <n v="4.6312660000000002E-3"/>
    <n v="1.1418889999999999E-2"/>
    <n v="2"/>
    <n v="5"/>
    <s v="Y"/>
    <n v="5"/>
    <s v="PS"/>
    <x v="15"/>
    <s v="Nisqually Fall Fingerling"/>
    <n v="3"/>
    <n v="2"/>
    <n v="4"/>
    <n v="5"/>
    <n v="0"/>
    <n v="3"/>
    <x v="22"/>
    <n v="3"/>
    <s v="ocean"/>
    <n v="0"/>
  </r>
  <r>
    <s v="NIS2009"/>
    <x v="1"/>
    <x v="32"/>
    <x v="23"/>
    <n v="2.0106759999999999E-3"/>
    <n v="1.185195E-2"/>
    <n v="2.9827469999999998E-2"/>
    <n v="2"/>
    <n v="5"/>
    <s v="Y"/>
    <n v="5"/>
    <s v="PS"/>
    <x v="15"/>
    <s v="Nisqually Fall Fingerling"/>
    <n v="3"/>
    <n v="2"/>
    <n v="4"/>
    <n v="5"/>
    <n v="0"/>
    <n v="3"/>
    <x v="23"/>
    <n v="3"/>
    <s v="ocean"/>
    <n v="0"/>
  </r>
  <r>
    <s v="NIS2010"/>
    <x v="1"/>
    <x v="32"/>
    <x v="24"/>
    <n v="1.2336719999999999E-3"/>
    <n v="8.0142719999999994E-3"/>
    <n v="1.927249E-2"/>
    <n v="2"/>
    <n v="5"/>
    <s v="Y"/>
    <n v="5"/>
    <s v="PS"/>
    <x v="15"/>
    <s v="Nisqually Fall Fingerling"/>
    <n v="3"/>
    <n v="2"/>
    <n v="4"/>
    <n v="5"/>
    <n v="0"/>
    <n v="3"/>
    <x v="24"/>
    <n v="3"/>
    <s v="ocean"/>
    <n v="0"/>
  </r>
  <r>
    <s v="NIS2011"/>
    <x v="1"/>
    <x v="32"/>
    <x v="25"/>
    <n v="1.264109E-3"/>
    <n v="5.8521479999999997E-3"/>
    <n v="1.4395710000000001E-2"/>
    <n v="2"/>
    <n v="5"/>
    <s v="N"/>
    <n v="4"/>
    <s v="PS"/>
    <x v="15"/>
    <s v="Nisqually Fall Fingerling"/>
    <n v="3"/>
    <n v="2"/>
    <n v="4"/>
    <n v="5"/>
    <n v="0"/>
    <n v="3"/>
    <x v="25"/>
    <n v="3"/>
    <s v="ocean"/>
    <n v="1"/>
  </r>
  <r>
    <s v="NIS2012"/>
    <x v="1"/>
    <x v="32"/>
    <x v="26"/>
    <n v="3.6281220000000002E-4"/>
    <n v="1.581739E-3"/>
    <n v="5.7651320000000001E-3"/>
    <n v="2"/>
    <n v="5"/>
    <s v="N"/>
    <n v="3"/>
    <s v="PS"/>
    <x v="15"/>
    <s v="Nisqually Fall Fingerling"/>
    <n v="3"/>
    <n v="2"/>
    <n v="4"/>
    <n v="5"/>
    <n v="0"/>
    <n v="3"/>
    <x v="26"/>
    <n v="3"/>
    <s v="ocean"/>
    <n v="2"/>
  </r>
  <r>
    <s v="NIS2013"/>
    <x v="1"/>
    <x v="32"/>
    <x v="27"/>
    <n v="1.4303510000000001E-3"/>
    <n v="1.4303510000000001E-3"/>
    <n v="1.5593589999999999E-2"/>
    <n v="2"/>
    <n v="5"/>
    <s v="N"/>
    <n v="2"/>
    <s v="PS"/>
    <x v="15"/>
    <s v="Nisqually Fall Fingerling"/>
    <n v="3"/>
    <n v="2"/>
    <n v="4"/>
    <n v="5"/>
    <n v="0"/>
    <n v="3"/>
    <x v="27"/>
    <n v="3"/>
    <s v="ocean"/>
    <n v="3"/>
  </r>
  <r>
    <s v="NKS1981"/>
    <x v="1"/>
    <x v="33"/>
    <x v="36"/>
    <n v="6.0649079999999995E-4"/>
    <n v="9.2621779999999994E-3"/>
    <n v="2.399188E-2"/>
    <n v="2"/>
    <n v="5"/>
    <s v="Y"/>
    <n v="5"/>
    <s v="PS"/>
    <x v="15"/>
    <s v="Nooksack Spring Yearling"/>
    <n v="3"/>
    <n v="2"/>
    <n v="4"/>
    <n v="5"/>
    <n v="1"/>
    <n v="1"/>
    <x v="37"/>
    <n v="1"/>
    <s v="stream"/>
    <n v="0"/>
  </r>
  <r>
    <s v="NKS1982"/>
    <x v="1"/>
    <x v="33"/>
    <x v="37"/>
    <n v="2.5567660000000002E-4"/>
    <n v="4.0823420000000001E-3"/>
    <n v="1.1384419999999999E-2"/>
    <n v="2"/>
    <n v="5"/>
    <s v="Y"/>
    <n v="5"/>
    <s v="PS"/>
    <x v="15"/>
    <s v="Nooksack Spring Yearling"/>
    <n v="3"/>
    <n v="2"/>
    <n v="4"/>
    <n v="5"/>
    <n v="1"/>
    <n v="1"/>
    <x v="38"/>
    <n v="1"/>
    <s v="stream"/>
    <n v="0"/>
  </r>
  <r>
    <s v="NKS1983"/>
    <x v="1"/>
    <x v="33"/>
    <x v="38"/>
    <s v="na"/>
    <s v="na"/>
    <s v="na"/>
    <s v="na"/>
    <s v="na"/>
    <s v="na"/>
    <s v="na"/>
    <s v="PS"/>
    <x v="15"/>
    <s v="Nooksack Spring Yearling"/>
    <n v="3"/>
    <n v="2"/>
    <n v="4"/>
    <n v="5"/>
    <n v="1"/>
    <n v="1"/>
    <x v="39"/>
    <n v="1"/>
    <s v="stream"/>
    <s v="na"/>
  </r>
  <r>
    <s v="NKS1984"/>
    <x v="1"/>
    <x v="33"/>
    <x v="39"/>
    <n v="1.9009579999999999E-3"/>
    <n v="1.4062089999999999E-2"/>
    <n v="3.6015470000000001E-2"/>
    <n v="2"/>
    <n v="5"/>
    <s v="Y"/>
    <n v="5"/>
    <s v="PS"/>
    <x v="15"/>
    <s v="Nooksack Spring Yearling"/>
    <n v="3"/>
    <n v="2"/>
    <n v="4"/>
    <n v="5"/>
    <n v="1"/>
    <n v="1"/>
    <x v="40"/>
    <n v="1"/>
    <s v="stream"/>
    <n v="0"/>
  </r>
  <r>
    <s v="NKS1985"/>
    <x v="1"/>
    <x v="33"/>
    <x v="40"/>
    <s v="na"/>
    <s v="na"/>
    <s v="na"/>
    <s v="na"/>
    <s v="na"/>
    <s v="na"/>
    <s v="na"/>
    <s v="PS"/>
    <x v="15"/>
    <s v="Nooksack Spring Yearling"/>
    <n v="3"/>
    <n v="2"/>
    <n v="4"/>
    <n v="5"/>
    <n v="1"/>
    <n v="1"/>
    <x v="0"/>
    <n v="1"/>
    <s v="stream"/>
    <s v="na"/>
  </r>
  <r>
    <s v="NKS1986"/>
    <x v="1"/>
    <x v="33"/>
    <x v="0"/>
    <n v="4.9888880000000001E-5"/>
    <n v="3.8105769999999999E-4"/>
    <n v="9.8714229999999998E-4"/>
    <n v="2"/>
    <n v="5"/>
    <s v="Y"/>
    <n v="5"/>
    <s v="PS"/>
    <x v="15"/>
    <s v="Nooksack Spring Yearling"/>
    <n v="3"/>
    <n v="2"/>
    <n v="4"/>
    <n v="5"/>
    <n v="1"/>
    <n v="1"/>
    <x v="1"/>
    <n v="1"/>
    <s v="stream"/>
    <n v="0"/>
  </r>
  <r>
    <s v="NKS1987"/>
    <x v="1"/>
    <x v="33"/>
    <x v="1"/>
    <n v="3.5864939999999997E-4"/>
    <n v="1.420269E-3"/>
    <n v="3.5344650000000001E-3"/>
    <n v="2"/>
    <n v="5"/>
    <s v="Y"/>
    <n v="5"/>
    <s v="PS"/>
    <x v="15"/>
    <s v="Nooksack Spring Yearling"/>
    <n v="3"/>
    <n v="2"/>
    <n v="4"/>
    <n v="5"/>
    <n v="1"/>
    <n v="1"/>
    <x v="2"/>
    <n v="1"/>
    <s v="stream"/>
    <n v="0"/>
  </r>
  <r>
    <s v="NKS1988"/>
    <x v="1"/>
    <x v="33"/>
    <x v="2"/>
    <n v="4.8147160000000001E-4"/>
    <n v="4.5968270000000004E-3"/>
    <n v="1.2073230000000001E-2"/>
    <n v="2"/>
    <n v="5"/>
    <s v="Y"/>
    <n v="5"/>
    <s v="PS"/>
    <x v="15"/>
    <s v="Nooksack Spring Yearling"/>
    <n v="3"/>
    <n v="2"/>
    <n v="4"/>
    <n v="5"/>
    <n v="1"/>
    <n v="1"/>
    <x v="3"/>
    <n v="1"/>
    <s v="stream"/>
    <n v="0"/>
  </r>
  <r>
    <s v="NKS1989"/>
    <x v="1"/>
    <x v="33"/>
    <x v="3"/>
    <n v="9.0438309999999996E-4"/>
    <n v="6.218337E-3"/>
    <n v="1.54819E-2"/>
    <n v="2"/>
    <n v="5"/>
    <s v="Y"/>
    <n v="5"/>
    <s v="PS"/>
    <x v="15"/>
    <s v="Nooksack Spring Yearling"/>
    <n v="3"/>
    <n v="2"/>
    <n v="4"/>
    <n v="5"/>
    <n v="1"/>
    <n v="1"/>
    <x v="4"/>
    <n v="1"/>
    <s v="stream"/>
    <n v="0"/>
  </r>
  <r>
    <s v="NKS1990"/>
    <x v="1"/>
    <x v="33"/>
    <x v="4"/>
    <n v="1.9903329999999999E-3"/>
    <n v="7.4830039999999997E-3"/>
    <n v="1.8536250000000001E-2"/>
    <n v="2"/>
    <n v="5"/>
    <s v="Y"/>
    <n v="5"/>
    <s v="PS"/>
    <x v="15"/>
    <s v="Nooksack Spring Yearling"/>
    <n v="3"/>
    <n v="2"/>
    <n v="4"/>
    <n v="5"/>
    <n v="1"/>
    <n v="1"/>
    <x v="5"/>
    <n v="1"/>
    <s v="stream"/>
    <n v="0"/>
  </r>
  <r>
    <s v="NKS1991"/>
    <x v="1"/>
    <x v="33"/>
    <x v="5"/>
    <s v="na"/>
    <s v="na"/>
    <s v="na"/>
    <s v="na"/>
    <s v="na"/>
    <s v="na"/>
    <s v="na"/>
    <s v="PS"/>
    <x v="15"/>
    <s v="Nooksack Spring Yearling"/>
    <n v="3"/>
    <n v="2"/>
    <n v="4"/>
    <n v="5"/>
    <n v="1"/>
    <n v="1"/>
    <x v="6"/>
    <n v="1"/>
    <s v="stream"/>
    <s v="na"/>
  </r>
  <r>
    <s v="NKS1992"/>
    <x v="1"/>
    <x v="33"/>
    <x v="6"/>
    <n v="3.1618549999999998E-4"/>
    <n v="1.606157E-3"/>
    <n v="4.039061E-3"/>
    <n v="2"/>
    <n v="5"/>
    <s v="Y"/>
    <n v="5"/>
    <s v="PS"/>
    <x v="15"/>
    <s v="Nooksack Spring Yearling"/>
    <n v="3"/>
    <n v="2"/>
    <n v="4"/>
    <n v="5"/>
    <n v="1"/>
    <n v="1"/>
    <x v="7"/>
    <n v="1"/>
    <s v="stream"/>
    <n v="0"/>
  </r>
  <r>
    <s v="NKS1993"/>
    <x v="1"/>
    <x v="33"/>
    <x v="7"/>
    <n v="3.286985E-4"/>
    <n v="1.3886300000000001E-3"/>
    <n v="3.4268139999999998E-3"/>
    <n v="2"/>
    <n v="5"/>
    <s v="Y"/>
    <n v="5"/>
    <s v="PS"/>
    <x v="15"/>
    <s v="Nooksack Spring Yearling"/>
    <n v="3"/>
    <n v="2"/>
    <n v="4"/>
    <n v="5"/>
    <n v="1"/>
    <n v="1"/>
    <x v="8"/>
    <n v="1"/>
    <s v="stream"/>
    <n v="0"/>
  </r>
  <r>
    <s v="NKS1994"/>
    <x v="1"/>
    <x v="33"/>
    <x v="8"/>
    <n v="3.0644929999999997E-4"/>
    <n v="9.0459540000000004E-4"/>
    <n v="2.2171309999999998E-3"/>
    <n v="2"/>
    <n v="5"/>
    <s v="Y"/>
    <n v="5"/>
    <s v="PS"/>
    <x v="15"/>
    <s v="Nooksack Spring Yearling"/>
    <n v="3"/>
    <n v="2"/>
    <n v="4"/>
    <n v="5"/>
    <n v="1"/>
    <n v="1"/>
    <x v="9"/>
    <n v="1"/>
    <s v="stream"/>
    <n v="0"/>
  </r>
  <r>
    <s v="NKS1995"/>
    <x v="1"/>
    <x v="33"/>
    <x v="9"/>
    <n v="1.2372549999999999E-4"/>
    <n v="5.9913489999999995E-4"/>
    <n v="1.502073E-3"/>
    <n v="2"/>
    <n v="5"/>
    <s v="Y"/>
    <n v="5"/>
    <s v="PS"/>
    <x v="15"/>
    <s v="Nooksack Spring Yearling"/>
    <n v="3"/>
    <n v="2"/>
    <n v="4"/>
    <n v="5"/>
    <n v="1"/>
    <n v="1"/>
    <x v="10"/>
    <n v="1"/>
    <s v="stream"/>
    <n v="0"/>
  </r>
  <r>
    <s v="NKS1996"/>
    <x v="1"/>
    <x v="33"/>
    <x v="10"/>
    <n v="2.5325469999999998E-4"/>
    <n v="2.3009559999999998E-3"/>
    <n v="6.0590710000000001E-3"/>
    <n v="2"/>
    <n v="5"/>
    <s v="Y"/>
    <n v="5"/>
    <s v="PS"/>
    <x v="15"/>
    <s v="Nooksack Spring Yearling"/>
    <n v="3"/>
    <n v="2"/>
    <n v="4"/>
    <n v="5"/>
    <n v="1"/>
    <n v="1"/>
    <x v="11"/>
    <n v="1"/>
    <s v="stream"/>
    <n v="0"/>
  </r>
  <r>
    <s v="NSF1988"/>
    <x v="1"/>
    <x v="34"/>
    <x v="2"/>
    <n v="4.4711569999999999E-5"/>
    <n v="1.105965E-3"/>
    <n v="2.9282599999999998E-3"/>
    <n v="2"/>
    <n v="5"/>
    <s v="Y"/>
    <n v="5"/>
    <s v="PS"/>
    <x v="15"/>
    <s v="Nooksack Spring Fingerling"/>
    <n v="3"/>
    <n v="2"/>
    <n v="4"/>
    <n v="5"/>
    <n v="1"/>
    <n v="1"/>
    <x v="3"/>
    <n v="1"/>
    <s v="stream"/>
    <n v="0"/>
  </r>
  <r>
    <s v="NSF1989"/>
    <x v="1"/>
    <x v="34"/>
    <x v="3"/>
    <n v="2.5746470000000002E-4"/>
    <n v="2.5523350000000002E-3"/>
    <n v="6.5495780000000003E-3"/>
    <n v="2"/>
    <n v="5"/>
    <s v="Y"/>
    <n v="5"/>
    <s v="PS"/>
    <x v="15"/>
    <s v="Nooksack Spring Fingerling"/>
    <n v="3"/>
    <n v="2"/>
    <n v="4"/>
    <n v="5"/>
    <n v="1"/>
    <n v="1"/>
    <x v="4"/>
    <n v="1"/>
    <s v="stream"/>
    <n v="0"/>
  </r>
  <r>
    <s v="NSF1990"/>
    <x v="1"/>
    <x v="34"/>
    <x v="4"/>
    <s v="na"/>
    <s v="na"/>
    <s v="na"/>
    <s v="na"/>
    <s v="na"/>
    <s v="na"/>
    <s v="na"/>
    <s v="PS"/>
    <x v="15"/>
    <s v="Nooksack Spring Fingerling"/>
    <n v="3"/>
    <n v="2"/>
    <n v="4"/>
    <n v="5"/>
    <n v="1"/>
    <n v="1"/>
    <x v="5"/>
    <n v="1"/>
    <s v="stream"/>
    <s v="na"/>
  </r>
  <r>
    <s v="NSF1991"/>
    <x v="1"/>
    <x v="34"/>
    <x v="5"/>
    <s v="na"/>
    <s v="na"/>
    <s v="na"/>
    <s v="na"/>
    <s v="na"/>
    <s v="na"/>
    <s v="na"/>
    <s v="PS"/>
    <x v="15"/>
    <s v="Nooksack Spring Fingerling"/>
    <n v="3"/>
    <n v="2"/>
    <n v="4"/>
    <n v="5"/>
    <n v="1"/>
    <n v="1"/>
    <x v="6"/>
    <n v="1"/>
    <s v="stream"/>
    <s v="na"/>
  </r>
  <r>
    <s v="NSF1992"/>
    <x v="1"/>
    <x v="34"/>
    <x v="6"/>
    <n v="2.3965759999999999E-4"/>
    <n v="1.1191700000000001E-3"/>
    <n v="2.7156239999999998E-3"/>
    <n v="2"/>
    <n v="5"/>
    <s v="Y"/>
    <n v="5"/>
    <s v="PS"/>
    <x v="15"/>
    <s v="Nooksack Spring Fingerling"/>
    <n v="3"/>
    <n v="2"/>
    <n v="4"/>
    <n v="5"/>
    <n v="1"/>
    <n v="1"/>
    <x v="7"/>
    <n v="1"/>
    <s v="stream"/>
    <n v="0"/>
  </r>
  <r>
    <s v="NSF1993"/>
    <x v="1"/>
    <x v="34"/>
    <x v="7"/>
    <n v="6.4752050000000002E-4"/>
    <n v="3.5565309999999999E-3"/>
    <n v="9.064641E-3"/>
    <n v="2"/>
    <n v="5"/>
    <s v="Y"/>
    <n v="5"/>
    <s v="PS"/>
    <x v="15"/>
    <s v="Nooksack Spring Fingerling"/>
    <n v="3"/>
    <n v="2"/>
    <n v="4"/>
    <n v="5"/>
    <n v="1"/>
    <n v="1"/>
    <x v="8"/>
    <n v="1"/>
    <s v="stream"/>
    <n v="0"/>
  </r>
  <r>
    <s v="NSF1994"/>
    <x v="1"/>
    <x v="34"/>
    <x v="8"/>
    <n v="2.261777E-3"/>
    <n v="1.7460199999999999E-2"/>
    <n v="4.6013440000000003E-2"/>
    <n v="2"/>
    <n v="5"/>
    <s v="Y"/>
    <n v="5"/>
    <s v="PS"/>
    <x v="15"/>
    <s v="Nooksack Spring Fingerling"/>
    <n v="3"/>
    <n v="2"/>
    <n v="4"/>
    <n v="5"/>
    <n v="1"/>
    <n v="1"/>
    <x v="9"/>
    <n v="1"/>
    <s v="stream"/>
    <n v="0"/>
  </r>
  <r>
    <s v="NSF1995"/>
    <x v="1"/>
    <x v="34"/>
    <x v="9"/>
    <n v="1.2218789999999999E-3"/>
    <n v="3.5509600000000001E-3"/>
    <n v="8.8520609999999996E-3"/>
    <n v="2"/>
    <n v="5"/>
    <s v="Y"/>
    <n v="5"/>
    <s v="PS"/>
    <x v="15"/>
    <s v="Nooksack Spring Fingerling"/>
    <n v="3"/>
    <n v="2"/>
    <n v="4"/>
    <n v="5"/>
    <n v="1"/>
    <n v="1"/>
    <x v="10"/>
    <n v="1"/>
    <s v="stream"/>
    <n v="0"/>
  </r>
  <r>
    <s v="NSF1996"/>
    <x v="1"/>
    <x v="34"/>
    <x v="10"/>
    <n v="5.2738730000000003E-4"/>
    <n v="1.2982219999999999E-2"/>
    <n v="3.3683629999999999E-2"/>
    <n v="2"/>
    <n v="5"/>
    <s v="Y"/>
    <n v="5"/>
    <s v="PS"/>
    <x v="15"/>
    <s v="Nooksack Spring Fingerling"/>
    <n v="3"/>
    <n v="2"/>
    <n v="4"/>
    <n v="5"/>
    <n v="1"/>
    <n v="1"/>
    <x v="11"/>
    <n v="1"/>
    <s v="stream"/>
    <n v="0"/>
  </r>
  <r>
    <s v="NSF1997"/>
    <x v="1"/>
    <x v="34"/>
    <x v="11"/>
    <n v="2.0623890000000001E-4"/>
    <n v="4.5778429999999998E-3"/>
    <n v="1.3151960000000001E-2"/>
    <n v="2"/>
    <n v="5"/>
    <s v="Y"/>
    <n v="5"/>
    <s v="PS"/>
    <x v="15"/>
    <s v="Nooksack Spring Fingerling"/>
    <n v="3"/>
    <n v="2"/>
    <n v="4"/>
    <n v="5"/>
    <n v="1"/>
    <n v="1"/>
    <x v="12"/>
    <n v="1"/>
    <s v="stream"/>
    <n v="0"/>
  </r>
  <r>
    <s v="NSF1998"/>
    <x v="1"/>
    <x v="34"/>
    <x v="12"/>
    <n v="5.4850489999999999E-4"/>
    <n v="9.4376930000000005E-3"/>
    <n v="2.645366E-2"/>
    <n v="2"/>
    <n v="5"/>
    <s v="Y"/>
    <n v="5"/>
    <s v="PS"/>
    <x v="15"/>
    <s v="Nooksack Spring Fingerling"/>
    <n v="3"/>
    <n v="2"/>
    <n v="4"/>
    <n v="5"/>
    <n v="1"/>
    <n v="1"/>
    <x v="13"/>
    <n v="1"/>
    <s v="stream"/>
    <n v="0"/>
  </r>
  <r>
    <s v="NSF1999"/>
    <x v="1"/>
    <x v="34"/>
    <x v="13"/>
    <n v="3.2957510000000001E-4"/>
    <n v="4.4231339999999996E-3"/>
    <n v="1.189308E-2"/>
    <n v="2"/>
    <n v="5"/>
    <s v="Y"/>
    <n v="5"/>
    <s v="PS"/>
    <x v="15"/>
    <s v="Nooksack Spring Fingerling"/>
    <n v="3"/>
    <n v="2"/>
    <n v="4"/>
    <n v="5"/>
    <n v="1"/>
    <n v="1"/>
    <x v="14"/>
    <n v="1"/>
    <s v="stream"/>
    <n v="0"/>
  </r>
  <r>
    <s v="NSF2000"/>
    <x v="1"/>
    <x v="34"/>
    <x v="14"/>
    <n v="1.6791469999999999E-4"/>
    <n v="2.0024130000000002E-3"/>
    <n v="5.3649300000000004E-3"/>
    <n v="2"/>
    <n v="5"/>
    <s v="Y"/>
    <n v="5"/>
    <s v="PS"/>
    <x v="15"/>
    <s v="Nooksack Spring Fingerling"/>
    <n v="3"/>
    <n v="2"/>
    <n v="4"/>
    <n v="5"/>
    <n v="1"/>
    <n v="1"/>
    <x v="15"/>
    <n v="1"/>
    <s v="stream"/>
    <n v="0"/>
  </r>
  <r>
    <s v="NSF2001"/>
    <x v="1"/>
    <x v="34"/>
    <x v="15"/>
    <n v="5.5569280000000005E-4"/>
    <n v="6.5404879999999997E-3"/>
    <n v="1.7590669999999999E-2"/>
    <n v="2"/>
    <n v="5"/>
    <s v="Y"/>
    <n v="5"/>
    <s v="PS"/>
    <x v="15"/>
    <s v="Nooksack Spring Fingerling"/>
    <n v="3"/>
    <n v="2"/>
    <n v="4"/>
    <n v="5"/>
    <n v="1"/>
    <n v="1"/>
    <x v="16"/>
    <n v="1"/>
    <s v="stream"/>
    <n v="0"/>
  </r>
  <r>
    <s v="NSF2002"/>
    <x v="1"/>
    <x v="34"/>
    <x v="16"/>
    <n v="1.6893790000000001E-4"/>
    <n v="2.1333900000000002E-3"/>
    <n v="5.8064529999999996E-3"/>
    <n v="2"/>
    <n v="5"/>
    <s v="Y"/>
    <n v="5"/>
    <s v="PS"/>
    <x v="15"/>
    <s v="Nooksack Spring Fingerling"/>
    <n v="3"/>
    <n v="2"/>
    <n v="4"/>
    <n v="5"/>
    <n v="1"/>
    <n v="1"/>
    <x v="17"/>
    <n v="1"/>
    <s v="stream"/>
    <n v="0"/>
  </r>
  <r>
    <s v="NSF2003"/>
    <x v="1"/>
    <x v="34"/>
    <x v="17"/>
    <n v="3.1931899999999998E-4"/>
    <n v="2.996444E-3"/>
    <n v="7.784371E-3"/>
    <n v="2"/>
    <n v="5"/>
    <s v="Y"/>
    <n v="5"/>
    <s v="PS"/>
    <x v="15"/>
    <s v="Nooksack Spring Fingerling"/>
    <n v="3"/>
    <n v="2"/>
    <n v="4"/>
    <n v="5"/>
    <n v="1"/>
    <n v="1"/>
    <x v="18"/>
    <n v="1"/>
    <s v="stream"/>
    <n v="0"/>
  </r>
  <r>
    <s v="NSF2004"/>
    <x v="1"/>
    <x v="34"/>
    <x v="18"/>
    <n v="3.489179E-4"/>
    <n v="2.6605410000000002E-3"/>
    <n v="6.6865839999999998E-3"/>
    <n v="2"/>
    <n v="5"/>
    <s v="Y"/>
    <n v="5"/>
    <s v="PS"/>
    <x v="15"/>
    <s v="Nooksack Spring Fingerling"/>
    <n v="3"/>
    <n v="2"/>
    <n v="4"/>
    <n v="5"/>
    <n v="1"/>
    <n v="1"/>
    <x v="19"/>
    <n v="1"/>
    <s v="stream"/>
    <n v="0"/>
  </r>
  <r>
    <s v="NSF2005"/>
    <x v="1"/>
    <x v="34"/>
    <x v="19"/>
    <n v="6.1415980000000003E-4"/>
    <n v="7.39962E-3"/>
    <n v="1.8714919999999999E-2"/>
    <n v="2"/>
    <n v="5"/>
    <s v="Y"/>
    <n v="5"/>
    <s v="PS"/>
    <x v="15"/>
    <s v="Nooksack Spring Fingerling"/>
    <n v="3"/>
    <n v="2"/>
    <n v="4"/>
    <n v="5"/>
    <n v="1"/>
    <n v="1"/>
    <x v="20"/>
    <n v="1"/>
    <s v="stream"/>
    <n v="0"/>
  </r>
  <r>
    <s v="NSF2006"/>
    <x v="1"/>
    <x v="34"/>
    <x v="20"/>
    <n v="3.1149999999999998E-4"/>
    <n v="3.0655470000000001E-3"/>
    <n v="7.9836200000000003E-3"/>
    <n v="2"/>
    <n v="5"/>
    <s v="Y"/>
    <n v="5"/>
    <s v="PS"/>
    <x v="15"/>
    <s v="Nooksack Spring Fingerling"/>
    <n v="3"/>
    <n v="2"/>
    <n v="4"/>
    <n v="5"/>
    <n v="1"/>
    <n v="1"/>
    <x v="21"/>
    <n v="1"/>
    <s v="stream"/>
    <n v="0"/>
  </r>
  <r>
    <s v="NSF2007"/>
    <x v="1"/>
    <x v="34"/>
    <x v="21"/>
    <n v="9.0144189999999999E-4"/>
    <n v="5.9849619999999999E-3"/>
    <n v="1.461252E-2"/>
    <n v="2"/>
    <n v="5"/>
    <s v="Y"/>
    <n v="5"/>
    <s v="PS"/>
    <x v="15"/>
    <s v="Nooksack Spring Fingerling"/>
    <n v="3"/>
    <n v="2"/>
    <n v="4"/>
    <n v="5"/>
    <n v="1"/>
    <n v="1"/>
    <x v="22"/>
    <n v="1"/>
    <s v="stream"/>
    <n v="0"/>
  </r>
  <r>
    <s v="NSF2008"/>
    <x v="1"/>
    <x v="34"/>
    <x v="22"/>
    <n v="2.029151E-4"/>
    <n v="2.2493589999999998E-3"/>
    <n v="5.8491610000000003E-3"/>
    <n v="2"/>
    <n v="5"/>
    <s v="Y"/>
    <n v="5"/>
    <s v="PS"/>
    <x v="15"/>
    <s v="Nooksack Spring Fingerling"/>
    <n v="3"/>
    <n v="2"/>
    <n v="4"/>
    <n v="5"/>
    <n v="1"/>
    <n v="1"/>
    <x v="23"/>
    <n v="1"/>
    <s v="stream"/>
    <n v="0"/>
  </r>
  <r>
    <s v="NSF2009"/>
    <x v="1"/>
    <x v="34"/>
    <x v="23"/>
    <n v="3.5744629999999997E-4"/>
    <n v="3.0868369999999998E-3"/>
    <n v="8.1393709999999994E-3"/>
    <n v="2"/>
    <n v="5"/>
    <s v="Y"/>
    <n v="5"/>
    <s v="PS"/>
    <x v="15"/>
    <s v="Nooksack Spring Fingerling"/>
    <n v="3"/>
    <n v="2"/>
    <n v="4"/>
    <n v="5"/>
    <n v="1"/>
    <n v="1"/>
    <x v="24"/>
    <n v="1"/>
    <s v="stream"/>
    <n v="0"/>
  </r>
  <r>
    <s v="NSF2010"/>
    <x v="1"/>
    <x v="34"/>
    <x v="24"/>
    <n v="5.7106219999999996E-4"/>
    <n v="5.9184169999999996E-3"/>
    <n v="1.5375750000000001E-2"/>
    <n v="2"/>
    <n v="5"/>
    <s v="Y"/>
    <n v="5"/>
    <s v="PS"/>
    <x v="15"/>
    <s v="Nooksack Spring Fingerling"/>
    <n v="3"/>
    <n v="2"/>
    <n v="4"/>
    <n v="5"/>
    <n v="1"/>
    <n v="1"/>
    <x v="25"/>
    <n v="1"/>
    <s v="stream"/>
    <n v="0"/>
  </r>
  <r>
    <s v="NSF2011"/>
    <x v="1"/>
    <x v="34"/>
    <x v="25"/>
    <n v="5.5676339999999997E-4"/>
    <n v="6.5561300000000003E-3"/>
    <n v="1.7716220000000001E-2"/>
    <n v="2"/>
    <n v="5"/>
    <s v="N"/>
    <n v="4"/>
    <s v="PS"/>
    <x v="15"/>
    <s v="Nooksack Spring Fingerling"/>
    <n v="3"/>
    <n v="2"/>
    <n v="4"/>
    <n v="5"/>
    <n v="1"/>
    <n v="1"/>
    <x v="26"/>
    <n v="1"/>
    <s v="stream"/>
    <n v="1"/>
  </r>
  <r>
    <s v="NSF2012"/>
    <x v="1"/>
    <x v="34"/>
    <x v="26"/>
    <n v="8.7033960000000002E-4"/>
    <n v="5.6902489999999997E-3"/>
    <n v="3.53645E-2"/>
    <n v="2"/>
    <n v="5"/>
    <s v="N"/>
    <n v="3"/>
    <s v="PS"/>
    <x v="15"/>
    <s v="Nooksack Spring Fingerling"/>
    <n v="3"/>
    <n v="2"/>
    <n v="4"/>
    <n v="5"/>
    <n v="1"/>
    <n v="1"/>
    <x v="27"/>
    <n v="1"/>
    <s v="stream"/>
    <n v="2"/>
  </r>
  <r>
    <s v="NSF2013"/>
    <x v="1"/>
    <x v="34"/>
    <x v="27"/>
    <n v="9.4035570000000005E-4"/>
    <n v="9.4035570000000005E-4"/>
    <n v="4.946768E-2"/>
    <n v="2"/>
    <n v="5"/>
    <s v="N"/>
    <n v="2"/>
    <s v="PS"/>
    <x v="15"/>
    <s v="Nooksack Spring Fingerling"/>
    <n v="3"/>
    <n v="2"/>
    <n v="4"/>
    <n v="5"/>
    <n v="1"/>
    <n v="1"/>
    <x v="41"/>
    <n v="1"/>
    <s v="stream"/>
    <n v="3"/>
  </r>
  <r>
    <s v="QUE1977"/>
    <x v="1"/>
    <x v="35"/>
    <x v="32"/>
    <n v="0"/>
    <n v="2.3645250000000001E-3"/>
    <n v="7.3214980000000001E-3"/>
    <n v="2"/>
    <n v="5"/>
    <s v="Y"/>
    <n v="5"/>
    <s v="WAC"/>
    <x v="12"/>
    <s v="Queets Fall Fingerling"/>
    <n v="3"/>
    <n v="2"/>
    <n v="4"/>
    <n v="6"/>
    <n v="0"/>
    <n v="3"/>
    <x v="32"/>
    <n v="3"/>
    <s v="ocean"/>
    <n v="0"/>
  </r>
  <r>
    <s v="QUE1978"/>
    <x v="1"/>
    <x v="35"/>
    <x v="33"/>
    <n v="4.7205669999999999E-5"/>
    <n v="3.027802E-3"/>
    <n v="8.8196290000000007E-3"/>
    <n v="2"/>
    <n v="5"/>
    <s v="Y"/>
    <n v="5"/>
    <s v="WAC"/>
    <x v="12"/>
    <s v="Queets Fall Fingerling"/>
    <n v="3"/>
    <n v="2"/>
    <n v="4"/>
    <n v="6"/>
    <n v="0"/>
    <n v="3"/>
    <x v="33"/>
    <n v="3"/>
    <s v="ocean"/>
    <n v="0"/>
  </r>
  <r>
    <s v="QUE1979"/>
    <x v="1"/>
    <x v="35"/>
    <x v="34"/>
    <n v="6.8002320000000005E-4"/>
    <n v="1.1179379999999999E-2"/>
    <n v="3.125704E-2"/>
    <n v="2"/>
    <n v="5"/>
    <s v="Y"/>
    <n v="5"/>
    <s v="WAC"/>
    <x v="12"/>
    <s v="Queets Fall Fingerling"/>
    <n v="3"/>
    <n v="2"/>
    <n v="4"/>
    <n v="6"/>
    <n v="0"/>
    <n v="3"/>
    <x v="34"/>
    <n v="3"/>
    <s v="ocean"/>
    <n v="0"/>
  </r>
  <r>
    <s v="QUE1980"/>
    <x v="1"/>
    <x v="35"/>
    <x v="35"/>
    <n v="2.406451E-4"/>
    <n v="3.6578840000000001E-3"/>
    <n v="1.082981E-2"/>
    <n v="2"/>
    <n v="5"/>
    <s v="Y"/>
    <n v="5"/>
    <s v="WAC"/>
    <x v="12"/>
    <s v="Queets Fall Fingerling"/>
    <n v="3"/>
    <n v="2"/>
    <n v="4"/>
    <n v="6"/>
    <n v="0"/>
    <n v="3"/>
    <x v="35"/>
    <n v="3"/>
    <s v="ocean"/>
    <n v="0"/>
  </r>
  <r>
    <s v="QUE1981"/>
    <x v="1"/>
    <x v="35"/>
    <x v="36"/>
    <n v="4.6336750000000002E-4"/>
    <n v="2.7126979999999999E-3"/>
    <n v="7.482687E-3"/>
    <n v="2"/>
    <n v="5"/>
    <s v="Y"/>
    <n v="5"/>
    <s v="WAC"/>
    <x v="12"/>
    <s v="Queets Fall Fingerling"/>
    <n v="3"/>
    <n v="2"/>
    <n v="4"/>
    <n v="6"/>
    <n v="0"/>
    <n v="3"/>
    <x v="36"/>
    <n v="3"/>
    <s v="ocean"/>
    <n v="0"/>
  </r>
  <r>
    <s v="QUE1982"/>
    <x v="1"/>
    <x v="35"/>
    <x v="37"/>
    <n v="1.8616720000000001E-4"/>
    <n v="3.0797350000000001E-3"/>
    <n v="9.157274E-3"/>
    <n v="2"/>
    <n v="5"/>
    <s v="Y"/>
    <n v="5"/>
    <s v="WAC"/>
    <x v="12"/>
    <s v="Queets Fall Fingerling"/>
    <n v="3"/>
    <n v="2"/>
    <n v="4"/>
    <n v="6"/>
    <n v="0"/>
    <n v="3"/>
    <x v="37"/>
    <n v="3"/>
    <s v="ocean"/>
    <n v="0"/>
  </r>
  <r>
    <s v="QUE1983"/>
    <x v="1"/>
    <x v="35"/>
    <x v="38"/>
    <n v="6.2793829999999997E-4"/>
    <n v="1.382224E-2"/>
    <n v="4.1024770000000002E-2"/>
    <n v="2"/>
    <n v="5"/>
    <s v="Y"/>
    <n v="5"/>
    <s v="WAC"/>
    <x v="12"/>
    <s v="Queets Fall Fingerling"/>
    <n v="3"/>
    <n v="2"/>
    <n v="4"/>
    <n v="6"/>
    <n v="0"/>
    <n v="3"/>
    <x v="38"/>
    <n v="3"/>
    <s v="ocean"/>
    <n v="0"/>
  </r>
  <r>
    <s v="QUE1984"/>
    <x v="1"/>
    <x v="35"/>
    <x v="39"/>
    <s v="na"/>
    <s v="na"/>
    <s v="na"/>
    <s v="na"/>
    <s v="na"/>
    <s v="na"/>
    <s v="na"/>
    <s v="WAC"/>
    <x v="12"/>
    <s v="Queets Fall Fingerling"/>
    <n v="3"/>
    <n v="2"/>
    <n v="4"/>
    <n v="6"/>
    <n v="0"/>
    <n v="3"/>
    <x v="39"/>
    <n v="3"/>
    <s v="ocean"/>
    <s v="na"/>
  </r>
  <r>
    <s v="QUE1985"/>
    <x v="1"/>
    <x v="35"/>
    <x v="40"/>
    <n v="7.5346389999999999E-4"/>
    <n v="1.031789E-2"/>
    <n v="2.9891540000000001E-2"/>
    <n v="2"/>
    <n v="5"/>
    <s v="Y"/>
    <n v="5"/>
    <s v="WAC"/>
    <x v="12"/>
    <s v="Queets Fall Fingerling"/>
    <n v="3"/>
    <n v="2"/>
    <n v="4"/>
    <n v="6"/>
    <n v="0"/>
    <n v="3"/>
    <x v="40"/>
    <n v="3"/>
    <s v="ocean"/>
    <n v="0"/>
  </r>
  <r>
    <s v="QUE1986"/>
    <x v="1"/>
    <x v="35"/>
    <x v="0"/>
    <n v="7.0271709999999998E-4"/>
    <n v="1.333582E-2"/>
    <n v="3.8927320000000001E-2"/>
    <n v="2"/>
    <n v="5"/>
    <s v="Y"/>
    <n v="5"/>
    <s v="WAC"/>
    <x v="12"/>
    <s v="Queets Fall Fingerling"/>
    <n v="3"/>
    <n v="2"/>
    <n v="4"/>
    <n v="6"/>
    <n v="0"/>
    <n v="3"/>
    <x v="0"/>
    <n v="3"/>
    <s v="ocean"/>
    <n v="0"/>
  </r>
  <r>
    <s v="QUE1987"/>
    <x v="1"/>
    <x v="35"/>
    <x v="1"/>
    <n v="2.441888E-4"/>
    <n v="1.1337440000000001E-2"/>
    <n v="3.3024079999999997E-2"/>
    <n v="2"/>
    <n v="5"/>
    <s v="Y"/>
    <n v="5"/>
    <s v="WAC"/>
    <x v="12"/>
    <s v="Queets Fall Fingerling"/>
    <n v="3"/>
    <n v="2"/>
    <n v="4"/>
    <n v="6"/>
    <n v="0"/>
    <n v="3"/>
    <x v="1"/>
    <n v="3"/>
    <s v="ocean"/>
    <n v="0"/>
  </r>
  <r>
    <s v="QUE1988"/>
    <x v="1"/>
    <x v="35"/>
    <x v="2"/>
    <n v="2.1483240000000001E-4"/>
    <n v="4.3048560000000001E-3"/>
    <n v="1.300195E-2"/>
    <n v="2"/>
    <n v="5"/>
    <s v="Y"/>
    <n v="5"/>
    <s v="WAC"/>
    <x v="12"/>
    <s v="Queets Fall Fingerling"/>
    <n v="3"/>
    <n v="2"/>
    <n v="4"/>
    <n v="6"/>
    <n v="0"/>
    <n v="3"/>
    <x v="2"/>
    <n v="3"/>
    <s v="ocean"/>
    <n v="0"/>
  </r>
  <r>
    <s v="QUE1989"/>
    <x v="1"/>
    <x v="35"/>
    <x v="3"/>
    <n v="7.0049830000000002E-4"/>
    <n v="1.4674980000000001E-2"/>
    <n v="4.4922499999999997E-2"/>
    <n v="2"/>
    <n v="5"/>
    <s v="Y"/>
    <n v="5"/>
    <s v="WAC"/>
    <x v="12"/>
    <s v="Queets Fall Fingerling"/>
    <n v="3"/>
    <n v="2"/>
    <n v="4"/>
    <n v="6"/>
    <n v="0"/>
    <n v="3"/>
    <x v="3"/>
    <n v="3"/>
    <s v="ocean"/>
    <n v="0"/>
  </r>
  <r>
    <s v="QUE1990"/>
    <x v="1"/>
    <x v="35"/>
    <x v="4"/>
    <n v="7.5786460000000001E-4"/>
    <n v="1.345875E-2"/>
    <n v="4.0653500000000002E-2"/>
    <n v="2"/>
    <n v="5"/>
    <s v="Y"/>
    <n v="5"/>
    <s v="WAC"/>
    <x v="12"/>
    <s v="Queets Fall Fingerling"/>
    <n v="3"/>
    <n v="2"/>
    <n v="4"/>
    <n v="6"/>
    <n v="0"/>
    <n v="3"/>
    <x v="4"/>
    <n v="3"/>
    <s v="ocean"/>
    <n v="0"/>
  </r>
  <r>
    <s v="QUE1991"/>
    <x v="1"/>
    <x v="35"/>
    <x v="5"/>
    <n v="1.4142770000000001E-4"/>
    <n v="3.5046330000000001E-3"/>
    <n v="1.0586689999999999E-2"/>
    <n v="2"/>
    <n v="5"/>
    <s v="Y"/>
    <n v="5"/>
    <s v="WAC"/>
    <x v="12"/>
    <s v="Queets Fall Fingerling"/>
    <n v="3"/>
    <n v="2"/>
    <n v="4"/>
    <n v="6"/>
    <n v="0"/>
    <n v="3"/>
    <x v="5"/>
    <n v="3"/>
    <s v="ocean"/>
    <n v="0"/>
  </r>
  <r>
    <s v="QUE1992"/>
    <x v="1"/>
    <x v="35"/>
    <x v="6"/>
    <n v="5.0289479999999999E-4"/>
    <n v="4.5303599999999998E-3"/>
    <n v="1.3225209999999999E-2"/>
    <n v="2"/>
    <n v="5"/>
    <s v="Y"/>
    <n v="5"/>
    <s v="WAC"/>
    <x v="12"/>
    <s v="Queets Fall Fingerling"/>
    <n v="3"/>
    <n v="2"/>
    <n v="4"/>
    <n v="6"/>
    <n v="0"/>
    <n v="3"/>
    <x v="6"/>
    <n v="3"/>
    <s v="ocean"/>
    <n v="0"/>
  </r>
  <r>
    <s v="QUE1993"/>
    <x v="1"/>
    <x v="35"/>
    <x v="7"/>
    <n v="4.5138939999999998E-4"/>
    <n v="1.2946859999999999E-2"/>
    <n v="3.8933820000000001E-2"/>
    <n v="2"/>
    <n v="5"/>
    <s v="Y"/>
    <n v="5"/>
    <s v="WAC"/>
    <x v="12"/>
    <s v="Queets Fall Fingerling"/>
    <n v="3"/>
    <n v="2"/>
    <n v="4"/>
    <n v="6"/>
    <n v="0"/>
    <n v="3"/>
    <x v="7"/>
    <n v="3"/>
    <s v="ocean"/>
    <n v="0"/>
  </r>
  <r>
    <s v="QUE1994"/>
    <x v="1"/>
    <x v="35"/>
    <x v="8"/>
    <n v="1.949462E-4"/>
    <n v="7.9606880000000005E-3"/>
    <n v="2.480688E-2"/>
    <n v="2"/>
    <n v="5"/>
    <s v="Y"/>
    <n v="5"/>
    <s v="WAC"/>
    <x v="12"/>
    <s v="Queets Fall Fingerling"/>
    <n v="3"/>
    <n v="2"/>
    <n v="4"/>
    <n v="6"/>
    <n v="0"/>
    <n v="3"/>
    <x v="8"/>
    <n v="3"/>
    <s v="ocean"/>
    <n v="0"/>
  </r>
  <r>
    <s v="QUE1995"/>
    <x v="1"/>
    <x v="35"/>
    <x v="9"/>
    <n v="1.5191219999999999E-4"/>
    <n v="2.888023E-3"/>
    <n v="8.701716E-3"/>
    <n v="2"/>
    <n v="5"/>
    <s v="Y"/>
    <n v="5"/>
    <s v="WAC"/>
    <x v="12"/>
    <s v="Queets Fall Fingerling"/>
    <n v="3"/>
    <n v="2"/>
    <n v="4"/>
    <n v="6"/>
    <n v="0"/>
    <n v="3"/>
    <x v="9"/>
    <n v="3"/>
    <s v="ocean"/>
    <n v="0"/>
  </r>
  <r>
    <s v="QUE1996"/>
    <x v="1"/>
    <x v="35"/>
    <x v="10"/>
    <n v="1.385844E-4"/>
    <n v="3.7141600000000002E-3"/>
    <n v="1.103518E-2"/>
    <n v="2"/>
    <n v="5"/>
    <s v="Y"/>
    <n v="5"/>
    <s v="WAC"/>
    <x v="12"/>
    <s v="Queets Fall Fingerling"/>
    <n v="3"/>
    <n v="2"/>
    <n v="4"/>
    <n v="6"/>
    <n v="0"/>
    <n v="3"/>
    <x v="10"/>
    <n v="3"/>
    <s v="ocean"/>
    <n v="0"/>
  </r>
  <r>
    <s v="QUE1997"/>
    <x v="1"/>
    <x v="35"/>
    <x v="11"/>
    <n v="4.0491220000000002E-4"/>
    <n v="9.4301239999999998E-3"/>
    <n v="3.067773E-2"/>
    <n v="2"/>
    <n v="5"/>
    <s v="Y"/>
    <n v="5"/>
    <s v="WAC"/>
    <x v="12"/>
    <s v="Queets Fall Fingerling"/>
    <n v="3"/>
    <n v="2"/>
    <n v="4"/>
    <n v="6"/>
    <n v="0"/>
    <n v="3"/>
    <x v="11"/>
    <n v="3"/>
    <s v="ocean"/>
    <n v="0"/>
  </r>
  <r>
    <s v="QUE1998"/>
    <x v="1"/>
    <x v="35"/>
    <x v="12"/>
    <n v="3.0285279999999999E-4"/>
    <n v="1.65883E-2"/>
    <n v="5.358752E-2"/>
    <n v="2"/>
    <n v="5"/>
    <s v="Y"/>
    <n v="5"/>
    <s v="WAC"/>
    <x v="12"/>
    <s v="Queets Fall Fingerling"/>
    <n v="3"/>
    <n v="2"/>
    <n v="4"/>
    <n v="6"/>
    <n v="0"/>
    <n v="3"/>
    <x v="12"/>
    <n v="3"/>
    <s v="ocean"/>
    <n v="0"/>
  </r>
  <r>
    <s v="QUE1999"/>
    <x v="1"/>
    <x v="35"/>
    <x v="13"/>
    <n v="2.174856E-4"/>
    <n v="2.0394740000000001E-2"/>
    <n v="6.2898430000000005E-2"/>
    <n v="2"/>
    <n v="5"/>
    <s v="Y"/>
    <n v="5"/>
    <s v="WAC"/>
    <x v="12"/>
    <s v="Queets Fall Fingerling"/>
    <n v="3"/>
    <n v="2"/>
    <n v="4"/>
    <n v="6"/>
    <n v="0"/>
    <n v="3"/>
    <x v="13"/>
    <n v="3"/>
    <s v="ocean"/>
    <n v="0"/>
  </r>
  <r>
    <s v="QUE2000"/>
    <x v="1"/>
    <x v="35"/>
    <x v="14"/>
    <n v="3.7837390000000003E-4"/>
    <n v="1.215662E-2"/>
    <n v="3.6647010000000001E-2"/>
    <n v="2"/>
    <n v="5"/>
    <s v="Y"/>
    <n v="5"/>
    <s v="WAC"/>
    <x v="12"/>
    <s v="Queets Fall Fingerling"/>
    <n v="3"/>
    <n v="2"/>
    <n v="4"/>
    <n v="6"/>
    <n v="0"/>
    <n v="3"/>
    <x v="14"/>
    <n v="3"/>
    <s v="ocean"/>
    <n v="0"/>
  </r>
  <r>
    <s v="QUE2001"/>
    <x v="1"/>
    <x v="35"/>
    <x v="15"/>
    <n v="3.989005E-4"/>
    <n v="1.747371E-2"/>
    <n v="5.1525019999999998E-2"/>
    <n v="2"/>
    <n v="5"/>
    <s v="Y"/>
    <n v="5"/>
    <s v="WAC"/>
    <x v="12"/>
    <s v="Queets Fall Fingerling"/>
    <n v="3"/>
    <n v="2"/>
    <n v="4"/>
    <n v="6"/>
    <n v="0"/>
    <n v="3"/>
    <x v="15"/>
    <n v="3"/>
    <s v="ocean"/>
    <n v="0"/>
  </r>
  <r>
    <s v="QUE2002"/>
    <x v="1"/>
    <x v="35"/>
    <x v="16"/>
    <n v="1.590285E-4"/>
    <n v="3.6856850000000002E-3"/>
    <n v="1.1094929999999999E-2"/>
    <n v="2"/>
    <n v="5"/>
    <s v="Y"/>
    <n v="5"/>
    <s v="WAC"/>
    <x v="12"/>
    <s v="Queets Fall Fingerling"/>
    <n v="3"/>
    <n v="2"/>
    <n v="4"/>
    <n v="6"/>
    <n v="0"/>
    <n v="3"/>
    <x v="16"/>
    <n v="3"/>
    <s v="ocean"/>
    <n v="0"/>
  </r>
  <r>
    <s v="QUE2003"/>
    <x v="1"/>
    <x v="35"/>
    <x v="17"/>
    <n v="1.6725560000000001E-4"/>
    <n v="3.5674370000000001E-3"/>
    <n v="1.0616169999999999E-2"/>
    <n v="2"/>
    <n v="5"/>
    <s v="Y"/>
    <n v="5"/>
    <s v="WAC"/>
    <x v="12"/>
    <s v="Queets Fall Fingerling"/>
    <n v="3"/>
    <n v="2"/>
    <n v="4"/>
    <n v="6"/>
    <n v="0"/>
    <n v="3"/>
    <x v="17"/>
    <n v="3"/>
    <s v="ocean"/>
    <n v="0"/>
  </r>
  <r>
    <s v="QUE2004"/>
    <x v="1"/>
    <x v="35"/>
    <x v="18"/>
    <n v="3.8638609999999999E-4"/>
    <n v="8.4150240000000001E-3"/>
    <n v="2.5175670000000001E-2"/>
    <n v="2"/>
    <n v="5"/>
    <s v="Y"/>
    <n v="5"/>
    <s v="WAC"/>
    <x v="12"/>
    <s v="Queets Fall Fingerling"/>
    <n v="3"/>
    <n v="2"/>
    <n v="4"/>
    <n v="6"/>
    <n v="0"/>
    <n v="3"/>
    <x v="18"/>
    <n v="3"/>
    <s v="ocean"/>
    <n v="0"/>
  </r>
  <r>
    <s v="QUE2005"/>
    <x v="1"/>
    <x v="35"/>
    <x v="19"/>
    <n v="4.86923E-4"/>
    <n v="1.187175E-2"/>
    <n v="3.5839080000000002E-2"/>
    <n v="2"/>
    <n v="5"/>
    <s v="Y"/>
    <n v="5"/>
    <s v="WAC"/>
    <x v="12"/>
    <s v="Queets Fall Fingerling"/>
    <n v="3"/>
    <n v="2"/>
    <n v="4"/>
    <n v="6"/>
    <n v="0"/>
    <n v="3"/>
    <x v="19"/>
    <n v="3"/>
    <s v="ocean"/>
    <n v="0"/>
  </r>
  <r>
    <s v="QUE2006"/>
    <x v="1"/>
    <x v="35"/>
    <x v="20"/>
    <n v="2.4634499999999997E-4"/>
    <n v="9.7774690000000004E-3"/>
    <n v="2.8892640000000001E-2"/>
    <n v="2"/>
    <n v="5"/>
    <s v="Y"/>
    <n v="5"/>
    <s v="WAC"/>
    <x v="12"/>
    <s v="Queets Fall Fingerling"/>
    <n v="3"/>
    <n v="2"/>
    <n v="4"/>
    <n v="6"/>
    <n v="0"/>
    <n v="3"/>
    <x v="20"/>
    <n v="3"/>
    <s v="ocean"/>
    <n v="0"/>
  </r>
  <r>
    <s v="QUE2007"/>
    <x v="1"/>
    <x v="35"/>
    <x v="21"/>
    <n v="6.8809410000000002E-4"/>
    <n v="1.7899200000000001E-2"/>
    <n v="5.2870750000000001E-2"/>
    <n v="2"/>
    <n v="5"/>
    <s v="Y"/>
    <n v="5"/>
    <s v="WAC"/>
    <x v="12"/>
    <s v="Queets Fall Fingerling"/>
    <n v="3"/>
    <n v="2"/>
    <n v="4"/>
    <n v="6"/>
    <n v="0"/>
    <n v="3"/>
    <x v="21"/>
    <n v="3"/>
    <s v="ocean"/>
    <n v="0"/>
  </r>
  <r>
    <s v="QUE2008"/>
    <x v="1"/>
    <x v="35"/>
    <x v="22"/>
    <n v="5.9207729999999998E-4"/>
    <n v="1.5654560000000001E-2"/>
    <n v="4.4714039999999997E-2"/>
    <n v="2"/>
    <n v="5"/>
    <s v="Y"/>
    <n v="5"/>
    <s v="WAC"/>
    <x v="12"/>
    <s v="Queets Fall Fingerling"/>
    <n v="3"/>
    <n v="2"/>
    <n v="4"/>
    <n v="6"/>
    <n v="0"/>
    <n v="3"/>
    <x v="22"/>
    <n v="3"/>
    <s v="ocean"/>
    <n v="0"/>
  </r>
  <r>
    <s v="QUE2009"/>
    <x v="1"/>
    <x v="35"/>
    <x v="23"/>
    <n v="4.4428019999999998E-4"/>
    <n v="9.6579950000000008E-3"/>
    <n v="2.8483560000000002E-2"/>
    <n v="2"/>
    <n v="5"/>
    <s v="Y"/>
    <n v="5"/>
    <s v="WAC"/>
    <x v="12"/>
    <s v="Queets Fall Fingerling"/>
    <n v="3"/>
    <n v="2"/>
    <n v="4"/>
    <n v="6"/>
    <n v="0"/>
    <n v="3"/>
    <x v="23"/>
    <n v="3"/>
    <s v="ocean"/>
    <n v="0"/>
  </r>
  <r>
    <s v="QUE2010"/>
    <x v="1"/>
    <x v="35"/>
    <x v="24"/>
    <n v="1.1826880000000001E-3"/>
    <n v="1.8847200000000001E-2"/>
    <n v="5.4750010000000002E-2"/>
    <n v="2"/>
    <n v="5"/>
    <s v="Y"/>
    <n v="5"/>
    <s v="WAC"/>
    <x v="12"/>
    <s v="Queets Fall Fingerling"/>
    <n v="3"/>
    <n v="2"/>
    <n v="4"/>
    <n v="6"/>
    <n v="0"/>
    <n v="3"/>
    <x v="24"/>
    <n v="3"/>
    <s v="ocean"/>
    <n v="0"/>
  </r>
  <r>
    <s v="QUE2011"/>
    <x v="1"/>
    <x v="35"/>
    <x v="25"/>
    <n v="3.0902780000000002E-4"/>
    <n v="5.1326970000000003E-3"/>
    <n v="2.2744460000000001E-2"/>
    <n v="2"/>
    <n v="5"/>
    <s v="N"/>
    <n v="4"/>
    <s v="WAC"/>
    <x v="12"/>
    <s v="Queets Fall Fingerling"/>
    <n v="3"/>
    <n v="2"/>
    <n v="4"/>
    <n v="6"/>
    <n v="0"/>
    <n v="3"/>
    <x v="25"/>
    <n v="3"/>
    <s v="ocean"/>
    <n v="1"/>
  </r>
  <r>
    <s v="QUE2012"/>
    <x v="1"/>
    <x v="35"/>
    <x v="26"/>
    <n v="3.7055669999999999E-4"/>
    <n v="1.4264569999999999E-3"/>
    <n v="1.930111E-2"/>
    <n v="2"/>
    <n v="5"/>
    <s v="N"/>
    <n v="3"/>
    <s v="WAC"/>
    <x v="12"/>
    <s v="Queets Fall Fingerling"/>
    <n v="3"/>
    <n v="2"/>
    <n v="4"/>
    <n v="6"/>
    <n v="0"/>
    <n v="3"/>
    <x v="26"/>
    <n v="3"/>
    <s v="ocean"/>
    <n v="2"/>
  </r>
  <r>
    <s v="SAM1974"/>
    <x v="1"/>
    <x v="36"/>
    <x v="29"/>
    <n v="8.3022770000000003E-3"/>
    <n v="5.5463709999999999E-2"/>
    <n v="0.1446616"/>
    <n v="2"/>
    <n v="5"/>
    <s v="Y"/>
    <n v="5"/>
    <s v="PS"/>
    <x v="15"/>
    <s v="Samish Fall Fingerling"/>
    <n v="3"/>
    <n v="2"/>
    <n v="4"/>
    <n v="5"/>
    <n v="0"/>
    <n v="3"/>
    <x v="29"/>
    <n v="3"/>
    <s v="ocean"/>
    <n v="0"/>
  </r>
  <r>
    <s v="SAM1975"/>
    <x v="1"/>
    <x v="36"/>
    <x v="30"/>
    <n v="3.7735569999999999E-3"/>
    <n v="2.252827E-2"/>
    <n v="5.6962270000000002E-2"/>
    <n v="2"/>
    <n v="5"/>
    <s v="Y"/>
    <n v="5"/>
    <s v="PS"/>
    <x v="15"/>
    <s v="Samish Fall Fingerling"/>
    <n v="3"/>
    <n v="2"/>
    <n v="4"/>
    <n v="5"/>
    <n v="0"/>
    <n v="3"/>
    <x v="30"/>
    <n v="3"/>
    <s v="ocean"/>
    <n v="0"/>
  </r>
  <r>
    <s v="SAM1976"/>
    <x v="1"/>
    <x v="36"/>
    <x v="31"/>
    <s v="na"/>
    <s v="na"/>
    <s v="na"/>
    <s v="na"/>
    <s v="na"/>
    <s v="na"/>
    <s v="na"/>
    <s v="PS"/>
    <x v="15"/>
    <s v="Samish Fall Fingerling"/>
    <n v="3"/>
    <n v="2"/>
    <n v="4"/>
    <n v="5"/>
    <n v="0"/>
    <n v="3"/>
    <x v="31"/>
    <n v="3"/>
    <s v="ocean"/>
    <s v="na"/>
  </r>
  <r>
    <s v="SAM1977"/>
    <x v="1"/>
    <x v="36"/>
    <x v="32"/>
    <s v="na"/>
    <s v="na"/>
    <s v="na"/>
    <s v="na"/>
    <s v="na"/>
    <s v="na"/>
    <s v="na"/>
    <s v="PS"/>
    <x v="15"/>
    <s v="Samish Fall Fingerling"/>
    <n v="3"/>
    <n v="2"/>
    <n v="4"/>
    <n v="5"/>
    <n v="0"/>
    <n v="3"/>
    <x v="32"/>
    <n v="3"/>
    <s v="ocean"/>
    <s v="na"/>
  </r>
  <r>
    <s v="SAM1978"/>
    <x v="1"/>
    <x v="36"/>
    <x v="33"/>
    <s v="na"/>
    <s v="na"/>
    <s v="na"/>
    <s v="na"/>
    <s v="na"/>
    <s v="na"/>
    <s v="na"/>
    <s v="PS"/>
    <x v="15"/>
    <s v="Samish Fall Fingerling"/>
    <n v="3"/>
    <n v="2"/>
    <n v="4"/>
    <n v="5"/>
    <n v="0"/>
    <n v="3"/>
    <x v="33"/>
    <n v="3"/>
    <s v="ocean"/>
    <s v="na"/>
  </r>
  <r>
    <s v="SAM1979"/>
    <x v="1"/>
    <x v="36"/>
    <x v="34"/>
    <n v="5.055314E-3"/>
    <n v="4.6034650000000003E-2"/>
    <n v="0.1194336"/>
    <n v="2"/>
    <n v="5"/>
    <s v="Y"/>
    <n v="5"/>
    <s v="PS"/>
    <x v="15"/>
    <s v="Samish Fall Fingerling"/>
    <n v="3"/>
    <n v="2"/>
    <n v="4"/>
    <n v="5"/>
    <n v="0"/>
    <n v="3"/>
    <x v="34"/>
    <n v="3"/>
    <s v="ocean"/>
    <n v="0"/>
  </r>
  <r>
    <s v="SAM1980"/>
    <x v="1"/>
    <x v="36"/>
    <x v="35"/>
    <s v="na"/>
    <s v="na"/>
    <s v="na"/>
    <s v="na"/>
    <s v="na"/>
    <s v="na"/>
    <s v="na"/>
    <s v="PS"/>
    <x v="15"/>
    <s v="Samish Fall Fingerling"/>
    <n v="3"/>
    <n v="2"/>
    <n v="4"/>
    <n v="5"/>
    <n v="0"/>
    <n v="3"/>
    <x v="35"/>
    <n v="3"/>
    <s v="ocean"/>
    <s v="na"/>
  </r>
  <r>
    <s v="SAM1981"/>
    <x v="1"/>
    <x v="36"/>
    <x v="36"/>
    <s v="na"/>
    <s v="na"/>
    <s v="na"/>
    <s v="na"/>
    <s v="na"/>
    <s v="na"/>
    <s v="na"/>
    <s v="PS"/>
    <x v="15"/>
    <s v="Samish Fall Fingerling"/>
    <n v="3"/>
    <n v="2"/>
    <n v="4"/>
    <n v="5"/>
    <n v="0"/>
    <n v="3"/>
    <x v="36"/>
    <n v="3"/>
    <s v="ocean"/>
    <s v="na"/>
  </r>
  <r>
    <s v="SAM1982"/>
    <x v="1"/>
    <x v="36"/>
    <x v="37"/>
    <s v="na"/>
    <s v="na"/>
    <s v="na"/>
    <s v="na"/>
    <s v="na"/>
    <s v="na"/>
    <s v="na"/>
    <s v="PS"/>
    <x v="15"/>
    <s v="Samish Fall Fingerling"/>
    <n v="3"/>
    <n v="2"/>
    <n v="4"/>
    <n v="5"/>
    <n v="0"/>
    <n v="3"/>
    <x v="37"/>
    <n v="3"/>
    <s v="ocean"/>
    <s v="na"/>
  </r>
  <r>
    <s v="SAM1983"/>
    <x v="1"/>
    <x v="36"/>
    <x v="38"/>
    <s v="na"/>
    <s v="na"/>
    <s v="na"/>
    <s v="na"/>
    <s v="na"/>
    <s v="na"/>
    <s v="na"/>
    <s v="PS"/>
    <x v="15"/>
    <s v="Samish Fall Fingerling"/>
    <n v="3"/>
    <n v="2"/>
    <n v="4"/>
    <n v="5"/>
    <n v="0"/>
    <n v="3"/>
    <x v="38"/>
    <n v="3"/>
    <s v="ocean"/>
    <s v="na"/>
  </r>
  <r>
    <s v="SAM1984"/>
    <x v="1"/>
    <x v="36"/>
    <x v="39"/>
    <s v="na"/>
    <s v="na"/>
    <s v="na"/>
    <s v="na"/>
    <s v="na"/>
    <s v="na"/>
    <s v="na"/>
    <s v="PS"/>
    <x v="15"/>
    <s v="Samish Fall Fingerling"/>
    <n v="3"/>
    <n v="2"/>
    <n v="4"/>
    <n v="5"/>
    <n v="0"/>
    <n v="3"/>
    <x v="39"/>
    <n v="3"/>
    <s v="ocean"/>
    <s v="na"/>
  </r>
  <r>
    <s v="SAM1985"/>
    <x v="1"/>
    <x v="36"/>
    <x v="40"/>
    <n v="1.121114E-4"/>
    <n v="2.8068500000000001E-3"/>
    <n v="7.5454240000000002E-3"/>
    <n v="2"/>
    <n v="5"/>
    <s v="Y"/>
    <n v="5"/>
    <s v="PS"/>
    <x v="15"/>
    <s v="Samish Fall Fingerling"/>
    <n v="3"/>
    <n v="2"/>
    <n v="4"/>
    <n v="5"/>
    <n v="0"/>
    <n v="3"/>
    <x v="40"/>
    <n v="3"/>
    <s v="ocean"/>
    <n v="0"/>
  </r>
  <r>
    <s v="SAM1986"/>
    <x v="1"/>
    <x v="36"/>
    <x v="0"/>
    <n v="4.1527350000000003E-3"/>
    <n v="2.2475510000000001E-2"/>
    <n v="5.8297929999999998E-2"/>
    <n v="2"/>
    <n v="5"/>
    <s v="Y"/>
    <n v="5"/>
    <s v="PS"/>
    <x v="15"/>
    <s v="Samish Fall Fingerling"/>
    <n v="3"/>
    <n v="2"/>
    <n v="4"/>
    <n v="5"/>
    <n v="0"/>
    <n v="3"/>
    <x v="0"/>
    <n v="3"/>
    <s v="ocean"/>
    <n v="0"/>
  </r>
  <r>
    <s v="SAM1987"/>
    <x v="1"/>
    <x v="36"/>
    <x v="1"/>
    <n v="8.0312510000000005E-4"/>
    <n v="5.9547899999999997E-3"/>
    <n v="1.5643319999999999E-2"/>
    <n v="2"/>
    <n v="5"/>
    <s v="Y"/>
    <n v="5"/>
    <s v="PS"/>
    <x v="15"/>
    <s v="Samish Fall Fingerling"/>
    <n v="3"/>
    <n v="2"/>
    <n v="4"/>
    <n v="5"/>
    <n v="0"/>
    <n v="3"/>
    <x v="1"/>
    <n v="3"/>
    <s v="ocean"/>
    <n v="0"/>
  </r>
  <r>
    <s v="SAM1988"/>
    <x v="1"/>
    <x v="36"/>
    <x v="2"/>
    <n v="3.954475E-4"/>
    <n v="3.0288239999999998E-3"/>
    <n v="7.7642249999999996E-3"/>
    <n v="2"/>
    <n v="5"/>
    <s v="Y"/>
    <n v="5"/>
    <s v="PS"/>
    <x v="15"/>
    <s v="Samish Fall Fingerling"/>
    <n v="3"/>
    <n v="2"/>
    <n v="4"/>
    <n v="5"/>
    <n v="0"/>
    <n v="3"/>
    <x v="2"/>
    <n v="3"/>
    <s v="ocean"/>
    <n v="0"/>
  </r>
  <r>
    <s v="SAM1989"/>
    <x v="1"/>
    <x v="36"/>
    <x v="3"/>
    <n v="3.2859190000000002E-4"/>
    <n v="2.8636629999999998E-3"/>
    <n v="7.3862329999999999E-3"/>
    <n v="2"/>
    <n v="5"/>
    <s v="Y"/>
    <n v="5"/>
    <s v="PS"/>
    <x v="15"/>
    <s v="Samish Fall Fingerling"/>
    <n v="3"/>
    <n v="2"/>
    <n v="4"/>
    <n v="5"/>
    <n v="0"/>
    <n v="3"/>
    <x v="3"/>
    <n v="3"/>
    <s v="ocean"/>
    <n v="0"/>
  </r>
  <r>
    <s v="SAM1990"/>
    <x v="1"/>
    <x v="36"/>
    <x v="4"/>
    <n v="1.4723099999999999E-3"/>
    <n v="1.004446E-2"/>
    <n v="2.540771E-2"/>
    <n v="2"/>
    <n v="5"/>
    <s v="Y"/>
    <n v="5"/>
    <s v="PS"/>
    <x v="15"/>
    <s v="Samish Fall Fingerling"/>
    <n v="3"/>
    <n v="2"/>
    <n v="4"/>
    <n v="5"/>
    <n v="0"/>
    <n v="3"/>
    <x v="4"/>
    <n v="3"/>
    <s v="ocean"/>
    <n v="0"/>
  </r>
  <r>
    <s v="SAM1991"/>
    <x v="1"/>
    <x v="36"/>
    <x v="5"/>
    <n v="6.7380719999999997E-4"/>
    <n v="3.8349399999999998E-3"/>
    <n v="9.8743479999999998E-3"/>
    <n v="2"/>
    <n v="5"/>
    <s v="Y"/>
    <n v="5"/>
    <s v="PS"/>
    <x v="15"/>
    <s v="Samish Fall Fingerling"/>
    <n v="3"/>
    <n v="2"/>
    <n v="4"/>
    <n v="5"/>
    <n v="0"/>
    <n v="3"/>
    <x v="5"/>
    <n v="3"/>
    <s v="ocean"/>
    <n v="0"/>
  </r>
  <r>
    <s v="SAM1992"/>
    <x v="1"/>
    <x v="36"/>
    <x v="6"/>
    <n v="5.4500260000000004E-4"/>
    <n v="3.4467970000000001E-3"/>
    <n v="8.7063369999999998E-3"/>
    <n v="2"/>
    <n v="5"/>
    <s v="Y"/>
    <n v="5"/>
    <s v="PS"/>
    <x v="15"/>
    <s v="Samish Fall Fingerling"/>
    <n v="3"/>
    <n v="2"/>
    <n v="4"/>
    <n v="5"/>
    <n v="0"/>
    <n v="3"/>
    <x v="6"/>
    <n v="3"/>
    <s v="ocean"/>
    <n v="0"/>
  </r>
  <r>
    <s v="SAM1993"/>
    <x v="1"/>
    <x v="36"/>
    <x v="7"/>
    <n v="8.4729559999999996E-4"/>
    <n v="6.7278829999999996E-3"/>
    <n v="1.673993E-2"/>
    <n v="2"/>
    <n v="5"/>
    <s v="Y"/>
    <n v="5"/>
    <s v="PS"/>
    <x v="15"/>
    <s v="Samish Fall Fingerling"/>
    <n v="3"/>
    <n v="2"/>
    <n v="4"/>
    <n v="5"/>
    <n v="0"/>
    <n v="3"/>
    <x v="7"/>
    <n v="3"/>
    <s v="ocean"/>
    <n v="0"/>
  </r>
  <r>
    <s v="SAM1994"/>
    <x v="1"/>
    <x v="36"/>
    <x v="8"/>
    <n v="1.7609139999999999E-3"/>
    <n v="9.6536869999999993E-3"/>
    <n v="2.3755660000000001E-2"/>
    <n v="2"/>
    <n v="5"/>
    <s v="Y"/>
    <n v="5"/>
    <s v="PS"/>
    <x v="15"/>
    <s v="Samish Fall Fingerling"/>
    <n v="3"/>
    <n v="2"/>
    <n v="4"/>
    <n v="5"/>
    <n v="0"/>
    <n v="3"/>
    <x v="8"/>
    <n v="3"/>
    <s v="ocean"/>
    <n v="0"/>
  </r>
  <r>
    <s v="SAM1995"/>
    <x v="1"/>
    <x v="36"/>
    <x v="9"/>
    <n v="1.3633389999999999E-4"/>
    <n v="1.1860970000000001E-3"/>
    <n v="3.138531E-3"/>
    <n v="2"/>
    <n v="5"/>
    <s v="Y"/>
    <n v="5"/>
    <s v="PS"/>
    <x v="15"/>
    <s v="Samish Fall Fingerling"/>
    <n v="3"/>
    <n v="2"/>
    <n v="4"/>
    <n v="5"/>
    <n v="0"/>
    <n v="3"/>
    <x v="9"/>
    <n v="3"/>
    <s v="ocean"/>
    <n v="0"/>
  </r>
  <r>
    <s v="SAM1996"/>
    <x v="1"/>
    <x v="36"/>
    <x v="10"/>
    <n v="1.081231E-4"/>
    <n v="1.195565E-3"/>
    <n v="3.1300690000000001E-3"/>
    <n v="2"/>
    <n v="5"/>
    <s v="Y"/>
    <n v="5"/>
    <s v="PS"/>
    <x v="15"/>
    <s v="Samish Fall Fingerling"/>
    <n v="3"/>
    <n v="2"/>
    <n v="4"/>
    <n v="5"/>
    <n v="0"/>
    <n v="3"/>
    <x v="10"/>
    <n v="3"/>
    <s v="ocean"/>
    <n v="0"/>
  </r>
  <r>
    <s v="SAM1997"/>
    <x v="1"/>
    <x v="36"/>
    <x v="11"/>
    <n v="1.644367E-4"/>
    <n v="1.8706300000000001E-3"/>
    <n v="5.1064960000000003E-3"/>
    <n v="2"/>
    <n v="5"/>
    <s v="Y"/>
    <n v="5"/>
    <s v="PS"/>
    <x v="15"/>
    <s v="Samish Fall Fingerling"/>
    <n v="3"/>
    <n v="2"/>
    <n v="4"/>
    <n v="5"/>
    <n v="0"/>
    <n v="3"/>
    <x v="11"/>
    <n v="3"/>
    <s v="ocean"/>
    <n v="0"/>
  </r>
  <r>
    <s v="SAM1998"/>
    <x v="1"/>
    <x v="36"/>
    <x v="12"/>
    <n v="9.2113500000000001E-4"/>
    <n v="1.4920589999999999E-2"/>
    <n v="3.9146779999999999E-2"/>
    <n v="2"/>
    <n v="5"/>
    <s v="Y"/>
    <n v="5"/>
    <s v="PS"/>
    <x v="15"/>
    <s v="Samish Fall Fingerling"/>
    <n v="3"/>
    <n v="2"/>
    <n v="4"/>
    <n v="5"/>
    <n v="0"/>
    <n v="3"/>
    <x v="12"/>
    <n v="3"/>
    <s v="ocean"/>
    <n v="0"/>
  </r>
  <r>
    <s v="SAM1999"/>
    <x v="1"/>
    <x v="36"/>
    <x v="13"/>
    <n v="5.8757860000000005E-4"/>
    <n v="6.1835960000000004E-3"/>
    <n v="1.652147E-2"/>
    <n v="2"/>
    <n v="5"/>
    <s v="Y"/>
    <n v="5"/>
    <s v="PS"/>
    <x v="15"/>
    <s v="Samish Fall Fingerling"/>
    <n v="3"/>
    <n v="2"/>
    <n v="4"/>
    <n v="5"/>
    <n v="0"/>
    <n v="3"/>
    <x v="13"/>
    <n v="3"/>
    <s v="ocean"/>
    <n v="0"/>
  </r>
  <r>
    <s v="SAM2000"/>
    <x v="1"/>
    <x v="36"/>
    <x v="14"/>
    <n v="2.0683600000000001E-4"/>
    <n v="2.1556280000000001E-3"/>
    <n v="5.9737660000000001E-3"/>
    <n v="2"/>
    <n v="5"/>
    <s v="Y"/>
    <n v="5"/>
    <s v="PS"/>
    <x v="15"/>
    <s v="Samish Fall Fingerling"/>
    <n v="3"/>
    <n v="2"/>
    <n v="4"/>
    <n v="5"/>
    <n v="0"/>
    <n v="3"/>
    <x v="14"/>
    <n v="3"/>
    <s v="ocean"/>
    <n v="0"/>
  </r>
  <r>
    <s v="SAM2001"/>
    <x v="1"/>
    <x v="36"/>
    <x v="15"/>
    <n v="2.1085759999999999E-4"/>
    <n v="3.6763619999999999E-3"/>
    <n v="9.8997430000000008E-3"/>
    <n v="2"/>
    <n v="5"/>
    <s v="Y"/>
    <n v="5"/>
    <s v="PS"/>
    <x v="15"/>
    <s v="Samish Fall Fingerling"/>
    <n v="3"/>
    <n v="2"/>
    <n v="4"/>
    <n v="5"/>
    <n v="0"/>
    <n v="3"/>
    <x v="15"/>
    <n v="3"/>
    <s v="ocean"/>
    <n v="0"/>
  </r>
  <r>
    <s v="SAM2002"/>
    <x v="1"/>
    <x v="36"/>
    <x v="16"/>
    <n v="5.4227400000000003E-4"/>
    <n v="4.4753500000000003E-3"/>
    <n v="1.202981E-2"/>
    <n v="2"/>
    <n v="5"/>
    <s v="Y"/>
    <n v="5"/>
    <s v="PS"/>
    <x v="15"/>
    <s v="Samish Fall Fingerling"/>
    <n v="3"/>
    <n v="2"/>
    <n v="4"/>
    <n v="5"/>
    <n v="0"/>
    <n v="3"/>
    <x v="16"/>
    <n v="3"/>
    <s v="ocean"/>
    <n v="0"/>
  </r>
  <r>
    <s v="SAM2003"/>
    <x v="1"/>
    <x v="36"/>
    <x v="17"/>
    <n v="7.472914E-4"/>
    <n v="1.062082E-2"/>
    <n v="2.7857980000000001E-2"/>
    <n v="2"/>
    <n v="5"/>
    <s v="Y"/>
    <n v="5"/>
    <s v="PS"/>
    <x v="15"/>
    <s v="Samish Fall Fingerling"/>
    <n v="3"/>
    <n v="2"/>
    <n v="4"/>
    <n v="5"/>
    <n v="0"/>
    <n v="3"/>
    <x v="17"/>
    <n v="3"/>
    <s v="ocean"/>
    <n v="0"/>
  </r>
  <r>
    <s v="SAM2004"/>
    <x v="1"/>
    <x v="36"/>
    <x v="18"/>
    <n v="4.5647329999999999E-4"/>
    <n v="4.455255E-3"/>
    <n v="1.0952E-2"/>
    <n v="2"/>
    <n v="5"/>
    <s v="Y"/>
    <n v="5"/>
    <s v="PS"/>
    <x v="15"/>
    <s v="Samish Fall Fingerling"/>
    <n v="3"/>
    <n v="2"/>
    <n v="4"/>
    <n v="5"/>
    <n v="0"/>
    <n v="3"/>
    <x v="18"/>
    <n v="3"/>
    <s v="ocean"/>
    <n v="0"/>
  </r>
  <r>
    <s v="SAM2005"/>
    <x v="1"/>
    <x v="36"/>
    <x v="19"/>
    <n v="2.6446500000000001E-3"/>
    <n v="1.484853E-2"/>
    <n v="3.632473E-2"/>
    <n v="2"/>
    <n v="5"/>
    <s v="Y"/>
    <n v="5"/>
    <s v="PS"/>
    <x v="15"/>
    <s v="Samish Fall Fingerling"/>
    <n v="3"/>
    <n v="2"/>
    <n v="4"/>
    <n v="5"/>
    <n v="0"/>
    <n v="3"/>
    <x v="19"/>
    <n v="3"/>
    <s v="ocean"/>
    <n v="0"/>
  </r>
  <r>
    <s v="SAM2006"/>
    <x v="1"/>
    <x v="36"/>
    <x v="20"/>
    <n v="2.003734E-4"/>
    <n v="2.7788399999999999E-3"/>
    <n v="7.0348349999999997E-3"/>
    <n v="2"/>
    <n v="5"/>
    <s v="Y"/>
    <n v="5"/>
    <s v="PS"/>
    <x v="15"/>
    <s v="Samish Fall Fingerling"/>
    <n v="3"/>
    <n v="2"/>
    <n v="4"/>
    <n v="5"/>
    <n v="0"/>
    <n v="3"/>
    <x v="20"/>
    <n v="3"/>
    <s v="ocean"/>
    <n v="0"/>
  </r>
  <r>
    <s v="SAM2007"/>
    <x v="1"/>
    <x v="36"/>
    <x v="21"/>
    <n v="2.0434310000000001E-3"/>
    <n v="1.3098210000000001E-2"/>
    <n v="3.2208680000000003E-2"/>
    <n v="2"/>
    <n v="5"/>
    <s v="Y"/>
    <n v="5"/>
    <s v="PS"/>
    <x v="15"/>
    <s v="Samish Fall Fingerling"/>
    <n v="3"/>
    <n v="2"/>
    <n v="4"/>
    <n v="5"/>
    <n v="0"/>
    <n v="3"/>
    <x v="21"/>
    <n v="3"/>
    <s v="ocean"/>
    <n v="0"/>
  </r>
  <r>
    <s v="SAM2008"/>
    <x v="1"/>
    <x v="36"/>
    <x v="22"/>
    <n v="4.3461790000000003E-4"/>
    <n v="4.0633279999999997E-3"/>
    <n v="1.044932E-2"/>
    <n v="2"/>
    <n v="5"/>
    <s v="Y"/>
    <n v="5"/>
    <s v="PS"/>
    <x v="15"/>
    <s v="Samish Fall Fingerling"/>
    <n v="3"/>
    <n v="2"/>
    <n v="4"/>
    <n v="5"/>
    <n v="0"/>
    <n v="3"/>
    <x v="22"/>
    <n v="3"/>
    <s v="ocean"/>
    <n v="0"/>
  </r>
  <r>
    <s v="SAM2009"/>
    <x v="1"/>
    <x v="36"/>
    <x v="23"/>
    <n v="1.579333E-3"/>
    <n v="1.130451E-2"/>
    <n v="2.7562130000000001E-2"/>
    <n v="2"/>
    <n v="5"/>
    <s v="Y"/>
    <n v="5"/>
    <s v="PS"/>
    <x v="15"/>
    <s v="Samish Fall Fingerling"/>
    <n v="3"/>
    <n v="2"/>
    <n v="4"/>
    <n v="5"/>
    <n v="0"/>
    <n v="3"/>
    <x v="23"/>
    <n v="3"/>
    <s v="ocean"/>
    <n v="0"/>
  </r>
  <r>
    <s v="SAM2010"/>
    <x v="1"/>
    <x v="36"/>
    <x v="24"/>
    <n v="6.8599500000000001E-4"/>
    <n v="6.2735660000000004E-3"/>
    <n v="1.551665E-2"/>
    <n v="2"/>
    <n v="5"/>
    <s v="Y"/>
    <n v="5"/>
    <s v="PS"/>
    <x v="15"/>
    <s v="Samish Fall Fingerling"/>
    <n v="3"/>
    <n v="2"/>
    <n v="4"/>
    <n v="5"/>
    <n v="0"/>
    <n v="3"/>
    <x v="24"/>
    <n v="3"/>
    <s v="ocean"/>
    <n v="0"/>
  </r>
  <r>
    <s v="SAM2011"/>
    <x v="1"/>
    <x v="36"/>
    <x v="25"/>
    <n v="2.4255140000000001E-3"/>
    <n v="1.210644E-2"/>
    <n v="2.949268E-2"/>
    <n v="2"/>
    <n v="5"/>
    <s v="N"/>
    <n v="4"/>
    <s v="PS"/>
    <x v="15"/>
    <s v="Samish Fall Fingerling"/>
    <n v="3"/>
    <n v="2"/>
    <n v="4"/>
    <n v="5"/>
    <n v="0"/>
    <n v="3"/>
    <x v="25"/>
    <n v="3"/>
    <s v="ocean"/>
    <n v="1"/>
  </r>
  <r>
    <s v="SAM2012"/>
    <x v="1"/>
    <x v="36"/>
    <x v="26"/>
    <n v="1.9613200000000001E-4"/>
    <n v="1.070491E-3"/>
    <n v="4.0828180000000002E-3"/>
    <n v="2"/>
    <n v="5"/>
    <s v="N"/>
    <n v="3"/>
    <s v="PS"/>
    <x v="15"/>
    <s v="Samish Fall Fingerling"/>
    <n v="3"/>
    <n v="2"/>
    <n v="4"/>
    <n v="5"/>
    <n v="0"/>
    <n v="3"/>
    <x v="26"/>
    <n v="3"/>
    <s v="ocean"/>
    <n v="2"/>
  </r>
  <r>
    <s v="SAM2013"/>
    <x v="1"/>
    <x v="36"/>
    <x v="27"/>
    <n v="3.5728030000000002E-4"/>
    <n v="3.5728030000000002E-4"/>
    <n v="7.2958670000000002E-3"/>
    <n v="2"/>
    <n v="5"/>
    <s v="N"/>
    <n v="2"/>
    <s v="PS"/>
    <x v="15"/>
    <s v="Samish Fall Fingerling"/>
    <n v="3"/>
    <n v="2"/>
    <n v="4"/>
    <n v="5"/>
    <n v="0"/>
    <n v="3"/>
    <x v="27"/>
    <n v="3"/>
    <s v="ocean"/>
    <n v="3"/>
  </r>
  <r>
    <s v="SKF1985"/>
    <x v="1"/>
    <x v="37"/>
    <x v="40"/>
    <n v="5.9733300000000002E-4"/>
    <n v="2.7958359999999999E-3"/>
    <n v="6.6857560000000002E-3"/>
    <n v="2"/>
    <n v="5"/>
    <s v="Y"/>
    <n v="5"/>
    <s v="PS"/>
    <x v="15"/>
    <s v="Skagit Spring Fingerling"/>
    <n v="3"/>
    <n v="2"/>
    <n v="4"/>
    <n v="5"/>
    <n v="1"/>
    <n v="1"/>
    <x v="0"/>
    <n v="1"/>
    <s v="stream"/>
    <n v="0"/>
  </r>
  <r>
    <s v="SKF1986"/>
    <x v="1"/>
    <x v="37"/>
    <x v="0"/>
    <s v="na"/>
    <s v="na"/>
    <s v="na"/>
    <s v="na"/>
    <s v="na"/>
    <s v="na"/>
    <s v="na"/>
    <s v="PS"/>
    <x v="15"/>
    <s v="Skagit Spring Fingerling"/>
    <n v="3"/>
    <n v="2"/>
    <n v="4"/>
    <n v="5"/>
    <n v="1"/>
    <n v="1"/>
    <x v="1"/>
    <n v="1"/>
    <s v="stream"/>
    <s v="na"/>
  </r>
  <r>
    <s v="SKF1987"/>
    <x v="1"/>
    <x v="37"/>
    <x v="1"/>
    <s v="na"/>
    <s v="na"/>
    <s v="na"/>
    <s v="na"/>
    <s v="na"/>
    <s v="na"/>
    <s v="na"/>
    <s v="PS"/>
    <x v="15"/>
    <s v="Skagit Spring Fingerling"/>
    <n v="3"/>
    <n v="2"/>
    <n v="4"/>
    <n v="5"/>
    <n v="1"/>
    <n v="1"/>
    <x v="2"/>
    <n v="1"/>
    <s v="stream"/>
    <s v="na"/>
  </r>
  <r>
    <s v="SKF1988"/>
    <x v="1"/>
    <x v="37"/>
    <x v="2"/>
    <s v="na"/>
    <s v="na"/>
    <s v="na"/>
    <s v="na"/>
    <s v="na"/>
    <s v="na"/>
    <s v="na"/>
    <s v="PS"/>
    <x v="15"/>
    <s v="Skagit Spring Fingerling"/>
    <n v="3"/>
    <n v="2"/>
    <n v="4"/>
    <n v="5"/>
    <n v="1"/>
    <n v="1"/>
    <x v="3"/>
    <n v="1"/>
    <s v="stream"/>
    <s v="na"/>
  </r>
  <r>
    <s v="SKF1989"/>
    <x v="1"/>
    <x v="37"/>
    <x v="3"/>
    <s v="na"/>
    <s v="na"/>
    <s v="na"/>
    <s v="na"/>
    <s v="na"/>
    <s v="na"/>
    <s v="na"/>
    <s v="PS"/>
    <x v="15"/>
    <s v="Skagit Spring Fingerling"/>
    <n v="3"/>
    <n v="2"/>
    <n v="4"/>
    <n v="5"/>
    <n v="1"/>
    <n v="1"/>
    <x v="4"/>
    <n v="1"/>
    <s v="stream"/>
    <s v="na"/>
  </r>
  <r>
    <s v="SKF1990"/>
    <x v="1"/>
    <x v="37"/>
    <x v="4"/>
    <s v="na"/>
    <s v="na"/>
    <s v="na"/>
    <s v="na"/>
    <s v="na"/>
    <s v="na"/>
    <s v="na"/>
    <s v="PS"/>
    <x v="15"/>
    <s v="Skagit Spring Fingerling"/>
    <n v="3"/>
    <n v="2"/>
    <n v="4"/>
    <n v="5"/>
    <n v="1"/>
    <n v="1"/>
    <x v="5"/>
    <n v="1"/>
    <s v="stream"/>
    <s v="na"/>
  </r>
  <r>
    <s v="SKF1991"/>
    <x v="1"/>
    <x v="37"/>
    <x v="5"/>
    <s v="na"/>
    <s v="na"/>
    <s v="na"/>
    <s v="na"/>
    <s v="na"/>
    <s v="na"/>
    <s v="na"/>
    <s v="PS"/>
    <x v="15"/>
    <s v="Skagit Spring Fingerling"/>
    <n v="3"/>
    <n v="2"/>
    <n v="4"/>
    <n v="5"/>
    <n v="1"/>
    <n v="1"/>
    <x v="6"/>
    <n v="1"/>
    <s v="stream"/>
    <s v="na"/>
  </r>
  <r>
    <s v="SKF1992"/>
    <x v="1"/>
    <x v="37"/>
    <x v="6"/>
    <s v="na"/>
    <s v="na"/>
    <s v="na"/>
    <s v="na"/>
    <s v="na"/>
    <s v="na"/>
    <s v="na"/>
    <s v="PS"/>
    <x v="15"/>
    <s v="Skagit Spring Fingerling"/>
    <n v="3"/>
    <n v="2"/>
    <n v="4"/>
    <n v="5"/>
    <n v="1"/>
    <n v="1"/>
    <x v="7"/>
    <n v="1"/>
    <s v="stream"/>
    <s v="na"/>
  </r>
  <r>
    <s v="SKF1993"/>
    <x v="1"/>
    <x v="37"/>
    <x v="7"/>
    <n v="2.368161E-4"/>
    <n v="2.8900950000000001E-3"/>
    <n v="7.5368470000000002E-3"/>
    <n v="2"/>
    <n v="5"/>
    <s v="Y"/>
    <n v="5"/>
    <s v="PS"/>
    <x v="15"/>
    <s v="Skagit Spring Fingerling"/>
    <n v="3"/>
    <n v="2"/>
    <n v="4"/>
    <n v="5"/>
    <n v="1"/>
    <n v="1"/>
    <x v="8"/>
    <n v="1"/>
    <s v="stream"/>
    <n v="0"/>
  </r>
  <r>
    <s v="SKF1994"/>
    <x v="1"/>
    <x v="37"/>
    <x v="8"/>
    <n v="9.0651749999999998E-4"/>
    <n v="4.778132E-3"/>
    <n v="1.1722049999999999E-2"/>
    <n v="2"/>
    <n v="5"/>
    <s v="Y"/>
    <n v="5"/>
    <s v="PS"/>
    <x v="15"/>
    <s v="Skagit Spring Fingerling"/>
    <n v="3"/>
    <n v="2"/>
    <n v="4"/>
    <n v="5"/>
    <n v="1"/>
    <n v="1"/>
    <x v="9"/>
    <n v="1"/>
    <s v="stream"/>
    <n v="0"/>
  </r>
  <r>
    <s v="SKF1995"/>
    <x v="1"/>
    <x v="37"/>
    <x v="9"/>
    <n v="3.568755E-4"/>
    <n v="2.658943E-3"/>
    <n v="7.1039270000000003E-3"/>
    <n v="2"/>
    <n v="5"/>
    <s v="Y"/>
    <n v="5"/>
    <s v="PS"/>
    <x v="15"/>
    <s v="Skagit Spring Fingerling"/>
    <n v="3"/>
    <n v="2"/>
    <n v="4"/>
    <n v="5"/>
    <n v="1"/>
    <n v="1"/>
    <x v="10"/>
    <n v="1"/>
    <s v="stream"/>
    <n v="0"/>
  </r>
  <r>
    <s v="SKF1996"/>
    <x v="1"/>
    <x v="37"/>
    <x v="10"/>
    <n v="1.705121E-3"/>
    <n v="1.6545210000000001E-2"/>
    <n v="4.1351869999999999E-2"/>
    <n v="2"/>
    <n v="5"/>
    <s v="Y"/>
    <n v="5"/>
    <s v="PS"/>
    <x v="15"/>
    <s v="Skagit Spring Fingerling"/>
    <n v="3"/>
    <n v="2"/>
    <n v="4"/>
    <n v="5"/>
    <n v="1"/>
    <n v="1"/>
    <x v="11"/>
    <n v="1"/>
    <s v="stream"/>
    <n v="0"/>
  </r>
  <r>
    <s v="SKF1997"/>
    <x v="1"/>
    <x v="37"/>
    <x v="11"/>
    <n v="3.3019720000000002E-4"/>
    <n v="5.2834650000000002E-3"/>
    <n v="1.4205819999999999E-2"/>
    <n v="2"/>
    <n v="5"/>
    <s v="Y"/>
    <n v="5"/>
    <s v="PS"/>
    <x v="15"/>
    <s v="Skagit Spring Fingerling"/>
    <n v="3"/>
    <n v="2"/>
    <n v="4"/>
    <n v="5"/>
    <n v="1"/>
    <n v="1"/>
    <x v="12"/>
    <n v="1"/>
    <s v="stream"/>
    <n v="0"/>
  </r>
  <r>
    <s v="SKF1998"/>
    <x v="1"/>
    <x v="37"/>
    <x v="12"/>
    <n v="5.7396210000000005E-4"/>
    <n v="1.0551680000000001E-2"/>
    <n v="2.818557E-2"/>
    <n v="2"/>
    <n v="5"/>
    <s v="Y"/>
    <n v="5"/>
    <s v="PS"/>
    <x v="15"/>
    <s v="Skagit Spring Fingerling"/>
    <n v="3"/>
    <n v="2"/>
    <n v="4"/>
    <n v="5"/>
    <n v="1"/>
    <n v="1"/>
    <x v="13"/>
    <n v="1"/>
    <s v="stream"/>
    <n v="0"/>
  </r>
  <r>
    <s v="SKF1999"/>
    <x v="1"/>
    <x v="37"/>
    <x v="13"/>
    <n v="5.9868020000000005E-4"/>
    <n v="5.4514539999999997E-3"/>
    <n v="1.4745909999999999E-2"/>
    <n v="2"/>
    <n v="5"/>
    <s v="Y"/>
    <n v="5"/>
    <s v="PS"/>
    <x v="15"/>
    <s v="Skagit Spring Fingerling"/>
    <n v="3"/>
    <n v="2"/>
    <n v="4"/>
    <n v="5"/>
    <n v="1"/>
    <n v="1"/>
    <x v="14"/>
    <n v="1"/>
    <s v="stream"/>
    <n v="0"/>
  </r>
  <r>
    <s v="SKF2000"/>
    <x v="1"/>
    <x v="37"/>
    <x v="14"/>
    <n v="1.3146769999999999E-4"/>
    <n v="2.5524010000000001E-3"/>
    <n v="7.2747860000000001E-3"/>
    <n v="2"/>
    <n v="5"/>
    <s v="Y"/>
    <n v="5"/>
    <s v="PS"/>
    <x v="15"/>
    <s v="Skagit Spring Fingerling"/>
    <n v="3"/>
    <n v="2"/>
    <n v="4"/>
    <n v="5"/>
    <n v="1"/>
    <n v="1"/>
    <x v="15"/>
    <n v="1"/>
    <s v="stream"/>
    <n v="0"/>
  </r>
  <r>
    <s v="SKF2001"/>
    <x v="1"/>
    <x v="37"/>
    <x v="15"/>
    <n v="1.349112E-4"/>
    <n v="3.4566169999999999E-3"/>
    <n v="9.3839349999999995E-3"/>
    <n v="2"/>
    <n v="5"/>
    <s v="Y"/>
    <n v="5"/>
    <s v="PS"/>
    <x v="15"/>
    <s v="Skagit Spring Fingerling"/>
    <n v="3"/>
    <n v="2"/>
    <n v="4"/>
    <n v="5"/>
    <n v="1"/>
    <n v="1"/>
    <x v="16"/>
    <n v="1"/>
    <s v="stream"/>
    <n v="0"/>
  </r>
  <r>
    <s v="SKF2002"/>
    <x v="1"/>
    <x v="37"/>
    <x v="16"/>
    <n v="6.2102860000000002E-4"/>
    <n v="6.326183E-3"/>
    <n v="1.6802339999999999E-2"/>
    <n v="2"/>
    <n v="5"/>
    <s v="Y"/>
    <n v="5"/>
    <s v="PS"/>
    <x v="15"/>
    <s v="Skagit Spring Fingerling"/>
    <n v="3"/>
    <n v="2"/>
    <n v="4"/>
    <n v="5"/>
    <n v="1"/>
    <n v="1"/>
    <x v="17"/>
    <n v="1"/>
    <s v="stream"/>
    <n v="0"/>
  </r>
  <r>
    <s v="SKF2003"/>
    <x v="1"/>
    <x v="37"/>
    <x v="17"/>
    <n v="4.9793440000000003E-4"/>
    <n v="6.7885990000000002E-3"/>
    <n v="1.8551979999999999E-2"/>
    <n v="2"/>
    <n v="5"/>
    <s v="Y"/>
    <n v="5"/>
    <s v="PS"/>
    <x v="15"/>
    <s v="Skagit Spring Fingerling"/>
    <n v="3"/>
    <n v="2"/>
    <n v="4"/>
    <n v="5"/>
    <n v="1"/>
    <n v="1"/>
    <x v="18"/>
    <n v="1"/>
    <s v="stream"/>
    <n v="0"/>
  </r>
  <r>
    <s v="SKF2004"/>
    <x v="1"/>
    <x v="37"/>
    <x v="18"/>
    <n v="7.8631540000000002E-4"/>
    <n v="1.0293210000000001E-2"/>
    <n v="2.67563E-2"/>
    <n v="2"/>
    <n v="5"/>
    <s v="Y"/>
    <n v="5"/>
    <s v="PS"/>
    <x v="15"/>
    <s v="Skagit Spring Fingerling"/>
    <n v="3"/>
    <n v="2"/>
    <n v="4"/>
    <n v="5"/>
    <n v="1"/>
    <n v="1"/>
    <x v="19"/>
    <n v="1"/>
    <s v="stream"/>
    <n v="0"/>
  </r>
  <r>
    <s v="SKF2005"/>
    <x v="1"/>
    <x v="37"/>
    <x v="19"/>
    <n v="2.301603E-4"/>
    <n v="3.304389E-3"/>
    <n v="9.1626840000000008E-3"/>
    <n v="2"/>
    <n v="5"/>
    <s v="Y"/>
    <n v="5"/>
    <s v="PS"/>
    <x v="15"/>
    <s v="Skagit Spring Fingerling"/>
    <n v="3"/>
    <n v="2"/>
    <n v="4"/>
    <n v="5"/>
    <n v="1"/>
    <n v="1"/>
    <x v="20"/>
    <n v="1"/>
    <s v="stream"/>
    <n v="0"/>
  </r>
  <r>
    <s v="SKF2006"/>
    <x v="1"/>
    <x v="37"/>
    <x v="20"/>
    <n v="2.2086489999999999E-4"/>
    <n v="4.1835400000000003E-3"/>
    <n v="1.153216E-2"/>
    <n v="2"/>
    <n v="5"/>
    <s v="Y"/>
    <n v="5"/>
    <s v="PS"/>
    <x v="15"/>
    <s v="Skagit Spring Fingerling"/>
    <n v="3"/>
    <n v="2"/>
    <n v="4"/>
    <n v="5"/>
    <n v="1"/>
    <n v="1"/>
    <x v="21"/>
    <n v="1"/>
    <s v="stream"/>
    <n v="0"/>
  </r>
  <r>
    <s v="SKF2007"/>
    <x v="1"/>
    <x v="37"/>
    <x v="21"/>
    <n v="5.7182839999999995E-4"/>
    <n v="7.9016959999999997E-3"/>
    <n v="2.118072E-2"/>
    <n v="2"/>
    <n v="5"/>
    <s v="Y"/>
    <n v="5"/>
    <s v="PS"/>
    <x v="15"/>
    <s v="Skagit Spring Fingerling"/>
    <n v="3"/>
    <n v="2"/>
    <n v="4"/>
    <n v="5"/>
    <n v="1"/>
    <n v="1"/>
    <x v="22"/>
    <n v="1"/>
    <s v="stream"/>
    <n v="0"/>
  </r>
  <r>
    <s v="SKF2008"/>
    <x v="1"/>
    <x v="37"/>
    <x v="22"/>
    <n v="4.144582E-4"/>
    <n v="6.4374189999999998E-3"/>
    <n v="1.8060590000000001E-2"/>
    <n v="2"/>
    <n v="5"/>
    <s v="Y"/>
    <n v="5"/>
    <s v="PS"/>
    <x v="15"/>
    <s v="Skagit Spring Fingerling"/>
    <n v="3"/>
    <n v="2"/>
    <n v="4"/>
    <n v="5"/>
    <n v="1"/>
    <n v="1"/>
    <x v="23"/>
    <n v="1"/>
    <s v="stream"/>
    <n v="0"/>
  </r>
  <r>
    <s v="SKF2009"/>
    <x v="1"/>
    <x v="37"/>
    <x v="23"/>
    <n v="2.7823170000000001E-4"/>
    <n v="5.3365729999999998E-3"/>
    <n v="1.4623239999999999E-2"/>
    <n v="2"/>
    <n v="5"/>
    <s v="Y"/>
    <n v="5"/>
    <s v="PS"/>
    <x v="15"/>
    <s v="Skagit Spring Fingerling"/>
    <n v="3"/>
    <n v="2"/>
    <n v="4"/>
    <n v="5"/>
    <n v="1"/>
    <n v="1"/>
    <x v="24"/>
    <n v="1"/>
    <s v="stream"/>
    <n v="0"/>
  </r>
  <r>
    <s v="SKF2010"/>
    <x v="1"/>
    <x v="37"/>
    <x v="24"/>
    <n v="2.2432919999999999E-4"/>
    <n v="4.3087539999999997E-3"/>
    <n v="1.192228E-2"/>
    <n v="2"/>
    <n v="5"/>
    <s v="Y"/>
    <n v="5"/>
    <s v="PS"/>
    <x v="15"/>
    <s v="Skagit Spring Fingerling"/>
    <n v="3"/>
    <n v="2"/>
    <n v="4"/>
    <n v="5"/>
    <n v="1"/>
    <n v="1"/>
    <x v="25"/>
    <n v="1"/>
    <s v="stream"/>
    <n v="0"/>
  </r>
  <r>
    <s v="SKF2011"/>
    <x v="1"/>
    <x v="37"/>
    <x v="25"/>
    <n v="3.2432000000000001E-4"/>
    <n v="5.0261680000000001E-3"/>
    <n v="1.450741E-2"/>
    <n v="2"/>
    <n v="5"/>
    <s v="N"/>
    <n v="4"/>
    <s v="PS"/>
    <x v="15"/>
    <s v="Skagit Spring Fingerling"/>
    <n v="3"/>
    <n v="2"/>
    <n v="4"/>
    <n v="5"/>
    <n v="1"/>
    <n v="1"/>
    <x v="26"/>
    <n v="1"/>
    <s v="stream"/>
    <n v="1"/>
  </r>
  <r>
    <s v="SKF2012"/>
    <x v="1"/>
    <x v="37"/>
    <x v="26"/>
    <n v="2.5954139999999999E-4"/>
    <n v="1.156769E-3"/>
    <n v="8.0462229999999999E-3"/>
    <n v="2"/>
    <n v="5"/>
    <s v="N"/>
    <n v="3"/>
    <s v="PS"/>
    <x v="15"/>
    <s v="Skagit Spring Fingerling"/>
    <n v="3"/>
    <n v="2"/>
    <n v="4"/>
    <n v="5"/>
    <n v="1"/>
    <n v="1"/>
    <x v="27"/>
    <n v="1"/>
    <s v="stream"/>
    <n v="2"/>
  </r>
  <r>
    <s v="SKF2013"/>
    <x v="1"/>
    <x v="37"/>
    <x v="27"/>
    <n v="7.7496249999999998E-4"/>
    <n v="7.7496249999999998E-4"/>
    <n v="3.2336579999999997E-2"/>
    <n v="2"/>
    <n v="5"/>
    <s v="N"/>
    <n v="2"/>
    <s v="PS"/>
    <x v="15"/>
    <s v="Skagit Spring Fingerling"/>
    <n v="3"/>
    <n v="2"/>
    <n v="4"/>
    <n v="5"/>
    <n v="1"/>
    <n v="1"/>
    <x v="41"/>
    <n v="1"/>
    <s v="stream"/>
    <n v="3"/>
  </r>
  <r>
    <s v="SKS1981"/>
    <x v="1"/>
    <x v="38"/>
    <x v="36"/>
    <n v="3.1762339999999998E-4"/>
    <n v="1.4878519999999999E-2"/>
    <n v="4.0042990000000001E-2"/>
    <n v="2"/>
    <n v="5"/>
    <s v="Y"/>
    <n v="5"/>
    <s v="PS"/>
    <x v="15"/>
    <s v="Skagit Spring Yearling"/>
    <n v="3"/>
    <n v="2"/>
    <n v="4"/>
    <n v="5"/>
    <n v="1"/>
    <n v="1"/>
    <x v="37"/>
    <n v="1"/>
    <s v="stream"/>
    <n v="0"/>
  </r>
  <r>
    <s v="SKS1982"/>
    <x v="1"/>
    <x v="38"/>
    <x v="37"/>
    <n v="2.3068439999999999E-4"/>
    <n v="5.3881989999999998E-3"/>
    <n v="1.4807590000000001E-2"/>
    <n v="2"/>
    <n v="5"/>
    <s v="Y"/>
    <n v="5"/>
    <s v="PS"/>
    <x v="15"/>
    <s v="Skagit Spring Yearling"/>
    <n v="3"/>
    <n v="2"/>
    <n v="4"/>
    <n v="5"/>
    <n v="1"/>
    <n v="1"/>
    <x v="38"/>
    <n v="1"/>
    <s v="stream"/>
    <n v="0"/>
  </r>
  <r>
    <s v="SKS1983"/>
    <x v="1"/>
    <x v="38"/>
    <x v="38"/>
    <n v="1.630488E-4"/>
    <n v="2.2220690000000001E-3"/>
    <n v="5.7836140000000003E-3"/>
    <n v="2"/>
    <n v="5"/>
    <s v="Y"/>
    <n v="5"/>
    <s v="PS"/>
    <x v="15"/>
    <s v="Skagit Spring Yearling"/>
    <n v="3"/>
    <n v="2"/>
    <n v="4"/>
    <n v="5"/>
    <n v="1"/>
    <n v="1"/>
    <x v="39"/>
    <n v="1"/>
    <s v="stream"/>
    <n v="0"/>
  </r>
  <r>
    <s v="SKS1984"/>
    <x v="1"/>
    <x v="38"/>
    <x v="39"/>
    <n v="5.4999569999999998E-4"/>
    <n v="5.8467770000000001E-3"/>
    <n v="1.5586340000000001E-2"/>
    <n v="2"/>
    <n v="5"/>
    <s v="Y"/>
    <n v="5"/>
    <s v="PS"/>
    <x v="15"/>
    <s v="Skagit Spring Yearling"/>
    <n v="3"/>
    <n v="2"/>
    <n v="4"/>
    <n v="5"/>
    <n v="1"/>
    <n v="1"/>
    <x v="40"/>
    <n v="1"/>
    <s v="stream"/>
    <n v="0"/>
  </r>
  <r>
    <s v="SKS1985"/>
    <x v="1"/>
    <x v="38"/>
    <x v="40"/>
    <n v="1.9692379999999999E-3"/>
    <n v="2.8229170000000001E-2"/>
    <n v="7.5066720000000003E-2"/>
    <n v="2"/>
    <n v="5"/>
    <s v="Y"/>
    <n v="5"/>
    <s v="PS"/>
    <x v="15"/>
    <s v="Skagit Spring Yearling"/>
    <n v="3"/>
    <n v="2"/>
    <n v="4"/>
    <n v="5"/>
    <n v="1"/>
    <n v="1"/>
    <x v="0"/>
    <n v="1"/>
    <s v="stream"/>
    <n v="0"/>
  </r>
  <r>
    <s v="SKS1986"/>
    <x v="1"/>
    <x v="38"/>
    <x v="0"/>
    <n v="5.5612299999999995E-4"/>
    <n v="6.2083629999999997E-3"/>
    <n v="1.6850190000000001E-2"/>
    <n v="2"/>
    <n v="5"/>
    <s v="Y"/>
    <n v="5"/>
    <s v="PS"/>
    <x v="15"/>
    <s v="Skagit Spring Yearling"/>
    <n v="3"/>
    <n v="2"/>
    <n v="4"/>
    <n v="5"/>
    <n v="1"/>
    <n v="1"/>
    <x v="1"/>
    <n v="1"/>
    <s v="stream"/>
    <n v="0"/>
  </r>
  <r>
    <s v="SKS1987"/>
    <x v="1"/>
    <x v="38"/>
    <x v="1"/>
    <n v="1.1291280000000001E-3"/>
    <n v="9.4021729999999998E-3"/>
    <n v="2.4049129999999998E-2"/>
    <n v="2"/>
    <n v="5"/>
    <s v="Y"/>
    <n v="5"/>
    <s v="PS"/>
    <x v="15"/>
    <s v="Skagit Spring Yearling"/>
    <n v="3"/>
    <n v="2"/>
    <n v="4"/>
    <n v="5"/>
    <n v="1"/>
    <n v="1"/>
    <x v="2"/>
    <n v="1"/>
    <s v="stream"/>
    <n v="0"/>
  </r>
  <r>
    <s v="SKS1988"/>
    <x v="1"/>
    <x v="38"/>
    <x v="2"/>
    <s v="na"/>
    <s v="na"/>
    <s v="na"/>
    <s v="na"/>
    <s v="na"/>
    <s v="na"/>
    <s v="na"/>
    <s v="PS"/>
    <x v="15"/>
    <s v="Skagit Spring Yearling"/>
    <n v="3"/>
    <n v="2"/>
    <n v="4"/>
    <n v="5"/>
    <n v="1"/>
    <n v="1"/>
    <x v="3"/>
    <n v="1"/>
    <s v="stream"/>
    <s v="na"/>
  </r>
  <r>
    <s v="SKS1989"/>
    <x v="1"/>
    <x v="38"/>
    <x v="3"/>
    <s v="na"/>
    <s v="na"/>
    <s v="na"/>
    <s v="na"/>
    <s v="na"/>
    <s v="na"/>
    <s v="na"/>
    <s v="PS"/>
    <x v="15"/>
    <s v="Skagit Spring Yearling"/>
    <n v="3"/>
    <n v="2"/>
    <n v="4"/>
    <n v="5"/>
    <n v="1"/>
    <n v="1"/>
    <x v="4"/>
    <n v="1"/>
    <s v="stream"/>
    <s v="na"/>
  </r>
  <r>
    <s v="SKS1990"/>
    <x v="1"/>
    <x v="38"/>
    <x v="4"/>
    <n v="9.3797640000000001E-5"/>
    <n v="9.6677159999999998E-3"/>
    <n v="2.70251E-2"/>
    <n v="2"/>
    <n v="5"/>
    <s v="Y"/>
    <n v="5"/>
    <s v="PS"/>
    <x v="15"/>
    <s v="Skagit Spring Yearling"/>
    <n v="3"/>
    <n v="2"/>
    <n v="4"/>
    <n v="5"/>
    <n v="1"/>
    <n v="1"/>
    <x v="5"/>
    <n v="1"/>
    <s v="stream"/>
    <n v="0"/>
  </r>
  <r>
    <s v="SKS1991"/>
    <x v="1"/>
    <x v="38"/>
    <x v="5"/>
    <s v="na"/>
    <s v="na"/>
    <s v="na"/>
    <s v="na"/>
    <s v="na"/>
    <s v="na"/>
    <s v="na"/>
    <s v="PS"/>
    <x v="15"/>
    <s v="Skagit Spring Yearling"/>
    <n v="3"/>
    <n v="2"/>
    <n v="4"/>
    <n v="5"/>
    <n v="1"/>
    <n v="1"/>
    <x v="6"/>
    <n v="1"/>
    <s v="stream"/>
    <s v="na"/>
  </r>
  <r>
    <s v="SKS1992"/>
    <x v="1"/>
    <x v="38"/>
    <x v="6"/>
    <s v="na"/>
    <s v="na"/>
    <s v="na"/>
    <s v="na"/>
    <s v="na"/>
    <s v="na"/>
    <s v="na"/>
    <s v="PS"/>
    <x v="15"/>
    <s v="Skagit Spring Yearling"/>
    <n v="3"/>
    <n v="2"/>
    <n v="4"/>
    <n v="5"/>
    <n v="1"/>
    <n v="1"/>
    <x v="7"/>
    <n v="1"/>
    <s v="stream"/>
    <s v="na"/>
  </r>
  <r>
    <s v="SKS1993"/>
    <x v="1"/>
    <x v="38"/>
    <x v="7"/>
    <n v="6.0110420000000005E-4"/>
    <n v="4.2640890000000004E-3"/>
    <n v="1.124323E-2"/>
    <n v="2"/>
    <n v="5"/>
    <s v="Y"/>
    <n v="5"/>
    <s v="PS"/>
    <x v="15"/>
    <s v="Skagit Spring Yearling"/>
    <n v="3"/>
    <n v="2"/>
    <n v="4"/>
    <n v="5"/>
    <n v="1"/>
    <n v="1"/>
    <x v="8"/>
    <n v="1"/>
    <s v="stream"/>
    <n v="0"/>
  </r>
  <r>
    <s v="SKS1994"/>
    <x v="1"/>
    <x v="38"/>
    <x v="8"/>
    <n v="2.7847320000000002E-4"/>
    <n v="4.8699520000000003E-3"/>
    <n v="1.399681E-2"/>
    <n v="2"/>
    <n v="5"/>
    <s v="Y"/>
    <n v="5"/>
    <s v="PS"/>
    <x v="15"/>
    <s v="Skagit Spring Yearling"/>
    <n v="3"/>
    <n v="2"/>
    <n v="4"/>
    <n v="5"/>
    <n v="1"/>
    <n v="1"/>
    <x v="9"/>
    <n v="1"/>
    <s v="stream"/>
    <n v="0"/>
  </r>
  <r>
    <s v="SKS1995"/>
    <x v="1"/>
    <x v="38"/>
    <x v="9"/>
    <n v="1.0739569999999999E-3"/>
    <n v="1.3453690000000001E-2"/>
    <n v="3.7384059999999997E-2"/>
    <n v="2"/>
    <n v="5"/>
    <s v="Y"/>
    <n v="5"/>
    <s v="PS"/>
    <x v="15"/>
    <s v="Skagit Spring Yearling"/>
    <n v="3"/>
    <n v="2"/>
    <n v="4"/>
    <n v="5"/>
    <n v="1"/>
    <n v="1"/>
    <x v="10"/>
    <n v="1"/>
    <s v="stream"/>
    <n v="0"/>
  </r>
  <r>
    <s v="SKS1996"/>
    <x v="1"/>
    <x v="38"/>
    <x v="10"/>
    <n v="2.6170909999999998E-4"/>
    <n v="3.1875340000000001E-3"/>
    <n v="8.5324600000000004E-3"/>
    <n v="2"/>
    <n v="5"/>
    <s v="Y"/>
    <n v="5"/>
    <s v="PS"/>
    <x v="15"/>
    <s v="Skagit Spring Yearling"/>
    <n v="3"/>
    <n v="2"/>
    <n v="4"/>
    <n v="5"/>
    <n v="1"/>
    <n v="1"/>
    <x v="11"/>
    <n v="1"/>
    <s v="stream"/>
    <n v="0"/>
  </r>
  <r>
    <s v="SKS1997"/>
    <x v="1"/>
    <x v="38"/>
    <x v="11"/>
    <n v="3.4016329999999998E-4"/>
    <n v="3.3625E-3"/>
    <n v="8.9071189999999998E-3"/>
    <n v="2"/>
    <n v="5"/>
    <s v="Y"/>
    <n v="5"/>
    <s v="PS"/>
    <x v="15"/>
    <s v="Skagit Spring Yearling"/>
    <n v="3"/>
    <n v="2"/>
    <n v="4"/>
    <n v="5"/>
    <n v="1"/>
    <n v="1"/>
    <x v="12"/>
    <n v="1"/>
    <s v="stream"/>
    <n v="0"/>
  </r>
  <r>
    <s v="SKS1998"/>
    <x v="1"/>
    <x v="38"/>
    <x v="12"/>
    <n v="2.327795E-4"/>
    <n v="2.2220230000000001E-3"/>
    <n v="5.9098809999999996E-3"/>
    <n v="2"/>
    <n v="5"/>
    <s v="Y"/>
    <n v="5"/>
    <s v="PS"/>
    <x v="15"/>
    <s v="Skagit Spring Yearling"/>
    <n v="3"/>
    <n v="2"/>
    <n v="4"/>
    <n v="5"/>
    <n v="1"/>
    <n v="1"/>
    <x v="13"/>
    <n v="1"/>
    <s v="stream"/>
    <n v="0"/>
  </r>
  <r>
    <s v="SKS1999"/>
    <x v="1"/>
    <x v="38"/>
    <x v="13"/>
    <n v="1.921681E-3"/>
    <n v="2.1134960000000001E-2"/>
    <n v="6.123692E-2"/>
    <n v="2"/>
    <n v="5"/>
    <s v="Y"/>
    <n v="5"/>
    <s v="PS"/>
    <x v="15"/>
    <s v="Skagit Spring Yearling"/>
    <n v="3"/>
    <n v="2"/>
    <n v="4"/>
    <n v="5"/>
    <n v="1"/>
    <n v="1"/>
    <x v="14"/>
    <n v="1"/>
    <s v="stream"/>
    <n v="0"/>
  </r>
  <r>
    <s v="SKS2000"/>
    <x v="1"/>
    <x v="38"/>
    <x v="14"/>
    <n v="4.7983800000000001E-4"/>
    <n v="1.788381E-2"/>
    <n v="5.178236E-2"/>
    <n v="2"/>
    <n v="5"/>
    <s v="Y"/>
    <n v="5"/>
    <s v="PS"/>
    <x v="15"/>
    <s v="Skagit Spring Yearling"/>
    <n v="3"/>
    <n v="2"/>
    <n v="4"/>
    <n v="5"/>
    <n v="1"/>
    <n v="1"/>
    <x v="15"/>
    <n v="1"/>
    <s v="stream"/>
    <n v="0"/>
  </r>
  <r>
    <s v="SKS2001"/>
    <x v="1"/>
    <x v="38"/>
    <x v="15"/>
    <n v="5.8888750000000002E-4"/>
    <n v="1.364843E-2"/>
    <n v="3.796745E-2"/>
    <n v="2"/>
    <n v="5"/>
    <s v="Y"/>
    <n v="5"/>
    <s v="PS"/>
    <x v="15"/>
    <s v="Skagit Spring Yearling"/>
    <n v="3"/>
    <n v="2"/>
    <n v="4"/>
    <n v="5"/>
    <n v="1"/>
    <n v="1"/>
    <x v="16"/>
    <n v="1"/>
    <s v="stream"/>
    <n v="0"/>
  </r>
  <r>
    <s v="SKS2002"/>
    <x v="1"/>
    <x v="38"/>
    <x v="16"/>
    <n v="7.150387E-4"/>
    <n v="1.7533030000000002E-2"/>
    <n v="4.8356400000000001E-2"/>
    <n v="2"/>
    <n v="5"/>
    <s v="Y"/>
    <n v="5"/>
    <s v="PS"/>
    <x v="15"/>
    <s v="Skagit Spring Yearling"/>
    <n v="3"/>
    <n v="2"/>
    <n v="4"/>
    <n v="5"/>
    <n v="1"/>
    <n v="1"/>
    <x v="17"/>
    <n v="1"/>
    <s v="stream"/>
    <n v="0"/>
  </r>
  <r>
    <s v="SKS2003"/>
    <x v="1"/>
    <x v="38"/>
    <x v="17"/>
    <n v="4.6434610000000001E-4"/>
    <n v="6.7278260000000001E-3"/>
    <n v="1.8693029999999999E-2"/>
    <n v="2"/>
    <n v="5"/>
    <s v="Y"/>
    <n v="5"/>
    <s v="PS"/>
    <x v="15"/>
    <s v="Skagit Spring Yearling"/>
    <n v="3"/>
    <n v="2"/>
    <n v="4"/>
    <n v="5"/>
    <n v="1"/>
    <n v="1"/>
    <x v="18"/>
    <n v="1"/>
    <s v="stream"/>
    <n v="0"/>
  </r>
  <r>
    <s v="SKS2004"/>
    <x v="1"/>
    <x v="38"/>
    <x v="18"/>
    <n v="6.7525549999999999E-4"/>
    <n v="1.7548770000000002E-2"/>
    <n v="4.7856320000000001E-2"/>
    <n v="2"/>
    <n v="5"/>
    <s v="Y"/>
    <n v="5"/>
    <s v="PS"/>
    <x v="15"/>
    <s v="Skagit Spring Yearling"/>
    <n v="3"/>
    <n v="2"/>
    <n v="4"/>
    <n v="5"/>
    <n v="1"/>
    <n v="1"/>
    <x v="19"/>
    <n v="1"/>
    <s v="stream"/>
    <n v="0"/>
  </r>
  <r>
    <s v="SKS2005"/>
    <x v="1"/>
    <x v="38"/>
    <x v="19"/>
    <n v="2.7176940000000002E-4"/>
    <n v="4.0718660000000004E-3"/>
    <n v="1.1851260000000001E-2"/>
    <n v="2"/>
    <n v="5"/>
    <s v="Y"/>
    <n v="5"/>
    <s v="PS"/>
    <x v="15"/>
    <s v="Skagit Spring Yearling"/>
    <n v="3"/>
    <n v="2"/>
    <n v="4"/>
    <n v="5"/>
    <n v="1"/>
    <n v="1"/>
    <x v="20"/>
    <n v="1"/>
    <s v="stream"/>
    <n v="0"/>
  </r>
  <r>
    <s v="SKS2006"/>
    <x v="1"/>
    <x v="38"/>
    <x v="20"/>
    <n v="4.0475409999999999E-4"/>
    <n v="5.5542439999999998E-3"/>
    <n v="1.519213E-2"/>
    <n v="2"/>
    <n v="5"/>
    <s v="Y"/>
    <n v="5"/>
    <s v="PS"/>
    <x v="15"/>
    <s v="Skagit Spring Yearling"/>
    <n v="3"/>
    <n v="2"/>
    <n v="4"/>
    <n v="5"/>
    <n v="1"/>
    <n v="1"/>
    <x v="21"/>
    <n v="1"/>
    <s v="stream"/>
    <n v="0"/>
  </r>
  <r>
    <s v="SKS2007"/>
    <x v="1"/>
    <x v="38"/>
    <x v="21"/>
    <n v="4.7403369999999997E-4"/>
    <n v="7.7214839999999998E-3"/>
    <n v="2.2131350000000001E-2"/>
    <n v="2"/>
    <n v="5"/>
    <s v="Y"/>
    <n v="5"/>
    <s v="PS"/>
    <x v="15"/>
    <s v="Skagit Spring Yearling"/>
    <n v="3"/>
    <n v="2"/>
    <n v="4"/>
    <n v="5"/>
    <n v="1"/>
    <n v="1"/>
    <x v="22"/>
    <n v="1"/>
    <s v="stream"/>
    <n v="0"/>
  </r>
  <r>
    <s v="SKS2008"/>
    <x v="1"/>
    <x v="38"/>
    <x v="22"/>
    <n v="6.837128E-4"/>
    <n v="1.4865120000000001E-2"/>
    <n v="4.1469979999999997E-2"/>
    <n v="2"/>
    <n v="5"/>
    <s v="Y"/>
    <n v="5"/>
    <s v="PS"/>
    <x v="15"/>
    <s v="Skagit Spring Yearling"/>
    <n v="3"/>
    <n v="2"/>
    <n v="4"/>
    <n v="5"/>
    <n v="1"/>
    <n v="1"/>
    <x v="23"/>
    <n v="1"/>
    <s v="stream"/>
    <n v="0"/>
  </r>
  <r>
    <s v="SKS2009"/>
    <x v="1"/>
    <x v="38"/>
    <x v="23"/>
    <n v="2.2266589999999999E-4"/>
    <n v="4.9559629999999999E-3"/>
    <n v="1.393843E-2"/>
    <n v="2"/>
    <n v="5"/>
    <s v="Y"/>
    <n v="5"/>
    <s v="PS"/>
    <x v="15"/>
    <s v="Skagit Spring Yearling"/>
    <n v="3"/>
    <n v="2"/>
    <n v="4"/>
    <n v="5"/>
    <n v="1"/>
    <n v="1"/>
    <x v="24"/>
    <n v="1"/>
    <s v="stream"/>
    <n v="0"/>
  </r>
  <r>
    <s v="SKS2010"/>
    <x v="1"/>
    <x v="38"/>
    <x v="24"/>
    <n v="6.6153290000000003E-4"/>
    <n v="9.4755929999999992E-3"/>
    <n v="2.668243E-2"/>
    <n v="2"/>
    <n v="5"/>
    <s v="Y"/>
    <n v="5"/>
    <s v="PS"/>
    <x v="15"/>
    <s v="Skagit Spring Yearling"/>
    <n v="3"/>
    <n v="2"/>
    <n v="4"/>
    <n v="5"/>
    <n v="1"/>
    <n v="1"/>
    <x v="25"/>
    <n v="1"/>
    <s v="stream"/>
    <n v="0"/>
  </r>
  <r>
    <s v="SKY2000"/>
    <x v="1"/>
    <x v="39"/>
    <x v="14"/>
    <n v="4.7394260000000002E-6"/>
    <n v="3.198649E-3"/>
    <n v="9.2581759999999999E-3"/>
    <n v="2"/>
    <n v="5"/>
    <s v="Y"/>
    <n v="5"/>
    <s v="PS"/>
    <x v="15"/>
    <s v="Skykomish Fall Fingerling"/>
    <n v="3"/>
    <n v="2"/>
    <n v="4"/>
    <n v="5"/>
    <n v="0"/>
    <n v="2"/>
    <x v="14"/>
    <n v="2"/>
    <s v="ocean"/>
    <n v="0"/>
  </r>
  <r>
    <s v="SKY2001"/>
    <x v="1"/>
    <x v="39"/>
    <x v="15"/>
    <n v="7.2442870000000002E-5"/>
    <n v="2.3031290000000001E-3"/>
    <n v="6.5253439999999998E-3"/>
    <n v="2"/>
    <n v="5"/>
    <s v="Y"/>
    <n v="5"/>
    <s v="PS"/>
    <x v="15"/>
    <s v="Skykomish Fall Fingerling"/>
    <n v="3"/>
    <n v="2"/>
    <n v="4"/>
    <n v="5"/>
    <n v="0"/>
    <n v="2"/>
    <x v="15"/>
    <n v="2"/>
    <s v="ocean"/>
    <n v="0"/>
  </r>
  <r>
    <s v="SKY2002"/>
    <x v="1"/>
    <x v="39"/>
    <x v="16"/>
    <n v="2.7957120000000001E-4"/>
    <n v="3.0081719999999999E-3"/>
    <n v="8.0161269999999996E-3"/>
    <n v="2"/>
    <n v="5"/>
    <s v="Y"/>
    <n v="5"/>
    <s v="PS"/>
    <x v="15"/>
    <s v="Skykomish Fall Fingerling"/>
    <n v="3"/>
    <n v="2"/>
    <n v="4"/>
    <n v="5"/>
    <n v="0"/>
    <n v="2"/>
    <x v="16"/>
    <n v="2"/>
    <s v="ocean"/>
    <n v="0"/>
  </r>
  <r>
    <s v="SKY2003"/>
    <x v="1"/>
    <x v="39"/>
    <x v="17"/>
    <n v="2.9318049999999999E-4"/>
    <n v="4.2686089999999996E-3"/>
    <n v="1.1646719999999999E-2"/>
    <n v="2"/>
    <n v="5"/>
    <s v="Y"/>
    <n v="5"/>
    <s v="PS"/>
    <x v="15"/>
    <s v="Skykomish Fall Fingerling"/>
    <n v="3"/>
    <n v="2"/>
    <n v="4"/>
    <n v="5"/>
    <n v="0"/>
    <n v="2"/>
    <x v="17"/>
    <n v="2"/>
    <s v="ocean"/>
    <n v="0"/>
  </r>
  <r>
    <s v="SKY2004"/>
    <x v="1"/>
    <x v="39"/>
    <x v="18"/>
    <n v="5.4132289999999999E-4"/>
    <n v="7.2665239999999999E-3"/>
    <n v="1.9362270000000001E-2"/>
    <n v="2"/>
    <n v="5"/>
    <s v="Y"/>
    <n v="5"/>
    <s v="PS"/>
    <x v="15"/>
    <s v="Skykomish Fall Fingerling"/>
    <n v="3"/>
    <n v="2"/>
    <n v="4"/>
    <n v="5"/>
    <n v="0"/>
    <n v="2"/>
    <x v="18"/>
    <n v="2"/>
    <s v="ocean"/>
    <n v="0"/>
  </r>
  <r>
    <s v="SKY2005"/>
    <x v="1"/>
    <x v="39"/>
    <x v="19"/>
    <n v="1.4568710000000001E-4"/>
    <n v="1.5774509999999999E-3"/>
    <n v="4.3213050000000001E-3"/>
    <n v="2"/>
    <n v="5"/>
    <s v="Y"/>
    <n v="5"/>
    <s v="PS"/>
    <x v="15"/>
    <s v="Skykomish Fall Fingerling"/>
    <n v="3"/>
    <n v="2"/>
    <n v="4"/>
    <n v="5"/>
    <n v="0"/>
    <n v="2"/>
    <x v="19"/>
    <n v="2"/>
    <s v="ocean"/>
    <n v="0"/>
  </r>
  <r>
    <s v="SKY2006"/>
    <x v="1"/>
    <x v="39"/>
    <x v="20"/>
    <n v="1.1499830000000001E-4"/>
    <n v="1.9144590000000001E-3"/>
    <n v="5.1761890000000003E-3"/>
    <n v="2"/>
    <n v="5"/>
    <s v="Y"/>
    <n v="5"/>
    <s v="PS"/>
    <x v="15"/>
    <s v="Skykomish Fall Fingerling"/>
    <n v="3"/>
    <n v="2"/>
    <n v="4"/>
    <n v="5"/>
    <n v="0"/>
    <n v="2"/>
    <x v="20"/>
    <n v="2"/>
    <s v="ocean"/>
    <n v="0"/>
  </r>
  <r>
    <s v="SKY2007"/>
    <x v="1"/>
    <x v="39"/>
    <x v="21"/>
    <n v="1.1564479999999999E-4"/>
    <n v="2.112114E-3"/>
    <n v="5.8917479999999996E-3"/>
    <n v="2"/>
    <n v="5"/>
    <s v="Y"/>
    <n v="5"/>
    <s v="PS"/>
    <x v="15"/>
    <s v="Skykomish Fall Fingerling"/>
    <n v="3"/>
    <n v="2"/>
    <n v="4"/>
    <n v="5"/>
    <n v="0"/>
    <n v="2"/>
    <x v="21"/>
    <n v="2"/>
    <s v="ocean"/>
    <n v="0"/>
  </r>
  <r>
    <s v="SKY2008"/>
    <x v="1"/>
    <x v="39"/>
    <x v="22"/>
    <n v="3.5368269999999999E-4"/>
    <n v="5.2362520000000003E-3"/>
    <n v="1.454692E-2"/>
    <n v="2"/>
    <n v="5"/>
    <s v="Y"/>
    <n v="5"/>
    <s v="PS"/>
    <x v="15"/>
    <s v="Skykomish Fall Fingerling"/>
    <n v="3"/>
    <n v="2"/>
    <n v="4"/>
    <n v="5"/>
    <n v="0"/>
    <n v="2"/>
    <x v="22"/>
    <n v="2"/>
    <s v="ocean"/>
    <n v="0"/>
  </r>
  <r>
    <s v="SKY2009"/>
    <x v="1"/>
    <x v="39"/>
    <x v="23"/>
    <n v="2.437102E-4"/>
    <n v="4.3185890000000003E-3"/>
    <n v="1.200041E-2"/>
    <n v="2"/>
    <n v="5"/>
    <s v="Y"/>
    <n v="5"/>
    <s v="PS"/>
    <x v="15"/>
    <s v="Skykomish Fall Fingerling"/>
    <n v="3"/>
    <n v="2"/>
    <n v="4"/>
    <n v="5"/>
    <n v="0"/>
    <n v="2"/>
    <x v="23"/>
    <n v="2"/>
    <s v="ocean"/>
    <n v="0"/>
  </r>
  <r>
    <s v="SKY2010"/>
    <x v="1"/>
    <x v="39"/>
    <x v="24"/>
    <n v="1.3879469999999999E-4"/>
    <n v="1.77512E-3"/>
    <n v="4.7374749999999997E-3"/>
    <n v="2"/>
    <n v="5"/>
    <s v="Y"/>
    <n v="5"/>
    <s v="PS"/>
    <x v="15"/>
    <s v="Skykomish Fall Fingerling"/>
    <n v="3"/>
    <n v="2"/>
    <n v="4"/>
    <n v="5"/>
    <n v="0"/>
    <n v="2"/>
    <x v="24"/>
    <n v="2"/>
    <s v="ocean"/>
    <n v="0"/>
  </r>
  <r>
    <s v="SKY2011"/>
    <x v="1"/>
    <x v="39"/>
    <x v="25"/>
    <n v="2.038144E-4"/>
    <n v="2.0854860000000001E-3"/>
    <n v="5.7477530000000004E-3"/>
    <n v="2"/>
    <n v="5"/>
    <s v="N"/>
    <n v="4"/>
    <s v="PS"/>
    <x v="15"/>
    <s v="Skykomish Fall Fingerling"/>
    <n v="3"/>
    <n v="2"/>
    <n v="4"/>
    <n v="5"/>
    <n v="0"/>
    <n v="2"/>
    <x v="25"/>
    <n v="2"/>
    <s v="ocean"/>
    <n v="1"/>
  </r>
  <r>
    <s v="SKY2012"/>
    <x v="1"/>
    <x v="39"/>
    <x v="26"/>
    <n v="3.6840979999999999E-4"/>
    <n v="1.337855E-3"/>
    <n v="1.288187E-2"/>
    <n v="2"/>
    <n v="5"/>
    <s v="N"/>
    <n v="3"/>
    <s v="PS"/>
    <x v="15"/>
    <s v="Skykomish Fall Fingerling"/>
    <n v="3"/>
    <n v="2"/>
    <n v="4"/>
    <n v="5"/>
    <n v="0"/>
    <n v="2"/>
    <x v="26"/>
    <n v="2"/>
    <s v="ocean"/>
    <n v="2"/>
  </r>
  <r>
    <s v="SKY2013"/>
    <x v="1"/>
    <x v="39"/>
    <x v="27"/>
    <n v="5.5149590000000003E-4"/>
    <n v="5.5149590000000003E-4"/>
    <n v="4.814541E-2"/>
    <n v="2"/>
    <n v="5"/>
    <s v="N"/>
    <n v="2"/>
    <s v="PS"/>
    <x v="15"/>
    <s v="Skykomish Fall Fingerling"/>
    <n v="3"/>
    <n v="2"/>
    <n v="4"/>
    <n v="5"/>
    <n v="0"/>
    <n v="2"/>
    <x v="27"/>
    <n v="2"/>
    <s v="ocean"/>
    <n v="3"/>
  </r>
  <r>
    <s v="SOO1985"/>
    <x v="1"/>
    <x v="40"/>
    <x v="40"/>
    <n v="9.4209720000000002E-5"/>
    <n v="9.0881209999999998E-4"/>
    <n v="2.5723260000000002E-3"/>
    <n v="2"/>
    <n v="5"/>
    <s v="Y"/>
    <n v="5"/>
    <s v="WAC"/>
    <x v="12"/>
    <s v="Sooes Fall Fingerling"/>
    <n v="3"/>
    <n v="2"/>
    <n v="4"/>
    <n v="6"/>
    <n v="0"/>
    <n v="3"/>
    <x v="40"/>
    <n v="3"/>
    <s v="ocean"/>
    <n v="0"/>
  </r>
  <r>
    <s v="SOO1986"/>
    <x v="1"/>
    <x v="40"/>
    <x v="0"/>
    <n v="7.1690830000000004E-5"/>
    <n v="7.3420069999999998E-4"/>
    <n v="1.929074E-3"/>
    <n v="2"/>
    <n v="5"/>
    <s v="Y"/>
    <n v="5"/>
    <s v="WAC"/>
    <x v="12"/>
    <s v="Sooes Fall Fingerling"/>
    <n v="3"/>
    <n v="2"/>
    <n v="4"/>
    <n v="6"/>
    <n v="0"/>
    <n v="3"/>
    <x v="0"/>
    <n v="3"/>
    <s v="ocean"/>
    <n v="0"/>
  </r>
  <r>
    <s v="SOO1987"/>
    <x v="1"/>
    <x v="40"/>
    <x v="1"/>
    <n v="6.8722499999999997E-4"/>
    <n v="3.5472849999999998E-3"/>
    <n v="9.4550329999999998E-3"/>
    <n v="2"/>
    <n v="5"/>
    <s v="Y"/>
    <n v="5"/>
    <s v="WAC"/>
    <x v="12"/>
    <s v="Sooes Fall Fingerling"/>
    <n v="3"/>
    <n v="2"/>
    <n v="4"/>
    <n v="6"/>
    <n v="0"/>
    <n v="3"/>
    <x v="1"/>
    <n v="3"/>
    <s v="ocean"/>
    <n v="0"/>
  </r>
  <r>
    <s v="SOO1988"/>
    <x v="1"/>
    <x v="40"/>
    <x v="2"/>
    <s v="na"/>
    <s v="na"/>
    <s v="na"/>
    <s v="na"/>
    <s v="na"/>
    <s v="na"/>
    <s v="na"/>
    <s v="WAC"/>
    <x v="12"/>
    <s v="Sooes Fall Fingerling"/>
    <n v="3"/>
    <n v="2"/>
    <n v="4"/>
    <n v="6"/>
    <n v="0"/>
    <n v="3"/>
    <x v="2"/>
    <n v="3"/>
    <s v="ocean"/>
    <s v="na"/>
  </r>
  <r>
    <s v="SOO1989"/>
    <x v="1"/>
    <x v="40"/>
    <x v="3"/>
    <n v="1.1010709999999999E-3"/>
    <n v="5.9148860000000003E-3"/>
    <n v="1.547489E-2"/>
    <n v="2"/>
    <n v="5"/>
    <s v="Y"/>
    <n v="5"/>
    <s v="WAC"/>
    <x v="12"/>
    <s v="Sooes Fall Fingerling"/>
    <n v="3"/>
    <n v="2"/>
    <n v="4"/>
    <n v="6"/>
    <n v="0"/>
    <n v="3"/>
    <x v="3"/>
    <n v="3"/>
    <s v="ocean"/>
    <n v="0"/>
  </r>
  <r>
    <s v="SOO1990"/>
    <x v="1"/>
    <x v="40"/>
    <x v="4"/>
    <n v="2.6227059999999998E-4"/>
    <n v="1.6783029999999999E-3"/>
    <n v="4.5574910000000003E-3"/>
    <n v="2"/>
    <n v="5"/>
    <s v="Y"/>
    <n v="5"/>
    <s v="WAC"/>
    <x v="12"/>
    <s v="Sooes Fall Fingerling"/>
    <n v="3"/>
    <n v="2"/>
    <n v="4"/>
    <n v="6"/>
    <n v="0"/>
    <n v="3"/>
    <x v="4"/>
    <n v="3"/>
    <s v="ocean"/>
    <n v="0"/>
  </r>
  <r>
    <s v="SOO1991"/>
    <x v="1"/>
    <x v="40"/>
    <x v="5"/>
    <n v="5.7664049999999999E-5"/>
    <n v="2.676946E-4"/>
    <n v="6.8136770000000002E-4"/>
    <n v="2"/>
    <n v="5"/>
    <s v="Y"/>
    <n v="5"/>
    <s v="WAC"/>
    <x v="12"/>
    <s v="Sooes Fall Fingerling"/>
    <n v="3"/>
    <n v="2"/>
    <n v="4"/>
    <n v="6"/>
    <n v="0"/>
    <n v="3"/>
    <x v="5"/>
    <n v="3"/>
    <s v="ocean"/>
    <n v="0"/>
  </r>
  <r>
    <s v="SOO1992"/>
    <x v="1"/>
    <x v="40"/>
    <x v="6"/>
    <n v="3.004118E-4"/>
    <n v="1.7153509999999999E-3"/>
    <n v="4.6001560000000002E-3"/>
    <n v="2"/>
    <n v="5"/>
    <s v="Y"/>
    <n v="5"/>
    <s v="WAC"/>
    <x v="12"/>
    <s v="Sooes Fall Fingerling"/>
    <n v="3"/>
    <n v="2"/>
    <n v="4"/>
    <n v="6"/>
    <n v="0"/>
    <n v="3"/>
    <x v="6"/>
    <n v="3"/>
    <s v="ocean"/>
    <n v="0"/>
  </r>
  <r>
    <s v="SOO1993"/>
    <x v="1"/>
    <x v="40"/>
    <x v="7"/>
    <n v="1.57582E-4"/>
    <n v="1.8067269999999999E-3"/>
    <n v="4.9955420000000004E-3"/>
    <n v="2"/>
    <n v="5"/>
    <s v="Y"/>
    <n v="5"/>
    <s v="WAC"/>
    <x v="12"/>
    <s v="Sooes Fall Fingerling"/>
    <n v="3"/>
    <n v="2"/>
    <n v="4"/>
    <n v="6"/>
    <n v="0"/>
    <n v="3"/>
    <x v="7"/>
    <n v="3"/>
    <s v="ocean"/>
    <n v="0"/>
  </r>
  <r>
    <s v="SOO1994"/>
    <x v="1"/>
    <x v="40"/>
    <x v="8"/>
    <n v="5.5898169999999997E-5"/>
    <n v="6.7523400000000003E-4"/>
    <n v="2.1669129999999999E-3"/>
    <n v="2"/>
    <n v="5"/>
    <s v="Y"/>
    <n v="5"/>
    <s v="WAC"/>
    <x v="12"/>
    <s v="Sooes Fall Fingerling"/>
    <n v="3"/>
    <n v="2"/>
    <n v="4"/>
    <n v="6"/>
    <n v="0"/>
    <n v="3"/>
    <x v="8"/>
    <n v="3"/>
    <s v="ocean"/>
    <n v="0"/>
  </r>
  <r>
    <s v="SOO1995"/>
    <x v="1"/>
    <x v="40"/>
    <x v="9"/>
    <n v="1.827508E-4"/>
    <n v="1.370479E-3"/>
    <n v="3.6301150000000002E-3"/>
    <n v="2"/>
    <n v="5"/>
    <s v="Y"/>
    <n v="5"/>
    <s v="WAC"/>
    <x v="12"/>
    <s v="Sooes Fall Fingerling"/>
    <n v="3"/>
    <n v="2"/>
    <n v="4"/>
    <n v="6"/>
    <n v="0"/>
    <n v="3"/>
    <x v="9"/>
    <n v="3"/>
    <s v="ocean"/>
    <n v="0"/>
  </r>
  <r>
    <s v="SOO1996"/>
    <x v="1"/>
    <x v="40"/>
    <x v="10"/>
    <n v="1.9181249999999999E-5"/>
    <n v="4.063866E-4"/>
    <n v="1.12565E-3"/>
    <n v="2"/>
    <n v="5"/>
    <s v="Y"/>
    <n v="5"/>
    <s v="WAC"/>
    <x v="12"/>
    <s v="Sooes Fall Fingerling"/>
    <n v="3"/>
    <n v="2"/>
    <n v="4"/>
    <n v="6"/>
    <n v="0"/>
    <n v="3"/>
    <x v="10"/>
    <n v="3"/>
    <s v="ocean"/>
    <n v="0"/>
  </r>
  <r>
    <s v="SOO1997"/>
    <x v="1"/>
    <x v="40"/>
    <x v="11"/>
    <n v="6.5357740000000002E-5"/>
    <n v="9.1910120000000004E-4"/>
    <n v="2.618109E-3"/>
    <n v="2"/>
    <n v="5"/>
    <s v="Y"/>
    <n v="5"/>
    <s v="WAC"/>
    <x v="12"/>
    <s v="Sooes Fall Fingerling"/>
    <n v="3"/>
    <n v="2"/>
    <n v="4"/>
    <n v="6"/>
    <n v="0"/>
    <n v="3"/>
    <x v="11"/>
    <n v="3"/>
    <s v="ocean"/>
    <n v="0"/>
  </r>
  <r>
    <s v="SOO1998"/>
    <x v="1"/>
    <x v="40"/>
    <x v="12"/>
    <n v="9.9433480000000001E-5"/>
    <n v="2.905464E-3"/>
    <n v="8.4838699999999993E-3"/>
    <n v="2"/>
    <n v="5"/>
    <s v="Y"/>
    <n v="5"/>
    <s v="WAC"/>
    <x v="12"/>
    <s v="Sooes Fall Fingerling"/>
    <n v="3"/>
    <n v="2"/>
    <n v="4"/>
    <n v="6"/>
    <n v="0"/>
    <n v="3"/>
    <x v="12"/>
    <n v="3"/>
    <s v="ocean"/>
    <n v="0"/>
  </r>
  <r>
    <s v="SOO1999"/>
    <x v="1"/>
    <x v="40"/>
    <x v="13"/>
    <n v="3.007361E-4"/>
    <n v="3.272956E-3"/>
    <n v="9.2921380000000001E-3"/>
    <n v="2"/>
    <n v="5"/>
    <s v="Y"/>
    <n v="5"/>
    <s v="WAC"/>
    <x v="12"/>
    <s v="Sooes Fall Fingerling"/>
    <n v="3"/>
    <n v="2"/>
    <n v="4"/>
    <n v="6"/>
    <n v="0"/>
    <n v="3"/>
    <x v="13"/>
    <n v="3"/>
    <s v="ocean"/>
    <n v="0"/>
  </r>
  <r>
    <s v="SOO2000"/>
    <x v="1"/>
    <x v="40"/>
    <x v="14"/>
    <n v="3.145178E-4"/>
    <n v="4.2581850000000003E-3"/>
    <n v="1.178154E-2"/>
    <n v="2"/>
    <n v="5"/>
    <s v="Y"/>
    <n v="5"/>
    <s v="WAC"/>
    <x v="12"/>
    <s v="Sooes Fall Fingerling"/>
    <n v="3"/>
    <n v="2"/>
    <n v="4"/>
    <n v="6"/>
    <n v="0"/>
    <n v="3"/>
    <x v="14"/>
    <n v="3"/>
    <s v="ocean"/>
    <n v="0"/>
  </r>
  <r>
    <s v="SOO2001"/>
    <x v="1"/>
    <x v="40"/>
    <x v="15"/>
    <n v="1.708007E-4"/>
    <n v="2.8653709999999998E-3"/>
    <n v="8.0769710000000005E-3"/>
    <n v="2"/>
    <n v="5"/>
    <s v="Y"/>
    <n v="5"/>
    <s v="WAC"/>
    <x v="12"/>
    <s v="Sooes Fall Fingerling"/>
    <n v="3"/>
    <n v="2"/>
    <n v="4"/>
    <n v="6"/>
    <n v="0"/>
    <n v="3"/>
    <x v="15"/>
    <n v="3"/>
    <s v="ocean"/>
    <n v="0"/>
  </r>
  <r>
    <s v="SOO2002"/>
    <x v="1"/>
    <x v="40"/>
    <x v="16"/>
    <n v="7.5698390000000006E-5"/>
    <n v="3.4046549999999998E-4"/>
    <n v="9.0037940000000001E-4"/>
    <n v="2"/>
    <n v="5"/>
    <s v="Y"/>
    <n v="5"/>
    <s v="WAC"/>
    <x v="12"/>
    <s v="Sooes Fall Fingerling"/>
    <n v="3"/>
    <n v="2"/>
    <n v="4"/>
    <n v="6"/>
    <n v="0"/>
    <n v="3"/>
    <x v="16"/>
    <n v="3"/>
    <s v="ocean"/>
    <n v="0"/>
  </r>
  <r>
    <s v="SOO2003"/>
    <x v="1"/>
    <x v="40"/>
    <x v="17"/>
    <n v="4.1651399999999999E-5"/>
    <n v="2.269234E-4"/>
    <n v="5.61835E-4"/>
    <n v="2"/>
    <n v="5"/>
    <s v="Y"/>
    <n v="5"/>
    <s v="WAC"/>
    <x v="12"/>
    <s v="Sooes Fall Fingerling"/>
    <n v="3"/>
    <n v="2"/>
    <n v="4"/>
    <n v="6"/>
    <n v="0"/>
    <n v="3"/>
    <x v="17"/>
    <n v="3"/>
    <s v="ocean"/>
    <n v="0"/>
  </r>
  <r>
    <s v="SOO2004"/>
    <x v="1"/>
    <x v="40"/>
    <x v="18"/>
    <n v="7.8338439999999998E-6"/>
    <n v="4.1578729999999998E-5"/>
    <n v="1.137291E-4"/>
    <n v="2"/>
    <n v="5"/>
    <s v="Y"/>
    <n v="5"/>
    <s v="WAC"/>
    <x v="12"/>
    <s v="Sooes Fall Fingerling"/>
    <n v="3"/>
    <n v="2"/>
    <n v="4"/>
    <n v="6"/>
    <n v="0"/>
    <n v="3"/>
    <x v="18"/>
    <n v="3"/>
    <s v="ocean"/>
    <n v="0"/>
  </r>
  <r>
    <s v="SOO2005"/>
    <x v="1"/>
    <x v="40"/>
    <x v="19"/>
    <n v="1.406809E-4"/>
    <n v="2.1116989999999999E-3"/>
    <n v="5.9139500000000003E-3"/>
    <n v="2"/>
    <n v="5"/>
    <s v="Y"/>
    <n v="5"/>
    <s v="WAC"/>
    <x v="12"/>
    <s v="Sooes Fall Fingerling"/>
    <n v="3"/>
    <n v="2"/>
    <n v="4"/>
    <n v="6"/>
    <n v="0"/>
    <n v="3"/>
    <x v="19"/>
    <n v="3"/>
    <s v="ocean"/>
    <n v="0"/>
  </r>
  <r>
    <s v="SOO2006"/>
    <x v="1"/>
    <x v="40"/>
    <x v="20"/>
    <n v="6.9666409999999995E-5"/>
    <n v="4.2539489999999998E-4"/>
    <n v="1.117191E-3"/>
    <n v="2"/>
    <n v="5"/>
    <s v="Y"/>
    <n v="5"/>
    <s v="WAC"/>
    <x v="12"/>
    <s v="Sooes Fall Fingerling"/>
    <n v="3"/>
    <n v="2"/>
    <n v="4"/>
    <n v="6"/>
    <n v="0"/>
    <n v="3"/>
    <x v="20"/>
    <n v="3"/>
    <s v="ocean"/>
    <n v="0"/>
  </r>
  <r>
    <s v="SOO2007"/>
    <x v="1"/>
    <x v="40"/>
    <x v="21"/>
    <n v="8.7040719999999998E-4"/>
    <n v="6.5228270000000001E-3"/>
    <n v="1.7822810000000001E-2"/>
    <n v="2"/>
    <n v="5"/>
    <s v="Y"/>
    <n v="5"/>
    <s v="WAC"/>
    <x v="12"/>
    <s v="Sooes Fall Fingerling"/>
    <n v="3"/>
    <n v="2"/>
    <n v="4"/>
    <n v="6"/>
    <n v="0"/>
    <n v="3"/>
    <x v="21"/>
    <n v="3"/>
    <s v="ocean"/>
    <n v="0"/>
  </r>
  <r>
    <s v="SOO2008"/>
    <x v="1"/>
    <x v="40"/>
    <x v="22"/>
    <n v="2.7182129999999999E-4"/>
    <n v="2.7214800000000001E-3"/>
    <n v="7.3348409999999999E-3"/>
    <n v="2"/>
    <n v="5"/>
    <s v="Y"/>
    <n v="5"/>
    <s v="WAC"/>
    <x v="12"/>
    <s v="Sooes Fall Fingerling"/>
    <n v="3"/>
    <n v="2"/>
    <n v="4"/>
    <n v="6"/>
    <n v="0"/>
    <n v="3"/>
    <x v="22"/>
    <n v="3"/>
    <s v="ocean"/>
    <n v="0"/>
  </r>
  <r>
    <s v="SOO2009"/>
    <x v="1"/>
    <x v="40"/>
    <x v="23"/>
    <n v="2.5572669999999998E-4"/>
    <n v="1.5377419999999999E-3"/>
    <n v="4.0874759999999996E-3"/>
    <n v="2"/>
    <n v="5"/>
    <s v="Y"/>
    <n v="5"/>
    <s v="WAC"/>
    <x v="12"/>
    <s v="Sooes Fall Fingerling"/>
    <n v="3"/>
    <n v="2"/>
    <n v="4"/>
    <n v="6"/>
    <n v="0"/>
    <n v="3"/>
    <x v="23"/>
    <n v="3"/>
    <s v="ocean"/>
    <n v="0"/>
  </r>
  <r>
    <s v="SOO2010"/>
    <x v="1"/>
    <x v="40"/>
    <x v="24"/>
    <n v="1.03984E-4"/>
    <n v="2.3230350000000002E-3"/>
    <n v="6.408749E-3"/>
    <n v="2"/>
    <n v="5"/>
    <s v="Y"/>
    <n v="5"/>
    <s v="WAC"/>
    <x v="12"/>
    <s v="Sooes Fall Fingerling"/>
    <n v="3"/>
    <n v="2"/>
    <n v="4"/>
    <n v="6"/>
    <n v="0"/>
    <n v="3"/>
    <x v="24"/>
    <n v="3"/>
    <s v="ocean"/>
    <n v="0"/>
  </r>
  <r>
    <s v="SOO2011"/>
    <x v="1"/>
    <x v="40"/>
    <x v="25"/>
    <n v="1.085094E-4"/>
    <n v="5.9736329999999999E-3"/>
    <n v="2.0019470000000001E-2"/>
    <n v="2"/>
    <n v="5"/>
    <s v="N"/>
    <n v="4"/>
    <s v="WAC"/>
    <x v="12"/>
    <s v="Sooes Fall Fingerling"/>
    <n v="3"/>
    <n v="2"/>
    <n v="4"/>
    <n v="6"/>
    <n v="0"/>
    <n v="3"/>
    <x v="25"/>
    <n v="3"/>
    <s v="ocean"/>
    <n v="1"/>
  </r>
  <r>
    <s v="SOO2012"/>
    <x v="1"/>
    <x v="40"/>
    <x v="26"/>
    <n v="1.6670850000000001E-4"/>
    <n v="2.620757E-3"/>
    <n v="2.7327069999999998E-2"/>
    <n v="2"/>
    <n v="5"/>
    <s v="N"/>
    <n v="3"/>
    <s v="WAC"/>
    <x v="12"/>
    <s v="Sooes Fall Fingerling"/>
    <n v="3"/>
    <n v="2"/>
    <n v="4"/>
    <n v="6"/>
    <n v="0"/>
    <n v="3"/>
    <x v="26"/>
    <n v="3"/>
    <s v="ocean"/>
    <n v="2"/>
  </r>
  <r>
    <s v="SPR1972"/>
    <x v="1"/>
    <x v="41"/>
    <x v="42"/>
    <n v="4.5106219999999997E-3"/>
    <n v="3.4046090000000001E-2"/>
    <n v="8.2612030000000003E-2"/>
    <n v="2"/>
    <n v="5"/>
    <s v="Y"/>
    <n v="5"/>
    <s v="CR"/>
    <x v="10"/>
    <s v="Spring Creek Tule"/>
    <n v="4"/>
    <n v="2"/>
    <n v="4"/>
    <n v="5"/>
    <n v="0"/>
    <n v="3"/>
    <x v="42"/>
    <n v="3"/>
    <s v="ocean"/>
    <n v="0"/>
  </r>
  <r>
    <s v="SPR1973"/>
    <x v="1"/>
    <x v="41"/>
    <x v="28"/>
    <n v="4.5796359999999998E-3"/>
    <n v="1.7034480000000001E-2"/>
    <n v="3.810815E-2"/>
    <n v="2"/>
    <n v="5"/>
    <s v="Y"/>
    <n v="5"/>
    <s v="CR"/>
    <x v="10"/>
    <s v="Spring Creek Tule"/>
    <n v="4"/>
    <n v="2"/>
    <n v="4"/>
    <n v="5"/>
    <n v="0"/>
    <n v="3"/>
    <x v="28"/>
    <n v="3"/>
    <s v="ocean"/>
    <n v="0"/>
  </r>
  <r>
    <s v="SPR1974"/>
    <x v="1"/>
    <x v="41"/>
    <x v="29"/>
    <n v="4.9409199999999997E-3"/>
    <n v="2.658232E-2"/>
    <n v="6.2045799999999998E-2"/>
    <n v="2"/>
    <n v="5"/>
    <s v="Y"/>
    <n v="5"/>
    <s v="CR"/>
    <x v="10"/>
    <s v="Spring Creek Tule"/>
    <n v="4"/>
    <n v="2"/>
    <n v="4"/>
    <n v="5"/>
    <n v="0"/>
    <n v="3"/>
    <x v="29"/>
    <n v="3"/>
    <s v="ocean"/>
    <n v="0"/>
  </r>
  <r>
    <s v="SPR1975"/>
    <x v="1"/>
    <x v="41"/>
    <x v="30"/>
    <n v="2.6178489999999998E-3"/>
    <n v="1.15505E-2"/>
    <n v="2.6367370000000001E-2"/>
    <n v="2"/>
    <n v="5"/>
    <s v="Y"/>
    <n v="5"/>
    <s v="CR"/>
    <x v="10"/>
    <s v="Spring Creek Tule"/>
    <n v="4"/>
    <n v="2"/>
    <n v="4"/>
    <n v="5"/>
    <n v="0"/>
    <n v="3"/>
    <x v="30"/>
    <n v="3"/>
    <s v="ocean"/>
    <n v="0"/>
  </r>
  <r>
    <s v="SPR1976"/>
    <x v="1"/>
    <x v="41"/>
    <x v="31"/>
    <n v="1.904074E-3"/>
    <n v="1.0750020000000001E-2"/>
    <n v="2.5627670000000002E-2"/>
    <n v="2"/>
    <n v="5"/>
    <s v="Y"/>
    <n v="5"/>
    <s v="CR"/>
    <x v="10"/>
    <s v="Spring Creek Tule"/>
    <n v="4"/>
    <n v="2"/>
    <n v="4"/>
    <n v="5"/>
    <n v="0"/>
    <n v="3"/>
    <x v="31"/>
    <n v="3"/>
    <s v="ocean"/>
    <n v="0"/>
  </r>
  <r>
    <s v="SPR1977"/>
    <x v="1"/>
    <x v="41"/>
    <x v="32"/>
    <n v="2.944491E-3"/>
    <n v="1.324034E-2"/>
    <n v="3.0070670000000001E-2"/>
    <n v="2"/>
    <n v="5"/>
    <s v="Y"/>
    <n v="5"/>
    <s v="CR"/>
    <x v="10"/>
    <s v="Spring Creek Tule"/>
    <n v="4"/>
    <n v="2"/>
    <n v="4"/>
    <n v="5"/>
    <n v="0"/>
    <n v="3"/>
    <x v="32"/>
    <n v="3"/>
    <s v="ocean"/>
    <n v="0"/>
  </r>
  <r>
    <s v="SPR1978"/>
    <x v="1"/>
    <x v="41"/>
    <x v="33"/>
    <n v="2.9370820000000001E-3"/>
    <n v="1.4561330000000001E-2"/>
    <n v="3.3774619999999998E-2"/>
    <n v="2"/>
    <n v="5"/>
    <s v="Y"/>
    <n v="5"/>
    <s v="CR"/>
    <x v="10"/>
    <s v="Spring Creek Tule"/>
    <n v="4"/>
    <n v="2"/>
    <n v="4"/>
    <n v="5"/>
    <n v="0"/>
    <n v="3"/>
    <x v="33"/>
    <n v="3"/>
    <s v="ocean"/>
    <n v="0"/>
  </r>
  <r>
    <s v="SPR1979"/>
    <x v="1"/>
    <x v="41"/>
    <x v="34"/>
    <n v="4.802639E-3"/>
    <n v="1.8358340000000001E-2"/>
    <n v="4.0799460000000003E-2"/>
    <n v="2"/>
    <n v="5"/>
    <s v="Y"/>
    <n v="5"/>
    <s v="CR"/>
    <x v="10"/>
    <s v="Spring Creek Tule"/>
    <n v="4"/>
    <n v="2"/>
    <n v="4"/>
    <n v="5"/>
    <n v="0"/>
    <n v="3"/>
    <x v="34"/>
    <n v="3"/>
    <s v="ocean"/>
    <n v="0"/>
  </r>
  <r>
    <s v="SPR1980"/>
    <x v="1"/>
    <x v="41"/>
    <x v="35"/>
    <n v="4.72325E-4"/>
    <n v="2.4523990000000001E-3"/>
    <n v="5.7327469999999998E-3"/>
    <n v="2"/>
    <n v="5"/>
    <s v="Y"/>
    <n v="5"/>
    <s v="CR"/>
    <x v="10"/>
    <s v="Spring Creek Tule"/>
    <n v="4"/>
    <n v="2"/>
    <n v="4"/>
    <n v="5"/>
    <n v="0"/>
    <n v="3"/>
    <x v="35"/>
    <n v="3"/>
    <s v="ocean"/>
    <n v="0"/>
  </r>
  <r>
    <s v="SPR1981"/>
    <x v="1"/>
    <x v="41"/>
    <x v="36"/>
    <n v="7.6595899999999998E-4"/>
    <n v="4.5198599999999997E-3"/>
    <n v="1.057311E-2"/>
    <n v="2"/>
    <n v="5"/>
    <s v="Y"/>
    <n v="5"/>
    <s v="CR"/>
    <x v="10"/>
    <s v="Spring Creek Tule"/>
    <n v="4"/>
    <n v="2"/>
    <n v="4"/>
    <n v="5"/>
    <n v="0"/>
    <n v="3"/>
    <x v="36"/>
    <n v="3"/>
    <s v="ocean"/>
    <n v="0"/>
  </r>
  <r>
    <s v="SPR1982"/>
    <x v="1"/>
    <x v="41"/>
    <x v="37"/>
    <n v="2.9617070000000001E-3"/>
    <n v="1.542673E-2"/>
    <n v="3.610965E-2"/>
    <n v="2"/>
    <n v="5"/>
    <s v="Y"/>
    <n v="5"/>
    <s v="CR"/>
    <x v="10"/>
    <s v="Spring Creek Tule"/>
    <n v="4"/>
    <n v="2"/>
    <n v="4"/>
    <n v="5"/>
    <n v="0"/>
    <n v="3"/>
    <x v="37"/>
    <n v="3"/>
    <s v="ocean"/>
    <n v="0"/>
  </r>
  <r>
    <s v="SPR1983"/>
    <x v="1"/>
    <x v="41"/>
    <x v="38"/>
    <n v="3.7805119999999998E-4"/>
    <n v="1.6891880000000001E-3"/>
    <n v="4.013417E-3"/>
    <n v="2"/>
    <n v="5"/>
    <s v="Y"/>
    <n v="5"/>
    <s v="CR"/>
    <x v="10"/>
    <s v="Spring Creek Tule"/>
    <n v="4"/>
    <n v="2"/>
    <n v="4"/>
    <n v="5"/>
    <n v="0"/>
    <n v="3"/>
    <x v="38"/>
    <n v="3"/>
    <s v="ocean"/>
    <n v="0"/>
  </r>
  <r>
    <s v="SPR1984"/>
    <x v="1"/>
    <x v="41"/>
    <x v="39"/>
    <n v="1.269008E-4"/>
    <n v="4.9486240000000002E-4"/>
    <n v="1.2010090000000001E-3"/>
    <n v="2"/>
    <n v="5"/>
    <s v="Y"/>
    <n v="5"/>
    <s v="CR"/>
    <x v="10"/>
    <s v="Spring Creek Tule"/>
    <n v="4"/>
    <n v="2"/>
    <n v="4"/>
    <n v="5"/>
    <n v="0"/>
    <n v="3"/>
    <x v="39"/>
    <n v="3"/>
    <s v="ocean"/>
    <n v="0"/>
  </r>
  <r>
    <s v="SPR1985"/>
    <x v="1"/>
    <x v="41"/>
    <x v="40"/>
    <n v="1.31383E-4"/>
    <n v="1.3979789999999999E-3"/>
    <n v="3.524704E-3"/>
    <n v="2"/>
    <n v="5"/>
    <s v="Y"/>
    <n v="5"/>
    <s v="CR"/>
    <x v="10"/>
    <s v="Spring Creek Tule"/>
    <n v="4"/>
    <n v="2"/>
    <n v="4"/>
    <n v="5"/>
    <n v="0"/>
    <n v="3"/>
    <x v="40"/>
    <n v="3"/>
    <s v="ocean"/>
    <n v="0"/>
  </r>
  <r>
    <s v="SPR1986"/>
    <x v="1"/>
    <x v="41"/>
    <x v="0"/>
    <n v="6.8444079999999997E-4"/>
    <n v="4.9152500000000003E-3"/>
    <n v="1.176573E-2"/>
    <n v="2"/>
    <n v="5"/>
    <s v="Y"/>
    <n v="5"/>
    <s v="CR"/>
    <x v="10"/>
    <s v="Spring Creek Tule"/>
    <n v="4"/>
    <n v="2"/>
    <n v="4"/>
    <n v="5"/>
    <n v="0"/>
    <n v="3"/>
    <x v="0"/>
    <n v="3"/>
    <s v="ocean"/>
    <n v="0"/>
  </r>
  <r>
    <s v="SPR1987"/>
    <x v="1"/>
    <x v="41"/>
    <x v="1"/>
    <n v="6.9221500000000004E-4"/>
    <n v="3.608623E-3"/>
    <n v="8.4806729999999993E-3"/>
    <n v="2"/>
    <n v="5"/>
    <s v="Y"/>
    <n v="5"/>
    <s v="CR"/>
    <x v="10"/>
    <s v="Spring Creek Tule"/>
    <n v="4"/>
    <n v="2"/>
    <n v="4"/>
    <n v="5"/>
    <n v="0"/>
    <n v="3"/>
    <x v="1"/>
    <n v="3"/>
    <s v="ocean"/>
    <n v="0"/>
  </r>
  <r>
    <s v="SPR1988"/>
    <x v="1"/>
    <x v="41"/>
    <x v="2"/>
    <n v="1.501549E-3"/>
    <n v="5.8571439999999999E-3"/>
    <n v="1.324095E-2"/>
    <n v="2"/>
    <n v="5"/>
    <s v="Y"/>
    <n v="5"/>
    <s v="CR"/>
    <x v="10"/>
    <s v="Spring Creek Tule"/>
    <n v="4"/>
    <n v="2"/>
    <n v="4"/>
    <n v="5"/>
    <n v="0"/>
    <n v="3"/>
    <x v="2"/>
    <n v="3"/>
    <s v="ocean"/>
    <n v="0"/>
  </r>
  <r>
    <s v="SPR1989"/>
    <x v="1"/>
    <x v="41"/>
    <x v="3"/>
    <n v="8.3068089999999996E-4"/>
    <n v="6.2354369999999999E-3"/>
    <n v="1.4841129999999999E-2"/>
    <n v="2"/>
    <n v="5"/>
    <s v="Y"/>
    <n v="5"/>
    <s v="CR"/>
    <x v="10"/>
    <s v="Spring Creek Tule"/>
    <n v="4"/>
    <n v="2"/>
    <n v="4"/>
    <n v="5"/>
    <n v="0"/>
    <n v="3"/>
    <x v="3"/>
    <n v="3"/>
    <s v="ocean"/>
    <n v="0"/>
  </r>
  <r>
    <s v="SPR1990"/>
    <x v="1"/>
    <x v="41"/>
    <x v="4"/>
    <n v="3.7016879999999999E-4"/>
    <n v="1.6652959999999999E-3"/>
    <n v="3.8367689999999999E-3"/>
    <n v="2"/>
    <n v="5"/>
    <s v="Y"/>
    <n v="5"/>
    <s v="CR"/>
    <x v="10"/>
    <s v="Spring Creek Tule"/>
    <n v="4"/>
    <n v="2"/>
    <n v="4"/>
    <n v="5"/>
    <n v="0"/>
    <n v="3"/>
    <x v="4"/>
    <n v="3"/>
    <s v="ocean"/>
    <n v="0"/>
  </r>
  <r>
    <s v="SPR1991"/>
    <x v="1"/>
    <x v="41"/>
    <x v="5"/>
    <n v="3.7644849999999999E-4"/>
    <n v="1.831531E-3"/>
    <n v="4.2692659999999999E-3"/>
    <n v="2"/>
    <n v="5"/>
    <s v="Y"/>
    <n v="5"/>
    <s v="CR"/>
    <x v="10"/>
    <s v="Spring Creek Tule"/>
    <n v="4"/>
    <n v="2"/>
    <n v="4"/>
    <n v="5"/>
    <n v="0"/>
    <n v="3"/>
    <x v="5"/>
    <n v="3"/>
    <s v="ocean"/>
    <n v="0"/>
  </r>
  <r>
    <s v="SPR1992"/>
    <x v="1"/>
    <x v="41"/>
    <x v="6"/>
    <n v="2.9203930000000001E-4"/>
    <n v="1.856456E-3"/>
    <n v="4.3969569999999999E-3"/>
    <n v="2"/>
    <n v="5"/>
    <s v="Y"/>
    <n v="5"/>
    <s v="CR"/>
    <x v="10"/>
    <s v="Spring Creek Tule"/>
    <n v="4"/>
    <n v="2"/>
    <n v="4"/>
    <n v="5"/>
    <n v="0"/>
    <n v="3"/>
    <x v="6"/>
    <n v="3"/>
    <s v="ocean"/>
    <n v="0"/>
  </r>
  <r>
    <s v="SPR1993"/>
    <x v="1"/>
    <x v="41"/>
    <x v="7"/>
    <n v="2.743833E-4"/>
    <n v="2.3037629999999999E-3"/>
    <n v="5.6050869999999999E-3"/>
    <n v="2"/>
    <n v="5"/>
    <s v="Y"/>
    <n v="5"/>
    <s v="CR"/>
    <x v="10"/>
    <s v="Spring Creek Tule"/>
    <n v="4"/>
    <n v="2"/>
    <n v="4"/>
    <n v="5"/>
    <n v="0"/>
    <n v="3"/>
    <x v="7"/>
    <n v="3"/>
    <s v="ocean"/>
    <n v="0"/>
  </r>
  <r>
    <s v="SPR1994"/>
    <x v="1"/>
    <x v="41"/>
    <x v="8"/>
    <n v="1.928861E-4"/>
    <n v="1.355686E-3"/>
    <n v="3.2387890000000002E-3"/>
    <n v="2"/>
    <n v="5"/>
    <s v="Y"/>
    <n v="5"/>
    <s v="CR"/>
    <x v="10"/>
    <s v="Spring Creek Tule"/>
    <n v="4"/>
    <n v="2"/>
    <n v="4"/>
    <n v="5"/>
    <n v="0"/>
    <n v="3"/>
    <x v="8"/>
    <n v="3"/>
    <s v="ocean"/>
    <n v="0"/>
  </r>
  <r>
    <s v="SPR1995"/>
    <x v="1"/>
    <x v="41"/>
    <x v="9"/>
    <n v="7.4213089999999995E-5"/>
    <n v="6.0637340000000003E-4"/>
    <n v="1.4877720000000001E-3"/>
    <n v="2"/>
    <n v="5"/>
    <s v="Y"/>
    <n v="5"/>
    <s v="CR"/>
    <x v="10"/>
    <s v="Spring Creek Tule"/>
    <n v="4"/>
    <n v="2"/>
    <n v="4"/>
    <n v="5"/>
    <n v="0"/>
    <n v="3"/>
    <x v="9"/>
    <n v="3"/>
    <s v="ocean"/>
    <n v="0"/>
  </r>
  <r>
    <s v="SPR1996"/>
    <x v="1"/>
    <x v="41"/>
    <x v="10"/>
    <n v="1.165531E-3"/>
    <n v="4.9720090000000003E-3"/>
    <n v="1.140008E-2"/>
    <n v="2"/>
    <n v="5"/>
    <s v="Y"/>
    <n v="5"/>
    <s v="CR"/>
    <x v="10"/>
    <s v="Spring Creek Tule"/>
    <n v="4"/>
    <n v="2"/>
    <n v="4"/>
    <n v="5"/>
    <n v="0"/>
    <n v="3"/>
    <x v="10"/>
    <n v="3"/>
    <s v="ocean"/>
    <n v="0"/>
  </r>
  <r>
    <s v="SPR1997"/>
    <x v="1"/>
    <x v="41"/>
    <x v="11"/>
    <n v="1.032714E-4"/>
    <n v="1.3066460000000001E-3"/>
    <n v="3.4112840000000001E-3"/>
    <n v="2"/>
    <n v="5"/>
    <s v="Y"/>
    <n v="5"/>
    <s v="CR"/>
    <x v="10"/>
    <s v="Spring Creek Tule"/>
    <n v="4"/>
    <n v="2"/>
    <n v="4"/>
    <n v="5"/>
    <n v="0"/>
    <n v="3"/>
    <x v="11"/>
    <n v="3"/>
    <s v="ocean"/>
    <n v="0"/>
  </r>
  <r>
    <s v="SPR1998"/>
    <x v="1"/>
    <x v="41"/>
    <x v="12"/>
    <n v="1.2007630000000001E-3"/>
    <n v="1.5828829999999999E-2"/>
    <n v="3.7911739999999999E-2"/>
    <n v="2"/>
    <n v="5"/>
    <s v="Y"/>
    <n v="5"/>
    <s v="CR"/>
    <x v="10"/>
    <s v="Spring Creek Tule"/>
    <n v="4"/>
    <n v="2"/>
    <n v="4"/>
    <n v="5"/>
    <n v="0"/>
    <n v="3"/>
    <x v="12"/>
    <n v="3"/>
    <s v="ocean"/>
    <n v="0"/>
  </r>
  <r>
    <s v="SPR1999"/>
    <x v="1"/>
    <x v="41"/>
    <x v="13"/>
    <n v="2.1222709999999998E-3"/>
    <n v="1.6747970000000001E-2"/>
    <n v="4.189673E-2"/>
    <n v="2"/>
    <n v="5"/>
    <s v="Y"/>
    <n v="5"/>
    <s v="CR"/>
    <x v="10"/>
    <s v="Spring Creek Tule"/>
    <n v="4"/>
    <n v="2"/>
    <n v="4"/>
    <n v="5"/>
    <n v="0"/>
    <n v="3"/>
    <x v="13"/>
    <n v="3"/>
    <s v="ocean"/>
    <n v="0"/>
  </r>
  <r>
    <s v="SPR2000"/>
    <x v="1"/>
    <x v="41"/>
    <x v="14"/>
    <n v="9.3941160000000001E-4"/>
    <n v="1.343193E-2"/>
    <n v="3.38445E-2"/>
    <n v="2"/>
    <n v="5"/>
    <s v="Y"/>
    <n v="5"/>
    <s v="CR"/>
    <x v="10"/>
    <s v="Spring Creek Tule"/>
    <n v="4"/>
    <n v="2"/>
    <n v="4"/>
    <n v="5"/>
    <n v="0"/>
    <n v="3"/>
    <x v="14"/>
    <n v="3"/>
    <s v="ocean"/>
    <n v="0"/>
  </r>
  <r>
    <s v="SPR2001"/>
    <x v="1"/>
    <x v="41"/>
    <x v="15"/>
    <n v="1.567431E-3"/>
    <n v="1.624687E-2"/>
    <n v="4.0027609999999998E-2"/>
    <n v="2"/>
    <n v="5"/>
    <s v="Y"/>
    <n v="5"/>
    <s v="CR"/>
    <x v="10"/>
    <s v="Spring Creek Tule"/>
    <n v="4"/>
    <n v="2"/>
    <n v="4"/>
    <n v="5"/>
    <n v="0"/>
    <n v="3"/>
    <x v="15"/>
    <n v="3"/>
    <s v="ocean"/>
    <n v="0"/>
  </r>
  <r>
    <s v="SPR2002"/>
    <x v="1"/>
    <x v="41"/>
    <x v="16"/>
    <n v="6.6485619999999998E-4"/>
    <n v="3.3156610000000001E-3"/>
    <n v="7.6259880000000002E-3"/>
    <n v="2"/>
    <n v="5"/>
    <s v="Y"/>
    <n v="5"/>
    <s v="CR"/>
    <x v="10"/>
    <s v="Spring Creek Tule"/>
    <n v="4"/>
    <n v="2"/>
    <n v="4"/>
    <n v="5"/>
    <n v="0"/>
    <n v="3"/>
    <x v="16"/>
    <n v="3"/>
    <s v="ocean"/>
    <n v="0"/>
  </r>
  <r>
    <s v="SPR2003"/>
    <x v="1"/>
    <x v="41"/>
    <x v="17"/>
    <n v="3.0269450000000001E-4"/>
    <n v="1.896219E-3"/>
    <n v="4.4841660000000004E-3"/>
    <n v="2"/>
    <n v="5"/>
    <s v="Y"/>
    <n v="5"/>
    <s v="CR"/>
    <x v="10"/>
    <s v="Spring Creek Tule"/>
    <n v="4"/>
    <n v="2"/>
    <n v="4"/>
    <n v="5"/>
    <n v="0"/>
    <n v="3"/>
    <x v="17"/>
    <n v="3"/>
    <s v="ocean"/>
    <n v="0"/>
  </r>
  <r>
    <s v="SPR2004"/>
    <x v="1"/>
    <x v="41"/>
    <x v="18"/>
    <n v="1.1339809999999999E-4"/>
    <n v="7.3602960000000001E-4"/>
    <n v="1.678522E-3"/>
    <n v="2"/>
    <n v="5"/>
    <s v="Y"/>
    <n v="5"/>
    <s v="CR"/>
    <x v="10"/>
    <s v="Spring Creek Tule"/>
    <n v="4"/>
    <n v="2"/>
    <n v="4"/>
    <n v="5"/>
    <n v="0"/>
    <n v="3"/>
    <x v="18"/>
    <n v="3"/>
    <s v="ocean"/>
    <n v="0"/>
  </r>
  <r>
    <s v="SPR2005"/>
    <x v="1"/>
    <x v="41"/>
    <x v="19"/>
    <n v="1.637634E-3"/>
    <n v="7.8684879999999999E-3"/>
    <n v="1.8251969999999999E-2"/>
    <n v="2"/>
    <n v="5"/>
    <s v="Y"/>
    <n v="5"/>
    <s v="CR"/>
    <x v="10"/>
    <s v="Spring Creek Tule"/>
    <n v="4"/>
    <n v="2"/>
    <n v="4"/>
    <n v="5"/>
    <n v="0"/>
    <n v="3"/>
    <x v="19"/>
    <n v="3"/>
    <s v="ocean"/>
    <n v="0"/>
  </r>
  <r>
    <s v="SPR2006"/>
    <x v="1"/>
    <x v="41"/>
    <x v="20"/>
    <n v="1.070575E-4"/>
    <n v="1.756177E-3"/>
    <n v="4.2622959999999996E-3"/>
    <n v="2"/>
    <n v="5"/>
    <s v="Y"/>
    <n v="5"/>
    <s v="CR"/>
    <x v="10"/>
    <s v="Spring Creek Tule"/>
    <n v="4"/>
    <n v="2"/>
    <n v="4"/>
    <n v="5"/>
    <n v="0"/>
    <n v="3"/>
    <x v="20"/>
    <n v="3"/>
    <s v="ocean"/>
    <n v="0"/>
  </r>
  <r>
    <s v="SPR2007"/>
    <x v="1"/>
    <x v="41"/>
    <x v="21"/>
    <n v="3.4636979999999999E-3"/>
    <n v="1.1890349999999999E-2"/>
    <n v="2.6101340000000001E-2"/>
    <n v="2"/>
    <n v="5"/>
    <s v="Y"/>
    <n v="5"/>
    <s v="CR"/>
    <x v="10"/>
    <s v="Spring Creek Tule"/>
    <n v="4"/>
    <n v="2"/>
    <n v="4"/>
    <n v="5"/>
    <n v="0"/>
    <n v="3"/>
    <x v="21"/>
    <n v="3"/>
    <s v="ocean"/>
    <n v="0"/>
  </r>
  <r>
    <s v="SPR2008"/>
    <x v="1"/>
    <x v="41"/>
    <x v="22"/>
    <n v="1.0724350000000001E-3"/>
    <n v="6.5197700000000003E-3"/>
    <n v="1.523359E-2"/>
    <n v="2"/>
    <n v="5"/>
    <s v="Y"/>
    <n v="5"/>
    <s v="CR"/>
    <x v="10"/>
    <s v="Spring Creek Tule"/>
    <n v="4"/>
    <n v="2"/>
    <n v="4"/>
    <n v="5"/>
    <n v="0"/>
    <n v="3"/>
    <x v="22"/>
    <n v="3"/>
    <s v="ocean"/>
    <n v="0"/>
  </r>
  <r>
    <s v="SPR2009"/>
    <x v="1"/>
    <x v="41"/>
    <x v="23"/>
    <n v="9.8348529999999997E-4"/>
    <n v="7.0584439999999997E-3"/>
    <n v="1.6685309999999998E-2"/>
    <n v="2"/>
    <n v="5"/>
    <s v="Y"/>
    <n v="5"/>
    <s v="CR"/>
    <x v="10"/>
    <s v="Spring Creek Tule"/>
    <n v="4"/>
    <n v="2"/>
    <n v="4"/>
    <n v="5"/>
    <n v="0"/>
    <n v="3"/>
    <x v="23"/>
    <n v="3"/>
    <s v="ocean"/>
    <n v="0"/>
  </r>
  <r>
    <s v="SPR2010"/>
    <x v="1"/>
    <x v="41"/>
    <x v="24"/>
    <n v="6.53872E-4"/>
    <n v="5.8109340000000002E-3"/>
    <n v="1.406366E-2"/>
    <n v="2"/>
    <n v="5"/>
    <s v="Y"/>
    <n v="5"/>
    <s v="CR"/>
    <x v="10"/>
    <s v="Spring Creek Tule"/>
    <n v="4"/>
    <n v="2"/>
    <n v="4"/>
    <n v="5"/>
    <n v="0"/>
    <n v="3"/>
    <x v="24"/>
    <n v="3"/>
    <s v="ocean"/>
    <n v="0"/>
  </r>
  <r>
    <s v="SPR2011"/>
    <x v="1"/>
    <x v="41"/>
    <x v="25"/>
    <n v="1.75552E-3"/>
    <n v="1.2129630000000001E-2"/>
    <n v="2.8496380000000002E-2"/>
    <n v="2"/>
    <n v="5"/>
    <s v="N"/>
    <n v="4"/>
    <s v="CR"/>
    <x v="10"/>
    <s v="Spring Creek Tule"/>
    <n v="4"/>
    <n v="2"/>
    <n v="4"/>
    <n v="5"/>
    <n v="0"/>
    <n v="3"/>
    <x v="25"/>
    <n v="3"/>
    <s v="ocean"/>
    <n v="1"/>
  </r>
  <r>
    <s v="SPR2012"/>
    <x v="1"/>
    <x v="41"/>
    <x v="26"/>
    <n v="2.3599670000000001E-3"/>
    <n v="1.6751740000000001E-2"/>
    <n v="4.4449809999999999E-2"/>
    <n v="2"/>
    <n v="5"/>
    <s v="N"/>
    <n v="3"/>
    <s v="CR"/>
    <x v="10"/>
    <s v="Spring Creek Tule"/>
    <n v="4"/>
    <n v="2"/>
    <n v="4"/>
    <n v="5"/>
    <n v="0"/>
    <n v="3"/>
    <x v="26"/>
    <n v="3"/>
    <s v="ocean"/>
    <n v="2"/>
  </r>
  <r>
    <s v="SPR2013"/>
    <x v="1"/>
    <x v="41"/>
    <x v="27"/>
    <n v="1.639642E-3"/>
    <n v="1.639642E-3"/>
    <n v="2.3436619999999998E-2"/>
    <n v="2"/>
    <n v="5"/>
    <s v="N"/>
    <n v="2"/>
    <s v="CR"/>
    <x v="10"/>
    <s v="Spring Creek Tule"/>
    <n v="4"/>
    <n v="2"/>
    <n v="4"/>
    <n v="5"/>
    <n v="0"/>
    <n v="3"/>
    <x v="27"/>
    <n v="3"/>
    <s v="ocean"/>
    <n v="3"/>
  </r>
  <r>
    <s v="SPS1971"/>
    <x v="1"/>
    <x v="42"/>
    <x v="43"/>
    <n v="2.0406490000000001E-4"/>
    <n v="2.7696109999999999E-3"/>
    <n v="7.8294039999999999E-3"/>
    <n v="2"/>
    <n v="5"/>
    <s v="Y"/>
    <n v="5"/>
    <s v="PS"/>
    <x v="16"/>
    <s v="South Puget Sound Fall Fingerling"/>
    <n v="3"/>
    <n v="2"/>
    <n v="4"/>
    <n v="5"/>
    <n v="0"/>
    <n v="3"/>
    <x v="43"/>
    <n v="3"/>
    <s v="ocean"/>
    <n v="0"/>
  </r>
  <r>
    <s v="SPS1972"/>
    <x v="1"/>
    <x v="42"/>
    <x v="42"/>
    <n v="9.1667919999999998E-5"/>
    <n v="2.293209E-3"/>
    <n v="6.4136729999999999E-3"/>
    <n v="2"/>
    <n v="5"/>
    <s v="Y"/>
    <n v="5"/>
    <s v="PS"/>
    <x v="16"/>
    <s v="South Puget Sound Fall Fingerling"/>
    <n v="3"/>
    <n v="2"/>
    <n v="4"/>
    <n v="5"/>
    <n v="0"/>
    <n v="3"/>
    <x v="42"/>
    <n v="3"/>
    <s v="ocean"/>
    <n v="0"/>
  </r>
  <r>
    <s v="SPS1973"/>
    <x v="1"/>
    <x v="42"/>
    <x v="28"/>
    <n v="3.6947099999999999E-3"/>
    <n v="2.1697020000000001E-2"/>
    <n v="5.4908270000000002E-2"/>
    <n v="2"/>
    <n v="5"/>
    <s v="Y"/>
    <n v="5"/>
    <s v="PS"/>
    <x v="16"/>
    <s v="South Puget Sound Fall Fingerling"/>
    <n v="3"/>
    <n v="2"/>
    <n v="4"/>
    <n v="5"/>
    <n v="0"/>
    <n v="3"/>
    <x v="28"/>
    <n v="3"/>
    <s v="ocean"/>
    <n v="0"/>
  </r>
  <r>
    <s v="SPS1974"/>
    <x v="1"/>
    <x v="42"/>
    <x v="29"/>
    <n v="2.2583529999999998E-3"/>
    <n v="1.047143E-2"/>
    <n v="2.6446609999999999E-2"/>
    <n v="2"/>
    <n v="5"/>
    <s v="Y"/>
    <n v="5"/>
    <s v="PS"/>
    <x v="16"/>
    <s v="South Puget Sound Fall Fingerling"/>
    <n v="3"/>
    <n v="2"/>
    <n v="4"/>
    <n v="5"/>
    <n v="0"/>
    <n v="3"/>
    <x v="29"/>
    <n v="3"/>
    <s v="ocean"/>
    <n v="0"/>
  </r>
  <r>
    <s v="SPS1975"/>
    <x v="1"/>
    <x v="42"/>
    <x v="30"/>
    <n v="7.366816E-3"/>
    <n v="3.8038250000000003E-2"/>
    <n v="9.5077900000000007E-2"/>
    <n v="2"/>
    <n v="5"/>
    <s v="Y"/>
    <n v="5"/>
    <s v="PS"/>
    <x v="16"/>
    <s v="South Puget Sound Fall Fingerling"/>
    <n v="3"/>
    <n v="2"/>
    <n v="4"/>
    <n v="5"/>
    <n v="0"/>
    <n v="3"/>
    <x v="30"/>
    <n v="3"/>
    <s v="ocean"/>
    <n v="0"/>
  </r>
  <r>
    <s v="SPS1976"/>
    <x v="1"/>
    <x v="42"/>
    <x v="31"/>
    <s v="na"/>
    <s v="na"/>
    <s v="na"/>
    <s v="na"/>
    <s v="na"/>
    <s v="na"/>
    <s v="na"/>
    <s v="PS"/>
    <x v="16"/>
    <s v="South Puget Sound Fall Fingerling"/>
    <n v="3"/>
    <n v="2"/>
    <n v="4"/>
    <n v="5"/>
    <n v="0"/>
    <n v="3"/>
    <x v="31"/>
    <n v="3"/>
    <s v="ocean"/>
    <s v="na"/>
  </r>
  <r>
    <s v="SPS1977"/>
    <x v="1"/>
    <x v="42"/>
    <x v="32"/>
    <s v="na"/>
    <s v="na"/>
    <s v="na"/>
    <s v="na"/>
    <s v="na"/>
    <s v="na"/>
    <s v="na"/>
    <s v="PS"/>
    <x v="16"/>
    <s v="South Puget Sound Fall Fingerling"/>
    <n v="3"/>
    <n v="2"/>
    <n v="4"/>
    <n v="5"/>
    <n v="0"/>
    <n v="3"/>
    <x v="32"/>
    <n v="3"/>
    <s v="ocean"/>
    <s v="na"/>
  </r>
  <r>
    <s v="SPS1978"/>
    <x v="1"/>
    <x v="42"/>
    <x v="33"/>
    <n v="1.789229E-3"/>
    <n v="6.3217960000000002E-3"/>
    <n v="1.5493349999999999E-2"/>
    <n v="2"/>
    <n v="5"/>
    <s v="Y"/>
    <n v="5"/>
    <s v="PS"/>
    <x v="16"/>
    <s v="South Puget Sound Fall Fingerling"/>
    <n v="3"/>
    <n v="2"/>
    <n v="4"/>
    <n v="5"/>
    <n v="0"/>
    <n v="3"/>
    <x v="33"/>
    <n v="3"/>
    <s v="ocean"/>
    <n v="0"/>
  </r>
  <r>
    <s v="SPS1979"/>
    <x v="1"/>
    <x v="42"/>
    <x v="34"/>
    <n v="3.2477869999999998E-3"/>
    <n v="1.7493660000000001E-2"/>
    <n v="4.412986E-2"/>
    <n v="2"/>
    <n v="5"/>
    <s v="Y"/>
    <n v="5"/>
    <s v="PS"/>
    <x v="16"/>
    <s v="South Puget Sound Fall Fingerling"/>
    <n v="3"/>
    <n v="2"/>
    <n v="4"/>
    <n v="5"/>
    <n v="0"/>
    <n v="3"/>
    <x v="34"/>
    <n v="3"/>
    <s v="ocean"/>
    <n v="0"/>
  </r>
  <r>
    <s v="SPS1980"/>
    <x v="1"/>
    <x v="42"/>
    <x v="35"/>
    <n v="2.4637359999999998E-3"/>
    <n v="9.893097E-3"/>
    <n v="2.3721269999999999E-2"/>
    <n v="2"/>
    <n v="5"/>
    <s v="Y"/>
    <n v="5"/>
    <s v="PS"/>
    <x v="16"/>
    <s v="South Puget Sound Fall Fingerling"/>
    <n v="3"/>
    <n v="2"/>
    <n v="4"/>
    <n v="5"/>
    <n v="0"/>
    <n v="3"/>
    <x v="35"/>
    <n v="3"/>
    <s v="ocean"/>
    <n v="0"/>
  </r>
  <r>
    <s v="SPS1981"/>
    <x v="1"/>
    <x v="42"/>
    <x v="36"/>
    <n v="5.8042170000000004E-3"/>
    <n v="1.67314E-2"/>
    <n v="3.797553E-2"/>
    <n v="2"/>
    <n v="5"/>
    <s v="Y"/>
    <n v="5"/>
    <s v="PS"/>
    <x v="16"/>
    <s v="South Puget Sound Fall Fingerling"/>
    <n v="3"/>
    <n v="2"/>
    <n v="4"/>
    <n v="5"/>
    <n v="0"/>
    <n v="3"/>
    <x v="36"/>
    <n v="3"/>
    <s v="ocean"/>
    <n v="0"/>
  </r>
  <r>
    <s v="SPS1982"/>
    <x v="1"/>
    <x v="42"/>
    <x v="37"/>
    <n v="1.469412E-3"/>
    <n v="8.722413E-3"/>
    <n v="2.2475709999999999E-2"/>
    <n v="2"/>
    <n v="5"/>
    <s v="Y"/>
    <n v="5"/>
    <s v="PS"/>
    <x v="16"/>
    <s v="South Puget Sound Fall Fingerling"/>
    <n v="3"/>
    <n v="2"/>
    <n v="4"/>
    <n v="5"/>
    <n v="0"/>
    <n v="3"/>
    <x v="37"/>
    <n v="3"/>
    <s v="ocean"/>
    <n v="0"/>
  </r>
  <r>
    <s v="SPS1983"/>
    <x v="1"/>
    <x v="42"/>
    <x v="38"/>
    <n v="2.2024380000000001E-3"/>
    <n v="8.6016649999999997E-3"/>
    <n v="2.0919489999999999E-2"/>
    <n v="2"/>
    <n v="5"/>
    <s v="Y"/>
    <n v="5"/>
    <s v="PS"/>
    <x v="16"/>
    <s v="South Puget Sound Fall Fingerling"/>
    <n v="3"/>
    <n v="2"/>
    <n v="4"/>
    <n v="5"/>
    <n v="0"/>
    <n v="3"/>
    <x v="38"/>
    <n v="3"/>
    <s v="ocean"/>
    <n v="0"/>
  </r>
  <r>
    <s v="SPS1984"/>
    <x v="1"/>
    <x v="42"/>
    <x v="39"/>
    <n v="3.448825E-3"/>
    <n v="1.553642E-2"/>
    <n v="3.844243E-2"/>
    <n v="2"/>
    <n v="5"/>
    <s v="Y"/>
    <n v="5"/>
    <s v="PS"/>
    <x v="16"/>
    <s v="South Puget Sound Fall Fingerling"/>
    <n v="3"/>
    <n v="2"/>
    <n v="4"/>
    <n v="5"/>
    <n v="0"/>
    <n v="3"/>
    <x v="39"/>
    <n v="3"/>
    <s v="ocean"/>
    <n v="0"/>
  </r>
  <r>
    <s v="SPS1985"/>
    <x v="1"/>
    <x v="42"/>
    <x v="40"/>
    <n v="5.1450889999999998E-4"/>
    <n v="3.9276099999999998E-3"/>
    <n v="1.099199E-2"/>
    <n v="2"/>
    <n v="5"/>
    <s v="Y"/>
    <n v="5"/>
    <s v="PS"/>
    <x v="16"/>
    <s v="South Puget Sound Fall Fingerling"/>
    <n v="3"/>
    <n v="2"/>
    <n v="4"/>
    <n v="5"/>
    <n v="0"/>
    <n v="3"/>
    <x v="40"/>
    <n v="3"/>
    <s v="ocean"/>
    <n v="0"/>
  </r>
  <r>
    <s v="SPS1986"/>
    <x v="1"/>
    <x v="42"/>
    <x v="0"/>
    <n v="3.7253709999999999E-3"/>
    <n v="2.0681890000000001E-2"/>
    <n v="5.4755959999999999E-2"/>
    <n v="2"/>
    <n v="5"/>
    <s v="Y"/>
    <n v="5"/>
    <s v="PS"/>
    <x v="16"/>
    <s v="South Puget Sound Fall Fingerling"/>
    <n v="3"/>
    <n v="2"/>
    <n v="4"/>
    <n v="5"/>
    <n v="0"/>
    <n v="3"/>
    <x v="0"/>
    <n v="3"/>
    <s v="ocean"/>
    <n v="0"/>
  </r>
  <r>
    <s v="SPS1987"/>
    <x v="1"/>
    <x v="42"/>
    <x v="1"/>
    <n v="4.7257359999999999E-4"/>
    <n v="3.0757660000000002E-3"/>
    <n v="7.9776429999999995E-3"/>
    <n v="2"/>
    <n v="5"/>
    <s v="Y"/>
    <n v="5"/>
    <s v="PS"/>
    <x v="16"/>
    <s v="South Puget Sound Fall Fingerling"/>
    <n v="3"/>
    <n v="2"/>
    <n v="4"/>
    <n v="5"/>
    <n v="0"/>
    <n v="3"/>
    <x v="1"/>
    <n v="3"/>
    <s v="ocean"/>
    <n v="0"/>
  </r>
  <r>
    <s v="SPS1988"/>
    <x v="1"/>
    <x v="42"/>
    <x v="2"/>
    <n v="9.8985130000000003E-4"/>
    <n v="5.007404E-3"/>
    <n v="1.426989E-2"/>
    <n v="2"/>
    <n v="5"/>
    <s v="Y"/>
    <n v="5"/>
    <s v="PS"/>
    <x v="16"/>
    <s v="South Puget Sound Fall Fingerling"/>
    <n v="3"/>
    <n v="2"/>
    <n v="4"/>
    <n v="5"/>
    <n v="0"/>
    <n v="3"/>
    <x v="2"/>
    <n v="3"/>
    <s v="ocean"/>
    <n v="0"/>
  </r>
  <r>
    <s v="SPS1989"/>
    <x v="1"/>
    <x v="42"/>
    <x v="3"/>
    <n v="2.0176929999999999E-4"/>
    <n v="1.5821190000000001E-3"/>
    <n v="4.3874159999999999E-3"/>
    <n v="2"/>
    <n v="5"/>
    <s v="Y"/>
    <n v="5"/>
    <s v="PS"/>
    <x v="16"/>
    <s v="South Puget Sound Fall Fingerling"/>
    <n v="3"/>
    <n v="2"/>
    <n v="4"/>
    <n v="5"/>
    <n v="0"/>
    <n v="3"/>
    <x v="3"/>
    <n v="3"/>
    <s v="ocean"/>
    <n v="0"/>
  </r>
  <r>
    <s v="SPS1990"/>
    <x v="1"/>
    <x v="42"/>
    <x v="4"/>
    <n v="1.226712E-3"/>
    <n v="7.3134879999999999E-3"/>
    <n v="1.9385349999999999E-2"/>
    <n v="2"/>
    <n v="5"/>
    <s v="Y"/>
    <n v="5"/>
    <s v="PS"/>
    <x v="16"/>
    <s v="South Puget Sound Fall Fingerling"/>
    <n v="3"/>
    <n v="2"/>
    <n v="4"/>
    <n v="5"/>
    <n v="0"/>
    <n v="3"/>
    <x v="4"/>
    <n v="3"/>
    <s v="ocean"/>
    <n v="0"/>
  </r>
  <r>
    <s v="SPS1991"/>
    <x v="1"/>
    <x v="42"/>
    <x v="5"/>
    <n v="4.1585409999999999E-4"/>
    <n v="2.3108320000000001E-3"/>
    <n v="6.6394640000000003E-3"/>
    <n v="2"/>
    <n v="5"/>
    <s v="Y"/>
    <n v="5"/>
    <s v="PS"/>
    <x v="16"/>
    <s v="South Puget Sound Fall Fingerling"/>
    <n v="3"/>
    <n v="2"/>
    <n v="4"/>
    <n v="5"/>
    <n v="0"/>
    <n v="3"/>
    <x v="5"/>
    <n v="3"/>
    <s v="ocean"/>
    <n v="0"/>
  </r>
  <r>
    <s v="SPS1992"/>
    <x v="1"/>
    <x v="42"/>
    <x v="6"/>
    <n v="1.835618E-3"/>
    <n v="1.3864680000000001E-2"/>
    <n v="3.5718760000000002E-2"/>
    <n v="2"/>
    <n v="5"/>
    <s v="Y"/>
    <n v="5"/>
    <s v="PS"/>
    <x v="16"/>
    <s v="South Puget Sound Fall Fingerling"/>
    <n v="3"/>
    <n v="2"/>
    <n v="4"/>
    <n v="5"/>
    <n v="0"/>
    <n v="3"/>
    <x v="6"/>
    <n v="3"/>
    <s v="ocean"/>
    <n v="0"/>
  </r>
  <r>
    <s v="SPS1993"/>
    <x v="1"/>
    <x v="42"/>
    <x v="7"/>
    <n v="2.8607670000000002E-3"/>
    <n v="1.531593E-2"/>
    <n v="3.8772559999999998E-2"/>
    <n v="2"/>
    <n v="5"/>
    <s v="Y"/>
    <n v="5"/>
    <s v="PS"/>
    <x v="16"/>
    <s v="South Puget Sound Fall Fingerling"/>
    <n v="3"/>
    <n v="2"/>
    <n v="4"/>
    <n v="5"/>
    <n v="0"/>
    <n v="3"/>
    <x v="7"/>
    <n v="3"/>
    <s v="ocean"/>
    <n v="0"/>
  </r>
  <r>
    <s v="SPS1994"/>
    <x v="1"/>
    <x v="42"/>
    <x v="8"/>
    <n v="6.8844730000000001E-4"/>
    <n v="4.6466210000000001E-3"/>
    <n v="1.312346E-2"/>
    <n v="2"/>
    <n v="5"/>
    <s v="Y"/>
    <n v="5"/>
    <s v="PS"/>
    <x v="16"/>
    <s v="South Puget Sound Fall Fingerling"/>
    <n v="3"/>
    <n v="2"/>
    <n v="4"/>
    <n v="5"/>
    <n v="0"/>
    <n v="3"/>
    <x v="8"/>
    <n v="3"/>
    <s v="ocean"/>
    <n v="0"/>
  </r>
  <r>
    <s v="SPS1995"/>
    <x v="1"/>
    <x v="42"/>
    <x v="9"/>
    <n v="2.5944139999999999E-4"/>
    <n v="2.1688979999999998E-3"/>
    <n v="6.8688550000000001E-3"/>
    <n v="2"/>
    <n v="5"/>
    <s v="Y"/>
    <n v="5"/>
    <s v="PS"/>
    <x v="16"/>
    <s v="South Puget Sound Fall Fingerling"/>
    <n v="3"/>
    <n v="2"/>
    <n v="4"/>
    <n v="5"/>
    <n v="0"/>
    <n v="3"/>
    <x v="9"/>
    <n v="3"/>
    <s v="ocean"/>
    <n v="0"/>
  </r>
  <r>
    <s v="SPS1996"/>
    <x v="1"/>
    <x v="42"/>
    <x v="10"/>
    <n v="1.0948539999999999E-3"/>
    <n v="8.4061989999999996E-3"/>
    <n v="2.2834190000000001E-2"/>
    <n v="2"/>
    <n v="5"/>
    <s v="Y"/>
    <n v="5"/>
    <s v="PS"/>
    <x v="16"/>
    <s v="South Puget Sound Fall Fingerling"/>
    <n v="3"/>
    <n v="2"/>
    <n v="4"/>
    <n v="5"/>
    <n v="0"/>
    <n v="3"/>
    <x v="10"/>
    <n v="3"/>
    <s v="ocean"/>
    <n v="0"/>
  </r>
  <r>
    <s v="SPS1997"/>
    <x v="1"/>
    <x v="42"/>
    <x v="11"/>
    <n v="3.4994900000000001E-4"/>
    <n v="4.484783E-3"/>
    <n v="1.222991E-2"/>
    <n v="2"/>
    <n v="5"/>
    <s v="Y"/>
    <n v="5"/>
    <s v="PS"/>
    <x v="16"/>
    <s v="South Puget Sound Fall Fingerling"/>
    <n v="3"/>
    <n v="2"/>
    <n v="4"/>
    <n v="5"/>
    <n v="0"/>
    <n v="3"/>
    <x v="11"/>
    <n v="3"/>
    <s v="ocean"/>
    <n v="0"/>
  </r>
  <r>
    <s v="SPS1998"/>
    <x v="1"/>
    <x v="42"/>
    <x v="12"/>
    <n v="2.1131320000000002E-3"/>
    <n v="1.6099080000000002E-2"/>
    <n v="4.3227880000000003E-2"/>
    <n v="2"/>
    <n v="5"/>
    <s v="Y"/>
    <n v="5"/>
    <s v="PS"/>
    <x v="16"/>
    <s v="South Puget Sound Fall Fingerling"/>
    <n v="3"/>
    <n v="2"/>
    <n v="4"/>
    <n v="5"/>
    <n v="0"/>
    <n v="3"/>
    <x v="12"/>
    <n v="3"/>
    <s v="ocean"/>
    <n v="0"/>
  </r>
  <r>
    <s v="SPS1999"/>
    <x v="1"/>
    <x v="42"/>
    <x v="13"/>
    <n v="8.6970370000000001E-4"/>
    <n v="8.2664969999999994E-3"/>
    <n v="2.274872E-2"/>
    <n v="2"/>
    <n v="5"/>
    <s v="Y"/>
    <n v="5"/>
    <s v="PS"/>
    <x v="16"/>
    <s v="South Puget Sound Fall Fingerling"/>
    <n v="3"/>
    <n v="2"/>
    <n v="4"/>
    <n v="5"/>
    <n v="0"/>
    <n v="3"/>
    <x v="13"/>
    <n v="3"/>
    <s v="ocean"/>
    <n v="0"/>
  </r>
  <r>
    <s v="SPS2000"/>
    <x v="1"/>
    <x v="42"/>
    <x v="14"/>
    <n v="5.6326119999999997E-4"/>
    <n v="5.7857789999999996E-3"/>
    <n v="1.6139400000000002E-2"/>
    <n v="2"/>
    <n v="5"/>
    <s v="Y"/>
    <n v="5"/>
    <s v="PS"/>
    <x v="16"/>
    <s v="South Puget Sound Fall Fingerling"/>
    <n v="3"/>
    <n v="2"/>
    <n v="4"/>
    <n v="5"/>
    <n v="0"/>
    <n v="3"/>
    <x v="14"/>
    <n v="3"/>
    <s v="ocean"/>
    <n v="0"/>
  </r>
  <r>
    <s v="SPS2001"/>
    <x v="1"/>
    <x v="42"/>
    <x v="15"/>
    <n v="3.002797E-4"/>
    <n v="3.7782190000000002E-3"/>
    <n v="1.026323E-2"/>
    <n v="2"/>
    <n v="5"/>
    <s v="Y"/>
    <n v="5"/>
    <s v="PS"/>
    <x v="16"/>
    <s v="South Puget Sound Fall Fingerling"/>
    <n v="3"/>
    <n v="2"/>
    <n v="4"/>
    <n v="5"/>
    <n v="0"/>
    <n v="3"/>
    <x v="15"/>
    <n v="3"/>
    <s v="ocean"/>
    <n v="0"/>
  </r>
  <r>
    <s v="SPS2002"/>
    <x v="1"/>
    <x v="42"/>
    <x v="16"/>
    <n v="1.1323539999999999E-3"/>
    <n v="8.3799200000000008E-3"/>
    <n v="2.2322140000000001E-2"/>
    <n v="2"/>
    <n v="5"/>
    <s v="Y"/>
    <n v="5"/>
    <s v="PS"/>
    <x v="16"/>
    <s v="South Puget Sound Fall Fingerling"/>
    <n v="3"/>
    <n v="2"/>
    <n v="4"/>
    <n v="5"/>
    <n v="0"/>
    <n v="3"/>
    <x v="16"/>
    <n v="3"/>
    <s v="ocean"/>
    <n v="0"/>
  </r>
  <r>
    <s v="SPS2003"/>
    <x v="1"/>
    <x v="42"/>
    <x v="17"/>
    <n v="9.6904719999999997E-4"/>
    <n v="8.8493459999999993E-3"/>
    <n v="2.2724580000000001E-2"/>
    <n v="2"/>
    <n v="5"/>
    <s v="Y"/>
    <n v="5"/>
    <s v="PS"/>
    <x v="16"/>
    <s v="South Puget Sound Fall Fingerling"/>
    <n v="3"/>
    <n v="2"/>
    <n v="4"/>
    <n v="5"/>
    <n v="0"/>
    <n v="3"/>
    <x v="17"/>
    <n v="3"/>
    <s v="ocean"/>
    <n v="0"/>
  </r>
  <r>
    <s v="SPS2004"/>
    <x v="1"/>
    <x v="42"/>
    <x v="18"/>
    <n v="1.743945E-3"/>
    <n v="9.5865499999999992E-3"/>
    <n v="2.3046779999999999E-2"/>
    <n v="2"/>
    <n v="5"/>
    <s v="Y"/>
    <n v="5"/>
    <s v="PS"/>
    <x v="16"/>
    <s v="South Puget Sound Fall Fingerling"/>
    <n v="3"/>
    <n v="2"/>
    <n v="4"/>
    <n v="5"/>
    <n v="0"/>
    <n v="3"/>
    <x v="18"/>
    <n v="3"/>
    <s v="ocean"/>
    <n v="0"/>
  </r>
  <r>
    <s v="SPS2005"/>
    <x v="1"/>
    <x v="42"/>
    <x v="19"/>
    <n v="2.0557499999999999E-3"/>
    <n v="1.103904E-2"/>
    <n v="2.766981E-2"/>
    <n v="2"/>
    <n v="5"/>
    <s v="Y"/>
    <n v="5"/>
    <s v="PS"/>
    <x v="16"/>
    <s v="South Puget Sound Fall Fingerling"/>
    <n v="3"/>
    <n v="2"/>
    <n v="4"/>
    <n v="5"/>
    <n v="0"/>
    <n v="3"/>
    <x v="19"/>
    <n v="3"/>
    <s v="ocean"/>
    <n v="0"/>
  </r>
  <r>
    <s v="SPS2006"/>
    <x v="1"/>
    <x v="42"/>
    <x v="20"/>
    <n v="7.9244929999999997E-4"/>
    <n v="5.3602220000000004E-3"/>
    <n v="1.332937E-2"/>
    <n v="2"/>
    <n v="5"/>
    <s v="Y"/>
    <n v="5"/>
    <s v="PS"/>
    <x v="16"/>
    <s v="South Puget Sound Fall Fingerling"/>
    <n v="3"/>
    <n v="2"/>
    <n v="4"/>
    <n v="5"/>
    <n v="0"/>
    <n v="3"/>
    <x v="20"/>
    <n v="3"/>
    <s v="ocean"/>
    <n v="0"/>
  </r>
  <r>
    <s v="SPS2007"/>
    <x v="1"/>
    <x v="42"/>
    <x v="21"/>
    <n v="1.354638E-3"/>
    <n v="1.1255640000000001E-2"/>
    <n v="2.929263E-2"/>
    <n v="2"/>
    <n v="5"/>
    <s v="Y"/>
    <n v="5"/>
    <s v="PS"/>
    <x v="16"/>
    <s v="South Puget Sound Fall Fingerling"/>
    <n v="3"/>
    <n v="2"/>
    <n v="4"/>
    <n v="5"/>
    <n v="0"/>
    <n v="3"/>
    <x v="21"/>
    <n v="3"/>
    <s v="ocean"/>
    <n v="0"/>
  </r>
  <r>
    <s v="SPS2008"/>
    <x v="1"/>
    <x v="42"/>
    <x v="22"/>
    <n v="3.14032E-4"/>
    <n v="3.2607920000000002E-3"/>
    <n v="8.7080060000000008E-3"/>
    <n v="2"/>
    <n v="5"/>
    <s v="Y"/>
    <n v="5"/>
    <s v="PS"/>
    <x v="16"/>
    <s v="South Puget Sound Fall Fingerling"/>
    <n v="3"/>
    <n v="2"/>
    <n v="4"/>
    <n v="5"/>
    <n v="0"/>
    <n v="3"/>
    <x v="22"/>
    <n v="3"/>
    <s v="ocean"/>
    <n v="0"/>
  </r>
  <r>
    <s v="SPS2009"/>
    <x v="1"/>
    <x v="42"/>
    <x v="23"/>
    <n v="1.6531440000000001E-3"/>
    <n v="1.09219E-2"/>
    <n v="2.7992050000000001E-2"/>
    <n v="2"/>
    <n v="5"/>
    <s v="Y"/>
    <n v="5"/>
    <s v="PS"/>
    <x v="16"/>
    <s v="South Puget Sound Fall Fingerling"/>
    <n v="3"/>
    <n v="2"/>
    <n v="4"/>
    <n v="5"/>
    <n v="0"/>
    <n v="3"/>
    <x v="23"/>
    <n v="3"/>
    <s v="ocean"/>
    <n v="0"/>
  </r>
  <r>
    <s v="SPS2010"/>
    <x v="1"/>
    <x v="42"/>
    <x v="24"/>
    <n v="5.2569870000000003E-4"/>
    <n v="3.8936510000000001E-3"/>
    <n v="1.016384E-2"/>
    <n v="2"/>
    <n v="5"/>
    <s v="Y"/>
    <n v="5"/>
    <s v="PS"/>
    <x v="16"/>
    <s v="South Puget Sound Fall Fingerling"/>
    <n v="3"/>
    <n v="2"/>
    <n v="4"/>
    <n v="5"/>
    <n v="0"/>
    <n v="3"/>
    <x v="24"/>
    <n v="3"/>
    <s v="ocean"/>
    <n v="0"/>
  </r>
  <r>
    <s v="SPS2011"/>
    <x v="1"/>
    <x v="42"/>
    <x v="25"/>
    <n v="1.8753509999999999E-3"/>
    <n v="7.9345270000000002E-3"/>
    <n v="2.0196329999999998E-2"/>
    <n v="2"/>
    <n v="5"/>
    <s v="N"/>
    <n v="4"/>
    <s v="PS"/>
    <x v="16"/>
    <s v="South Puget Sound Fall Fingerling"/>
    <n v="3"/>
    <n v="2"/>
    <n v="4"/>
    <n v="5"/>
    <n v="0"/>
    <n v="3"/>
    <x v="25"/>
    <n v="3"/>
    <s v="ocean"/>
    <n v="1"/>
  </r>
  <r>
    <s v="SPS2012"/>
    <x v="1"/>
    <x v="42"/>
    <x v="26"/>
    <n v="4.0639220000000001E-4"/>
    <n v="1.837202E-3"/>
    <n v="7.2733889999999999E-3"/>
    <n v="2"/>
    <n v="5"/>
    <s v="N"/>
    <n v="3"/>
    <s v="PS"/>
    <x v="16"/>
    <s v="South Puget Sound Fall Fingerling"/>
    <n v="3"/>
    <n v="2"/>
    <n v="4"/>
    <n v="5"/>
    <n v="0"/>
    <n v="3"/>
    <x v="26"/>
    <n v="3"/>
    <s v="ocean"/>
    <n v="2"/>
  </r>
  <r>
    <s v="SPS2013"/>
    <x v="1"/>
    <x v="42"/>
    <x v="27"/>
    <n v="1.457982E-3"/>
    <n v="1.457982E-3"/>
    <n v="2.2356270000000001E-2"/>
    <n v="2"/>
    <n v="5"/>
    <s v="N"/>
    <n v="2"/>
    <s v="PS"/>
    <x v="16"/>
    <s v="South Puget Sound Fall Fingerling"/>
    <n v="3"/>
    <n v="2"/>
    <n v="4"/>
    <n v="5"/>
    <n v="0"/>
    <n v="3"/>
    <x v="27"/>
    <n v="3"/>
    <s v="ocean"/>
    <n v="3"/>
  </r>
  <r>
    <s v="SPY1978"/>
    <x v="1"/>
    <x v="43"/>
    <x v="33"/>
    <n v="7.1271479999999995E-5"/>
    <n v="4.1704280000000003E-3"/>
    <n v="1.0797269999999999E-2"/>
    <n v="2"/>
    <n v="5"/>
    <s v="Y"/>
    <n v="5"/>
    <s v="PS"/>
    <x v="16"/>
    <s v="South Puget Sound Fall Yearling"/>
    <n v="3"/>
    <n v="2"/>
    <n v="4"/>
    <n v="5"/>
    <n v="0"/>
    <n v="3"/>
    <x v="33"/>
    <n v="3"/>
    <s v="ocean"/>
    <n v="0"/>
  </r>
  <r>
    <s v="SPY1979"/>
    <x v="1"/>
    <x v="43"/>
    <x v="34"/>
    <n v="2.2093669999999998E-3"/>
    <n v="7.432391E-3"/>
    <n v="1.7114379999999998E-2"/>
    <n v="2"/>
    <n v="5"/>
    <s v="Y"/>
    <n v="5"/>
    <s v="PS"/>
    <x v="16"/>
    <s v="South Puget Sound Fall Yearling"/>
    <n v="3"/>
    <n v="2"/>
    <n v="4"/>
    <n v="5"/>
    <n v="0"/>
    <n v="3"/>
    <x v="34"/>
    <n v="3"/>
    <s v="ocean"/>
    <n v="0"/>
  </r>
  <r>
    <s v="SPY1980"/>
    <x v="1"/>
    <x v="43"/>
    <x v="35"/>
    <n v="1.697795E-3"/>
    <n v="7.2061950000000003E-3"/>
    <n v="1.6900200000000001E-2"/>
    <n v="2"/>
    <n v="5"/>
    <s v="Y"/>
    <n v="5"/>
    <s v="PS"/>
    <x v="16"/>
    <s v="South Puget Sound Fall Yearling"/>
    <n v="3"/>
    <n v="2"/>
    <n v="4"/>
    <n v="5"/>
    <n v="0"/>
    <n v="3"/>
    <x v="35"/>
    <n v="3"/>
    <s v="ocean"/>
    <n v="0"/>
  </r>
  <r>
    <s v="SPY1981"/>
    <x v="1"/>
    <x v="43"/>
    <x v="36"/>
    <n v="1.0627410000000001E-3"/>
    <n v="4.070377E-3"/>
    <n v="9.5408669999999998E-3"/>
    <n v="2"/>
    <n v="5"/>
    <s v="Y"/>
    <n v="5"/>
    <s v="PS"/>
    <x v="16"/>
    <s v="South Puget Sound Fall Yearling"/>
    <n v="3"/>
    <n v="2"/>
    <n v="4"/>
    <n v="5"/>
    <n v="0"/>
    <n v="3"/>
    <x v="36"/>
    <n v="3"/>
    <s v="ocean"/>
    <n v="0"/>
  </r>
  <r>
    <s v="SPY1982"/>
    <x v="1"/>
    <x v="43"/>
    <x v="37"/>
    <s v="na"/>
    <s v="na"/>
    <s v="na"/>
    <s v="na"/>
    <s v="na"/>
    <s v="na"/>
    <s v="na"/>
    <s v="PS"/>
    <x v="16"/>
    <s v="South Puget Sound Fall Yearling"/>
    <n v="3"/>
    <n v="2"/>
    <n v="4"/>
    <n v="5"/>
    <n v="0"/>
    <n v="3"/>
    <x v="37"/>
    <n v="3"/>
    <s v="ocean"/>
    <s v="na"/>
  </r>
  <r>
    <s v="SPY1983"/>
    <x v="1"/>
    <x v="43"/>
    <x v="38"/>
    <s v="na"/>
    <s v="na"/>
    <s v="na"/>
    <s v="na"/>
    <s v="na"/>
    <s v="na"/>
    <s v="na"/>
    <s v="PS"/>
    <x v="16"/>
    <s v="South Puget Sound Fall Yearling"/>
    <n v="3"/>
    <n v="2"/>
    <n v="4"/>
    <n v="5"/>
    <n v="0"/>
    <n v="3"/>
    <x v="38"/>
    <n v="3"/>
    <s v="ocean"/>
    <s v="na"/>
  </r>
  <r>
    <s v="SPY1984"/>
    <x v="1"/>
    <x v="43"/>
    <x v="39"/>
    <s v="na"/>
    <s v="na"/>
    <s v="na"/>
    <s v="na"/>
    <s v="na"/>
    <s v="na"/>
    <s v="na"/>
    <s v="PS"/>
    <x v="16"/>
    <s v="South Puget Sound Fall Yearling"/>
    <n v="3"/>
    <n v="2"/>
    <n v="4"/>
    <n v="5"/>
    <n v="0"/>
    <n v="3"/>
    <x v="39"/>
    <n v="3"/>
    <s v="ocean"/>
    <s v="na"/>
  </r>
  <r>
    <s v="SPY1985"/>
    <x v="1"/>
    <x v="43"/>
    <x v="40"/>
    <s v="na"/>
    <s v="na"/>
    <s v="na"/>
    <s v="na"/>
    <s v="na"/>
    <s v="na"/>
    <s v="na"/>
    <s v="PS"/>
    <x v="16"/>
    <s v="South Puget Sound Fall Yearling"/>
    <n v="3"/>
    <n v="2"/>
    <n v="4"/>
    <n v="5"/>
    <n v="0"/>
    <n v="3"/>
    <x v="40"/>
    <n v="3"/>
    <s v="ocean"/>
    <s v="na"/>
  </r>
  <r>
    <s v="SPY1986"/>
    <x v="1"/>
    <x v="43"/>
    <x v="0"/>
    <n v="8.0424200000000004E-4"/>
    <n v="2.22335E-2"/>
    <n v="5.7610399999999999E-2"/>
    <n v="2"/>
    <n v="5"/>
    <s v="Y"/>
    <n v="5"/>
    <s v="PS"/>
    <x v="16"/>
    <s v="South Puget Sound Fall Yearling"/>
    <n v="3"/>
    <n v="2"/>
    <n v="4"/>
    <n v="5"/>
    <n v="0"/>
    <n v="3"/>
    <x v="0"/>
    <n v="3"/>
    <s v="ocean"/>
    <n v="0"/>
  </r>
  <r>
    <s v="SPY1987"/>
    <x v="1"/>
    <x v="43"/>
    <x v="1"/>
    <n v="7.7296329999999996E-3"/>
    <n v="5.6708069999999999E-2"/>
    <n v="0.14462649999999999"/>
    <n v="2"/>
    <n v="5"/>
    <s v="Y"/>
    <n v="5"/>
    <s v="PS"/>
    <x v="16"/>
    <s v="South Puget Sound Fall Yearling"/>
    <n v="3"/>
    <n v="2"/>
    <n v="4"/>
    <n v="5"/>
    <n v="0"/>
    <n v="3"/>
    <x v="1"/>
    <n v="3"/>
    <s v="ocean"/>
    <n v="0"/>
  </r>
  <r>
    <s v="SPY1988"/>
    <x v="1"/>
    <x v="43"/>
    <x v="2"/>
    <n v="1.502811E-4"/>
    <n v="1.2575959999999999E-3"/>
    <n v="3.1426879999999998E-3"/>
    <n v="2"/>
    <n v="5"/>
    <s v="Y"/>
    <n v="5"/>
    <s v="PS"/>
    <x v="16"/>
    <s v="South Puget Sound Fall Yearling"/>
    <n v="3"/>
    <n v="2"/>
    <n v="4"/>
    <n v="5"/>
    <n v="0"/>
    <n v="3"/>
    <x v="2"/>
    <n v="3"/>
    <s v="ocean"/>
    <n v="0"/>
  </r>
  <r>
    <s v="SPY1989"/>
    <x v="1"/>
    <x v="43"/>
    <x v="3"/>
    <n v="3.7166059999999999E-3"/>
    <n v="1.6155550000000001E-2"/>
    <n v="3.7555419999999999E-2"/>
    <n v="2"/>
    <n v="5"/>
    <s v="Y"/>
    <n v="5"/>
    <s v="PS"/>
    <x v="16"/>
    <s v="South Puget Sound Fall Yearling"/>
    <n v="3"/>
    <n v="2"/>
    <n v="4"/>
    <n v="5"/>
    <n v="0"/>
    <n v="3"/>
    <x v="3"/>
    <n v="3"/>
    <s v="ocean"/>
    <n v="0"/>
  </r>
  <r>
    <s v="SPY1990"/>
    <x v="1"/>
    <x v="43"/>
    <x v="4"/>
    <n v="9.469643E-4"/>
    <n v="3.912385E-3"/>
    <n v="9.6668229999999997E-3"/>
    <n v="2"/>
    <n v="5"/>
    <s v="Y"/>
    <n v="5"/>
    <s v="PS"/>
    <x v="16"/>
    <s v="South Puget Sound Fall Yearling"/>
    <n v="3"/>
    <n v="2"/>
    <n v="4"/>
    <n v="5"/>
    <n v="0"/>
    <n v="3"/>
    <x v="4"/>
    <n v="3"/>
    <s v="ocean"/>
    <n v="0"/>
  </r>
  <r>
    <s v="SPY1991"/>
    <x v="1"/>
    <x v="43"/>
    <x v="5"/>
    <n v="3.1004000000000001E-3"/>
    <n v="1.1763569999999999E-2"/>
    <n v="2.761276E-2"/>
    <n v="2"/>
    <n v="5"/>
    <s v="Y"/>
    <n v="5"/>
    <s v="PS"/>
    <x v="16"/>
    <s v="South Puget Sound Fall Yearling"/>
    <n v="3"/>
    <n v="2"/>
    <n v="4"/>
    <n v="5"/>
    <n v="0"/>
    <n v="3"/>
    <x v="5"/>
    <n v="3"/>
    <s v="ocean"/>
    <n v="0"/>
  </r>
  <r>
    <s v="SPY1992"/>
    <x v="1"/>
    <x v="43"/>
    <x v="6"/>
    <n v="1.9705410000000001E-3"/>
    <n v="9.9639419999999999E-3"/>
    <n v="2.5040179999999999E-2"/>
    <n v="2"/>
    <n v="5"/>
    <s v="Y"/>
    <n v="5"/>
    <s v="PS"/>
    <x v="16"/>
    <s v="South Puget Sound Fall Yearling"/>
    <n v="3"/>
    <n v="2"/>
    <n v="4"/>
    <n v="5"/>
    <n v="0"/>
    <n v="3"/>
    <x v="6"/>
    <n v="3"/>
    <s v="ocean"/>
    <n v="0"/>
  </r>
  <r>
    <s v="SPY1993"/>
    <x v="1"/>
    <x v="43"/>
    <x v="7"/>
    <n v="4.2760250000000001E-3"/>
    <n v="2.0747430000000001E-2"/>
    <n v="5.0788409999999999E-2"/>
    <n v="2"/>
    <n v="5"/>
    <s v="Y"/>
    <n v="5"/>
    <s v="PS"/>
    <x v="16"/>
    <s v="South Puget Sound Fall Yearling"/>
    <n v="3"/>
    <n v="2"/>
    <n v="4"/>
    <n v="5"/>
    <n v="0"/>
    <n v="3"/>
    <x v="7"/>
    <n v="3"/>
    <s v="ocean"/>
    <n v="0"/>
  </r>
  <r>
    <s v="SPY1994"/>
    <x v="1"/>
    <x v="43"/>
    <x v="8"/>
    <n v="2.7102449999999998E-4"/>
    <n v="1.210949E-3"/>
    <n v="2.962948E-3"/>
    <n v="2"/>
    <n v="5"/>
    <s v="Y"/>
    <n v="5"/>
    <s v="PS"/>
    <x v="16"/>
    <s v="South Puget Sound Fall Yearling"/>
    <n v="3"/>
    <n v="2"/>
    <n v="4"/>
    <n v="5"/>
    <n v="0"/>
    <n v="3"/>
    <x v="8"/>
    <n v="3"/>
    <s v="ocean"/>
    <n v="0"/>
  </r>
  <r>
    <s v="SPY1995"/>
    <x v="1"/>
    <x v="43"/>
    <x v="9"/>
    <n v="9.6567409999999995E-4"/>
    <n v="3.0754089999999999E-3"/>
    <n v="7.024476E-3"/>
    <n v="2"/>
    <n v="5"/>
    <s v="Y"/>
    <n v="5"/>
    <s v="PS"/>
    <x v="16"/>
    <s v="South Puget Sound Fall Yearling"/>
    <n v="3"/>
    <n v="2"/>
    <n v="4"/>
    <n v="5"/>
    <n v="0"/>
    <n v="3"/>
    <x v="9"/>
    <n v="3"/>
    <s v="ocean"/>
    <n v="0"/>
  </r>
  <r>
    <s v="SPY1996"/>
    <x v="1"/>
    <x v="43"/>
    <x v="10"/>
    <n v="5.3165989999999998E-5"/>
    <n v="1.708519E-4"/>
    <n v="4.2256809999999999E-4"/>
    <n v="2"/>
    <n v="5"/>
    <s v="Y"/>
    <n v="5"/>
    <s v="PS"/>
    <x v="16"/>
    <s v="South Puget Sound Fall Yearling"/>
    <n v="3"/>
    <n v="2"/>
    <n v="4"/>
    <n v="5"/>
    <n v="0"/>
    <n v="3"/>
    <x v="10"/>
    <n v="3"/>
    <s v="ocean"/>
    <n v="0"/>
  </r>
  <r>
    <s v="SPY1997"/>
    <x v="1"/>
    <x v="43"/>
    <x v="11"/>
    <n v="5.4713090000000004E-4"/>
    <n v="1.523209E-3"/>
    <n v="3.4767829999999998E-3"/>
    <n v="2"/>
    <n v="5"/>
    <s v="Y"/>
    <n v="5"/>
    <s v="PS"/>
    <x v="16"/>
    <s v="South Puget Sound Fall Yearling"/>
    <n v="3"/>
    <n v="2"/>
    <n v="4"/>
    <n v="5"/>
    <n v="0"/>
    <n v="3"/>
    <x v="11"/>
    <n v="3"/>
    <s v="ocean"/>
    <n v="0"/>
  </r>
  <r>
    <s v="SPY1998"/>
    <x v="1"/>
    <x v="43"/>
    <x v="12"/>
    <s v="na"/>
    <s v="na"/>
    <s v="na"/>
    <s v="na"/>
    <s v="na"/>
    <s v="na"/>
    <s v="na"/>
    <s v="PS"/>
    <x v="16"/>
    <s v="South Puget Sound Fall Yearling"/>
    <n v="3"/>
    <n v="2"/>
    <n v="4"/>
    <n v="5"/>
    <n v="0"/>
    <n v="3"/>
    <x v="12"/>
    <n v="3"/>
    <s v="ocean"/>
    <s v="na"/>
  </r>
  <r>
    <s v="SPY1999"/>
    <x v="1"/>
    <x v="43"/>
    <x v="13"/>
    <n v="3.2715419999999998E-4"/>
    <n v="7.7146219999999995E-4"/>
    <n v="1.723074E-3"/>
    <n v="2"/>
    <n v="5"/>
    <s v="Y"/>
    <n v="5"/>
    <s v="PS"/>
    <x v="16"/>
    <s v="South Puget Sound Fall Yearling"/>
    <n v="3"/>
    <n v="2"/>
    <n v="4"/>
    <n v="5"/>
    <n v="0"/>
    <n v="3"/>
    <x v="13"/>
    <n v="3"/>
    <s v="ocean"/>
    <n v="0"/>
  </r>
  <r>
    <s v="SPY2000"/>
    <x v="1"/>
    <x v="43"/>
    <x v="14"/>
    <n v="1.5507410000000001E-4"/>
    <n v="4.710448E-4"/>
    <n v="1.19761E-3"/>
    <n v="2"/>
    <n v="5"/>
    <s v="Y"/>
    <n v="5"/>
    <s v="PS"/>
    <x v="16"/>
    <s v="South Puget Sound Fall Yearling"/>
    <n v="3"/>
    <n v="2"/>
    <n v="4"/>
    <n v="5"/>
    <n v="0"/>
    <n v="3"/>
    <x v="14"/>
    <n v="3"/>
    <s v="ocean"/>
    <n v="0"/>
  </r>
  <r>
    <s v="SPY2001"/>
    <x v="1"/>
    <x v="43"/>
    <x v="15"/>
    <s v="na"/>
    <s v="na"/>
    <s v="na"/>
    <s v="na"/>
    <s v="na"/>
    <s v="na"/>
    <s v="na"/>
    <s v="PS"/>
    <x v="16"/>
    <s v="South Puget Sound Fall Yearling"/>
    <n v="3"/>
    <n v="2"/>
    <n v="4"/>
    <n v="5"/>
    <n v="0"/>
    <n v="3"/>
    <x v="15"/>
    <n v="3"/>
    <s v="ocean"/>
    <s v="na"/>
  </r>
  <r>
    <s v="SPY2002"/>
    <x v="1"/>
    <x v="43"/>
    <x v="16"/>
    <n v="3.8843549999999999E-3"/>
    <n v="7.6906409999999998E-3"/>
    <n v="1.6678640000000002E-2"/>
    <n v="2"/>
    <n v="5"/>
    <s v="Y"/>
    <n v="5"/>
    <s v="PS"/>
    <x v="16"/>
    <s v="South Puget Sound Fall Yearling"/>
    <n v="3"/>
    <n v="2"/>
    <n v="4"/>
    <n v="5"/>
    <n v="0"/>
    <n v="3"/>
    <x v="16"/>
    <n v="3"/>
    <s v="ocean"/>
    <n v="0"/>
  </r>
  <r>
    <s v="SPY2003"/>
    <x v="1"/>
    <x v="43"/>
    <x v="17"/>
    <n v="1.3111230000000001E-4"/>
    <n v="3.0962239999999999E-4"/>
    <n v="7.1510479999999999E-4"/>
    <n v="2"/>
    <n v="5"/>
    <s v="Y"/>
    <n v="5"/>
    <s v="PS"/>
    <x v="16"/>
    <s v="South Puget Sound Fall Yearling"/>
    <n v="3"/>
    <n v="2"/>
    <n v="4"/>
    <n v="5"/>
    <n v="0"/>
    <n v="3"/>
    <x v="17"/>
    <n v="3"/>
    <s v="ocean"/>
    <n v="0"/>
  </r>
  <r>
    <s v="SPY2004"/>
    <x v="1"/>
    <x v="43"/>
    <x v="18"/>
    <n v="2.0826569999999999E-3"/>
    <n v="5.5116899999999996E-3"/>
    <n v="1.1858570000000001E-2"/>
    <n v="2"/>
    <n v="5"/>
    <s v="Y"/>
    <n v="5"/>
    <s v="PS"/>
    <x v="16"/>
    <s v="South Puget Sound Fall Yearling"/>
    <n v="3"/>
    <n v="2"/>
    <n v="4"/>
    <n v="5"/>
    <n v="0"/>
    <n v="3"/>
    <x v="18"/>
    <n v="3"/>
    <s v="ocean"/>
    <n v="0"/>
  </r>
  <r>
    <s v="SPY2005"/>
    <x v="1"/>
    <x v="43"/>
    <x v="19"/>
    <n v="8.1130429999999999E-4"/>
    <n v="1.343363E-3"/>
    <n v="2.774005E-3"/>
    <n v="2"/>
    <n v="5"/>
    <s v="Y"/>
    <n v="5"/>
    <s v="PS"/>
    <x v="16"/>
    <s v="South Puget Sound Fall Yearling"/>
    <n v="3"/>
    <n v="2"/>
    <n v="4"/>
    <n v="5"/>
    <n v="0"/>
    <n v="3"/>
    <x v="19"/>
    <n v="3"/>
    <s v="ocean"/>
    <n v="0"/>
  </r>
  <r>
    <s v="SPY2006"/>
    <x v="1"/>
    <x v="43"/>
    <x v="20"/>
    <n v="5.4573450000000004E-4"/>
    <n v="1.2074270000000001E-3"/>
    <n v="2.5723059999999999E-3"/>
    <n v="2"/>
    <n v="5"/>
    <s v="Y"/>
    <n v="5"/>
    <s v="PS"/>
    <x v="16"/>
    <s v="South Puget Sound Fall Yearling"/>
    <n v="3"/>
    <n v="2"/>
    <n v="4"/>
    <n v="5"/>
    <n v="0"/>
    <n v="3"/>
    <x v="20"/>
    <n v="3"/>
    <s v="ocean"/>
    <n v="0"/>
  </r>
  <r>
    <s v="SPY2007"/>
    <x v="1"/>
    <x v="43"/>
    <x v="21"/>
    <n v="8.4131790000000004E-4"/>
    <n v="1.9198209999999999E-3"/>
    <n v="4.4664199999999996E-3"/>
    <n v="2"/>
    <n v="5"/>
    <s v="Y"/>
    <n v="5"/>
    <s v="PS"/>
    <x v="16"/>
    <s v="South Puget Sound Fall Yearling"/>
    <n v="3"/>
    <n v="2"/>
    <n v="4"/>
    <n v="5"/>
    <n v="0"/>
    <n v="3"/>
    <x v="21"/>
    <n v="3"/>
    <s v="ocean"/>
    <n v="0"/>
  </r>
  <r>
    <s v="SPY2008"/>
    <x v="1"/>
    <x v="43"/>
    <x v="22"/>
    <n v="1.191877E-3"/>
    <n v="4.7101440000000003E-3"/>
    <n v="1.1671519999999999E-2"/>
    <n v="2"/>
    <n v="5"/>
    <s v="Y"/>
    <n v="5"/>
    <s v="PS"/>
    <x v="16"/>
    <s v="South Puget Sound Fall Yearling"/>
    <n v="3"/>
    <n v="2"/>
    <n v="4"/>
    <n v="5"/>
    <n v="0"/>
    <n v="3"/>
    <x v="22"/>
    <n v="3"/>
    <s v="ocean"/>
    <n v="0"/>
  </r>
  <r>
    <s v="SPY2009"/>
    <x v="1"/>
    <x v="43"/>
    <x v="23"/>
    <s v="na"/>
    <s v="na"/>
    <s v="na"/>
    <s v="na"/>
    <s v="na"/>
    <s v="na"/>
    <s v="na"/>
    <s v="PS"/>
    <x v="16"/>
    <s v="South Puget Sound Fall Yearling"/>
    <n v="3"/>
    <n v="2"/>
    <n v="4"/>
    <n v="5"/>
    <n v="0"/>
    <n v="3"/>
    <x v="23"/>
    <n v="3"/>
    <s v="ocean"/>
    <s v="na"/>
  </r>
  <r>
    <s v="SPY2010"/>
    <x v="1"/>
    <x v="43"/>
    <x v="24"/>
    <n v="1.521766E-4"/>
    <n v="5.3860970000000003E-4"/>
    <n v="1.1890030000000001E-3"/>
    <n v="2"/>
    <n v="5"/>
    <s v="Y"/>
    <n v="5"/>
    <s v="PS"/>
    <x v="16"/>
    <s v="South Puget Sound Fall Yearling"/>
    <n v="3"/>
    <n v="2"/>
    <n v="4"/>
    <n v="5"/>
    <n v="0"/>
    <n v="3"/>
    <x v="24"/>
    <n v="3"/>
    <s v="ocean"/>
    <n v="0"/>
  </r>
  <r>
    <s v="SPY2011"/>
    <x v="1"/>
    <x v="43"/>
    <x v="25"/>
    <n v="9.9200070000000004E-5"/>
    <n v="3.0312969999999999E-4"/>
    <n v="8.4030379999999998E-4"/>
    <n v="2"/>
    <n v="5"/>
    <s v="N"/>
    <n v="4"/>
    <s v="PS"/>
    <x v="16"/>
    <s v="South Puget Sound Fall Yearling"/>
    <n v="3"/>
    <n v="2"/>
    <n v="4"/>
    <n v="5"/>
    <n v="0"/>
    <n v="3"/>
    <x v="25"/>
    <n v="3"/>
    <s v="ocean"/>
    <n v="1"/>
  </r>
  <r>
    <s v="SPY2012"/>
    <x v="1"/>
    <x v="43"/>
    <x v="26"/>
    <n v="2.9055320000000001E-5"/>
    <n v="4.3130439999999999E-5"/>
    <n v="1.910661E-4"/>
    <n v="2"/>
    <n v="5"/>
    <s v="N"/>
    <n v="3"/>
    <s v="PS"/>
    <x v="16"/>
    <s v="South Puget Sound Fall Yearling"/>
    <n v="3"/>
    <n v="2"/>
    <n v="4"/>
    <n v="5"/>
    <n v="0"/>
    <n v="3"/>
    <x v="26"/>
    <n v="3"/>
    <s v="ocean"/>
    <n v="2"/>
  </r>
  <r>
    <s v="SPY2013"/>
    <x v="1"/>
    <x v="43"/>
    <x v="27"/>
    <n v="3.5737E-5"/>
    <n v="3.5737E-5"/>
    <n v="4.0988450000000002E-4"/>
    <n v="2"/>
    <n v="5"/>
    <s v="N"/>
    <n v="2"/>
    <s v="PS"/>
    <x v="16"/>
    <s v="South Puget Sound Fall Yearling"/>
    <n v="3"/>
    <n v="2"/>
    <n v="4"/>
    <n v="5"/>
    <n v="0"/>
    <n v="3"/>
    <x v="27"/>
    <n v="3"/>
    <s v="ocean"/>
    <n v="3"/>
  </r>
  <r>
    <s v="SQP1986"/>
    <x v="1"/>
    <x v="44"/>
    <x v="0"/>
    <n v="4.0017120000000002E-4"/>
    <n v="8.2305020000000007E-3"/>
    <n v="2.2151029999999999E-2"/>
    <n v="2"/>
    <n v="5"/>
    <s v="Y"/>
    <n v="5"/>
    <s v="PS"/>
    <x v="16"/>
    <s v="Squaxin Pens Fall Yearling"/>
    <n v="3"/>
    <n v="2"/>
    <n v="4"/>
    <n v="5"/>
    <n v="0"/>
    <n v="3"/>
    <x v="0"/>
    <n v="3"/>
    <s v="ocean"/>
    <n v="0"/>
  </r>
  <r>
    <s v="SQP1987"/>
    <x v="1"/>
    <x v="44"/>
    <x v="1"/>
    <n v="2.3171260000000001E-3"/>
    <n v="1.4146580000000001E-2"/>
    <n v="3.4406600000000002E-2"/>
    <n v="2"/>
    <n v="5"/>
    <s v="Y"/>
    <n v="5"/>
    <s v="PS"/>
    <x v="16"/>
    <s v="Squaxin Pens Fall Yearling"/>
    <n v="3"/>
    <n v="2"/>
    <n v="4"/>
    <n v="5"/>
    <n v="0"/>
    <n v="3"/>
    <x v="1"/>
    <n v="3"/>
    <s v="ocean"/>
    <n v="0"/>
  </r>
  <r>
    <s v="SQP1988"/>
    <x v="1"/>
    <x v="44"/>
    <x v="2"/>
    <n v="1.9062370000000001E-3"/>
    <n v="8.0773010000000003E-3"/>
    <n v="2.0280690000000001E-2"/>
    <n v="2"/>
    <n v="5"/>
    <s v="Y"/>
    <n v="5"/>
    <s v="PS"/>
    <x v="16"/>
    <s v="Squaxin Pens Fall Yearling"/>
    <n v="3"/>
    <n v="2"/>
    <n v="4"/>
    <n v="5"/>
    <n v="0"/>
    <n v="3"/>
    <x v="2"/>
    <n v="3"/>
    <s v="ocean"/>
    <n v="0"/>
  </r>
  <r>
    <s v="SQP1989"/>
    <x v="1"/>
    <x v="44"/>
    <x v="3"/>
    <n v="6.9131379999999999E-4"/>
    <n v="3.628109E-3"/>
    <n v="8.6332130000000007E-3"/>
    <n v="2"/>
    <n v="5"/>
    <s v="Y"/>
    <n v="5"/>
    <s v="PS"/>
    <x v="16"/>
    <s v="Squaxin Pens Fall Yearling"/>
    <n v="3"/>
    <n v="2"/>
    <n v="4"/>
    <n v="5"/>
    <n v="0"/>
    <n v="3"/>
    <x v="3"/>
    <n v="3"/>
    <s v="ocean"/>
    <n v="0"/>
  </r>
  <r>
    <s v="SQP1990"/>
    <x v="1"/>
    <x v="44"/>
    <x v="4"/>
    <n v="6.0583520000000004E-3"/>
    <n v="1.5620240000000001E-2"/>
    <n v="3.5966199999999997E-2"/>
    <n v="2"/>
    <n v="5"/>
    <s v="Y"/>
    <n v="5"/>
    <s v="PS"/>
    <x v="16"/>
    <s v="Squaxin Pens Fall Yearling"/>
    <n v="3"/>
    <n v="2"/>
    <n v="4"/>
    <n v="5"/>
    <n v="0"/>
    <n v="3"/>
    <x v="4"/>
    <n v="3"/>
    <s v="ocean"/>
    <n v="0"/>
  </r>
  <r>
    <s v="SQP1991"/>
    <x v="1"/>
    <x v="44"/>
    <x v="5"/>
    <s v="na"/>
    <s v="na"/>
    <s v="na"/>
    <s v="na"/>
    <s v="na"/>
    <s v="na"/>
    <s v="na"/>
    <s v="PS"/>
    <x v="16"/>
    <s v="Squaxin Pens Fall Yearling"/>
    <n v="3"/>
    <n v="2"/>
    <n v="4"/>
    <n v="5"/>
    <n v="0"/>
    <n v="3"/>
    <x v="5"/>
    <n v="3"/>
    <s v="ocean"/>
    <s v="na"/>
  </r>
  <r>
    <s v="SQP1992"/>
    <x v="1"/>
    <x v="44"/>
    <x v="6"/>
    <n v="1.6473679999999999E-4"/>
    <n v="1.422457E-3"/>
    <n v="3.7840970000000002E-3"/>
    <n v="2"/>
    <n v="5"/>
    <s v="Y"/>
    <n v="5"/>
    <s v="PS"/>
    <x v="16"/>
    <s v="Squaxin Pens Fall Yearling"/>
    <n v="3"/>
    <n v="2"/>
    <n v="4"/>
    <n v="5"/>
    <n v="0"/>
    <n v="3"/>
    <x v="6"/>
    <n v="3"/>
    <s v="ocean"/>
    <n v="0"/>
  </r>
  <r>
    <s v="SQP1993"/>
    <x v="1"/>
    <x v="44"/>
    <x v="7"/>
    <n v="2.0047760000000002E-3"/>
    <n v="1.268616E-2"/>
    <n v="3.0673969999999998E-2"/>
    <n v="2"/>
    <n v="5"/>
    <s v="Y"/>
    <n v="5"/>
    <s v="PS"/>
    <x v="16"/>
    <s v="Squaxin Pens Fall Yearling"/>
    <n v="3"/>
    <n v="2"/>
    <n v="4"/>
    <n v="5"/>
    <n v="0"/>
    <n v="3"/>
    <x v="7"/>
    <n v="3"/>
    <s v="ocean"/>
    <n v="0"/>
  </r>
  <r>
    <s v="SQP1994"/>
    <x v="1"/>
    <x v="44"/>
    <x v="8"/>
    <n v="7.602059E-4"/>
    <n v="2.691714E-3"/>
    <n v="6.5307339999999998E-3"/>
    <n v="2"/>
    <n v="5"/>
    <s v="Y"/>
    <n v="5"/>
    <s v="PS"/>
    <x v="16"/>
    <s v="Squaxin Pens Fall Yearling"/>
    <n v="3"/>
    <n v="2"/>
    <n v="4"/>
    <n v="5"/>
    <n v="0"/>
    <n v="3"/>
    <x v="8"/>
    <n v="3"/>
    <s v="ocean"/>
    <n v="0"/>
  </r>
  <r>
    <s v="SQP1995"/>
    <x v="1"/>
    <x v="44"/>
    <x v="9"/>
    <n v="5.3185920000000005E-4"/>
    <n v="1.7571520000000001E-3"/>
    <n v="3.93049E-3"/>
    <n v="2"/>
    <n v="5"/>
    <s v="Y"/>
    <n v="5"/>
    <s v="PS"/>
    <x v="16"/>
    <s v="Squaxin Pens Fall Yearling"/>
    <n v="3"/>
    <n v="2"/>
    <n v="4"/>
    <n v="5"/>
    <n v="0"/>
    <n v="3"/>
    <x v="9"/>
    <n v="3"/>
    <s v="ocean"/>
    <n v="0"/>
  </r>
  <r>
    <s v="SQP1996"/>
    <x v="1"/>
    <x v="44"/>
    <x v="10"/>
    <s v="na"/>
    <s v="na"/>
    <s v="na"/>
    <s v="na"/>
    <s v="na"/>
    <s v="na"/>
    <s v="na"/>
    <s v="PS"/>
    <x v="16"/>
    <s v="Squaxin Pens Fall Yearling"/>
    <n v="3"/>
    <n v="2"/>
    <n v="4"/>
    <n v="5"/>
    <n v="0"/>
    <n v="3"/>
    <x v="10"/>
    <n v="3"/>
    <s v="ocean"/>
    <s v="na"/>
  </r>
  <r>
    <s v="SQP1997"/>
    <x v="1"/>
    <x v="44"/>
    <x v="11"/>
    <n v="4.4153220000000002E-3"/>
    <n v="1.05483E-2"/>
    <n v="2.3339149999999999E-2"/>
    <n v="2"/>
    <n v="5"/>
    <s v="Y"/>
    <n v="5"/>
    <s v="PS"/>
    <x v="16"/>
    <s v="Squaxin Pens Fall Yearling"/>
    <n v="3"/>
    <n v="2"/>
    <n v="4"/>
    <n v="5"/>
    <n v="0"/>
    <n v="3"/>
    <x v="11"/>
    <n v="3"/>
    <s v="ocean"/>
    <n v="0"/>
  </r>
  <r>
    <s v="SRH1976"/>
    <x v="1"/>
    <x v="45"/>
    <x v="31"/>
    <n v="1.6884879999999999E-3"/>
    <n v="3.010589E-2"/>
    <n v="8.4888930000000001E-2"/>
    <n v="2"/>
    <n v="5"/>
    <s v="Y"/>
    <n v="5"/>
    <s v="ORC"/>
    <x v="11"/>
    <s v="Salmon River"/>
    <n v="4"/>
    <n v="2"/>
    <n v="4"/>
    <n v="6"/>
    <n v="0"/>
    <n v="3"/>
    <x v="31"/>
    <n v="3"/>
    <s v="ocean"/>
    <n v="0"/>
  </r>
  <r>
    <s v="SRH1977"/>
    <x v="1"/>
    <x v="45"/>
    <x v="32"/>
    <n v="5.9581069999999998E-3"/>
    <n v="2.0120619999999999E-2"/>
    <n v="5.0021019999999999E-2"/>
    <n v="2"/>
    <n v="5"/>
    <s v="Y"/>
    <n v="5"/>
    <s v="ORC"/>
    <x v="11"/>
    <s v="Salmon River"/>
    <n v="4"/>
    <n v="2"/>
    <n v="4"/>
    <n v="6"/>
    <n v="0"/>
    <n v="3"/>
    <x v="32"/>
    <n v="3"/>
    <s v="ocean"/>
    <n v="0"/>
  </r>
  <r>
    <s v="SRH1978"/>
    <x v="1"/>
    <x v="45"/>
    <x v="33"/>
    <n v="6.1806939999999996E-3"/>
    <n v="3.0123649999999998E-2"/>
    <n v="7.9634300000000005E-2"/>
    <n v="2"/>
    <n v="5"/>
    <s v="Y"/>
    <n v="5"/>
    <s v="ORC"/>
    <x v="11"/>
    <s v="Salmon River"/>
    <n v="4"/>
    <n v="2"/>
    <n v="4"/>
    <n v="6"/>
    <n v="0"/>
    <n v="3"/>
    <x v="33"/>
    <n v="3"/>
    <s v="ocean"/>
    <n v="0"/>
  </r>
  <r>
    <s v="SRH1979"/>
    <x v="1"/>
    <x v="45"/>
    <x v="34"/>
    <n v="2.1136140000000002E-3"/>
    <n v="1.438145E-2"/>
    <n v="4.0243090000000002E-2"/>
    <n v="2"/>
    <n v="5"/>
    <s v="Y"/>
    <n v="5"/>
    <s v="ORC"/>
    <x v="11"/>
    <s v="Salmon River"/>
    <n v="4"/>
    <n v="2"/>
    <n v="4"/>
    <n v="6"/>
    <n v="0"/>
    <n v="3"/>
    <x v="34"/>
    <n v="3"/>
    <s v="ocean"/>
    <n v="0"/>
  </r>
  <r>
    <s v="SRH1980"/>
    <x v="1"/>
    <x v="45"/>
    <x v="35"/>
    <n v="2.8529440000000001E-3"/>
    <n v="2.0279470000000001E-2"/>
    <n v="5.5706459999999999E-2"/>
    <n v="2"/>
    <n v="5"/>
    <s v="Y"/>
    <n v="5"/>
    <s v="ORC"/>
    <x v="11"/>
    <s v="Salmon River"/>
    <n v="4"/>
    <n v="2"/>
    <n v="4"/>
    <n v="6"/>
    <n v="0"/>
    <n v="3"/>
    <x v="35"/>
    <n v="3"/>
    <s v="ocean"/>
    <n v="0"/>
  </r>
  <r>
    <s v="SRH1981"/>
    <x v="1"/>
    <x v="45"/>
    <x v="36"/>
    <s v="na"/>
    <s v="na"/>
    <s v="na"/>
    <s v="na"/>
    <s v="na"/>
    <s v="na"/>
    <s v="na"/>
    <s v="ORC"/>
    <x v="11"/>
    <s v="Salmon River"/>
    <n v="4"/>
    <n v="2"/>
    <n v="4"/>
    <n v="6"/>
    <n v="0"/>
    <n v="3"/>
    <x v="36"/>
    <n v="3"/>
    <s v="ocean"/>
    <s v="na"/>
  </r>
  <r>
    <s v="SRH1982"/>
    <x v="1"/>
    <x v="45"/>
    <x v="37"/>
    <n v="1.8225120000000001E-3"/>
    <n v="2.348039E-2"/>
    <n v="6.9657259999999999E-2"/>
    <n v="2"/>
    <n v="5"/>
    <s v="Y"/>
    <n v="5"/>
    <s v="ORC"/>
    <x v="11"/>
    <s v="Salmon River"/>
    <n v="4"/>
    <n v="2"/>
    <n v="4"/>
    <n v="6"/>
    <n v="0"/>
    <n v="3"/>
    <x v="37"/>
    <n v="3"/>
    <s v="ocean"/>
    <n v="0"/>
  </r>
  <r>
    <s v="SRH1983"/>
    <x v="1"/>
    <x v="45"/>
    <x v="38"/>
    <n v="2.4740830000000002E-3"/>
    <n v="2.5902930000000001E-2"/>
    <n v="7.5483469999999997E-2"/>
    <n v="2"/>
    <n v="5"/>
    <s v="Y"/>
    <n v="5"/>
    <s v="ORC"/>
    <x v="11"/>
    <s v="Salmon River"/>
    <n v="4"/>
    <n v="2"/>
    <n v="4"/>
    <n v="6"/>
    <n v="0"/>
    <n v="3"/>
    <x v="38"/>
    <n v="3"/>
    <s v="ocean"/>
    <n v="0"/>
  </r>
  <r>
    <s v="SRH1984"/>
    <x v="1"/>
    <x v="45"/>
    <x v="39"/>
    <n v="2.8749370000000002E-3"/>
    <n v="3.2072789999999997E-2"/>
    <n v="9.1027860000000002E-2"/>
    <n v="2"/>
    <n v="5"/>
    <s v="Y"/>
    <n v="5"/>
    <s v="ORC"/>
    <x v="11"/>
    <s v="Salmon River"/>
    <n v="4"/>
    <n v="2"/>
    <n v="4"/>
    <n v="6"/>
    <n v="0"/>
    <n v="3"/>
    <x v="39"/>
    <n v="3"/>
    <s v="ocean"/>
    <n v="0"/>
  </r>
  <r>
    <s v="SRH1985"/>
    <x v="1"/>
    <x v="45"/>
    <x v="40"/>
    <n v="9.867093E-4"/>
    <n v="6.8363499999999997E-3"/>
    <n v="1.947859E-2"/>
    <n v="2"/>
    <n v="5"/>
    <s v="Y"/>
    <n v="5"/>
    <s v="ORC"/>
    <x v="11"/>
    <s v="Salmon River"/>
    <n v="4"/>
    <n v="2"/>
    <n v="4"/>
    <n v="6"/>
    <n v="0"/>
    <n v="3"/>
    <x v="40"/>
    <n v="3"/>
    <s v="ocean"/>
    <n v="0"/>
  </r>
  <r>
    <s v="SRH1986"/>
    <x v="1"/>
    <x v="45"/>
    <x v="0"/>
    <n v="2.5251610000000002E-3"/>
    <n v="1.8853720000000001E-2"/>
    <n v="5.413287E-2"/>
    <n v="2"/>
    <n v="5"/>
    <s v="Y"/>
    <n v="5"/>
    <s v="ORC"/>
    <x v="11"/>
    <s v="Salmon River"/>
    <n v="4"/>
    <n v="2"/>
    <n v="4"/>
    <n v="6"/>
    <n v="0"/>
    <n v="3"/>
    <x v="0"/>
    <n v="3"/>
    <s v="ocean"/>
    <n v="0"/>
  </r>
  <r>
    <s v="SRH1987"/>
    <x v="1"/>
    <x v="45"/>
    <x v="1"/>
    <n v="2.844844E-3"/>
    <n v="1.799808E-2"/>
    <n v="4.9882259999999998E-2"/>
    <n v="2"/>
    <n v="5"/>
    <s v="Y"/>
    <n v="5"/>
    <s v="ORC"/>
    <x v="11"/>
    <s v="Salmon River"/>
    <n v="4"/>
    <n v="2"/>
    <n v="4"/>
    <n v="6"/>
    <n v="0"/>
    <n v="3"/>
    <x v="1"/>
    <n v="3"/>
    <s v="ocean"/>
    <n v="0"/>
  </r>
  <r>
    <s v="SRH1988"/>
    <x v="1"/>
    <x v="45"/>
    <x v="2"/>
    <n v="9.4706049999999996E-4"/>
    <n v="6.6253850000000001E-3"/>
    <n v="1.8432810000000001E-2"/>
    <n v="2"/>
    <n v="5"/>
    <s v="Y"/>
    <n v="5"/>
    <s v="ORC"/>
    <x v="11"/>
    <s v="Salmon River"/>
    <n v="4"/>
    <n v="2"/>
    <n v="4"/>
    <n v="6"/>
    <n v="0"/>
    <n v="3"/>
    <x v="2"/>
    <n v="3"/>
    <s v="ocean"/>
    <n v="0"/>
  </r>
  <r>
    <s v="SRH1989"/>
    <x v="1"/>
    <x v="45"/>
    <x v="3"/>
    <n v="2.0175610000000002E-3"/>
    <n v="1.5656130000000001E-2"/>
    <n v="4.4044640000000003E-2"/>
    <n v="2"/>
    <n v="5"/>
    <s v="Y"/>
    <n v="5"/>
    <s v="ORC"/>
    <x v="11"/>
    <s v="Salmon River"/>
    <n v="4"/>
    <n v="2"/>
    <n v="4"/>
    <n v="6"/>
    <n v="0"/>
    <n v="3"/>
    <x v="3"/>
    <n v="3"/>
    <s v="ocean"/>
    <n v="0"/>
  </r>
  <r>
    <s v="SRH1990"/>
    <x v="1"/>
    <x v="45"/>
    <x v="4"/>
    <n v="3.9551300000000003E-3"/>
    <n v="3.5815079999999999E-2"/>
    <n v="0.100922"/>
    <n v="2"/>
    <n v="5"/>
    <s v="Y"/>
    <n v="5"/>
    <s v="ORC"/>
    <x v="11"/>
    <s v="Salmon River"/>
    <n v="4"/>
    <n v="2"/>
    <n v="4"/>
    <n v="6"/>
    <n v="0"/>
    <n v="3"/>
    <x v="4"/>
    <n v="3"/>
    <s v="ocean"/>
    <n v="0"/>
  </r>
  <r>
    <s v="SRH1991"/>
    <x v="1"/>
    <x v="45"/>
    <x v="5"/>
    <n v="4.2702890000000001E-4"/>
    <n v="3.9515139999999997E-3"/>
    <n v="1.079808E-2"/>
    <n v="2"/>
    <n v="5"/>
    <s v="Y"/>
    <n v="5"/>
    <s v="ORC"/>
    <x v="11"/>
    <s v="Salmon River"/>
    <n v="4"/>
    <n v="2"/>
    <n v="4"/>
    <n v="6"/>
    <n v="0"/>
    <n v="3"/>
    <x v="5"/>
    <n v="3"/>
    <s v="ocean"/>
    <n v="0"/>
  </r>
  <r>
    <s v="SRH1992"/>
    <x v="1"/>
    <x v="45"/>
    <x v="6"/>
    <n v="3.0969579999999999E-3"/>
    <n v="1.8155919999999999E-2"/>
    <n v="4.7958929999999997E-2"/>
    <n v="2"/>
    <n v="5"/>
    <s v="Y"/>
    <n v="5"/>
    <s v="ORC"/>
    <x v="11"/>
    <s v="Salmon River"/>
    <n v="4"/>
    <n v="2"/>
    <n v="4"/>
    <n v="6"/>
    <n v="0"/>
    <n v="3"/>
    <x v="6"/>
    <n v="3"/>
    <s v="ocean"/>
    <n v="0"/>
  </r>
  <r>
    <s v="SRH1993"/>
    <x v="1"/>
    <x v="45"/>
    <x v="7"/>
    <n v="5.1134220000000003E-3"/>
    <n v="3.4521089999999997E-2"/>
    <n v="9.5662780000000003E-2"/>
    <n v="2"/>
    <n v="5"/>
    <s v="Y"/>
    <n v="5"/>
    <s v="ORC"/>
    <x v="11"/>
    <s v="Salmon River"/>
    <n v="4"/>
    <n v="2"/>
    <n v="4"/>
    <n v="6"/>
    <n v="0"/>
    <n v="3"/>
    <x v="7"/>
    <n v="3"/>
    <s v="ocean"/>
    <n v="0"/>
  </r>
  <r>
    <s v="SRH1994"/>
    <x v="1"/>
    <x v="45"/>
    <x v="8"/>
    <n v="8.3002550000000003E-4"/>
    <n v="1.6231740000000001E-2"/>
    <n v="4.7252389999999998E-2"/>
    <n v="2"/>
    <n v="5"/>
    <s v="Y"/>
    <n v="5"/>
    <s v="ORC"/>
    <x v="11"/>
    <s v="Salmon River"/>
    <n v="4"/>
    <n v="2"/>
    <n v="4"/>
    <n v="6"/>
    <n v="0"/>
    <n v="3"/>
    <x v="8"/>
    <n v="3"/>
    <s v="ocean"/>
    <n v="0"/>
  </r>
  <r>
    <s v="SRH1995"/>
    <x v="1"/>
    <x v="45"/>
    <x v="9"/>
    <n v="9.6936400000000001E-4"/>
    <n v="8.1478799999999997E-3"/>
    <n v="2.2827429999999999E-2"/>
    <n v="2"/>
    <n v="5"/>
    <s v="Y"/>
    <n v="5"/>
    <s v="ORC"/>
    <x v="11"/>
    <s v="Salmon River"/>
    <n v="4"/>
    <n v="2"/>
    <n v="4"/>
    <n v="6"/>
    <n v="0"/>
    <n v="3"/>
    <x v="9"/>
    <n v="3"/>
    <s v="ocean"/>
    <n v="0"/>
  </r>
  <r>
    <s v="SRH1996"/>
    <x v="1"/>
    <x v="45"/>
    <x v="10"/>
    <n v="1.0364580000000001E-3"/>
    <n v="9.5289550000000004E-3"/>
    <n v="2.6076229999999999E-2"/>
    <n v="2"/>
    <n v="5"/>
    <s v="Y"/>
    <n v="5"/>
    <s v="ORC"/>
    <x v="11"/>
    <s v="Salmon River"/>
    <n v="4"/>
    <n v="2"/>
    <n v="4"/>
    <n v="6"/>
    <n v="0"/>
    <n v="3"/>
    <x v="10"/>
    <n v="3"/>
    <s v="ocean"/>
    <n v="0"/>
  </r>
  <r>
    <s v="SRH1997"/>
    <x v="1"/>
    <x v="45"/>
    <x v="11"/>
    <n v="1.6623079999999999E-3"/>
    <n v="2.581222E-2"/>
    <n v="7.2484179999999995E-2"/>
    <n v="2"/>
    <n v="5"/>
    <s v="Y"/>
    <n v="5"/>
    <s v="ORC"/>
    <x v="11"/>
    <s v="Salmon River"/>
    <n v="4"/>
    <n v="2"/>
    <n v="4"/>
    <n v="6"/>
    <n v="0"/>
    <n v="3"/>
    <x v="11"/>
    <n v="3"/>
    <s v="ocean"/>
    <n v="0"/>
  </r>
  <r>
    <s v="SRH1998"/>
    <x v="1"/>
    <x v="45"/>
    <x v="12"/>
    <n v="1.3081270000000001E-3"/>
    <n v="2.007107E-2"/>
    <n v="5.7344539999999999E-2"/>
    <n v="2"/>
    <n v="5"/>
    <s v="Y"/>
    <n v="5"/>
    <s v="ORC"/>
    <x v="11"/>
    <s v="Salmon River"/>
    <n v="4"/>
    <n v="2"/>
    <n v="4"/>
    <n v="6"/>
    <n v="0"/>
    <n v="3"/>
    <x v="12"/>
    <n v="3"/>
    <s v="ocean"/>
    <n v="0"/>
  </r>
  <r>
    <s v="SRH1999"/>
    <x v="1"/>
    <x v="45"/>
    <x v="13"/>
    <n v="1.8422200000000001E-3"/>
    <n v="3.6369680000000001E-2"/>
    <n v="0.102367"/>
    <n v="2"/>
    <n v="5"/>
    <s v="Y"/>
    <n v="5"/>
    <s v="ORC"/>
    <x v="11"/>
    <s v="Salmon River"/>
    <n v="4"/>
    <n v="2"/>
    <n v="4"/>
    <n v="6"/>
    <n v="0"/>
    <n v="3"/>
    <x v="13"/>
    <n v="3"/>
    <s v="ocean"/>
    <n v="0"/>
  </r>
  <r>
    <s v="SRH2000"/>
    <x v="1"/>
    <x v="45"/>
    <x v="14"/>
    <n v="2.3250969999999999E-3"/>
    <n v="3.1258229999999998E-2"/>
    <n v="9.0345469999999997E-2"/>
    <n v="2"/>
    <n v="5"/>
    <s v="Y"/>
    <n v="5"/>
    <s v="ORC"/>
    <x v="11"/>
    <s v="Salmon River"/>
    <n v="4"/>
    <n v="2"/>
    <n v="4"/>
    <n v="6"/>
    <n v="0"/>
    <n v="3"/>
    <x v="14"/>
    <n v="3"/>
    <s v="ocean"/>
    <n v="0"/>
  </r>
  <r>
    <s v="SRH2001"/>
    <x v="1"/>
    <x v="45"/>
    <x v="15"/>
    <n v="6.0520430000000002E-4"/>
    <n v="1.7867270000000001E-2"/>
    <n v="5.1632160000000003E-2"/>
    <n v="2"/>
    <n v="5"/>
    <s v="Y"/>
    <n v="5"/>
    <s v="ORC"/>
    <x v="11"/>
    <s v="Salmon River"/>
    <n v="4"/>
    <n v="2"/>
    <n v="4"/>
    <n v="6"/>
    <n v="0"/>
    <n v="3"/>
    <x v="15"/>
    <n v="3"/>
    <s v="ocean"/>
    <n v="0"/>
  </r>
  <r>
    <s v="SRH2002"/>
    <x v="1"/>
    <x v="45"/>
    <x v="16"/>
    <n v="8.0167879999999995E-4"/>
    <n v="9.6383149999999997E-3"/>
    <n v="2.6930719999999998E-2"/>
    <n v="2"/>
    <n v="5"/>
    <s v="Y"/>
    <n v="5"/>
    <s v="ORC"/>
    <x v="11"/>
    <s v="Salmon River"/>
    <n v="4"/>
    <n v="2"/>
    <n v="4"/>
    <n v="6"/>
    <n v="0"/>
    <n v="3"/>
    <x v="16"/>
    <n v="3"/>
    <s v="ocean"/>
    <n v="0"/>
  </r>
  <r>
    <s v="SRH2003"/>
    <x v="1"/>
    <x v="45"/>
    <x v="17"/>
    <n v="3.575335E-4"/>
    <n v="2.336075E-3"/>
    <n v="6.3141359999999997E-3"/>
    <n v="2"/>
    <n v="5"/>
    <s v="Y"/>
    <n v="5"/>
    <s v="ORC"/>
    <x v="11"/>
    <s v="Salmon River"/>
    <n v="4"/>
    <n v="2"/>
    <n v="4"/>
    <n v="6"/>
    <n v="0"/>
    <n v="3"/>
    <x v="17"/>
    <n v="3"/>
    <s v="ocean"/>
    <n v="0"/>
  </r>
  <r>
    <s v="SRH2004"/>
    <x v="1"/>
    <x v="45"/>
    <x v="18"/>
    <n v="1.0091869999999999E-3"/>
    <n v="1.540265E-2"/>
    <n v="4.5414589999999998E-2"/>
    <n v="2"/>
    <n v="5"/>
    <s v="Y"/>
    <n v="5"/>
    <s v="ORC"/>
    <x v="11"/>
    <s v="Salmon River"/>
    <n v="4"/>
    <n v="2"/>
    <n v="4"/>
    <n v="6"/>
    <n v="0"/>
    <n v="3"/>
    <x v="18"/>
    <n v="3"/>
    <s v="ocean"/>
    <n v="0"/>
  </r>
  <r>
    <s v="SRH2005"/>
    <x v="1"/>
    <x v="45"/>
    <x v="19"/>
    <n v="5.2290520000000001E-4"/>
    <n v="1.091057E-2"/>
    <n v="3.0963250000000001E-2"/>
    <n v="2"/>
    <n v="5"/>
    <s v="Y"/>
    <n v="5"/>
    <s v="ORC"/>
    <x v="11"/>
    <s v="Salmon River"/>
    <n v="4"/>
    <n v="2"/>
    <n v="4"/>
    <n v="6"/>
    <n v="0"/>
    <n v="3"/>
    <x v="19"/>
    <n v="3"/>
    <s v="ocean"/>
    <n v="0"/>
  </r>
  <r>
    <s v="SRH2006"/>
    <x v="1"/>
    <x v="45"/>
    <x v="20"/>
    <n v="7.0553819999999998E-4"/>
    <n v="1.172429E-2"/>
    <n v="3.367709E-2"/>
    <n v="2"/>
    <n v="5"/>
    <s v="Y"/>
    <n v="5"/>
    <s v="ORC"/>
    <x v="11"/>
    <s v="Salmon River"/>
    <n v="4"/>
    <n v="2"/>
    <n v="4"/>
    <n v="6"/>
    <n v="0"/>
    <n v="3"/>
    <x v="20"/>
    <n v="3"/>
    <s v="ocean"/>
    <n v="0"/>
  </r>
  <r>
    <s v="SRH2007"/>
    <x v="1"/>
    <x v="45"/>
    <x v="21"/>
    <n v="1.5472350000000001E-3"/>
    <n v="2.6162270000000001E-2"/>
    <n v="7.1615579999999998E-2"/>
    <n v="2"/>
    <n v="5"/>
    <s v="Y"/>
    <n v="5"/>
    <s v="ORC"/>
    <x v="11"/>
    <s v="Salmon River"/>
    <n v="4"/>
    <n v="2"/>
    <n v="4"/>
    <n v="6"/>
    <n v="0"/>
    <n v="3"/>
    <x v="21"/>
    <n v="3"/>
    <s v="ocean"/>
    <n v="0"/>
  </r>
  <r>
    <s v="SRH2008"/>
    <x v="1"/>
    <x v="45"/>
    <x v="22"/>
    <n v="2.2200119999999999E-3"/>
    <n v="2.9137079999999999E-2"/>
    <n v="7.7255009999999999E-2"/>
    <n v="2"/>
    <n v="5"/>
    <s v="Y"/>
    <n v="5"/>
    <s v="ORC"/>
    <x v="11"/>
    <s v="Salmon River"/>
    <n v="4"/>
    <n v="2"/>
    <n v="4"/>
    <n v="6"/>
    <n v="0"/>
    <n v="3"/>
    <x v="22"/>
    <n v="3"/>
    <s v="ocean"/>
    <n v="0"/>
  </r>
  <r>
    <s v="SRH2009"/>
    <x v="1"/>
    <x v="45"/>
    <x v="23"/>
    <n v="3.173744E-3"/>
    <n v="5.4776159999999997E-2"/>
    <n v="0.15896560000000001"/>
    <n v="2"/>
    <n v="5"/>
    <s v="Y"/>
    <n v="5"/>
    <s v="ORC"/>
    <x v="11"/>
    <s v="Salmon River"/>
    <n v="4"/>
    <n v="2"/>
    <n v="4"/>
    <n v="6"/>
    <n v="0"/>
    <n v="3"/>
    <x v="23"/>
    <n v="3"/>
    <s v="ocean"/>
    <n v="0"/>
  </r>
  <r>
    <s v="SRH2010"/>
    <x v="1"/>
    <x v="45"/>
    <x v="24"/>
    <n v="1.9795139999999999E-3"/>
    <n v="5.6910919999999997E-2"/>
    <n v="0.16303790000000001"/>
    <n v="2"/>
    <n v="5"/>
    <s v="Y"/>
    <n v="5"/>
    <s v="ORC"/>
    <x v="11"/>
    <s v="Salmon River"/>
    <n v="4"/>
    <n v="2"/>
    <n v="4"/>
    <n v="6"/>
    <n v="0"/>
    <n v="3"/>
    <x v="24"/>
    <n v="3"/>
    <s v="ocean"/>
    <n v="0"/>
  </r>
  <r>
    <s v="SRH2011"/>
    <x v="1"/>
    <x v="45"/>
    <x v="25"/>
    <n v="1.5571269999999999E-3"/>
    <n v="3.9683820000000002E-2"/>
    <n v="0.15329390000000001"/>
    <n v="2"/>
    <n v="5"/>
    <s v="N"/>
    <n v="4"/>
    <s v="ORC"/>
    <x v="11"/>
    <s v="Salmon River"/>
    <n v="4"/>
    <n v="2"/>
    <n v="4"/>
    <n v="6"/>
    <n v="0"/>
    <n v="3"/>
    <x v="25"/>
    <n v="3"/>
    <s v="ocean"/>
    <n v="1"/>
  </r>
  <r>
    <s v="SRH2012"/>
    <x v="1"/>
    <x v="45"/>
    <x v="26"/>
    <n v="4.3963070000000003E-3"/>
    <n v="3.2359180000000001E-2"/>
    <n v="0.36456539999999998"/>
    <n v="2"/>
    <n v="5"/>
    <s v="N"/>
    <n v="3"/>
    <s v="ORC"/>
    <x v="11"/>
    <s v="Salmon River"/>
    <n v="4"/>
    <n v="2"/>
    <n v="4"/>
    <n v="6"/>
    <n v="0"/>
    <n v="3"/>
    <x v="26"/>
    <n v="3"/>
    <s v="ocean"/>
    <n v="2"/>
  </r>
  <r>
    <s v="SRH2013"/>
    <x v="1"/>
    <x v="45"/>
    <x v="27"/>
    <n v="1.025495E-3"/>
    <n v="1.025495E-3"/>
    <n v="5.4771109999999998E-2"/>
    <n v="2"/>
    <n v="5"/>
    <s v="N"/>
    <n v="2"/>
    <s v="ORC"/>
    <x v="11"/>
    <s v="Salmon River"/>
    <n v="4"/>
    <n v="2"/>
    <n v="4"/>
    <n v="6"/>
    <n v="0"/>
    <n v="3"/>
    <x v="27"/>
    <n v="3"/>
    <s v="ocean"/>
    <n v="3"/>
  </r>
  <r>
    <s v="SSF1994"/>
    <x v="1"/>
    <x v="46"/>
    <x v="8"/>
    <n v="3.036299E-5"/>
    <n v="7.3309489999999998E-4"/>
    <n v="2.1951380000000001E-3"/>
    <n v="2"/>
    <n v="5"/>
    <s v="Y"/>
    <n v="5"/>
    <s v="PS"/>
    <x v="15"/>
    <s v="Skagit Summer Fingerling"/>
    <n v="3"/>
    <n v="2"/>
    <n v="4"/>
    <n v="5"/>
    <n v="0"/>
    <n v="2"/>
    <x v="8"/>
    <n v="2"/>
    <s v="ocean"/>
    <n v="0"/>
  </r>
  <r>
    <s v="SSF1995"/>
    <x v="1"/>
    <x v="46"/>
    <x v="9"/>
    <n v="1.953444E-5"/>
    <n v="1.6128290000000001E-3"/>
    <n v="4.3769589999999997E-3"/>
    <n v="2"/>
    <n v="5"/>
    <s v="Y"/>
    <n v="5"/>
    <s v="PS"/>
    <x v="15"/>
    <s v="Skagit Summer Fingerling"/>
    <n v="3"/>
    <n v="2"/>
    <n v="4"/>
    <n v="5"/>
    <n v="0"/>
    <n v="2"/>
    <x v="9"/>
    <n v="2"/>
    <s v="ocean"/>
    <n v="0"/>
  </r>
  <r>
    <s v="SSF1996"/>
    <x v="1"/>
    <x v="46"/>
    <x v="10"/>
    <n v="3.779829E-5"/>
    <n v="2.7160970000000002E-3"/>
    <n v="7.6621090000000003E-3"/>
    <n v="2"/>
    <n v="5"/>
    <s v="Y"/>
    <n v="5"/>
    <s v="PS"/>
    <x v="15"/>
    <s v="Skagit Summer Fingerling"/>
    <n v="3"/>
    <n v="2"/>
    <n v="4"/>
    <n v="5"/>
    <n v="0"/>
    <n v="2"/>
    <x v="10"/>
    <n v="2"/>
    <s v="ocean"/>
    <n v="0"/>
  </r>
  <r>
    <s v="SSF1997"/>
    <x v="1"/>
    <x v="46"/>
    <x v="11"/>
    <n v="1.181322E-4"/>
    <n v="3.9214669999999997E-3"/>
    <n v="1.161273E-2"/>
    <n v="2"/>
    <n v="5"/>
    <s v="Y"/>
    <n v="5"/>
    <s v="PS"/>
    <x v="15"/>
    <s v="Skagit Summer Fingerling"/>
    <n v="3"/>
    <n v="2"/>
    <n v="4"/>
    <n v="5"/>
    <n v="0"/>
    <n v="2"/>
    <x v="11"/>
    <n v="2"/>
    <s v="ocean"/>
    <n v="0"/>
  </r>
  <r>
    <s v="SSF1998"/>
    <x v="1"/>
    <x v="46"/>
    <x v="12"/>
    <n v="5.0680159999999996E-4"/>
    <n v="1.129166E-2"/>
    <n v="3.3390669999999997E-2"/>
    <n v="2"/>
    <n v="5"/>
    <s v="Y"/>
    <n v="5"/>
    <s v="PS"/>
    <x v="15"/>
    <s v="Skagit Summer Fingerling"/>
    <n v="3"/>
    <n v="2"/>
    <n v="4"/>
    <n v="5"/>
    <n v="0"/>
    <n v="2"/>
    <x v="12"/>
    <n v="2"/>
    <s v="ocean"/>
    <n v="0"/>
  </r>
  <r>
    <s v="SSF1999"/>
    <x v="1"/>
    <x v="46"/>
    <x v="13"/>
    <n v="1.7582740000000001E-4"/>
    <n v="5.0635749999999998E-3"/>
    <n v="1.5241569999999999E-2"/>
    <n v="2"/>
    <n v="5"/>
    <s v="Y"/>
    <n v="5"/>
    <s v="PS"/>
    <x v="15"/>
    <s v="Skagit Summer Fingerling"/>
    <n v="3"/>
    <n v="2"/>
    <n v="4"/>
    <n v="5"/>
    <n v="0"/>
    <n v="2"/>
    <x v="13"/>
    <n v="2"/>
    <s v="ocean"/>
    <n v="0"/>
  </r>
  <r>
    <s v="SSF2000"/>
    <x v="1"/>
    <x v="46"/>
    <x v="14"/>
    <n v="2.3584419999999999E-4"/>
    <n v="2.734757E-3"/>
    <n v="8.8431789999999996E-3"/>
    <n v="2"/>
    <n v="5"/>
    <s v="Y"/>
    <n v="5"/>
    <s v="PS"/>
    <x v="15"/>
    <s v="Skagit Summer Fingerling"/>
    <n v="3"/>
    <n v="2"/>
    <n v="4"/>
    <n v="5"/>
    <n v="0"/>
    <n v="2"/>
    <x v="14"/>
    <n v="2"/>
    <s v="ocean"/>
    <n v="0"/>
  </r>
  <r>
    <s v="SSF2001"/>
    <x v="1"/>
    <x v="46"/>
    <x v="15"/>
    <n v="2.0290989999999999E-4"/>
    <n v="5.8592080000000003E-3"/>
    <n v="1.7139459999999999E-2"/>
    <n v="2"/>
    <n v="5"/>
    <s v="Y"/>
    <n v="5"/>
    <s v="PS"/>
    <x v="15"/>
    <s v="Skagit Summer Fingerling"/>
    <n v="3"/>
    <n v="2"/>
    <n v="4"/>
    <n v="5"/>
    <n v="0"/>
    <n v="2"/>
    <x v="15"/>
    <n v="2"/>
    <s v="ocean"/>
    <n v="0"/>
  </r>
  <r>
    <s v="SSF2002"/>
    <x v="1"/>
    <x v="46"/>
    <x v="16"/>
    <n v="1.794027E-4"/>
    <n v="5.5734319999999997E-3"/>
    <n v="1.6258930000000001E-2"/>
    <n v="2"/>
    <n v="5"/>
    <s v="Y"/>
    <n v="5"/>
    <s v="PS"/>
    <x v="15"/>
    <s v="Skagit Summer Fingerling"/>
    <n v="3"/>
    <n v="2"/>
    <n v="4"/>
    <n v="5"/>
    <n v="0"/>
    <n v="2"/>
    <x v="16"/>
    <n v="2"/>
    <s v="ocean"/>
    <n v="0"/>
  </r>
  <r>
    <s v="SSF2003"/>
    <x v="1"/>
    <x v="46"/>
    <x v="17"/>
    <n v="2.7537790000000003E-4"/>
    <n v="6.1848349999999996E-3"/>
    <n v="1.7574840000000001E-2"/>
    <n v="2"/>
    <n v="5"/>
    <s v="Y"/>
    <n v="5"/>
    <s v="PS"/>
    <x v="15"/>
    <s v="Skagit Summer Fingerling"/>
    <n v="3"/>
    <n v="2"/>
    <n v="4"/>
    <n v="5"/>
    <n v="0"/>
    <n v="2"/>
    <x v="17"/>
    <n v="2"/>
    <s v="ocean"/>
    <n v="0"/>
  </r>
  <r>
    <s v="SSF2004"/>
    <x v="1"/>
    <x v="46"/>
    <x v="18"/>
    <n v="3.7462189999999999E-4"/>
    <n v="5.9836050000000003E-3"/>
    <n v="1.635959E-2"/>
    <n v="2"/>
    <n v="5"/>
    <s v="Y"/>
    <n v="5"/>
    <s v="PS"/>
    <x v="15"/>
    <s v="Skagit Summer Fingerling"/>
    <n v="3"/>
    <n v="2"/>
    <n v="4"/>
    <n v="5"/>
    <n v="0"/>
    <n v="2"/>
    <x v="18"/>
    <n v="2"/>
    <s v="ocean"/>
    <n v="0"/>
  </r>
  <r>
    <s v="SSF2005"/>
    <x v="1"/>
    <x v="46"/>
    <x v="19"/>
    <n v="2.0748730000000001E-4"/>
    <n v="4.3963029999999998E-3"/>
    <n v="1.210047E-2"/>
    <n v="2"/>
    <n v="5"/>
    <s v="Y"/>
    <n v="5"/>
    <s v="PS"/>
    <x v="15"/>
    <s v="Skagit Summer Fingerling"/>
    <n v="3"/>
    <n v="2"/>
    <n v="4"/>
    <n v="5"/>
    <n v="0"/>
    <n v="2"/>
    <x v="19"/>
    <n v="2"/>
    <s v="ocean"/>
    <n v="0"/>
  </r>
  <r>
    <s v="SSF2006"/>
    <x v="1"/>
    <x v="46"/>
    <x v="20"/>
    <n v="1.7017479999999999E-4"/>
    <n v="2.7987120000000001E-3"/>
    <n v="7.57648E-3"/>
    <n v="2"/>
    <n v="5"/>
    <s v="Y"/>
    <n v="5"/>
    <s v="PS"/>
    <x v="15"/>
    <s v="Skagit Summer Fingerling"/>
    <n v="3"/>
    <n v="2"/>
    <n v="4"/>
    <n v="5"/>
    <n v="0"/>
    <n v="2"/>
    <x v="20"/>
    <n v="2"/>
    <s v="ocean"/>
    <n v="0"/>
  </r>
  <r>
    <s v="SSF2007"/>
    <x v="1"/>
    <x v="46"/>
    <x v="21"/>
    <n v="3.6357080000000002E-4"/>
    <n v="3.6698159999999998E-3"/>
    <n v="1.0530950000000001E-2"/>
    <n v="2"/>
    <n v="5"/>
    <s v="Y"/>
    <n v="5"/>
    <s v="PS"/>
    <x v="15"/>
    <s v="Skagit Summer Fingerling"/>
    <n v="3"/>
    <n v="2"/>
    <n v="4"/>
    <n v="5"/>
    <n v="0"/>
    <n v="2"/>
    <x v="21"/>
    <n v="2"/>
    <s v="ocean"/>
    <n v="0"/>
  </r>
  <r>
    <s v="SSF2008"/>
    <x v="1"/>
    <x v="46"/>
    <x v="22"/>
    <n v="1.2414230000000001E-4"/>
    <n v="3.851695E-3"/>
    <n v="1.0943390000000001E-2"/>
    <n v="2"/>
    <n v="5"/>
    <s v="Y"/>
    <n v="5"/>
    <s v="PS"/>
    <x v="15"/>
    <s v="Skagit Summer Fingerling"/>
    <n v="3"/>
    <n v="2"/>
    <n v="4"/>
    <n v="5"/>
    <n v="0"/>
    <n v="2"/>
    <x v="22"/>
    <n v="2"/>
    <s v="ocean"/>
    <n v="0"/>
  </r>
  <r>
    <s v="SSF2009"/>
    <x v="1"/>
    <x v="46"/>
    <x v="23"/>
    <n v="1.197351E-4"/>
    <n v="1.610071E-3"/>
    <n v="4.8962980000000003E-3"/>
    <n v="2"/>
    <n v="5"/>
    <s v="Y"/>
    <n v="5"/>
    <s v="PS"/>
    <x v="15"/>
    <s v="Skagit Summer Fingerling"/>
    <n v="3"/>
    <n v="2"/>
    <n v="4"/>
    <n v="5"/>
    <n v="0"/>
    <n v="2"/>
    <x v="23"/>
    <n v="2"/>
    <s v="ocean"/>
    <n v="0"/>
  </r>
  <r>
    <s v="SSF2010"/>
    <x v="1"/>
    <x v="46"/>
    <x v="24"/>
    <n v="1.8572510000000001E-4"/>
    <n v="1.603674E-3"/>
    <n v="4.3337489999999996E-3"/>
    <n v="2"/>
    <n v="5"/>
    <s v="Y"/>
    <n v="5"/>
    <s v="PS"/>
    <x v="15"/>
    <s v="Skagit Summer Fingerling"/>
    <n v="3"/>
    <n v="2"/>
    <n v="4"/>
    <n v="5"/>
    <n v="0"/>
    <n v="2"/>
    <x v="24"/>
    <n v="2"/>
    <s v="ocean"/>
    <n v="0"/>
  </r>
  <r>
    <s v="SSF2011"/>
    <x v="1"/>
    <x v="46"/>
    <x v="25"/>
    <n v="2.160241E-4"/>
    <n v="3.5154460000000002E-3"/>
    <n v="1.136144E-2"/>
    <n v="2"/>
    <n v="5"/>
    <s v="N"/>
    <n v="4"/>
    <s v="PS"/>
    <x v="15"/>
    <s v="Skagit Summer Fingerling"/>
    <n v="3"/>
    <n v="2"/>
    <n v="4"/>
    <n v="5"/>
    <n v="0"/>
    <n v="2"/>
    <x v="25"/>
    <n v="2"/>
    <s v="ocean"/>
    <n v="1"/>
  </r>
  <r>
    <s v="SSF2012"/>
    <x v="1"/>
    <x v="46"/>
    <x v="26"/>
    <n v="1.212809E-4"/>
    <n v="7.4755389999999996E-4"/>
    <n v="5.4622860000000002E-3"/>
    <n v="2"/>
    <n v="5"/>
    <s v="N"/>
    <n v="3"/>
    <s v="PS"/>
    <x v="15"/>
    <s v="Skagit Summer Fingerling"/>
    <n v="3"/>
    <n v="2"/>
    <n v="4"/>
    <n v="5"/>
    <n v="0"/>
    <n v="2"/>
    <x v="26"/>
    <n v="2"/>
    <s v="ocean"/>
    <n v="2"/>
  </r>
  <r>
    <s v="STL1980"/>
    <x v="1"/>
    <x v="47"/>
    <x v="35"/>
    <n v="3.2060150000000001E-4"/>
    <n v="1.230975E-3"/>
    <n v="2.8178180000000001E-3"/>
    <n v="2"/>
    <n v="5"/>
    <s v="Y"/>
    <n v="5"/>
    <s v="PS"/>
    <x v="15"/>
    <s v="Stillaguamish Fall Fingerling"/>
    <n v="3"/>
    <n v="2"/>
    <n v="4"/>
    <n v="5"/>
    <n v="0"/>
    <n v="2"/>
    <x v="35"/>
    <n v="2"/>
    <s v="ocean"/>
    <n v="0"/>
  </r>
  <r>
    <s v="STL1981"/>
    <x v="1"/>
    <x v="47"/>
    <x v="36"/>
    <n v="7.355374E-4"/>
    <n v="2.2978590000000002E-3"/>
    <n v="5.1412619999999997E-3"/>
    <n v="2"/>
    <n v="5"/>
    <s v="Y"/>
    <n v="5"/>
    <s v="PS"/>
    <x v="15"/>
    <s v="Stillaguamish Fall Fingerling"/>
    <n v="3"/>
    <n v="2"/>
    <n v="4"/>
    <n v="5"/>
    <n v="0"/>
    <n v="2"/>
    <x v="36"/>
    <n v="2"/>
    <s v="ocean"/>
    <n v="0"/>
  </r>
  <r>
    <s v="STL1982"/>
    <x v="1"/>
    <x v="47"/>
    <x v="37"/>
    <n v="3.2206800000000001E-3"/>
    <n v="7.2409659999999997E-3"/>
    <n v="1.595073E-2"/>
    <n v="2"/>
    <n v="5"/>
    <s v="Y"/>
    <n v="5"/>
    <s v="PS"/>
    <x v="15"/>
    <s v="Stillaguamish Fall Fingerling"/>
    <n v="3"/>
    <n v="2"/>
    <n v="4"/>
    <n v="5"/>
    <n v="0"/>
    <n v="2"/>
    <x v="37"/>
    <n v="2"/>
    <s v="ocean"/>
    <n v="0"/>
  </r>
  <r>
    <s v="STL1983"/>
    <x v="1"/>
    <x v="47"/>
    <x v="38"/>
    <n v="2.0959849999999999E-3"/>
    <n v="5.8035320000000001E-3"/>
    <n v="1.322657E-2"/>
    <n v="2"/>
    <n v="5"/>
    <s v="Y"/>
    <n v="5"/>
    <s v="PS"/>
    <x v="15"/>
    <s v="Stillaguamish Fall Fingerling"/>
    <n v="3"/>
    <n v="2"/>
    <n v="4"/>
    <n v="5"/>
    <n v="0"/>
    <n v="2"/>
    <x v="38"/>
    <n v="2"/>
    <s v="ocean"/>
    <n v="0"/>
  </r>
  <r>
    <s v="STL1984"/>
    <x v="1"/>
    <x v="47"/>
    <x v="39"/>
    <s v="na"/>
    <s v="na"/>
    <s v="na"/>
    <s v="na"/>
    <s v="na"/>
    <s v="na"/>
    <s v="na"/>
    <s v="PS"/>
    <x v="15"/>
    <s v="Stillaguamish Fall Fingerling"/>
    <n v="3"/>
    <n v="2"/>
    <n v="4"/>
    <n v="5"/>
    <n v="0"/>
    <n v="2"/>
    <x v="39"/>
    <n v="2"/>
    <s v="ocean"/>
    <s v="na"/>
  </r>
  <r>
    <s v="STL1985"/>
    <x v="1"/>
    <x v="47"/>
    <x v="40"/>
    <s v="na"/>
    <s v="na"/>
    <s v="na"/>
    <s v="na"/>
    <s v="na"/>
    <s v="na"/>
    <s v="na"/>
    <s v="PS"/>
    <x v="15"/>
    <s v="Stillaguamish Fall Fingerling"/>
    <n v="3"/>
    <n v="2"/>
    <n v="4"/>
    <n v="5"/>
    <n v="0"/>
    <n v="2"/>
    <x v="40"/>
    <n v="2"/>
    <s v="ocean"/>
    <s v="na"/>
  </r>
  <r>
    <s v="STL1986"/>
    <x v="1"/>
    <x v="47"/>
    <x v="0"/>
    <n v="3.7212920000000002E-3"/>
    <n v="1.479773E-2"/>
    <n v="3.6704319999999999E-2"/>
    <n v="2"/>
    <n v="5"/>
    <s v="Y"/>
    <n v="5"/>
    <s v="PS"/>
    <x v="15"/>
    <s v="Stillaguamish Fall Fingerling"/>
    <n v="3"/>
    <n v="2"/>
    <n v="4"/>
    <n v="5"/>
    <n v="0"/>
    <n v="2"/>
    <x v="0"/>
    <n v="2"/>
    <s v="ocean"/>
    <n v="0"/>
  </r>
  <r>
    <s v="STL1987"/>
    <x v="1"/>
    <x v="47"/>
    <x v="1"/>
    <n v="2.823435E-3"/>
    <n v="1.0269260000000001E-2"/>
    <n v="2.5516710000000001E-2"/>
    <n v="2"/>
    <n v="5"/>
    <s v="Y"/>
    <n v="5"/>
    <s v="PS"/>
    <x v="15"/>
    <s v="Stillaguamish Fall Fingerling"/>
    <n v="3"/>
    <n v="2"/>
    <n v="4"/>
    <n v="5"/>
    <n v="0"/>
    <n v="2"/>
    <x v="1"/>
    <n v="2"/>
    <s v="ocean"/>
    <n v="0"/>
  </r>
  <r>
    <s v="STL1988"/>
    <x v="1"/>
    <x v="47"/>
    <x v="2"/>
    <n v="3.1816599999999998E-3"/>
    <n v="1.396728E-2"/>
    <n v="3.3084599999999999E-2"/>
    <n v="2"/>
    <n v="5"/>
    <s v="Y"/>
    <n v="5"/>
    <s v="PS"/>
    <x v="15"/>
    <s v="Stillaguamish Fall Fingerling"/>
    <n v="3"/>
    <n v="2"/>
    <n v="4"/>
    <n v="5"/>
    <n v="0"/>
    <n v="2"/>
    <x v="2"/>
    <n v="2"/>
    <s v="ocean"/>
    <n v="0"/>
  </r>
  <r>
    <s v="STL1989"/>
    <x v="1"/>
    <x v="47"/>
    <x v="3"/>
    <n v="2.9752049999999999E-3"/>
    <n v="1.4675199999999999E-2"/>
    <n v="3.5216989999999997E-2"/>
    <n v="2"/>
    <n v="5"/>
    <s v="Y"/>
    <n v="5"/>
    <s v="PS"/>
    <x v="15"/>
    <s v="Stillaguamish Fall Fingerling"/>
    <n v="3"/>
    <n v="2"/>
    <n v="4"/>
    <n v="5"/>
    <n v="0"/>
    <n v="2"/>
    <x v="3"/>
    <n v="2"/>
    <s v="ocean"/>
    <n v="0"/>
  </r>
  <r>
    <s v="STL1990"/>
    <x v="1"/>
    <x v="47"/>
    <x v="4"/>
    <n v="1.0441799999999999E-2"/>
    <n v="2.8777069999999998E-2"/>
    <n v="6.5952910000000003E-2"/>
    <n v="2"/>
    <n v="5"/>
    <s v="Y"/>
    <n v="5"/>
    <s v="PS"/>
    <x v="15"/>
    <s v="Stillaguamish Fall Fingerling"/>
    <n v="3"/>
    <n v="2"/>
    <n v="4"/>
    <n v="5"/>
    <n v="0"/>
    <n v="2"/>
    <x v="4"/>
    <n v="2"/>
    <s v="ocean"/>
    <n v="0"/>
  </r>
  <r>
    <s v="STL1991"/>
    <x v="1"/>
    <x v="47"/>
    <x v="5"/>
    <n v="2.0929710000000001E-4"/>
    <n v="1.235482E-3"/>
    <n v="3.1347219999999999E-3"/>
    <n v="2"/>
    <n v="5"/>
    <s v="Y"/>
    <n v="5"/>
    <s v="PS"/>
    <x v="15"/>
    <s v="Stillaguamish Fall Fingerling"/>
    <n v="3"/>
    <n v="2"/>
    <n v="4"/>
    <n v="5"/>
    <n v="0"/>
    <n v="2"/>
    <x v="5"/>
    <n v="2"/>
    <s v="ocean"/>
    <n v="0"/>
  </r>
  <r>
    <s v="STL1992"/>
    <x v="1"/>
    <x v="47"/>
    <x v="6"/>
    <n v="4.6550330000000003E-4"/>
    <n v="3.717546E-3"/>
    <n v="9.5292229999999999E-3"/>
    <n v="2"/>
    <n v="5"/>
    <s v="Y"/>
    <n v="5"/>
    <s v="PS"/>
    <x v="15"/>
    <s v="Stillaguamish Fall Fingerling"/>
    <n v="3"/>
    <n v="2"/>
    <n v="4"/>
    <n v="5"/>
    <n v="0"/>
    <n v="2"/>
    <x v="6"/>
    <n v="2"/>
    <s v="ocean"/>
    <n v="0"/>
  </r>
  <r>
    <s v="STL1993"/>
    <x v="1"/>
    <x v="47"/>
    <x v="7"/>
    <n v="1.9961969999999999E-3"/>
    <n v="6.9596220000000004E-3"/>
    <n v="1.7473079999999998E-2"/>
    <n v="2"/>
    <n v="5"/>
    <s v="Y"/>
    <n v="5"/>
    <s v="PS"/>
    <x v="15"/>
    <s v="Stillaguamish Fall Fingerling"/>
    <n v="3"/>
    <n v="2"/>
    <n v="4"/>
    <n v="5"/>
    <n v="0"/>
    <n v="2"/>
    <x v="7"/>
    <n v="2"/>
    <s v="ocean"/>
    <n v="0"/>
  </r>
  <r>
    <s v="STL1994"/>
    <x v="1"/>
    <x v="47"/>
    <x v="8"/>
    <n v="1.566301E-3"/>
    <n v="7.2301120000000003E-3"/>
    <n v="2.0128139999999999E-2"/>
    <n v="2"/>
    <n v="5"/>
    <s v="Y"/>
    <n v="5"/>
    <s v="PS"/>
    <x v="15"/>
    <s v="Stillaguamish Fall Fingerling"/>
    <n v="3"/>
    <n v="2"/>
    <n v="4"/>
    <n v="5"/>
    <n v="0"/>
    <n v="2"/>
    <x v="8"/>
    <n v="2"/>
    <s v="ocean"/>
    <n v="0"/>
  </r>
  <r>
    <s v="STL1995"/>
    <x v="1"/>
    <x v="47"/>
    <x v="9"/>
    <n v="1.5321779999999999E-3"/>
    <n v="5.7295840000000002E-3"/>
    <n v="1.533756E-2"/>
    <n v="2"/>
    <n v="5"/>
    <s v="Y"/>
    <n v="5"/>
    <s v="PS"/>
    <x v="15"/>
    <s v="Stillaguamish Fall Fingerling"/>
    <n v="3"/>
    <n v="2"/>
    <n v="4"/>
    <n v="5"/>
    <n v="0"/>
    <n v="2"/>
    <x v="9"/>
    <n v="2"/>
    <s v="ocean"/>
    <n v="0"/>
  </r>
  <r>
    <s v="STL1996"/>
    <x v="1"/>
    <x v="47"/>
    <x v="10"/>
    <n v="8.376554E-4"/>
    <n v="6.1239800000000002E-3"/>
    <n v="1.6221429999999998E-2"/>
    <n v="2"/>
    <n v="5"/>
    <s v="Y"/>
    <n v="5"/>
    <s v="PS"/>
    <x v="15"/>
    <s v="Stillaguamish Fall Fingerling"/>
    <n v="3"/>
    <n v="2"/>
    <n v="4"/>
    <n v="5"/>
    <n v="0"/>
    <n v="2"/>
    <x v="10"/>
    <n v="2"/>
    <s v="ocean"/>
    <n v="0"/>
  </r>
  <r>
    <s v="STL1997"/>
    <x v="1"/>
    <x v="47"/>
    <x v="11"/>
    <n v="5.1865340000000002E-4"/>
    <n v="6.0541129999999999E-3"/>
    <n v="1.604065E-2"/>
    <n v="2"/>
    <n v="5"/>
    <s v="Y"/>
    <n v="5"/>
    <s v="PS"/>
    <x v="15"/>
    <s v="Stillaguamish Fall Fingerling"/>
    <n v="3"/>
    <n v="2"/>
    <n v="4"/>
    <n v="5"/>
    <n v="0"/>
    <n v="2"/>
    <x v="11"/>
    <n v="2"/>
    <s v="ocean"/>
    <n v="0"/>
  </r>
  <r>
    <s v="STL1998"/>
    <x v="1"/>
    <x v="47"/>
    <x v="12"/>
    <n v="2.8656969999999999E-4"/>
    <n v="2.4238350000000001E-3"/>
    <n v="6.6870920000000004E-3"/>
    <n v="2"/>
    <n v="5"/>
    <s v="Y"/>
    <n v="5"/>
    <s v="PS"/>
    <x v="15"/>
    <s v="Stillaguamish Fall Fingerling"/>
    <n v="3"/>
    <n v="2"/>
    <n v="4"/>
    <n v="5"/>
    <n v="0"/>
    <n v="2"/>
    <x v="12"/>
    <n v="2"/>
    <s v="ocean"/>
    <n v="0"/>
  </r>
  <r>
    <s v="STL1999"/>
    <x v="1"/>
    <x v="47"/>
    <x v="13"/>
    <s v="na"/>
    <s v="na"/>
    <s v="na"/>
    <s v="na"/>
    <s v="na"/>
    <s v="na"/>
    <s v="na"/>
    <s v="PS"/>
    <x v="15"/>
    <s v="Stillaguamish Fall Fingerling"/>
    <n v="3"/>
    <n v="2"/>
    <n v="4"/>
    <n v="5"/>
    <n v="0"/>
    <n v="2"/>
    <x v="13"/>
    <n v="2"/>
    <s v="ocean"/>
    <s v="na"/>
  </r>
  <r>
    <s v="STL2000"/>
    <x v="1"/>
    <x v="47"/>
    <x v="14"/>
    <s v="na"/>
    <s v="na"/>
    <s v="na"/>
    <s v="na"/>
    <s v="na"/>
    <s v="na"/>
    <s v="na"/>
    <s v="PS"/>
    <x v="15"/>
    <s v="Stillaguamish Fall Fingerling"/>
    <n v="3"/>
    <n v="2"/>
    <n v="4"/>
    <n v="5"/>
    <n v="0"/>
    <n v="2"/>
    <x v="14"/>
    <n v="2"/>
    <s v="ocean"/>
    <s v="na"/>
  </r>
  <r>
    <s v="STL2001"/>
    <x v="1"/>
    <x v="47"/>
    <x v="15"/>
    <s v="na"/>
    <s v="na"/>
    <s v="na"/>
    <s v="na"/>
    <s v="na"/>
    <s v="na"/>
    <s v="na"/>
    <s v="PS"/>
    <x v="15"/>
    <s v="Stillaguamish Fall Fingerling"/>
    <n v="3"/>
    <n v="2"/>
    <n v="4"/>
    <n v="5"/>
    <n v="0"/>
    <n v="2"/>
    <x v="15"/>
    <n v="2"/>
    <s v="ocean"/>
    <s v="na"/>
  </r>
  <r>
    <s v="STL2002"/>
    <x v="1"/>
    <x v="47"/>
    <x v="16"/>
    <n v="3.8910250000000001E-4"/>
    <n v="4.1308660000000004E-3"/>
    <n v="1.1689369999999999E-2"/>
    <n v="2"/>
    <n v="5"/>
    <s v="Y"/>
    <n v="5"/>
    <s v="PS"/>
    <x v="15"/>
    <s v="Stillaguamish Fall Fingerling"/>
    <n v="3"/>
    <n v="2"/>
    <n v="4"/>
    <n v="5"/>
    <n v="0"/>
    <n v="2"/>
    <x v="16"/>
    <n v="2"/>
    <s v="ocean"/>
    <n v="0"/>
  </r>
  <r>
    <s v="STL2003"/>
    <x v="1"/>
    <x v="47"/>
    <x v="17"/>
    <n v="2.6803720000000001E-4"/>
    <n v="2.1772620000000001E-3"/>
    <n v="6.5103289999999996E-3"/>
    <n v="2"/>
    <n v="5"/>
    <s v="Y"/>
    <n v="5"/>
    <s v="PS"/>
    <x v="15"/>
    <s v="Stillaguamish Fall Fingerling"/>
    <n v="3"/>
    <n v="2"/>
    <n v="4"/>
    <n v="5"/>
    <n v="0"/>
    <n v="2"/>
    <x v="17"/>
    <n v="2"/>
    <s v="ocean"/>
    <n v="0"/>
  </r>
  <r>
    <s v="STL2004"/>
    <x v="1"/>
    <x v="47"/>
    <x v="18"/>
    <n v="6.1045149999999998E-4"/>
    <n v="4.6648920000000003E-3"/>
    <n v="1.234711E-2"/>
    <n v="2"/>
    <n v="5"/>
    <s v="Y"/>
    <n v="5"/>
    <s v="PS"/>
    <x v="15"/>
    <s v="Stillaguamish Fall Fingerling"/>
    <n v="3"/>
    <n v="2"/>
    <n v="4"/>
    <n v="5"/>
    <n v="0"/>
    <n v="2"/>
    <x v="18"/>
    <n v="2"/>
    <s v="ocean"/>
    <n v="0"/>
  </r>
  <r>
    <s v="STL2005"/>
    <x v="1"/>
    <x v="47"/>
    <x v="19"/>
    <n v="1.5812809999999999E-3"/>
    <n v="9.1934870000000002E-3"/>
    <n v="2.3701650000000001E-2"/>
    <n v="2"/>
    <n v="5"/>
    <s v="Y"/>
    <n v="5"/>
    <s v="PS"/>
    <x v="15"/>
    <s v="Stillaguamish Fall Fingerling"/>
    <n v="3"/>
    <n v="2"/>
    <n v="4"/>
    <n v="5"/>
    <n v="0"/>
    <n v="2"/>
    <x v="19"/>
    <n v="2"/>
    <s v="ocean"/>
    <n v="0"/>
  </r>
  <r>
    <s v="STL2006"/>
    <x v="1"/>
    <x v="47"/>
    <x v="20"/>
    <n v="1.2906570000000001E-4"/>
    <n v="1.439177E-3"/>
    <n v="3.9681459999999997E-3"/>
    <n v="2"/>
    <n v="5"/>
    <s v="Y"/>
    <n v="5"/>
    <s v="PS"/>
    <x v="15"/>
    <s v="Stillaguamish Fall Fingerling"/>
    <n v="3"/>
    <n v="2"/>
    <n v="4"/>
    <n v="5"/>
    <n v="0"/>
    <n v="2"/>
    <x v="20"/>
    <n v="2"/>
    <s v="ocean"/>
    <n v="0"/>
  </r>
  <r>
    <s v="STL2007"/>
    <x v="1"/>
    <x v="47"/>
    <x v="21"/>
    <n v="8.4248600000000004E-4"/>
    <n v="6.6181219999999997E-3"/>
    <n v="1.752811E-2"/>
    <n v="2"/>
    <n v="5"/>
    <s v="Y"/>
    <n v="5"/>
    <s v="PS"/>
    <x v="15"/>
    <s v="Stillaguamish Fall Fingerling"/>
    <n v="3"/>
    <n v="2"/>
    <n v="4"/>
    <n v="5"/>
    <n v="0"/>
    <n v="2"/>
    <x v="21"/>
    <n v="2"/>
    <s v="ocean"/>
    <n v="0"/>
  </r>
  <r>
    <s v="STL2008"/>
    <x v="1"/>
    <x v="47"/>
    <x v="22"/>
    <n v="6.5774170000000001E-4"/>
    <n v="6.7926189999999997E-3"/>
    <n v="1.869036E-2"/>
    <n v="2"/>
    <n v="5"/>
    <s v="Y"/>
    <n v="5"/>
    <s v="PS"/>
    <x v="15"/>
    <s v="Stillaguamish Fall Fingerling"/>
    <n v="3"/>
    <n v="2"/>
    <n v="4"/>
    <n v="5"/>
    <n v="0"/>
    <n v="2"/>
    <x v="22"/>
    <n v="2"/>
    <s v="ocean"/>
    <n v="0"/>
  </r>
  <r>
    <s v="STL2009"/>
    <x v="1"/>
    <x v="47"/>
    <x v="23"/>
    <n v="3.1152490000000002E-4"/>
    <n v="2.5881039999999999E-3"/>
    <n v="6.6007490000000004E-3"/>
    <n v="2"/>
    <n v="5"/>
    <s v="Y"/>
    <n v="5"/>
    <s v="PS"/>
    <x v="15"/>
    <s v="Stillaguamish Fall Fingerling"/>
    <n v="3"/>
    <n v="2"/>
    <n v="4"/>
    <n v="5"/>
    <n v="0"/>
    <n v="2"/>
    <x v="23"/>
    <n v="2"/>
    <s v="ocean"/>
    <n v="0"/>
  </r>
  <r>
    <s v="STL2010"/>
    <x v="1"/>
    <x v="47"/>
    <x v="24"/>
    <n v="4.823699E-4"/>
    <n v="2.2772920000000002E-3"/>
    <n v="5.6123750000000002E-3"/>
    <n v="2"/>
    <n v="5"/>
    <s v="Y"/>
    <n v="5"/>
    <s v="PS"/>
    <x v="15"/>
    <s v="Stillaguamish Fall Fingerling"/>
    <n v="3"/>
    <n v="2"/>
    <n v="4"/>
    <n v="5"/>
    <n v="0"/>
    <n v="2"/>
    <x v="24"/>
    <n v="2"/>
    <s v="ocean"/>
    <n v="0"/>
  </r>
  <r>
    <s v="STL2011"/>
    <x v="1"/>
    <x v="47"/>
    <x v="25"/>
    <n v="8.5834379999999997E-4"/>
    <n v="4.6250900000000001E-3"/>
    <n v="1.149007E-2"/>
    <n v="2"/>
    <n v="5"/>
    <s v="N"/>
    <n v="4"/>
    <s v="PS"/>
    <x v="15"/>
    <s v="Stillaguamish Fall Fingerling"/>
    <n v="3"/>
    <n v="2"/>
    <n v="4"/>
    <n v="5"/>
    <n v="0"/>
    <n v="2"/>
    <x v="25"/>
    <n v="2"/>
    <s v="ocean"/>
    <n v="1"/>
  </r>
  <r>
    <s v="STL2012"/>
    <x v="1"/>
    <x v="47"/>
    <x v="26"/>
    <n v="3.8301779999999998E-4"/>
    <n v="1.058093E-3"/>
    <n v="2.8973760000000001E-3"/>
    <n v="2"/>
    <n v="5"/>
    <s v="N"/>
    <n v="3"/>
    <s v="PS"/>
    <x v="15"/>
    <s v="Stillaguamish Fall Fingerling"/>
    <n v="3"/>
    <n v="2"/>
    <n v="4"/>
    <n v="5"/>
    <n v="0"/>
    <n v="2"/>
    <x v="26"/>
    <n v="2"/>
    <s v="ocean"/>
    <n v="2"/>
  </r>
  <r>
    <s v="STL2013"/>
    <x v="1"/>
    <x v="47"/>
    <x v="27"/>
    <n v="2.2510910000000001E-4"/>
    <n v="2.2510910000000001E-4"/>
    <n v="2.0535530000000001E-3"/>
    <n v="2"/>
    <n v="5"/>
    <s v="N"/>
    <n v="2"/>
    <s v="PS"/>
    <x v="15"/>
    <s v="Stillaguamish Fall Fingerling"/>
    <n v="3"/>
    <n v="2"/>
    <n v="4"/>
    <n v="5"/>
    <n v="0"/>
    <n v="2"/>
    <x v="27"/>
    <n v="2"/>
    <s v="ocean"/>
    <n v="3"/>
  </r>
  <r>
    <s v="SUM1975"/>
    <x v="1"/>
    <x v="48"/>
    <x v="30"/>
    <n v="0"/>
    <n v="1.2980839999999999E-3"/>
    <n v="3.7268980000000002E-3"/>
    <n v="2"/>
    <n v="5"/>
    <s v="Y"/>
    <n v="5"/>
    <s v="CR"/>
    <x v="14"/>
    <s v="Columbia Summers"/>
    <n v="4"/>
    <n v="2"/>
    <n v="4"/>
    <n v="5"/>
    <n v="0"/>
    <n v="2"/>
    <x v="30"/>
    <n v="2"/>
    <s v="ocean"/>
    <n v="0"/>
  </r>
  <r>
    <s v="SUM1976"/>
    <x v="1"/>
    <x v="48"/>
    <x v="31"/>
    <n v="2.5764469999999998E-4"/>
    <n v="1.94666E-3"/>
    <n v="5.6432640000000003E-3"/>
    <n v="2"/>
    <n v="5"/>
    <s v="Y"/>
    <n v="5"/>
    <s v="CR"/>
    <x v="14"/>
    <s v="Columbia Summers"/>
    <n v="4"/>
    <n v="2"/>
    <n v="4"/>
    <n v="5"/>
    <n v="0"/>
    <n v="2"/>
    <x v="31"/>
    <n v="2"/>
    <s v="ocean"/>
    <n v="0"/>
  </r>
  <r>
    <s v="SUM1977"/>
    <x v="1"/>
    <x v="48"/>
    <x v="32"/>
    <n v="2.5670199999999998E-4"/>
    <n v="1.260267E-3"/>
    <n v="3.3569509999999999E-3"/>
    <n v="2"/>
    <n v="5"/>
    <s v="Y"/>
    <n v="5"/>
    <s v="CR"/>
    <x v="14"/>
    <s v="Columbia Summers"/>
    <n v="4"/>
    <n v="2"/>
    <n v="4"/>
    <n v="5"/>
    <n v="0"/>
    <n v="2"/>
    <x v="32"/>
    <n v="2"/>
    <s v="ocean"/>
    <n v="0"/>
  </r>
  <r>
    <s v="SUM1978"/>
    <x v="1"/>
    <x v="48"/>
    <x v="33"/>
    <s v="na"/>
    <s v="na"/>
    <s v="na"/>
    <s v="na"/>
    <s v="na"/>
    <s v="na"/>
    <s v="na"/>
    <s v="CR"/>
    <x v="14"/>
    <s v="Columbia Summers"/>
    <n v="4"/>
    <n v="2"/>
    <n v="4"/>
    <n v="5"/>
    <n v="0"/>
    <n v="2"/>
    <x v="33"/>
    <n v="2"/>
    <s v="ocean"/>
    <s v="na"/>
  </r>
  <r>
    <s v="SUM1979"/>
    <x v="1"/>
    <x v="48"/>
    <x v="34"/>
    <s v="na"/>
    <s v="na"/>
    <s v="na"/>
    <s v="na"/>
    <s v="na"/>
    <s v="na"/>
    <s v="na"/>
    <s v="CR"/>
    <x v="14"/>
    <s v="Columbia Summers"/>
    <n v="4"/>
    <n v="2"/>
    <n v="4"/>
    <n v="5"/>
    <n v="0"/>
    <n v="2"/>
    <x v="34"/>
    <n v="2"/>
    <s v="ocean"/>
    <s v="na"/>
  </r>
  <r>
    <s v="SUM1980"/>
    <x v="1"/>
    <x v="48"/>
    <x v="35"/>
    <s v="na"/>
    <s v="na"/>
    <s v="na"/>
    <s v="na"/>
    <s v="na"/>
    <s v="na"/>
    <s v="na"/>
    <s v="CR"/>
    <x v="14"/>
    <s v="Columbia Summers"/>
    <n v="4"/>
    <n v="2"/>
    <n v="4"/>
    <n v="5"/>
    <n v="0"/>
    <n v="2"/>
    <x v="35"/>
    <n v="2"/>
    <s v="ocean"/>
    <s v="na"/>
  </r>
  <r>
    <s v="SUM1981"/>
    <x v="1"/>
    <x v="48"/>
    <x v="36"/>
    <s v="na"/>
    <s v="na"/>
    <s v="na"/>
    <s v="na"/>
    <s v="na"/>
    <s v="na"/>
    <s v="na"/>
    <s v="CR"/>
    <x v="14"/>
    <s v="Columbia Summers"/>
    <n v="4"/>
    <n v="2"/>
    <n v="4"/>
    <n v="5"/>
    <n v="0"/>
    <n v="2"/>
    <x v="36"/>
    <n v="2"/>
    <s v="ocean"/>
    <s v="na"/>
  </r>
  <r>
    <s v="SUM1982"/>
    <x v="1"/>
    <x v="48"/>
    <x v="37"/>
    <s v="na"/>
    <s v="na"/>
    <s v="na"/>
    <s v="na"/>
    <s v="na"/>
    <s v="na"/>
    <s v="na"/>
    <s v="CR"/>
    <x v="14"/>
    <s v="Columbia Summers"/>
    <n v="4"/>
    <n v="2"/>
    <n v="4"/>
    <n v="5"/>
    <n v="0"/>
    <n v="2"/>
    <x v="37"/>
    <n v="2"/>
    <s v="ocean"/>
    <s v="na"/>
  </r>
  <r>
    <s v="SUM1983"/>
    <x v="1"/>
    <x v="48"/>
    <x v="38"/>
    <n v="4.212112E-5"/>
    <n v="1.7877990000000001E-3"/>
    <n v="5.2529619999999999E-3"/>
    <n v="2"/>
    <n v="5"/>
    <s v="Y"/>
    <n v="5"/>
    <s v="CR"/>
    <x v="14"/>
    <s v="Columbia Summers"/>
    <n v="4"/>
    <n v="2"/>
    <n v="4"/>
    <n v="5"/>
    <n v="0"/>
    <n v="2"/>
    <x v="38"/>
    <n v="2"/>
    <s v="ocean"/>
    <n v="0"/>
  </r>
  <r>
    <s v="SUM1984"/>
    <x v="1"/>
    <x v="48"/>
    <x v="39"/>
    <n v="2.6438940000000001E-5"/>
    <n v="1.9963200000000002E-3"/>
    <n v="6.0521489999999997E-3"/>
    <n v="2"/>
    <n v="5"/>
    <s v="Y"/>
    <n v="5"/>
    <s v="CR"/>
    <x v="14"/>
    <s v="Columbia Summers"/>
    <n v="4"/>
    <n v="2"/>
    <n v="4"/>
    <n v="5"/>
    <n v="0"/>
    <n v="2"/>
    <x v="39"/>
    <n v="2"/>
    <s v="ocean"/>
    <n v="0"/>
  </r>
  <r>
    <s v="SUM1985"/>
    <x v="1"/>
    <x v="48"/>
    <x v="40"/>
    <n v="1.384348E-4"/>
    <n v="7.3174850000000003E-3"/>
    <n v="2.1942219999999998E-2"/>
    <n v="2"/>
    <n v="5"/>
    <s v="Y"/>
    <n v="5"/>
    <s v="CR"/>
    <x v="14"/>
    <s v="Columbia Summers"/>
    <n v="4"/>
    <n v="2"/>
    <n v="4"/>
    <n v="5"/>
    <n v="0"/>
    <n v="2"/>
    <x v="40"/>
    <n v="2"/>
    <s v="ocean"/>
    <n v="0"/>
  </r>
  <r>
    <s v="SUM1986"/>
    <x v="1"/>
    <x v="48"/>
    <x v="0"/>
    <n v="7.1844179999999998E-5"/>
    <n v="1.4274540000000001E-3"/>
    <n v="4.2131010000000003E-3"/>
    <n v="2"/>
    <n v="5"/>
    <s v="Y"/>
    <n v="5"/>
    <s v="CR"/>
    <x v="14"/>
    <s v="Columbia Summers"/>
    <n v="4"/>
    <n v="2"/>
    <n v="4"/>
    <n v="5"/>
    <n v="0"/>
    <n v="2"/>
    <x v="0"/>
    <n v="2"/>
    <s v="ocean"/>
    <n v="0"/>
  </r>
  <r>
    <s v="SUM1987"/>
    <x v="1"/>
    <x v="48"/>
    <x v="1"/>
    <n v="2.8342720000000001E-4"/>
    <n v="4.3819560000000002E-3"/>
    <n v="1.282518E-2"/>
    <n v="2"/>
    <n v="5"/>
    <s v="Y"/>
    <n v="5"/>
    <s v="CR"/>
    <x v="14"/>
    <s v="Columbia Summers"/>
    <n v="4"/>
    <n v="2"/>
    <n v="4"/>
    <n v="5"/>
    <n v="0"/>
    <n v="2"/>
    <x v="1"/>
    <n v="2"/>
    <s v="ocean"/>
    <n v="0"/>
  </r>
  <r>
    <s v="SUM1988"/>
    <x v="1"/>
    <x v="48"/>
    <x v="2"/>
    <n v="1.2792770000000001E-4"/>
    <n v="2.114089E-3"/>
    <n v="6.1949379999999997E-3"/>
    <n v="2"/>
    <n v="5"/>
    <s v="Y"/>
    <n v="5"/>
    <s v="CR"/>
    <x v="14"/>
    <s v="Columbia Summers"/>
    <n v="4"/>
    <n v="2"/>
    <n v="4"/>
    <n v="5"/>
    <n v="0"/>
    <n v="2"/>
    <x v="2"/>
    <n v="2"/>
    <s v="ocean"/>
    <n v="0"/>
  </r>
  <r>
    <s v="SUM1989"/>
    <x v="1"/>
    <x v="48"/>
    <x v="3"/>
    <n v="4.6969969999999997E-5"/>
    <n v="3.4192199999999998E-4"/>
    <n v="9.137549E-4"/>
    <n v="2"/>
    <n v="5"/>
    <s v="Y"/>
    <n v="5"/>
    <s v="CR"/>
    <x v="14"/>
    <s v="Columbia Summers"/>
    <n v="4"/>
    <n v="2"/>
    <n v="4"/>
    <n v="5"/>
    <n v="0"/>
    <n v="2"/>
    <x v="3"/>
    <n v="2"/>
    <s v="ocean"/>
    <n v="0"/>
  </r>
  <r>
    <s v="SUM1990"/>
    <x v="1"/>
    <x v="48"/>
    <x v="4"/>
    <n v="1.190705E-4"/>
    <n v="8.3743719999999997E-4"/>
    <n v="2.3532269999999998E-3"/>
    <n v="2"/>
    <n v="5"/>
    <s v="Y"/>
    <n v="5"/>
    <s v="CR"/>
    <x v="14"/>
    <s v="Columbia Summers"/>
    <n v="4"/>
    <n v="2"/>
    <n v="4"/>
    <n v="5"/>
    <n v="0"/>
    <n v="2"/>
    <x v="4"/>
    <n v="2"/>
    <s v="ocean"/>
    <n v="0"/>
  </r>
  <r>
    <s v="SUM1991"/>
    <x v="1"/>
    <x v="48"/>
    <x v="5"/>
    <n v="2.2225650000000002E-6"/>
    <n v="2.1771230000000001E-5"/>
    <n v="6.8306540000000003E-5"/>
    <n v="2"/>
    <n v="5"/>
    <s v="Y"/>
    <n v="5"/>
    <s v="CR"/>
    <x v="14"/>
    <s v="Columbia Summers"/>
    <n v="4"/>
    <n v="2"/>
    <n v="4"/>
    <n v="5"/>
    <n v="0"/>
    <n v="2"/>
    <x v="5"/>
    <n v="2"/>
    <s v="ocean"/>
    <n v="0"/>
  </r>
  <r>
    <s v="SUM1992"/>
    <x v="1"/>
    <x v="48"/>
    <x v="6"/>
    <n v="3.9626960000000003E-5"/>
    <n v="3.5750759999999999E-3"/>
    <n v="1.128003E-2"/>
    <n v="2"/>
    <n v="5"/>
    <s v="Y"/>
    <n v="5"/>
    <s v="CR"/>
    <x v="14"/>
    <s v="Columbia Summers"/>
    <n v="4"/>
    <n v="2"/>
    <n v="4"/>
    <n v="5"/>
    <n v="0"/>
    <n v="2"/>
    <x v="6"/>
    <n v="2"/>
    <s v="ocean"/>
    <n v="0"/>
  </r>
  <r>
    <s v="SUM1993"/>
    <x v="1"/>
    <x v="48"/>
    <x v="7"/>
    <n v="2.076174E-4"/>
    <n v="4.3306029999999997E-3"/>
    <n v="1.3370160000000001E-2"/>
    <n v="2"/>
    <n v="5"/>
    <s v="Y"/>
    <n v="5"/>
    <s v="CR"/>
    <x v="14"/>
    <s v="Columbia Summers"/>
    <n v="4"/>
    <n v="2"/>
    <n v="4"/>
    <n v="5"/>
    <n v="0"/>
    <n v="2"/>
    <x v="7"/>
    <n v="2"/>
    <s v="ocean"/>
    <n v="0"/>
  </r>
  <r>
    <s v="SUM1994"/>
    <x v="1"/>
    <x v="48"/>
    <x v="8"/>
    <n v="9.1677160000000008E-6"/>
    <n v="2.8123699999999999E-4"/>
    <n v="8.6629899999999995E-4"/>
    <n v="2"/>
    <n v="5"/>
    <s v="Y"/>
    <n v="5"/>
    <s v="CR"/>
    <x v="14"/>
    <s v="Columbia Summers"/>
    <n v="4"/>
    <n v="2"/>
    <n v="4"/>
    <n v="5"/>
    <n v="0"/>
    <n v="2"/>
    <x v="8"/>
    <n v="2"/>
    <s v="ocean"/>
    <n v="0"/>
  </r>
  <r>
    <s v="SUM1995"/>
    <x v="1"/>
    <x v="48"/>
    <x v="9"/>
    <n v="9.0766029999999993E-5"/>
    <n v="2.4631919999999999E-3"/>
    <n v="7.6076090000000004E-3"/>
    <n v="2"/>
    <n v="5"/>
    <s v="Y"/>
    <n v="5"/>
    <s v="CR"/>
    <x v="14"/>
    <s v="Columbia Summers"/>
    <n v="4"/>
    <n v="2"/>
    <n v="4"/>
    <n v="5"/>
    <n v="0"/>
    <n v="2"/>
    <x v="9"/>
    <n v="2"/>
    <s v="ocean"/>
    <n v="0"/>
  </r>
  <r>
    <s v="SUM1996"/>
    <x v="1"/>
    <x v="48"/>
    <x v="10"/>
    <n v="9.7151479999999998E-5"/>
    <n v="3.4957569999999999E-3"/>
    <n v="1.052956E-2"/>
    <n v="2"/>
    <n v="5"/>
    <s v="Y"/>
    <n v="5"/>
    <s v="CR"/>
    <x v="14"/>
    <s v="Columbia Summers"/>
    <n v="4"/>
    <n v="2"/>
    <n v="4"/>
    <n v="5"/>
    <n v="0"/>
    <n v="2"/>
    <x v="10"/>
    <n v="2"/>
    <s v="ocean"/>
    <n v="0"/>
  </r>
  <r>
    <s v="SUM1997"/>
    <x v="1"/>
    <x v="48"/>
    <x v="11"/>
    <n v="1.6514780000000001E-4"/>
    <n v="1.3345889999999999E-2"/>
    <n v="4.1370169999999998E-2"/>
    <n v="2"/>
    <n v="5"/>
    <s v="Y"/>
    <n v="5"/>
    <s v="CR"/>
    <x v="14"/>
    <s v="Columbia Summers"/>
    <n v="4"/>
    <n v="2"/>
    <n v="4"/>
    <n v="5"/>
    <n v="0"/>
    <n v="2"/>
    <x v="11"/>
    <n v="2"/>
    <s v="ocean"/>
    <n v="0"/>
  </r>
  <r>
    <s v="SUM1998"/>
    <x v="1"/>
    <x v="48"/>
    <x v="12"/>
    <n v="2.8730450000000001E-4"/>
    <n v="1.415662E-2"/>
    <n v="4.3597419999999998E-2"/>
    <n v="2"/>
    <n v="5"/>
    <s v="Y"/>
    <n v="5"/>
    <s v="CR"/>
    <x v="14"/>
    <s v="Columbia Summers"/>
    <n v="4"/>
    <n v="2"/>
    <n v="4"/>
    <n v="5"/>
    <n v="0"/>
    <n v="2"/>
    <x v="12"/>
    <n v="2"/>
    <s v="ocean"/>
    <n v="0"/>
  </r>
  <r>
    <s v="SUM1999"/>
    <x v="1"/>
    <x v="48"/>
    <x v="13"/>
    <n v="2.115493E-4"/>
    <n v="3.8035930000000001E-3"/>
    <n v="1.158845E-2"/>
    <n v="2"/>
    <n v="5"/>
    <s v="Y"/>
    <n v="5"/>
    <s v="CR"/>
    <x v="14"/>
    <s v="Columbia Summers"/>
    <n v="4"/>
    <n v="2"/>
    <n v="4"/>
    <n v="5"/>
    <n v="0"/>
    <n v="2"/>
    <x v="13"/>
    <n v="2"/>
    <s v="ocean"/>
    <n v="0"/>
  </r>
  <r>
    <s v="SUM2000"/>
    <x v="1"/>
    <x v="48"/>
    <x v="14"/>
    <n v="9.9209709999999998E-4"/>
    <n v="1.271712E-2"/>
    <n v="3.8693169999999999E-2"/>
    <n v="2"/>
    <n v="5"/>
    <s v="Y"/>
    <n v="5"/>
    <s v="CR"/>
    <x v="14"/>
    <s v="Columbia Summers"/>
    <n v="4"/>
    <n v="2"/>
    <n v="4"/>
    <n v="5"/>
    <n v="0"/>
    <n v="2"/>
    <x v="14"/>
    <n v="2"/>
    <s v="ocean"/>
    <n v="0"/>
  </r>
  <r>
    <s v="SUM2001"/>
    <x v="1"/>
    <x v="48"/>
    <x v="15"/>
    <n v="5.015935E-4"/>
    <n v="7.4920220000000001E-3"/>
    <n v="2.230849E-2"/>
    <n v="2"/>
    <n v="5"/>
    <s v="Y"/>
    <n v="5"/>
    <s v="CR"/>
    <x v="14"/>
    <s v="Columbia Summers"/>
    <n v="4"/>
    <n v="2"/>
    <n v="4"/>
    <n v="5"/>
    <n v="0"/>
    <n v="2"/>
    <x v="15"/>
    <n v="2"/>
    <s v="ocean"/>
    <n v="0"/>
  </r>
  <r>
    <s v="SUM2002"/>
    <x v="1"/>
    <x v="48"/>
    <x v="16"/>
    <n v="2.2950060000000001E-4"/>
    <n v="5.9866520000000003E-3"/>
    <n v="1.8385350000000002E-2"/>
    <n v="2"/>
    <n v="5"/>
    <s v="Y"/>
    <n v="5"/>
    <s v="CR"/>
    <x v="14"/>
    <s v="Columbia Summers"/>
    <n v="4"/>
    <n v="2"/>
    <n v="4"/>
    <n v="5"/>
    <n v="0"/>
    <n v="2"/>
    <x v="16"/>
    <n v="2"/>
    <s v="ocean"/>
    <n v="0"/>
  </r>
  <r>
    <s v="SUM2003"/>
    <x v="1"/>
    <x v="48"/>
    <x v="17"/>
    <n v="2.2496319999999999E-4"/>
    <n v="3.5135639999999998E-3"/>
    <n v="1.0465199999999999E-2"/>
    <n v="2"/>
    <n v="5"/>
    <s v="Y"/>
    <n v="5"/>
    <s v="CR"/>
    <x v="14"/>
    <s v="Columbia Summers"/>
    <n v="4"/>
    <n v="2"/>
    <n v="4"/>
    <n v="5"/>
    <n v="0"/>
    <n v="2"/>
    <x v="17"/>
    <n v="2"/>
    <s v="ocean"/>
    <n v="0"/>
  </r>
  <r>
    <s v="SUM2004"/>
    <x v="1"/>
    <x v="48"/>
    <x v="18"/>
    <n v="2.6424370000000002E-4"/>
    <n v="6.705084E-3"/>
    <n v="1.9623850000000002E-2"/>
    <n v="2"/>
    <n v="5"/>
    <s v="Y"/>
    <n v="5"/>
    <s v="CR"/>
    <x v="14"/>
    <s v="Columbia Summers"/>
    <n v="4"/>
    <n v="2"/>
    <n v="4"/>
    <n v="5"/>
    <n v="0"/>
    <n v="2"/>
    <x v="18"/>
    <n v="2"/>
    <s v="ocean"/>
    <n v="0"/>
  </r>
  <r>
    <s v="SUM2005"/>
    <x v="1"/>
    <x v="48"/>
    <x v="19"/>
    <n v="3.9873069999999999E-4"/>
    <n v="6.2329220000000001E-3"/>
    <n v="1.756601E-2"/>
    <n v="2"/>
    <n v="5"/>
    <s v="Y"/>
    <n v="5"/>
    <s v="CR"/>
    <x v="14"/>
    <s v="Columbia Summers"/>
    <n v="4"/>
    <n v="2"/>
    <n v="4"/>
    <n v="5"/>
    <n v="0"/>
    <n v="2"/>
    <x v="19"/>
    <n v="2"/>
    <s v="ocean"/>
    <n v="0"/>
  </r>
  <r>
    <s v="SUM2006"/>
    <x v="1"/>
    <x v="48"/>
    <x v="20"/>
    <n v="2.8882829999999997E-4"/>
    <n v="1.1576980000000001E-2"/>
    <n v="3.465149E-2"/>
    <n v="2"/>
    <n v="5"/>
    <s v="Y"/>
    <n v="5"/>
    <s v="CR"/>
    <x v="14"/>
    <s v="Columbia Summers"/>
    <n v="4"/>
    <n v="2"/>
    <n v="4"/>
    <n v="5"/>
    <n v="0"/>
    <n v="2"/>
    <x v="20"/>
    <n v="2"/>
    <s v="ocean"/>
    <n v="0"/>
  </r>
  <r>
    <s v="SUM2007"/>
    <x v="1"/>
    <x v="48"/>
    <x v="21"/>
    <n v="9.3015679999999996E-5"/>
    <n v="3.7535680000000001E-3"/>
    <n v="1.09689E-2"/>
    <n v="2"/>
    <n v="5"/>
    <s v="Y"/>
    <n v="5"/>
    <s v="CR"/>
    <x v="14"/>
    <s v="Columbia Summers"/>
    <n v="4"/>
    <n v="2"/>
    <n v="4"/>
    <n v="5"/>
    <n v="0"/>
    <n v="2"/>
    <x v="21"/>
    <n v="2"/>
    <s v="ocean"/>
    <n v="0"/>
  </r>
  <r>
    <s v="SUM2008"/>
    <x v="1"/>
    <x v="48"/>
    <x v="22"/>
    <n v="3.065462E-4"/>
    <n v="7.3685069999999998E-3"/>
    <n v="2.1715290000000002E-2"/>
    <n v="2"/>
    <n v="5"/>
    <s v="Y"/>
    <n v="5"/>
    <s v="CR"/>
    <x v="14"/>
    <s v="Columbia Summers"/>
    <n v="4"/>
    <n v="2"/>
    <n v="4"/>
    <n v="5"/>
    <n v="0"/>
    <n v="2"/>
    <x v="22"/>
    <n v="2"/>
    <s v="ocean"/>
    <n v="0"/>
  </r>
  <r>
    <s v="SUM2009"/>
    <x v="1"/>
    <x v="48"/>
    <x v="23"/>
    <n v="2.0142949999999999E-4"/>
    <n v="7.6977249999999999E-3"/>
    <n v="2.303531E-2"/>
    <n v="2"/>
    <n v="5"/>
    <s v="Y"/>
    <n v="5"/>
    <s v="CR"/>
    <x v="14"/>
    <s v="Columbia Summers"/>
    <n v="4"/>
    <n v="2"/>
    <n v="4"/>
    <n v="5"/>
    <n v="0"/>
    <n v="2"/>
    <x v="23"/>
    <n v="2"/>
    <s v="ocean"/>
    <n v="0"/>
  </r>
  <r>
    <s v="SUM2010"/>
    <x v="1"/>
    <x v="48"/>
    <x v="24"/>
    <n v="2.052636E-4"/>
    <n v="3.444318E-3"/>
    <n v="9.5308609999999998E-3"/>
    <n v="2"/>
    <n v="5"/>
    <s v="Y"/>
    <n v="5"/>
    <s v="CR"/>
    <x v="14"/>
    <s v="Columbia Summers"/>
    <n v="4"/>
    <n v="2"/>
    <n v="4"/>
    <n v="5"/>
    <n v="0"/>
    <n v="2"/>
    <x v="24"/>
    <n v="2"/>
    <s v="ocean"/>
    <n v="0"/>
  </r>
  <r>
    <s v="SUM2011"/>
    <x v="1"/>
    <x v="48"/>
    <x v="25"/>
    <n v="3.0420650000000002E-4"/>
    <n v="7.1159200000000004E-3"/>
    <n v="3.0402229999999999E-2"/>
    <n v="2"/>
    <n v="5"/>
    <s v="N"/>
    <n v="4"/>
    <s v="CR"/>
    <x v="14"/>
    <s v="Columbia Summers"/>
    <n v="4"/>
    <n v="2"/>
    <n v="4"/>
    <n v="5"/>
    <n v="0"/>
    <n v="2"/>
    <x v="25"/>
    <n v="2"/>
    <s v="ocean"/>
    <n v="1"/>
  </r>
  <r>
    <s v="SUM2012"/>
    <x v="1"/>
    <x v="48"/>
    <x v="26"/>
    <n v="2.9093149999999998E-4"/>
    <n v="1.5677849999999999E-3"/>
    <n v="2.4531830000000001E-2"/>
    <n v="2"/>
    <n v="5"/>
    <s v="N"/>
    <n v="3"/>
    <s v="CR"/>
    <x v="14"/>
    <s v="Columbia Summers"/>
    <n v="4"/>
    <n v="2"/>
    <n v="4"/>
    <n v="5"/>
    <n v="0"/>
    <n v="2"/>
    <x v="26"/>
    <n v="2"/>
    <s v="ocean"/>
    <n v="2"/>
  </r>
  <r>
    <s v="SUM2013"/>
    <x v="1"/>
    <x v="48"/>
    <x v="27"/>
    <n v="2.695164E-4"/>
    <n v="2.695164E-4"/>
    <n v="1.546905E-2"/>
    <n v="2"/>
    <n v="5"/>
    <s v="N"/>
    <n v="2"/>
    <s v="CR"/>
    <x v="14"/>
    <s v="Columbia Summers"/>
    <n v="4"/>
    <n v="2"/>
    <n v="4"/>
    <n v="5"/>
    <n v="0"/>
    <n v="2"/>
    <x v="27"/>
    <n v="2"/>
    <s v="ocean"/>
    <n v="3"/>
  </r>
  <r>
    <s v="URB1975"/>
    <x v="1"/>
    <x v="49"/>
    <x v="30"/>
    <n v="1.528441E-3"/>
    <n v="2.6681819999999998E-2"/>
    <n v="7.4562119999999996E-2"/>
    <n v="2"/>
    <n v="5"/>
    <s v="Y"/>
    <n v="5"/>
    <s v="CR"/>
    <x v="14"/>
    <s v="Upriver Bright"/>
    <n v="4"/>
    <n v="2"/>
    <n v="4"/>
    <n v="5"/>
    <n v="0"/>
    <n v="3"/>
    <x v="30"/>
    <n v="3"/>
    <s v="ocean"/>
    <n v="0"/>
  </r>
  <r>
    <s v="URB1976"/>
    <x v="1"/>
    <x v="49"/>
    <x v="31"/>
    <n v="1.0089719999999999E-3"/>
    <n v="1.1599119999999999E-2"/>
    <n v="3.2620450000000002E-2"/>
    <n v="2"/>
    <n v="5"/>
    <s v="Y"/>
    <n v="5"/>
    <s v="CR"/>
    <x v="14"/>
    <s v="Upriver Bright"/>
    <n v="4"/>
    <n v="2"/>
    <n v="4"/>
    <n v="5"/>
    <n v="0"/>
    <n v="3"/>
    <x v="31"/>
    <n v="3"/>
    <s v="ocean"/>
    <n v="0"/>
  </r>
  <r>
    <s v="URB1977"/>
    <x v="1"/>
    <x v="49"/>
    <x v="32"/>
    <n v="1.8939549999999999E-3"/>
    <n v="9.9392560000000005E-3"/>
    <n v="2.5409109999999999E-2"/>
    <n v="2"/>
    <n v="5"/>
    <s v="Y"/>
    <n v="5"/>
    <s v="CR"/>
    <x v="14"/>
    <s v="Upriver Bright"/>
    <n v="4"/>
    <n v="2"/>
    <n v="4"/>
    <n v="5"/>
    <n v="0"/>
    <n v="3"/>
    <x v="32"/>
    <n v="3"/>
    <s v="ocean"/>
    <n v="0"/>
  </r>
  <r>
    <s v="URB1978"/>
    <x v="1"/>
    <x v="49"/>
    <x v="33"/>
    <n v="1.8247789999999999E-3"/>
    <n v="1.475828E-2"/>
    <n v="4.0181809999999998E-2"/>
    <n v="2"/>
    <n v="5"/>
    <s v="Y"/>
    <n v="5"/>
    <s v="CR"/>
    <x v="14"/>
    <s v="Upriver Bright"/>
    <n v="4"/>
    <n v="2"/>
    <n v="4"/>
    <n v="5"/>
    <n v="0"/>
    <n v="3"/>
    <x v="33"/>
    <n v="3"/>
    <s v="ocean"/>
    <n v="0"/>
  </r>
  <r>
    <s v="URB1979"/>
    <x v="1"/>
    <x v="49"/>
    <x v="34"/>
    <n v="1.3182459999999999E-3"/>
    <n v="9.065544E-3"/>
    <n v="2.3630160000000001E-2"/>
    <n v="2"/>
    <n v="5"/>
    <s v="Y"/>
    <n v="5"/>
    <s v="CR"/>
    <x v="14"/>
    <s v="Upriver Bright"/>
    <n v="4"/>
    <n v="2"/>
    <n v="4"/>
    <n v="5"/>
    <n v="0"/>
    <n v="3"/>
    <x v="34"/>
    <n v="3"/>
    <s v="ocean"/>
    <n v="0"/>
  </r>
  <r>
    <s v="URB1980"/>
    <x v="1"/>
    <x v="49"/>
    <x v="35"/>
    <n v="9.1702999999999999E-4"/>
    <n v="7.1889659999999998E-3"/>
    <n v="1.9996799999999999E-2"/>
    <n v="2"/>
    <n v="5"/>
    <s v="Y"/>
    <n v="5"/>
    <s v="CR"/>
    <x v="14"/>
    <s v="Upriver Bright"/>
    <n v="4"/>
    <n v="2"/>
    <n v="4"/>
    <n v="5"/>
    <n v="0"/>
    <n v="3"/>
    <x v="35"/>
    <n v="3"/>
    <s v="ocean"/>
    <n v="0"/>
  </r>
  <r>
    <s v="URB1981"/>
    <x v="1"/>
    <x v="49"/>
    <x v="36"/>
    <n v="6.5102490000000003E-4"/>
    <n v="6.9193459999999998E-3"/>
    <n v="1.9130319999999999E-2"/>
    <n v="2"/>
    <n v="5"/>
    <s v="Y"/>
    <n v="5"/>
    <s v="CR"/>
    <x v="14"/>
    <s v="Upriver Bright"/>
    <n v="4"/>
    <n v="2"/>
    <n v="4"/>
    <n v="5"/>
    <n v="0"/>
    <n v="3"/>
    <x v="36"/>
    <n v="3"/>
    <s v="ocean"/>
    <n v="0"/>
  </r>
  <r>
    <s v="URB1982"/>
    <x v="1"/>
    <x v="49"/>
    <x v="37"/>
    <n v="1.3802790000000001E-3"/>
    <n v="9.6384090000000006E-3"/>
    <n v="2.5960179999999999E-2"/>
    <n v="2"/>
    <n v="5"/>
    <s v="Y"/>
    <n v="5"/>
    <s v="CR"/>
    <x v="14"/>
    <s v="Upriver Bright"/>
    <n v="4"/>
    <n v="2"/>
    <n v="4"/>
    <n v="5"/>
    <n v="0"/>
    <n v="3"/>
    <x v="37"/>
    <n v="3"/>
    <s v="ocean"/>
    <n v="0"/>
  </r>
  <r>
    <s v="URB1983"/>
    <x v="1"/>
    <x v="49"/>
    <x v="38"/>
    <n v="3.4765519999999999E-3"/>
    <n v="2.2658609999999999E-2"/>
    <n v="6.0582690000000002E-2"/>
    <n v="2"/>
    <n v="5"/>
    <s v="Y"/>
    <n v="5"/>
    <s v="CR"/>
    <x v="14"/>
    <s v="Upriver Bright"/>
    <n v="4"/>
    <n v="2"/>
    <n v="4"/>
    <n v="5"/>
    <n v="0"/>
    <n v="3"/>
    <x v="38"/>
    <n v="3"/>
    <s v="ocean"/>
    <n v="0"/>
  </r>
  <r>
    <s v="URB1984"/>
    <x v="1"/>
    <x v="49"/>
    <x v="39"/>
    <n v="3.3141780000000001E-3"/>
    <n v="2.214532E-2"/>
    <n v="5.8882150000000001E-2"/>
    <n v="2"/>
    <n v="5"/>
    <s v="Y"/>
    <n v="5"/>
    <s v="CR"/>
    <x v="14"/>
    <s v="Upriver Bright"/>
    <n v="4"/>
    <n v="2"/>
    <n v="4"/>
    <n v="5"/>
    <n v="0"/>
    <n v="3"/>
    <x v="39"/>
    <n v="3"/>
    <s v="ocean"/>
    <n v="0"/>
  </r>
  <r>
    <s v="URB1985"/>
    <x v="1"/>
    <x v="49"/>
    <x v="40"/>
    <n v="6.4371630000000001E-4"/>
    <n v="6.1256219999999998E-3"/>
    <n v="1.7327990000000001E-2"/>
    <n v="2"/>
    <n v="5"/>
    <s v="Y"/>
    <n v="5"/>
    <s v="CR"/>
    <x v="14"/>
    <s v="Upriver Bright"/>
    <n v="4"/>
    <n v="2"/>
    <n v="4"/>
    <n v="5"/>
    <n v="0"/>
    <n v="3"/>
    <x v="40"/>
    <n v="3"/>
    <s v="ocean"/>
    <n v="0"/>
  </r>
  <r>
    <s v="URB1986"/>
    <x v="1"/>
    <x v="49"/>
    <x v="0"/>
    <n v="6.2026309999999995E-4"/>
    <n v="3.165663E-3"/>
    <n v="8.3858309999999998E-3"/>
    <n v="2"/>
    <n v="5"/>
    <s v="Y"/>
    <n v="5"/>
    <s v="CR"/>
    <x v="14"/>
    <s v="Upriver Bright"/>
    <n v="4"/>
    <n v="2"/>
    <n v="4"/>
    <n v="5"/>
    <n v="0"/>
    <n v="3"/>
    <x v="0"/>
    <n v="3"/>
    <s v="ocean"/>
    <n v="0"/>
  </r>
  <r>
    <s v="URB1987"/>
    <x v="1"/>
    <x v="49"/>
    <x v="1"/>
    <n v="1.5610139999999999E-4"/>
    <n v="6.6504659999999996E-4"/>
    <n v="1.7307119999999999E-3"/>
    <n v="2"/>
    <n v="5"/>
    <s v="Y"/>
    <n v="5"/>
    <s v="CR"/>
    <x v="14"/>
    <s v="Upriver Bright"/>
    <n v="4"/>
    <n v="2"/>
    <n v="4"/>
    <n v="5"/>
    <n v="0"/>
    <n v="3"/>
    <x v="1"/>
    <n v="3"/>
    <s v="ocean"/>
    <n v="0"/>
  </r>
  <r>
    <s v="URB1988"/>
    <x v="1"/>
    <x v="49"/>
    <x v="2"/>
    <n v="1.868823E-4"/>
    <n v="1.5737419999999999E-3"/>
    <n v="4.3775799999999998E-3"/>
    <n v="2"/>
    <n v="5"/>
    <s v="Y"/>
    <n v="5"/>
    <s v="CR"/>
    <x v="14"/>
    <s v="Upriver Bright"/>
    <n v="4"/>
    <n v="2"/>
    <n v="4"/>
    <n v="5"/>
    <n v="0"/>
    <n v="3"/>
    <x v="2"/>
    <n v="3"/>
    <s v="ocean"/>
    <n v="0"/>
  </r>
  <r>
    <s v="URB1989"/>
    <x v="1"/>
    <x v="49"/>
    <x v="3"/>
    <n v="3.543539E-4"/>
    <n v="3.4766150000000002E-3"/>
    <n v="9.8531929999999997E-3"/>
    <n v="2"/>
    <n v="5"/>
    <s v="Y"/>
    <n v="5"/>
    <s v="CR"/>
    <x v="14"/>
    <s v="Upriver Bright"/>
    <n v="4"/>
    <n v="2"/>
    <n v="4"/>
    <n v="5"/>
    <n v="0"/>
    <n v="3"/>
    <x v="3"/>
    <n v="3"/>
    <s v="ocean"/>
    <n v="0"/>
  </r>
  <r>
    <s v="URB1990"/>
    <x v="1"/>
    <x v="49"/>
    <x v="4"/>
    <n v="4.0381370000000001E-4"/>
    <n v="7.3916479999999998E-3"/>
    <n v="2.1367170000000001E-2"/>
    <n v="2"/>
    <n v="5"/>
    <s v="Y"/>
    <n v="5"/>
    <s v="CR"/>
    <x v="14"/>
    <s v="Upriver Bright"/>
    <n v="4"/>
    <n v="2"/>
    <n v="4"/>
    <n v="5"/>
    <n v="0"/>
    <n v="3"/>
    <x v="4"/>
    <n v="3"/>
    <s v="ocean"/>
    <n v="0"/>
  </r>
  <r>
    <s v="URB1991"/>
    <x v="1"/>
    <x v="49"/>
    <x v="5"/>
    <n v="6.2042369999999999E-5"/>
    <n v="5.3862389999999999E-4"/>
    <n v="1.556609E-3"/>
    <n v="2"/>
    <n v="5"/>
    <s v="Y"/>
    <n v="5"/>
    <s v="CR"/>
    <x v="14"/>
    <s v="Upriver Bright"/>
    <n v="4"/>
    <n v="2"/>
    <n v="4"/>
    <n v="5"/>
    <n v="0"/>
    <n v="3"/>
    <x v="5"/>
    <n v="3"/>
    <s v="ocean"/>
    <n v="0"/>
  </r>
  <r>
    <s v="URB1992"/>
    <x v="1"/>
    <x v="49"/>
    <x v="6"/>
    <n v="3.5936820000000001E-4"/>
    <n v="2.8460690000000001E-3"/>
    <n v="7.6619339999999996E-3"/>
    <n v="2"/>
    <n v="5"/>
    <s v="Y"/>
    <n v="5"/>
    <s v="CR"/>
    <x v="14"/>
    <s v="Upriver Bright"/>
    <n v="4"/>
    <n v="2"/>
    <n v="4"/>
    <n v="5"/>
    <n v="0"/>
    <n v="3"/>
    <x v="6"/>
    <n v="3"/>
    <s v="ocean"/>
    <n v="0"/>
  </r>
  <r>
    <s v="URB1993"/>
    <x v="1"/>
    <x v="49"/>
    <x v="7"/>
    <n v="8.5807539999999995E-4"/>
    <n v="9.4584170000000002E-3"/>
    <n v="2.582073E-2"/>
    <n v="2"/>
    <n v="5"/>
    <s v="Y"/>
    <n v="5"/>
    <s v="CR"/>
    <x v="14"/>
    <s v="Upriver Bright"/>
    <n v="4"/>
    <n v="2"/>
    <n v="4"/>
    <n v="5"/>
    <n v="0"/>
    <n v="3"/>
    <x v="7"/>
    <n v="3"/>
    <s v="ocean"/>
    <n v="0"/>
  </r>
  <r>
    <s v="URB1994"/>
    <x v="1"/>
    <x v="49"/>
    <x v="8"/>
    <n v="4.6143219999999997E-5"/>
    <n v="7.3030079999999997E-4"/>
    <n v="2.069492E-3"/>
    <n v="2"/>
    <n v="5"/>
    <s v="Y"/>
    <n v="5"/>
    <s v="CR"/>
    <x v="14"/>
    <s v="Upriver Bright"/>
    <n v="4"/>
    <n v="2"/>
    <n v="4"/>
    <n v="5"/>
    <n v="0"/>
    <n v="3"/>
    <x v="8"/>
    <n v="3"/>
    <s v="ocean"/>
    <n v="0"/>
  </r>
  <r>
    <s v="URB1995"/>
    <x v="1"/>
    <x v="49"/>
    <x v="9"/>
    <n v="5.4580709999999997E-4"/>
    <n v="1.131512E-2"/>
    <n v="3.2706069999999997E-2"/>
    <n v="2"/>
    <n v="5"/>
    <s v="Y"/>
    <n v="5"/>
    <s v="CR"/>
    <x v="14"/>
    <s v="Upriver Bright"/>
    <n v="4"/>
    <n v="2"/>
    <n v="4"/>
    <n v="5"/>
    <n v="0"/>
    <n v="3"/>
    <x v="9"/>
    <n v="3"/>
    <s v="ocean"/>
    <n v="0"/>
  </r>
  <r>
    <s v="URB1996"/>
    <x v="1"/>
    <x v="49"/>
    <x v="10"/>
    <n v="2.047559E-4"/>
    <n v="2.5794220000000001E-3"/>
    <n v="7.0074480000000003E-3"/>
    <n v="2"/>
    <n v="5"/>
    <s v="Y"/>
    <n v="5"/>
    <s v="CR"/>
    <x v="14"/>
    <s v="Upriver Bright"/>
    <n v="4"/>
    <n v="2"/>
    <n v="4"/>
    <n v="5"/>
    <n v="0"/>
    <n v="3"/>
    <x v="10"/>
    <n v="3"/>
    <s v="ocean"/>
    <n v="0"/>
  </r>
  <r>
    <s v="URB1997"/>
    <x v="1"/>
    <x v="49"/>
    <x v="11"/>
    <n v="1.2514850000000001E-4"/>
    <n v="1.3920359999999999E-3"/>
    <n v="3.9674990000000002E-3"/>
    <n v="2"/>
    <n v="5"/>
    <s v="Y"/>
    <n v="5"/>
    <s v="CR"/>
    <x v="14"/>
    <s v="Upriver Bright"/>
    <n v="4"/>
    <n v="2"/>
    <n v="4"/>
    <n v="5"/>
    <n v="0"/>
    <n v="3"/>
    <x v="11"/>
    <n v="3"/>
    <s v="ocean"/>
    <n v="0"/>
  </r>
  <r>
    <s v="URB1998"/>
    <x v="1"/>
    <x v="49"/>
    <x v="12"/>
    <n v="2.5796560000000002E-4"/>
    <n v="5.2894889999999996E-3"/>
    <n v="1.5255899999999999E-2"/>
    <n v="2"/>
    <n v="5"/>
    <s v="Y"/>
    <n v="5"/>
    <s v="CR"/>
    <x v="14"/>
    <s v="Upriver Bright"/>
    <n v="4"/>
    <n v="2"/>
    <n v="4"/>
    <n v="5"/>
    <n v="0"/>
    <n v="3"/>
    <x v="12"/>
    <n v="3"/>
    <s v="ocean"/>
    <n v="0"/>
  </r>
  <r>
    <s v="URB1999"/>
    <x v="1"/>
    <x v="49"/>
    <x v="13"/>
    <n v="2.328574E-4"/>
    <n v="4.9238149999999998E-3"/>
    <n v="1.41333E-2"/>
    <n v="2"/>
    <n v="5"/>
    <s v="Y"/>
    <n v="5"/>
    <s v="CR"/>
    <x v="14"/>
    <s v="Upriver Bright"/>
    <n v="4"/>
    <n v="2"/>
    <n v="4"/>
    <n v="5"/>
    <n v="0"/>
    <n v="3"/>
    <x v="13"/>
    <n v="3"/>
    <s v="ocean"/>
    <n v="0"/>
  </r>
  <r>
    <s v="URB2000"/>
    <x v="1"/>
    <x v="49"/>
    <x v="14"/>
    <n v="1.3398770000000001E-4"/>
    <n v="1.6862559999999999E-3"/>
    <n v="4.8057100000000004E-3"/>
    <n v="2"/>
    <n v="5"/>
    <s v="Y"/>
    <n v="5"/>
    <s v="CR"/>
    <x v="14"/>
    <s v="Upriver Bright"/>
    <n v="4"/>
    <n v="2"/>
    <n v="4"/>
    <n v="5"/>
    <n v="0"/>
    <n v="3"/>
    <x v="14"/>
    <n v="3"/>
    <s v="ocean"/>
    <n v="0"/>
  </r>
  <r>
    <s v="URB2001"/>
    <x v="1"/>
    <x v="49"/>
    <x v="15"/>
    <n v="2.8011179999999999E-4"/>
    <n v="6.5940169999999998E-3"/>
    <n v="1.8616890000000001E-2"/>
    <n v="2"/>
    <n v="5"/>
    <s v="Y"/>
    <n v="5"/>
    <s v="CR"/>
    <x v="14"/>
    <s v="Upriver Bright"/>
    <n v="4"/>
    <n v="2"/>
    <n v="4"/>
    <n v="5"/>
    <n v="0"/>
    <n v="3"/>
    <x v="15"/>
    <n v="3"/>
    <s v="ocean"/>
    <n v="0"/>
  </r>
  <r>
    <s v="URB2002"/>
    <x v="1"/>
    <x v="49"/>
    <x v="16"/>
    <n v="1.733622E-4"/>
    <n v="2.0885679999999998E-3"/>
    <n v="5.6826580000000002E-3"/>
    <n v="2"/>
    <n v="5"/>
    <s v="Y"/>
    <n v="5"/>
    <s v="CR"/>
    <x v="14"/>
    <s v="Upriver Bright"/>
    <n v="4"/>
    <n v="2"/>
    <n v="4"/>
    <n v="5"/>
    <n v="0"/>
    <n v="3"/>
    <x v="16"/>
    <n v="3"/>
    <s v="ocean"/>
    <n v="0"/>
  </r>
  <r>
    <s v="URB2003"/>
    <x v="1"/>
    <x v="49"/>
    <x v="17"/>
    <n v="9.9789820000000006E-5"/>
    <n v="9.1058709999999995E-4"/>
    <n v="2.4379039999999999E-3"/>
    <n v="2"/>
    <n v="5"/>
    <s v="Y"/>
    <n v="5"/>
    <s v="CR"/>
    <x v="14"/>
    <s v="Upriver Bright"/>
    <n v="4"/>
    <n v="2"/>
    <n v="4"/>
    <n v="5"/>
    <n v="0"/>
    <n v="3"/>
    <x v="17"/>
    <n v="3"/>
    <s v="ocean"/>
    <n v="0"/>
  </r>
  <r>
    <s v="URB2004"/>
    <x v="1"/>
    <x v="49"/>
    <x v="18"/>
    <n v="5.6803009999999999E-5"/>
    <n v="3.1399930000000002E-4"/>
    <n v="8.2749240000000001E-4"/>
    <n v="2"/>
    <n v="5"/>
    <s v="Y"/>
    <n v="5"/>
    <s v="CR"/>
    <x v="14"/>
    <s v="Upriver Bright"/>
    <n v="4"/>
    <n v="2"/>
    <n v="4"/>
    <n v="5"/>
    <n v="0"/>
    <n v="3"/>
    <x v="18"/>
    <n v="3"/>
    <s v="ocean"/>
    <n v="0"/>
  </r>
  <r>
    <s v="URB2005"/>
    <x v="1"/>
    <x v="49"/>
    <x v="19"/>
    <n v="1.1936060000000001E-3"/>
    <n v="1.0255500000000001E-2"/>
    <n v="2.6967069999999999E-2"/>
    <n v="2"/>
    <n v="5"/>
    <s v="Y"/>
    <n v="5"/>
    <s v="CR"/>
    <x v="14"/>
    <s v="Upriver Bright"/>
    <n v="4"/>
    <n v="2"/>
    <n v="4"/>
    <n v="5"/>
    <n v="0"/>
    <n v="3"/>
    <x v="19"/>
    <n v="3"/>
    <s v="ocean"/>
    <n v="0"/>
  </r>
  <r>
    <s v="URB2006"/>
    <x v="1"/>
    <x v="49"/>
    <x v="20"/>
    <n v="9.6844330000000006E-5"/>
    <n v="4.7828360000000002E-4"/>
    <n v="1.325796E-3"/>
    <n v="2"/>
    <n v="5"/>
    <s v="Y"/>
    <n v="5"/>
    <s v="CR"/>
    <x v="14"/>
    <s v="Upriver Bright"/>
    <n v="4"/>
    <n v="2"/>
    <n v="4"/>
    <n v="5"/>
    <n v="0"/>
    <n v="3"/>
    <x v="20"/>
    <n v="3"/>
    <s v="ocean"/>
    <n v="0"/>
  </r>
  <r>
    <s v="URB2007"/>
    <x v="1"/>
    <x v="49"/>
    <x v="21"/>
    <n v="1.090637E-3"/>
    <n v="1.0346569999999999E-2"/>
    <n v="2.7653580000000001E-2"/>
    <n v="2"/>
    <n v="5"/>
    <s v="Y"/>
    <n v="5"/>
    <s v="CR"/>
    <x v="14"/>
    <s v="Upriver Bright"/>
    <n v="4"/>
    <n v="2"/>
    <n v="4"/>
    <n v="5"/>
    <n v="0"/>
    <n v="3"/>
    <x v="21"/>
    <n v="3"/>
    <s v="ocean"/>
    <n v="0"/>
  </r>
  <r>
    <s v="URB2008"/>
    <x v="1"/>
    <x v="49"/>
    <x v="22"/>
    <n v="5.8478610000000004E-4"/>
    <n v="3.8186679999999999E-3"/>
    <n v="9.7444630000000001E-3"/>
    <n v="2"/>
    <n v="5"/>
    <s v="Y"/>
    <n v="5"/>
    <s v="CR"/>
    <x v="14"/>
    <s v="Upriver Bright"/>
    <n v="4"/>
    <n v="2"/>
    <n v="4"/>
    <n v="5"/>
    <n v="0"/>
    <n v="3"/>
    <x v="22"/>
    <n v="3"/>
    <s v="ocean"/>
    <n v="0"/>
  </r>
  <r>
    <s v="URB2009"/>
    <x v="1"/>
    <x v="49"/>
    <x v="23"/>
    <n v="1.0888689999999999E-3"/>
    <n v="1.382242E-2"/>
    <n v="3.8056140000000002E-2"/>
    <n v="2"/>
    <n v="5"/>
    <s v="Y"/>
    <n v="5"/>
    <s v="CR"/>
    <x v="14"/>
    <s v="Upriver Bright"/>
    <n v="4"/>
    <n v="2"/>
    <n v="4"/>
    <n v="5"/>
    <n v="0"/>
    <n v="3"/>
    <x v="23"/>
    <n v="3"/>
    <s v="ocean"/>
    <n v="0"/>
  </r>
  <r>
    <s v="URB2010"/>
    <x v="1"/>
    <x v="49"/>
    <x v="24"/>
    <n v="2.6841439999999999E-3"/>
    <n v="2.9582919999999999E-2"/>
    <n v="7.9217880000000004E-2"/>
    <n v="2"/>
    <n v="5"/>
    <s v="Y"/>
    <n v="5"/>
    <s v="CR"/>
    <x v="14"/>
    <s v="Upriver Bright"/>
    <n v="4"/>
    <n v="2"/>
    <n v="4"/>
    <n v="5"/>
    <n v="0"/>
    <n v="3"/>
    <x v="24"/>
    <n v="3"/>
    <s v="ocean"/>
    <n v="0"/>
  </r>
  <r>
    <s v="URB2011"/>
    <x v="1"/>
    <x v="49"/>
    <x v="25"/>
    <n v="7.7442310000000003E-4"/>
    <n v="1.041138E-2"/>
    <n v="3.2984930000000003E-2"/>
    <n v="2"/>
    <n v="5"/>
    <s v="N"/>
    <n v="4"/>
    <s v="CR"/>
    <x v="14"/>
    <s v="Upriver Bright"/>
    <n v="4"/>
    <n v="2"/>
    <n v="4"/>
    <n v="5"/>
    <n v="0"/>
    <n v="3"/>
    <x v="25"/>
    <n v="3"/>
    <s v="ocean"/>
    <n v="1"/>
  </r>
  <r>
    <s v="URB2012"/>
    <x v="1"/>
    <x v="49"/>
    <x v="26"/>
    <n v="2.7606079999999999E-3"/>
    <n v="9.4242409999999999E-3"/>
    <n v="6.2453830000000002E-2"/>
    <n v="2"/>
    <n v="5"/>
    <s v="N"/>
    <n v="3"/>
    <s v="CR"/>
    <x v="14"/>
    <s v="Upriver Bright"/>
    <n v="4"/>
    <n v="2"/>
    <n v="4"/>
    <n v="5"/>
    <n v="0"/>
    <n v="3"/>
    <x v="26"/>
    <n v="3"/>
    <s v="ocean"/>
    <n v="2"/>
  </r>
  <r>
    <s v="URB2013"/>
    <x v="1"/>
    <x v="49"/>
    <x v="27"/>
    <n v="7.5800789999999998E-4"/>
    <n v="7.5800789999999998E-4"/>
    <n v="1.8116879999999998E-2"/>
    <n v="2"/>
    <n v="5"/>
    <s v="N"/>
    <n v="2"/>
    <s v="CR"/>
    <x v="14"/>
    <s v="Upriver Bright"/>
    <n v="4"/>
    <n v="2"/>
    <n v="4"/>
    <n v="5"/>
    <n v="0"/>
    <n v="3"/>
    <x v="27"/>
    <n v="3"/>
    <s v="ocean"/>
    <n v="3"/>
  </r>
  <r>
    <s v="UWA1975"/>
    <x v="1"/>
    <x v="50"/>
    <x v="30"/>
    <n v="1.4481279999999999E-2"/>
    <n v="4.323917E-2"/>
    <n v="9.7672270000000005E-2"/>
    <n v="2"/>
    <n v="5"/>
    <s v="Y"/>
    <n v="5"/>
    <s v="PS"/>
    <x v="15"/>
    <s v="University of Washington Accelerated"/>
    <n v="3"/>
    <n v="2"/>
    <n v="4"/>
    <n v="5"/>
    <n v="0"/>
    <n v="3"/>
    <x v="30"/>
    <n v="3"/>
    <s v="ocean"/>
    <n v="0"/>
  </r>
  <r>
    <s v="UWA1976"/>
    <x v="1"/>
    <x v="50"/>
    <x v="31"/>
    <n v="5.0225350000000002E-2"/>
    <n v="8.8976479999999997E-2"/>
    <n v="0.18030760000000001"/>
    <n v="2"/>
    <n v="5"/>
    <s v="Y"/>
    <n v="5"/>
    <s v="PS"/>
    <x v="15"/>
    <s v="University of Washington Accelerated"/>
    <n v="3"/>
    <n v="2"/>
    <n v="4"/>
    <n v="5"/>
    <n v="0"/>
    <n v="3"/>
    <x v="31"/>
    <n v="3"/>
    <s v="ocean"/>
    <n v="0"/>
  </r>
  <r>
    <s v="UWA1977"/>
    <x v="1"/>
    <x v="50"/>
    <x v="32"/>
    <n v="2.221331E-2"/>
    <n v="4.6656780000000002E-2"/>
    <n v="9.6935370000000007E-2"/>
    <n v="2"/>
    <n v="5"/>
    <s v="Y"/>
    <n v="5"/>
    <s v="PS"/>
    <x v="15"/>
    <s v="University of Washington Accelerated"/>
    <n v="3"/>
    <n v="2"/>
    <n v="4"/>
    <n v="5"/>
    <n v="0"/>
    <n v="3"/>
    <x v="32"/>
    <n v="3"/>
    <s v="ocean"/>
    <n v="0"/>
  </r>
  <r>
    <s v="UWA1978"/>
    <x v="1"/>
    <x v="50"/>
    <x v="33"/>
    <n v="4.0426289999999997E-2"/>
    <n v="6.2118619999999999E-2"/>
    <n v="0.1208371"/>
    <n v="2"/>
    <n v="5"/>
    <s v="Y"/>
    <n v="5"/>
    <s v="PS"/>
    <x v="15"/>
    <s v="University of Washington Accelerated"/>
    <n v="3"/>
    <n v="2"/>
    <n v="4"/>
    <n v="5"/>
    <n v="0"/>
    <n v="3"/>
    <x v="33"/>
    <n v="3"/>
    <s v="ocean"/>
    <n v="0"/>
  </r>
  <r>
    <s v="UWA1979"/>
    <x v="1"/>
    <x v="50"/>
    <x v="34"/>
    <n v="2.104777E-2"/>
    <n v="4.9534889999999998E-2"/>
    <n v="0.10701910000000001"/>
    <n v="2"/>
    <n v="5"/>
    <s v="Y"/>
    <n v="5"/>
    <s v="PS"/>
    <x v="15"/>
    <s v="University of Washington Accelerated"/>
    <n v="3"/>
    <n v="2"/>
    <n v="4"/>
    <n v="5"/>
    <n v="0"/>
    <n v="3"/>
    <x v="34"/>
    <n v="3"/>
    <s v="ocean"/>
    <n v="0"/>
  </r>
  <r>
    <s v="UWA1980"/>
    <x v="1"/>
    <x v="50"/>
    <x v="35"/>
    <n v="6.0303209999999999E-3"/>
    <n v="1.39265E-2"/>
    <n v="2.9899479999999999E-2"/>
    <n v="2"/>
    <n v="5"/>
    <s v="Y"/>
    <n v="5"/>
    <s v="PS"/>
    <x v="15"/>
    <s v="University of Washington Accelerated"/>
    <n v="3"/>
    <n v="2"/>
    <n v="4"/>
    <n v="5"/>
    <n v="0"/>
    <n v="3"/>
    <x v="35"/>
    <n v="3"/>
    <s v="ocean"/>
    <n v="0"/>
  </r>
  <r>
    <s v="UWA1981"/>
    <x v="1"/>
    <x v="50"/>
    <x v="36"/>
    <n v="1.5959029999999999E-2"/>
    <n v="2.663836E-2"/>
    <n v="5.2582139999999999E-2"/>
    <n v="2"/>
    <n v="5"/>
    <s v="Y"/>
    <n v="5"/>
    <s v="PS"/>
    <x v="15"/>
    <s v="University of Washington Accelerated"/>
    <n v="3"/>
    <n v="2"/>
    <n v="4"/>
    <n v="5"/>
    <n v="0"/>
    <n v="3"/>
    <x v="36"/>
    <n v="3"/>
    <s v="ocean"/>
    <n v="0"/>
  </r>
  <r>
    <s v="UWA1982"/>
    <x v="1"/>
    <x v="50"/>
    <x v="37"/>
    <n v="9.3320239999999995E-3"/>
    <n v="2.5151380000000001E-2"/>
    <n v="5.6025239999999997E-2"/>
    <n v="2"/>
    <n v="5"/>
    <s v="Y"/>
    <n v="5"/>
    <s v="PS"/>
    <x v="15"/>
    <s v="University of Washington Accelerated"/>
    <n v="3"/>
    <n v="2"/>
    <n v="4"/>
    <n v="5"/>
    <n v="0"/>
    <n v="3"/>
    <x v="37"/>
    <n v="3"/>
    <s v="ocean"/>
    <n v="0"/>
  </r>
  <r>
    <s v="UWA1983"/>
    <x v="1"/>
    <x v="50"/>
    <x v="38"/>
    <n v="8.7195689999999999E-3"/>
    <n v="3.5873929999999998E-2"/>
    <n v="8.730976E-2"/>
    <n v="2"/>
    <n v="5"/>
    <s v="Y"/>
    <n v="5"/>
    <s v="PS"/>
    <x v="15"/>
    <s v="University of Washington Accelerated"/>
    <n v="3"/>
    <n v="2"/>
    <n v="4"/>
    <n v="5"/>
    <n v="0"/>
    <n v="3"/>
    <x v="38"/>
    <n v="3"/>
    <s v="ocean"/>
    <n v="0"/>
  </r>
  <r>
    <s v="UWA1984"/>
    <x v="1"/>
    <x v="50"/>
    <x v="39"/>
    <n v="7.7964820000000004E-3"/>
    <n v="3.3529150000000001E-2"/>
    <n v="8.1750310000000007E-2"/>
    <n v="2"/>
    <n v="5"/>
    <s v="Y"/>
    <n v="5"/>
    <s v="PS"/>
    <x v="15"/>
    <s v="University of Washington Accelerated"/>
    <n v="3"/>
    <n v="2"/>
    <n v="4"/>
    <n v="5"/>
    <n v="0"/>
    <n v="3"/>
    <x v="39"/>
    <n v="3"/>
    <s v="ocean"/>
    <n v="0"/>
  </r>
  <r>
    <s v="WRY1974"/>
    <x v="1"/>
    <x v="51"/>
    <x v="29"/>
    <n v="5.5280620000000005E-4"/>
    <n v="1.5786990000000001E-2"/>
    <n v="4.0299509999999997E-2"/>
    <n v="2"/>
    <n v="5"/>
    <s v="Y"/>
    <n v="5"/>
    <s v="PS"/>
    <x v="16"/>
    <s v="White River Spring Yearling"/>
    <n v="3"/>
    <n v="2"/>
    <n v="4"/>
    <n v="5"/>
    <n v="1"/>
    <n v="1"/>
    <x v="30"/>
    <n v="1"/>
    <s v="stream"/>
    <n v="0"/>
  </r>
  <r>
    <s v="WRY1975"/>
    <x v="1"/>
    <x v="51"/>
    <x v="30"/>
    <n v="9.8211280000000005E-5"/>
    <n v="5.8708030000000002E-4"/>
    <n v="1.3785710000000001E-3"/>
    <n v="2"/>
    <n v="5"/>
    <s v="Y"/>
    <n v="5"/>
    <s v="PS"/>
    <x v="16"/>
    <s v="White River Spring Yearling"/>
    <n v="3"/>
    <n v="2"/>
    <n v="4"/>
    <n v="5"/>
    <n v="1"/>
    <n v="1"/>
    <x v="31"/>
    <n v="1"/>
    <s v="stream"/>
    <n v="0"/>
  </r>
  <r>
    <s v="WRY1976"/>
    <x v="1"/>
    <x v="51"/>
    <x v="31"/>
    <s v="na"/>
    <s v="na"/>
    <s v="na"/>
    <s v="na"/>
    <s v="na"/>
    <s v="na"/>
    <s v="na"/>
    <s v="PS"/>
    <x v="16"/>
    <s v="White River Spring Yearling"/>
    <n v="3"/>
    <n v="2"/>
    <n v="4"/>
    <n v="5"/>
    <n v="1"/>
    <n v="1"/>
    <x v="32"/>
    <n v="1"/>
    <s v="stream"/>
    <s v="na"/>
  </r>
  <r>
    <s v="WRY1977"/>
    <x v="1"/>
    <x v="51"/>
    <x v="32"/>
    <s v="na"/>
    <s v="na"/>
    <s v="na"/>
    <s v="na"/>
    <s v="na"/>
    <s v="na"/>
    <s v="na"/>
    <s v="PS"/>
    <x v="16"/>
    <s v="White River Spring Yearling"/>
    <n v="3"/>
    <n v="2"/>
    <n v="4"/>
    <n v="5"/>
    <n v="1"/>
    <n v="1"/>
    <x v="33"/>
    <n v="1"/>
    <s v="stream"/>
    <s v="na"/>
  </r>
  <r>
    <s v="WRY1978"/>
    <x v="1"/>
    <x v="51"/>
    <x v="33"/>
    <s v="na"/>
    <s v="na"/>
    <s v="na"/>
    <s v="na"/>
    <s v="na"/>
    <s v="na"/>
    <s v="na"/>
    <s v="PS"/>
    <x v="16"/>
    <s v="White River Spring Yearling"/>
    <n v="3"/>
    <n v="2"/>
    <n v="4"/>
    <n v="5"/>
    <n v="1"/>
    <n v="1"/>
    <x v="34"/>
    <n v="1"/>
    <s v="stream"/>
    <s v="na"/>
  </r>
  <r>
    <s v="WRY1979"/>
    <x v="1"/>
    <x v="51"/>
    <x v="34"/>
    <s v="na"/>
    <s v="na"/>
    <s v="na"/>
    <s v="na"/>
    <s v="na"/>
    <s v="na"/>
    <s v="na"/>
    <s v="PS"/>
    <x v="16"/>
    <s v="White River Spring Yearling"/>
    <n v="3"/>
    <n v="2"/>
    <n v="4"/>
    <n v="5"/>
    <n v="1"/>
    <n v="1"/>
    <x v="35"/>
    <n v="1"/>
    <s v="stream"/>
    <s v="na"/>
  </r>
  <r>
    <s v="WRY1980"/>
    <x v="1"/>
    <x v="51"/>
    <x v="35"/>
    <s v="na"/>
    <s v="na"/>
    <s v="na"/>
    <s v="na"/>
    <s v="na"/>
    <s v="na"/>
    <s v="na"/>
    <s v="PS"/>
    <x v="16"/>
    <s v="White River Spring Yearling"/>
    <n v="3"/>
    <n v="2"/>
    <n v="4"/>
    <n v="5"/>
    <n v="1"/>
    <n v="1"/>
    <x v="36"/>
    <n v="1"/>
    <s v="stream"/>
    <s v="na"/>
  </r>
  <r>
    <s v="WRY1981"/>
    <x v="1"/>
    <x v="51"/>
    <x v="36"/>
    <s v="na"/>
    <s v="na"/>
    <s v="na"/>
    <s v="na"/>
    <s v="na"/>
    <s v="na"/>
    <s v="na"/>
    <s v="PS"/>
    <x v="16"/>
    <s v="White River Spring Yearling"/>
    <n v="3"/>
    <n v="2"/>
    <n v="4"/>
    <n v="5"/>
    <n v="1"/>
    <n v="1"/>
    <x v="37"/>
    <n v="1"/>
    <s v="stream"/>
    <s v="na"/>
  </r>
  <r>
    <s v="WRY1982"/>
    <x v="1"/>
    <x v="51"/>
    <x v="37"/>
    <s v="na"/>
    <s v="na"/>
    <s v="na"/>
    <s v="na"/>
    <s v="na"/>
    <s v="na"/>
    <s v="na"/>
    <s v="PS"/>
    <x v="16"/>
    <s v="White River Spring Yearling"/>
    <n v="3"/>
    <n v="2"/>
    <n v="4"/>
    <n v="5"/>
    <n v="1"/>
    <n v="1"/>
    <x v="38"/>
    <n v="1"/>
    <s v="stream"/>
    <s v="na"/>
  </r>
  <r>
    <s v="WRY1983"/>
    <x v="1"/>
    <x v="51"/>
    <x v="38"/>
    <s v="na"/>
    <s v="na"/>
    <s v="na"/>
    <s v="na"/>
    <s v="na"/>
    <s v="na"/>
    <s v="na"/>
    <s v="PS"/>
    <x v="16"/>
    <s v="White River Spring Yearling"/>
    <n v="3"/>
    <n v="2"/>
    <n v="4"/>
    <n v="5"/>
    <n v="1"/>
    <n v="1"/>
    <x v="39"/>
    <n v="1"/>
    <s v="stream"/>
    <s v="na"/>
  </r>
  <r>
    <s v="WRY1984"/>
    <x v="1"/>
    <x v="51"/>
    <x v="39"/>
    <s v="na"/>
    <s v="na"/>
    <s v="na"/>
    <s v="na"/>
    <s v="na"/>
    <s v="na"/>
    <s v="na"/>
    <s v="PS"/>
    <x v="16"/>
    <s v="White River Spring Yearling"/>
    <n v="3"/>
    <n v="2"/>
    <n v="4"/>
    <n v="5"/>
    <n v="1"/>
    <n v="1"/>
    <x v="40"/>
    <n v="1"/>
    <s v="stream"/>
    <s v="na"/>
  </r>
  <r>
    <s v="WRY1985"/>
    <x v="1"/>
    <x v="51"/>
    <x v="40"/>
    <s v="na"/>
    <s v="na"/>
    <s v="na"/>
    <s v="na"/>
    <s v="na"/>
    <s v="na"/>
    <s v="na"/>
    <s v="PS"/>
    <x v="16"/>
    <s v="White River Spring Yearling"/>
    <n v="3"/>
    <n v="2"/>
    <n v="4"/>
    <n v="5"/>
    <n v="1"/>
    <n v="1"/>
    <x v="0"/>
    <n v="1"/>
    <s v="stream"/>
    <s v="na"/>
  </r>
  <r>
    <s v="WRY1986"/>
    <x v="1"/>
    <x v="51"/>
    <x v="0"/>
    <s v="na"/>
    <s v="na"/>
    <s v="na"/>
    <s v="na"/>
    <s v="na"/>
    <s v="na"/>
    <s v="na"/>
    <s v="PS"/>
    <x v="16"/>
    <s v="White River Spring Yearling"/>
    <n v="3"/>
    <n v="2"/>
    <n v="4"/>
    <n v="5"/>
    <n v="1"/>
    <n v="1"/>
    <x v="1"/>
    <n v="1"/>
    <s v="stream"/>
    <s v="na"/>
  </r>
  <r>
    <s v="WRY1987"/>
    <x v="1"/>
    <x v="51"/>
    <x v="1"/>
    <s v="na"/>
    <s v="na"/>
    <s v="na"/>
    <s v="na"/>
    <s v="na"/>
    <s v="na"/>
    <s v="na"/>
    <s v="PS"/>
    <x v="16"/>
    <s v="White River Spring Yearling"/>
    <n v="3"/>
    <n v="2"/>
    <n v="4"/>
    <n v="5"/>
    <n v="1"/>
    <n v="1"/>
    <x v="2"/>
    <n v="1"/>
    <s v="stream"/>
    <s v="na"/>
  </r>
  <r>
    <s v="WRY1988"/>
    <x v="1"/>
    <x v="51"/>
    <x v="2"/>
    <s v="na"/>
    <s v="na"/>
    <s v="na"/>
    <s v="na"/>
    <s v="na"/>
    <s v="na"/>
    <s v="na"/>
    <s v="PS"/>
    <x v="16"/>
    <s v="White River Spring Yearling"/>
    <n v="3"/>
    <n v="2"/>
    <n v="4"/>
    <n v="5"/>
    <n v="1"/>
    <n v="1"/>
    <x v="3"/>
    <n v="1"/>
    <s v="stream"/>
    <s v="na"/>
  </r>
  <r>
    <s v="WRY1989"/>
    <x v="1"/>
    <x v="51"/>
    <x v="3"/>
    <s v="na"/>
    <s v="na"/>
    <s v="na"/>
    <s v="na"/>
    <s v="na"/>
    <s v="na"/>
    <s v="na"/>
    <s v="PS"/>
    <x v="16"/>
    <s v="White River Spring Yearling"/>
    <n v="3"/>
    <n v="2"/>
    <n v="4"/>
    <n v="5"/>
    <n v="1"/>
    <n v="1"/>
    <x v="4"/>
    <n v="1"/>
    <s v="stream"/>
    <s v="na"/>
  </r>
  <r>
    <s v="WRY1990"/>
    <x v="1"/>
    <x v="51"/>
    <x v="4"/>
    <s v="na"/>
    <s v="na"/>
    <s v="na"/>
    <s v="na"/>
    <s v="na"/>
    <s v="na"/>
    <s v="na"/>
    <s v="PS"/>
    <x v="16"/>
    <s v="White River Spring Yearling"/>
    <n v="3"/>
    <n v="2"/>
    <n v="4"/>
    <n v="5"/>
    <n v="1"/>
    <n v="1"/>
    <x v="5"/>
    <n v="1"/>
    <s v="stream"/>
    <s v="na"/>
  </r>
  <r>
    <s v="WRY1991"/>
    <x v="1"/>
    <x v="51"/>
    <x v="5"/>
    <s v="na"/>
    <s v="na"/>
    <s v="na"/>
    <s v="na"/>
    <s v="na"/>
    <s v="na"/>
    <s v="na"/>
    <s v="PS"/>
    <x v="16"/>
    <s v="White River Spring Yearling"/>
    <n v="3"/>
    <n v="2"/>
    <n v="4"/>
    <n v="5"/>
    <n v="1"/>
    <n v="1"/>
    <x v="6"/>
    <n v="1"/>
    <s v="stream"/>
    <s v="na"/>
  </r>
  <r>
    <s v="WRY1992"/>
    <x v="1"/>
    <x v="51"/>
    <x v="6"/>
    <s v="na"/>
    <s v="na"/>
    <s v="na"/>
    <s v="na"/>
    <s v="na"/>
    <s v="na"/>
    <s v="na"/>
    <s v="PS"/>
    <x v="16"/>
    <s v="White River Spring Yearling"/>
    <n v="3"/>
    <n v="2"/>
    <n v="4"/>
    <n v="5"/>
    <n v="1"/>
    <n v="1"/>
    <x v="7"/>
    <n v="1"/>
    <s v="stream"/>
    <s v="na"/>
  </r>
  <r>
    <s v="WRY1993"/>
    <x v="1"/>
    <x v="51"/>
    <x v="7"/>
    <s v="na"/>
    <s v="na"/>
    <s v="na"/>
    <s v="na"/>
    <s v="na"/>
    <s v="na"/>
    <s v="na"/>
    <s v="PS"/>
    <x v="16"/>
    <s v="White River Spring Yearling"/>
    <n v="3"/>
    <n v="2"/>
    <n v="4"/>
    <n v="5"/>
    <n v="1"/>
    <n v="1"/>
    <x v="8"/>
    <n v="1"/>
    <s v="stream"/>
    <s v="na"/>
  </r>
  <r>
    <s v="WRY1994"/>
    <x v="1"/>
    <x v="51"/>
    <x v="8"/>
    <s v="na"/>
    <s v="na"/>
    <s v="na"/>
    <s v="na"/>
    <s v="na"/>
    <s v="na"/>
    <s v="na"/>
    <s v="PS"/>
    <x v="16"/>
    <s v="White River Spring Yearling"/>
    <n v="3"/>
    <n v="2"/>
    <n v="4"/>
    <n v="5"/>
    <n v="1"/>
    <n v="1"/>
    <x v="9"/>
    <n v="1"/>
    <s v="stream"/>
    <s v="na"/>
  </r>
  <r>
    <s v="WRY1995"/>
    <x v="1"/>
    <x v="51"/>
    <x v="9"/>
    <s v="na"/>
    <s v="na"/>
    <s v="na"/>
    <s v="na"/>
    <s v="na"/>
    <s v="na"/>
    <s v="na"/>
    <s v="PS"/>
    <x v="16"/>
    <s v="White River Spring Yearling"/>
    <n v="3"/>
    <n v="2"/>
    <n v="4"/>
    <n v="5"/>
    <n v="1"/>
    <n v="1"/>
    <x v="10"/>
    <n v="1"/>
    <s v="stream"/>
    <s v="na"/>
  </r>
  <r>
    <s v="WRY1996"/>
    <x v="1"/>
    <x v="51"/>
    <x v="10"/>
    <s v="na"/>
    <s v="na"/>
    <s v="na"/>
    <s v="na"/>
    <s v="na"/>
    <s v="na"/>
    <s v="na"/>
    <s v="PS"/>
    <x v="16"/>
    <s v="White River Spring Yearling"/>
    <n v="3"/>
    <n v="2"/>
    <n v="4"/>
    <n v="5"/>
    <n v="1"/>
    <n v="1"/>
    <x v="11"/>
    <n v="1"/>
    <s v="stream"/>
    <s v="na"/>
  </r>
  <r>
    <s v="WRY1997"/>
    <x v="1"/>
    <x v="51"/>
    <x v="11"/>
    <s v="na"/>
    <s v="na"/>
    <s v="na"/>
    <s v="na"/>
    <s v="na"/>
    <s v="na"/>
    <s v="na"/>
    <s v="PS"/>
    <x v="16"/>
    <s v="White River Spring Yearling"/>
    <n v="3"/>
    <n v="2"/>
    <n v="4"/>
    <n v="5"/>
    <n v="1"/>
    <n v="1"/>
    <x v="12"/>
    <n v="1"/>
    <s v="stream"/>
    <s v="na"/>
  </r>
  <r>
    <s v="WRY1998"/>
    <x v="1"/>
    <x v="51"/>
    <x v="12"/>
    <s v="na"/>
    <s v="na"/>
    <s v="na"/>
    <s v="na"/>
    <s v="na"/>
    <s v="na"/>
    <s v="na"/>
    <s v="PS"/>
    <x v="16"/>
    <s v="White River Spring Yearling"/>
    <n v="3"/>
    <n v="2"/>
    <n v="4"/>
    <n v="5"/>
    <n v="1"/>
    <n v="1"/>
    <x v="13"/>
    <n v="1"/>
    <s v="stream"/>
    <s v="na"/>
  </r>
  <r>
    <s v="WRY1999"/>
    <x v="1"/>
    <x v="51"/>
    <x v="13"/>
    <s v="na"/>
    <s v="na"/>
    <s v="na"/>
    <s v="na"/>
    <s v="na"/>
    <s v="na"/>
    <s v="na"/>
    <s v="PS"/>
    <x v="16"/>
    <s v="White River Spring Yearling"/>
    <n v="3"/>
    <n v="2"/>
    <n v="4"/>
    <n v="5"/>
    <n v="1"/>
    <n v="1"/>
    <x v="14"/>
    <n v="1"/>
    <s v="stream"/>
    <s v="na"/>
  </r>
  <r>
    <s v="WRY2000"/>
    <x v="1"/>
    <x v="51"/>
    <x v="14"/>
    <s v="na"/>
    <s v="na"/>
    <s v="na"/>
    <s v="na"/>
    <s v="na"/>
    <s v="na"/>
    <s v="na"/>
    <s v="PS"/>
    <x v="16"/>
    <s v="White River Spring Yearling"/>
    <n v="3"/>
    <n v="2"/>
    <n v="4"/>
    <n v="5"/>
    <n v="1"/>
    <n v="1"/>
    <x v="15"/>
    <n v="1"/>
    <s v="stream"/>
    <s v="na"/>
  </r>
  <r>
    <s v="WRY2001"/>
    <x v="1"/>
    <x v="51"/>
    <x v="15"/>
    <s v="na"/>
    <s v="na"/>
    <s v="na"/>
    <s v="na"/>
    <s v="na"/>
    <s v="na"/>
    <s v="na"/>
    <s v="PS"/>
    <x v="16"/>
    <s v="White River Spring Yearling"/>
    <n v="3"/>
    <n v="2"/>
    <n v="4"/>
    <n v="5"/>
    <n v="1"/>
    <n v="1"/>
    <x v="16"/>
    <n v="1"/>
    <s v="stream"/>
    <s v="na"/>
  </r>
  <r>
    <s v="WRY2002"/>
    <x v="1"/>
    <x v="51"/>
    <x v="16"/>
    <n v="1.3787719999999999E-3"/>
    <n v="2.201931E-2"/>
    <n v="5.6972399999999999E-2"/>
    <n v="2"/>
    <n v="5"/>
    <s v="Y"/>
    <n v="5"/>
    <s v="PS"/>
    <x v="16"/>
    <s v="White River Spring Yearling"/>
    <n v="3"/>
    <n v="2"/>
    <n v="4"/>
    <n v="5"/>
    <n v="1"/>
    <n v="1"/>
    <x v="17"/>
    <n v="1"/>
    <s v="stream"/>
    <n v="0"/>
  </r>
  <r>
    <s v="WRY2003"/>
    <x v="1"/>
    <x v="51"/>
    <x v="17"/>
    <n v="1.7055879999999999E-4"/>
    <n v="3.1381349999999998E-3"/>
    <n v="8.1306659999999999E-3"/>
    <n v="2"/>
    <n v="5"/>
    <s v="Y"/>
    <n v="5"/>
    <s v="PS"/>
    <x v="16"/>
    <s v="White River Spring Yearling"/>
    <n v="3"/>
    <n v="2"/>
    <n v="4"/>
    <n v="5"/>
    <n v="1"/>
    <n v="1"/>
    <x v="18"/>
    <n v="1"/>
    <s v="stream"/>
    <n v="0"/>
  </r>
  <r>
    <s v="WRY2004"/>
    <x v="1"/>
    <x v="51"/>
    <x v="18"/>
    <n v="2.043376E-3"/>
    <n v="1.0961190000000001E-2"/>
    <n v="2.5822089999999999E-2"/>
    <n v="2"/>
    <n v="5"/>
    <s v="Y"/>
    <n v="5"/>
    <s v="PS"/>
    <x v="16"/>
    <s v="White River Spring Yearling"/>
    <n v="3"/>
    <n v="2"/>
    <n v="4"/>
    <n v="5"/>
    <n v="1"/>
    <n v="1"/>
    <x v="19"/>
    <n v="1"/>
    <s v="stream"/>
    <n v="0"/>
  </r>
  <r>
    <s v="WRY2005"/>
    <x v="1"/>
    <x v="51"/>
    <x v="19"/>
    <n v="2.2847979999999999E-4"/>
    <n v="2.1961939999999998E-3"/>
    <n v="6.2206969999999999E-3"/>
    <n v="2"/>
    <n v="5"/>
    <s v="Y"/>
    <n v="5"/>
    <s v="PS"/>
    <x v="16"/>
    <s v="White River Spring Yearling"/>
    <n v="3"/>
    <n v="2"/>
    <n v="4"/>
    <n v="5"/>
    <n v="1"/>
    <n v="1"/>
    <x v="20"/>
    <n v="1"/>
    <s v="stream"/>
    <n v="0"/>
  </r>
  <r>
    <s v="WRY2006"/>
    <x v="1"/>
    <x v="51"/>
    <x v="20"/>
    <n v="2.6816230000000001E-4"/>
    <n v="5.2534299999999999E-3"/>
    <n v="1.384693E-2"/>
    <n v="2"/>
    <n v="5"/>
    <s v="Y"/>
    <n v="5"/>
    <s v="PS"/>
    <x v="16"/>
    <s v="White River Spring Yearling"/>
    <n v="3"/>
    <n v="2"/>
    <n v="4"/>
    <n v="5"/>
    <n v="1"/>
    <n v="1"/>
    <x v="21"/>
    <n v="1"/>
    <s v="stream"/>
    <n v="0"/>
  </r>
  <r>
    <s v="WRY2007"/>
    <x v="1"/>
    <x v="51"/>
    <x v="21"/>
    <n v="6.5723809999999996E-5"/>
    <n v="1.5736190000000001E-3"/>
    <n v="4.4776410000000001E-3"/>
    <n v="2"/>
    <n v="5"/>
    <s v="Y"/>
    <n v="5"/>
    <s v="PS"/>
    <x v="16"/>
    <s v="White River Spring Yearling"/>
    <n v="3"/>
    <n v="2"/>
    <n v="4"/>
    <n v="5"/>
    <n v="1"/>
    <n v="1"/>
    <x v="22"/>
    <n v="1"/>
    <s v="stream"/>
    <n v="0"/>
  </r>
  <r>
    <s v="WRY2008"/>
    <x v="1"/>
    <x v="51"/>
    <x v="22"/>
    <n v="2.8107609999999998E-4"/>
    <n v="5.1861959999999997E-3"/>
    <n v="1.3499250000000001E-2"/>
    <n v="2"/>
    <n v="5"/>
    <s v="Y"/>
    <n v="5"/>
    <s v="PS"/>
    <x v="16"/>
    <s v="White River Spring Yearling"/>
    <n v="3"/>
    <n v="2"/>
    <n v="4"/>
    <n v="5"/>
    <n v="1"/>
    <n v="1"/>
    <x v="23"/>
    <n v="1"/>
    <s v="stream"/>
    <n v="0"/>
  </r>
  <r>
    <s v="WRY2009"/>
    <x v="1"/>
    <x v="51"/>
    <x v="23"/>
    <n v="1.0621220000000001E-4"/>
    <n v="2.177282E-3"/>
    <n v="5.6339370000000003E-3"/>
    <n v="2"/>
    <n v="5"/>
    <s v="Y"/>
    <n v="5"/>
    <s v="PS"/>
    <x v="16"/>
    <s v="White River Spring Yearling"/>
    <n v="3"/>
    <n v="2"/>
    <n v="4"/>
    <n v="5"/>
    <n v="1"/>
    <n v="1"/>
    <x v="24"/>
    <n v="1"/>
    <s v="stream"/>
    <n v="0"/>
  </r>
  <r>
    <s v="WRY2010"/>
    <x v="1"/>
    <x v="51"/>
    <x v="24"/>
    <n v="6.6995570000000004E-5"/>
    <n v="2.0339680000000001E-3"/>
    <n v="5.4919219999999998E-3"/>
    <n v="2"/>
    <n v="5"/>
    <s v="Y"/>
    <n v="5"/>
    <s v="PS"/>
    <x v="16"/>
    <s v="White River Spring Yearling"/>
    <n v="3"/>
    <n v="2"/>
    <n v="4"/>
    <n v="5"/>
    <n v="1"/>
    <n v="1"/>
    <x v="25"/>
    <n v="1"/>
    <s v="stream"/>
    <n v="0"/>
  </r>
  <r>
    <s v="WRY2011"/>
    <x v="1"/>
    <x v="51"/>
    <x v="25"/>
    <n v="1.8011159999999998E-5"/>
    <n v="2.2458370000000001E-3"/>
    <n v="6.5803040000000004E-3"/>
    <n v="2"/>
    <n v="5"/>
    <s v="N"/>
    <n v="4"/>
    <s v="PS"/>
    <x v="16"/>
    <s v="White River Spring Yearling"/>
    <n v="3"/>
    <n v="2"/>
    <n v="4"/>
    <n v="5"/>
    <n v="1"/>
    <n v="1"/>
    <x v="26"/>
    <n v="1"/>
    <s v="stream"/>
    <n v="1"/>
  </r>
  <r>
    <s v="WRY2012"/>
    <x v="1"/>
    <x v="51"/>
    <x v="26"/>
    <n v="2.4284900000000001E-4"/>
    <n v="1.9181560000000001E-3"/>
    <n v="9.5055420000000005E-3"/>
    <n v="2"/>
    <n v="5"/>
    <s v="N"/>
    <n v="3"/>
    <s v="PS"/>
    <x v="16"/>
    <s v="White River Spring Yearling"/>
    <n v="3"/>
    <n v="2"/>
    <n v="4"/>
    <n v="5"/>
    <n v="1"/>
    <n v="1"/>
    <x v="27"/>
    <n v="1"/>
    <s v="stream"/>
    <n v="2"/>
  </r>
  <r>
    <s v="WRY2013"/>
    <x v="1"/>
    <x v="51"/>
    <x v="27"/>
    <n v="1.4988709999999999E-3"/>
    <n v="1.4988709999999999E-3"/>
    <n v="7.6879909999999996E-2"/>
    <n v="2"/>
    <n v="5"/>
    <s v="N"/>
    <n v="2"/>
    <s v="PS"/>
    <x v="16"/>
    <s v="White River Spring Yearling"/>
    <n v="3"/>
    <n v="2"/>
    <n v="4"/>
    <n v="5"/>
    <n v="1"/>
    <n v="1"/>
    <x v="41"/>
    <n v="1"/>
    <s v="stream"/>
    <n v="3"/>
  </r>
  <r>
    <s v="WSH1975"/>
    <x v="1"/>
    <x v="52"/>
    <x v="30"/>
    <n v="1.2246889999999999E-3"/>
    <n v="1.269677E-2"/>
    <n v="3.3156209999999998E-2"/>
    <n v="3"/>
    <n v="6"/>
    <s v="Y"/>
    <n v="6"/>
    <s v="CR"/>
    <x v="10"/>
    <s v="Willamette Spring"/>
    <n v="4"/>
    <n v="3"/>
    <n v="5"/>
    <n v="6"/>
    <n v="1"/>
    <n v="1"/>
    <x v="31"/>
    <n v="1"/>
    <s v="stream"/>
    <n v="0"/>
  </r>
  <r>
    <s v="WSH1976"/>
    <x v="1"/>
    <x v="52"/>
    <x v="31"/>
    <n v="1.7818580000000001E-3"/>
    <n v="1.8837909999999999E-2"/>
    <n v="4.7174800000000003E-2"/>
    <n v="3"/>
    <n v="6"/>
    <s v="Y"/>
    <n v="6"/>
    <s v="CR"/>
    <x v="10"/>
    <s v="Willamette Spring"/>
    <n v="4"/>
    <n v="3"/>
    <n v="5"/>
    <n v="6"/>
    <n v="1"/>
    <n v="1"/>
    <x v="32"/>
    <n v="1"/>
    <s v="stream"/>
    <n v="0"/>
  </r>
  <r>
    <s v="WSH1977"/>
    <x v="1"/>
    <x v="52"/>
    <x v="32"/>
    <n v="1.23971E-3"/>
    <n v="2.0266360000000001E-2"/>
    <n v="4.9910179999999998E-2"/>
    <n v="3"/>
    <n v="6"/>
    <s v="Y"/>
    <n v="6"/>
    <s v="CR"/>
    <x v="10"/>
    <s v="Willamette Spring"/>
    <n v="4"/>
    <n v="3"/>
    <n v="5"/>
    <n v="6"/>
    <n v="1"/>
    <n v="1"/>
    <x v="33"/>
    <n v="1"/>
    <s v="stream"/>
    <n v="0"/>
  </r>
  <r>
    <s v="WSH1978"/>
    <x v="1"/>
    <x v="52"/>
    <x v="33"/>
    <n v="2.068659E-3"/>
    <n v="1.0473039999999999E-2"/>
    <n v="2.4852039999999999E-2"/>
    <n v="3"/>
    <n v="6"/>
    <s v="Y"/>
    <n v="6"/>
    <s v="CR"/>
    <x v="10"/>
    <s v="Willamette Spring"/>
    <n v="4"/>
    <n v="3"/>
    <n v="5"/>
    <n v="6"/>
    <n v="1"/>
    <n v="1"/>
    <x v="34"/>
    <n v="1"/>
    <s v="stream"/>
    <n v="0"/>
  </r>
  <r>
    <s v="WSH1979"/>
    <x v="1"/>
    <x v="52"/>
    <x v="34"/>
    <n v="2.2524429999999998E-3"/>
    <n v="1.3596489999999999E-2"/>
    <n v="3.3991189999999998E-2"/>
    <n v="3"/>
    <n v="6"/>
    <s v="Y"/>
    <n v="6"/>
    <s v="CR"/>
    <x v="10"/>
    <s v="Willamette Spring"/>
    <n v="4"/>
    <n v="3"/>
    <n v="5"/>
    <n v="6"/>
    <n v="1"/>
    <n v="1"/>
    <x v="35"/>
    <n v="1"/>
    <s v="stream"/>
    <n v="0"/>
  </r>
  <r>
    <s v="WSH1980"/>
    <x v="1"/>
    <x v="52"/>
    <x v="35"/>
    <n v="1.6585879999999999E-3"/>
    <n v="1.6355140000000001E-2"/>
    <n v="4.1231869999999997E-2"/>
    <n v="3"/>
    <n v="6"/>
    <s v="Y"/>
    <n v="6"/>
    <s v="CR"/>
    <x v="10"/>
    <s v="Willamette Spring"/>
    <n v="4"/>
    <n v="3"/>
    <n v="5"/>
    <n v="6"/>
    <n v="1"/>
    <n v="1"/>
    <x v="36"/>
    <n v="1"/>
    <s v="stream"/>
    <n v="0"/>
  </r>
  <r>
    <s v="WSH1981"/>
    <x v="1"/>
    <x v="52"/>
    <x v="36"/>
    <n v="1.5004110000000001E-3"/>
    <n v="2.2781740000000002E-2"/>
    <n v="5.7464359999999999E-2"/>
    <n v="3"/>
    <n v="6"/>
    <s v="Y"/>
    <n v="6"/>
    <s v="CR"/>
    <x v="10"/>
    <s v="Willamette Spring"/>
    <n v="4"/>
    <n v="3"/>
    <n v="5"/>
    <n v="6"/>
    <n v="1"/>
    <n v="1"/>
    <x v="37"/>
    <n v="1"/>
    <s v="stream"/>
    <n v="0"/>
  </r>
  <r>
    <s v="WSH1982"/>
    <x v="1"/>
    <x v="52"/>
    <x v="37"/>
    <n v="2.7229199999999999E-4"/>
    <n v="3.542515E-3"/>
    <n v="9.219171E-3"/>
    <n v="3"/>
    <n v="6"/>
    <s v="Y"/>
    <n v="6"/>
    <s v="CR"/>
    <x v="10"/>
    <s v="Willamette Spring"/>
    <n v="4"/>
    <n v="3"/>
    <n v="5"/>
    <n v="6"/>
    <n v="1"/>
    <n v="1"/>
    <x v="38"/>
    <n v="1"/>
    <s v="stream"/>
    <n v="0"/>
  </r>
  <r>
    <s v="WSH1983"/>
    <x v="1"/>
    <x v="52"/>
    <x v="38"/>
    <n v="1.909785E-3"/>
    <n v="1.1909680000000001E-2"/>
    <n v="2.949922E-2"/>
    <n v="3"/>
    <n v="6"/>
    <s v="Y"/>
    <n v="6"/>
    <s v="CR"/>
    <x v="10"/>
    <s v="Willamette Spring"/>
    <n v="4"/>
    <n v="3"/>
    <n v="5"/>
    <n v="6"/>
    <n v="1"/>
    <n v="1"/>
    <x v="39"/>
    <n v="1"/>
    <s v="stream"/>
    <n v="0"/>
  </r>
  <r>
    <s v="WSH1984"/>
    <x v="1"/>
    <x v="52"/>
    <x v="39"/>
    <n v="1.210477E-3"/>
    <n v="1.642031E-2"/>
    <n v="4.2522909999999997E-2"/>
    <n v="3"/>
    <n v="6"/>
    <s v="Y"/>
    <n v="6"/>
    <s v="CR"/>
    <x v="10"/>
    <s v="Willamette Spring"/>
    <n v="4"/>
    <n v="3"/>
    <n v="5"/>
    <n v="6"/>
    <n v="1"/>
    <n v="1"/>
    <x v="40"/>
    <n v="1"/>
    <s v="stream"/>
    <n v="0"/>
  </r>
  <r>
    <s v="WSH1985"/>
    <x v="1"/>
    <x v="52"/>
    <x v="40"/>
    <n v="1.299779E-3"/>
    <n v="1.8843760000000001E-2"/>
    <n v="4.9621899999999997E-2"/>
    <n v="3"/>
    <n v="6"/>
    <s v="Y"/>
    <n v="6"/>
    <s v="CR"/>
    <x v="10"/>
    <s v="Willamette Spring"/>
    <n v="4"/>
    <n v="3"/>
    <n v="5"/>
    <n v="6"/>
    <n v="1"/>
    <n v="1"/>
    <x v="0"/>
    <n v="1"/>
    <s v="stream"/>
    <n v="0"/>
  </r>
  <r>
    <s v="WSH1986"/>
    <x v="1"/>
    <x v="52"/>
    <x v="0"/>
    <n v="8.2802430000000001E-4"/>
    <n v="2.3608259999999999E-2"/>
    <n v="6.3390929999999998E-2"/>
    <n v="3"/>
    <n v="6"/>
    <s v="Y"/>
    <n v="6"/>
    <s v="CR"/>
    <x v="10"/>
    <s v="Willamette Spring"/>
    <n v="4"/>
    <n v="3"/>
    <n v="5"/>
    <n v="6"/>
    <n v="1"/>
    <n v="1"/>
    <x v="1"/>
    <n v="1"/>
    <s v="stream"/>
    <n v="0"/>
  </r>
  <r>
    <s v="WSH1987"/>
    <x v="1"/>
    <x v="52"/>
    <x v="1"/>
    <n v="1.294134E-3"/>
    <n v="1.6631380000000001E-2"/>
    <n v="4.311048E-2"/>
    <n v="3"/>
    <n v="6"/>
    <s v="Y"/>
    <n v="6"/>
    <s v="CR"/>
    <x v="10"/>
    <s v="Willamette Spring"/>
    <n v="4"/>
    <n v="3"/>
    <n v="5"/>
    <n v="6"/>
    <n v="1"/>
    <n v="1"/>
    <x v="2"/>
    <n v="1"/>
    <s v="stream"/>
    <n v="0"/>
  </r>
  <r>
    <s v="WSH1988"/>
    <x v="1"/>
    <x v="52"/>
    <x v="2"/>
    <n v="9.6552560000000005E-4"/>
    <n v="1.1772120000000001E-2"/>
    <n v="3.0930610000000001E-2"/>
    <n v="3"/>
    <n v="6"/>
    <s v="Y"/>
    <n v="6"/>
    <s v="CR"/>
    <x v="10"/>
    <s v="Willamette Spring"/>
    <n v="4"/>
    <n v="3"/>
    <n v="5"/>
    <n v="6"/>
    <n v="1"/>
    <n v="1"/>
    <x v="3"/>
    <n v="1"/>
    <s v="stream"/>
    <n v="0"/>
  </r>
  <r>
    <s v="WSH1989"/>
    <x v="1"/>
    <x v="52"/>
    <x v="3"/>
    <n v="9.2294450000000004E-4"/>
    <n v="1.0988029999999999E-2"/>
    <n v="2.8293949999999998E-2"/>
    <n v="3"/>
    <n v="6"/>
    <s v="Y"/>
    <n v="6"/>
    <s v="CR"/>
    <x v="10"/>
    <s v="Willamette Spring"/>
    <n v="4"/>
    <n v="3"/>
    <n v="5"/>
    <n v="6"/>
    <n v="1"/>
    <n v="1"/>
    <x v="4"/>
    <n v="1"/>
    <s v="stream"/>
    <n v="0"/>
  </r>
  <r>
    <s v="WSH1990"/>
    <x v="1"/>
    <x v="52"/>
    <x v="4"/>
    <n v="8.2946110000000001E-4"/>
    <n v="9.6300340000000009E-3"/>
    <n v="2.4957099999999999E-2"/>
    <n v="3"/>
    <n v="6"/>
    <s v="Y"/>
    <n v="6"/>
    <s v="CR"/>
    <x v="10"/>
    <s v="Willamette Spring"/>
    <n v="4"/>
    <n v="3"/>
    <n v="5"/>
    <n v="6"/>
    <n v="1"/>
    <n v="1"/>
    <x v="5"/>
    <n v="1"/>
    <s v="stream"/>
    <n v="0"/>
  </r>
  <r>
    <s v="WSH1991"/>
    <x v="1"/>
    <x v="52"/>
    <x v="5"/>
    <n v="3.6752019999999999E-4"/>
    <n v="6.6783490000000001E-3"/>
    <n v="1.7450759999999999E-2"/>
    <n v="3"/>
    <n v="6"/>
    <s v="Y"/>
    <n v="6"/>
    <s v="CR"/>
    <x v="10"/>
    <s v="Willamette Spring"/>
    <n v="4"/>
    <n v="3"/>
    <n v="5"/>
    <n v="6"/>
    <n v="1"/>
    <n v="1"/>
    <x v="6"/>
    <n v="1"/>
    <s v="stream"/>
    <n v="0"/>
  </r>
  <r>
    <s v="WSH1992"/>
    <x v="1"/>
    <x v="52"/>
    <x v="6"/>
    <n v="3.0365459999999998E-4"/>
    <n v="4.349533E-3"/>
    <n v="1.139064E-2"/>
    <n v="3"/>
    <n v="6"/>
    <s v="Y"/>
    <n v="6"/>
    <s v="CR"/>
    <x v="10"/>
    <s v="Willamette Spring"/>
    <n v="4"/>
    <n v="3"/>
    <n v="5"/>
    <n v="6"/>
    <n v="1"/>
    <n v="1"/>
    <x v="7"/>
    <n v="1"/>
    <s v="stream"/>
    <n v="0"/>
  </r>
  <r>
    <s v="WSH1993"/>
    <x v="1"/>
    <x v="52"/>
    <x v="7"/>
    <n v="2.0350349999999999E-4"/>
    <n v="4.9831240000000002E-3"/>
    <n v="1.316237E-2"/>
    <n v="3"/>
    <n v="6"/>
    <s v="Y"/>
    <n v="6"/>
    <s v="CR"/>
    <x v="10"/>
    <s v="Willamette Spring"/>
    <n v="4"/>
    <n v="3"/>
    <n v="5"/>
    <n v="6"/>
    <n v="1"/>
    <n v="1"/>
    <x v="8"/>
    <n v="1"/>
    <s v="stream"/>
    <n v="0"/>
  </r>
  <r>
    <s v="WSH1994"/>
    <x v="1"/>
    <x v="52"/>
    <x v="8"/>
    <n v="1.2198619999999999E-4"/>
    <n v="5.5394679999999996E-3"/>
    <n v="1.4439270000000001E-2"/>
    <n v="3"/>
    <n v="6"/>
    <s v="Y"/>
    <n v="6"/>
    <s v="CR"/>
    <x v="10"/>
    <s v="Willamette Spring"/>
    <n v="4"/>
    <n v="3"/>
    <n v="5"/>
    <n v="6"/>
    <n v="1"/>
    <n v="1"/>
    <x v="9"/>
    <n v="1"/>
    <s v="stream"/>
    <n v="0"/>
  </r>
  <r>
    <s v="WSH1995"/>
    <x v="1"/>
    <x v="52"/>
    <x v="9"/>
    <n v="9.6867380000000006E-5"/>
    <n v="5.6598999999999998E-3"/>
    <n v="1.4962720000000001E-2"/>
    <n v="3"/>
    <n v="6"/>
    <s v="Y"/>
    <n v="6"/>
    <s v="CR"/>
    <x v="10"/>
    <s v="Willamette Spring"/>
    <n v="4"/>
    <n v="3"/>
    <n v="5"/>
    <n v="6"/>
    <n v="1"/>
    <n v="1"/>
    <x v="10"/>
    <n v="1"/>
    <s v="stream"/>
    <n v="0"/>
  </r>
  <r>
    <s v="WSH1996"/>
    <x v="1"/>
    <x v="52"/>
    <x v="10"/>
    <n v="1.2409699999999999E-4"/>
    <n v="9.0772609999999997E-3"/>
    <n v="2.4702999999999999E-2"/>
    <n v="3"/>
    <n v="6"/>
    <s v="Y"/>
    <n v="6"/>
    <s v="CR"/>
    <x v="10"/>
    <s v="Willamette Spring"/>
    <n v="4"/>
    <n v="3"/>
    <n v="5"/>
    <n v="6"/>
    <n v="1"/>
    <n v="1"/>
    <x v="11"/>
    <n v="1"/>
    <s v="stream"/>
    <n v="0"/>
  </r>
  <r>
    <s v="WSH1997"/>
    <x v="1"/>
    <x v="52"/>
    <x v="11"/>
    <n v="2.7089300000000002E-4"/>
    <n v="1.0636380000000001E-2"/>
    <n v="2.711852E-2"/>
    <n v="3"/>
    <n v="6"/>
    <s v="Y"/>
    <n v="6"/>
    <s v="CR"/>
    <x v="10"/>
    <s v="Willamette Spring"/>
    <n v="4"/>
    <n v="3"/>
    <n v="5"/>
    <n v="6"/>
    <n v="1"/>
    <n v="1"/>
    <x v="12"/>
    <n v="1"/>
    <s v="stream"/>
    <n v="0"/>
  </r>
  <r>
    <s v="WSH1998"/>
    <x v="1"/>
    <x v="52"/>
    <x v="12"/>
    <n v="7.1245040000000003E-4"/>
    <n v="2.767472E-2"/>
    <n v="7.1812550000000003E-2"/>
    <n v="3"/>
    <n v="6"/>
    <s v="Y"/>
    <n v="6"/>
    <s v="CR"/>
    <x v="10"/>
    <s v="Willamette Spring"/>
    <n v="4"/>
    <n v="3"/>
    <n v="5"/>
    <n v="6"/>
    <n v="1"/>
    <n v="1"/>
    <x v="13"/>
    <n v="1"/>
    <s v="stream"/>
    <n v="0"/>
  </r>
  <r>
    <s v="WSH1999"/>
    <x v="1"/>
    <x v="52"/>
    <x v="13"/>
    <n v="9.1805640000000002E-4"/>
    <n v="1.3068949999999999E-2"/>
    <n v="3.4170970000000002E-2"/>
    <n v="3"/>
    <n v="6"/>
    <s v="Y"/>
    <n v="6"/>
    <s v="CR"/>
    <x v="10"/>
    <s v="Willamette Spring"/>
    <n v="4"/>
    <n v="3"/>
    <n v="5"/>
    <n v="6"/>
    <n v="1"/>
    <n v="1"/>
    <x v="14"/>
    <n v="1"/>
    <s v="stream"/>
    <n v="0"/>
  </r>
  <r>
    <s v="WSH2000"/>
    <x v="1"/>
    <x v="52"/>
    <x v="14"/>
    <n v="6.2621650000000003E-4"/>
    <n v="1.4376709999999999E-2"/>
    <n v="3.6175409999999998E-2"/>
    <n v="3"/>
    <n v="6"/>
    <s v="Y"/>
    <n v="6"/>
    <s v="CR"/>
    <x v="10"/>
    <s v="Willamette Spring"/>
    <n v="4"/>
    <n v="3"/>
    <n v="5"/>
    <n v="6"/>
    <n v="1"/>
    <n v="1"/>
    <x v="15"/>
    <n v="1"/>
    <s v="stream"/>
    <n v="0"/>
  </r>
  <r>
    <s v="WSH2001"/>
    <x v="1"/>
    <x v="52"/>
    <x v="15"/>
    <n v="2.7703560000000001E-4"/>
    <n v="3.9998439999999998E-3"/>
    <n v="1.028724E-2"/>
    <n v="3"/>
    <n v="6"/>
    <s v="Y"/>
    <n v="6"/>
    <s v="CR"/>
    <x v="10"/>
    <s v="Willamette Spring"/>
    <n v="4"/>
    <n v="3"/>
    <n v="5"/>
    <n v="6"/>
    <n v="1"/>
    <n v="1"/>
    <x v="16"/>
    <n v="1"/>
    <s v="stream"/>
    <n v="0"/>
  </r>
  <r>
    <s v="WSH2002"/>
    <x v="1"/>
    <x v="52"/>
    <x v="16"/>
    <n v="4.4190830000000002E-4"/>
    <n v="6.0214839999999997E-3"/>
    <n v="1.4888999999999999E-2"/>
    <n v="3"/>
    <n v="6"/>
    <s v="Y"/>
    <n v="6"/>
    <s v="CR"/>
    <x v="10"/>
    <s v="Willamette Spring"/>
    <n v="4"/>
    <n v="3"/>
    <n v="5"/>
    <n v="6"/>
    <n v="1"/>
    <n v="1"/>
    <x v="17"/>
    <n v="1"/>
    <s v="stream"/>
    <n v="0"/>
  </r>
  <r>
    <s v="WSH2003"/>
    <x v="1"/>
    <x v="52"/>
    <x v="17"/>
    <n v="1.078216E-4"/>
    <n v="2.8363490000000002E-3"/>
    <n v="7.2793950000000001E-3"/>
    <n v="3"/>
    <n v="6"/>
    <s v="Y"/>
    <n v="6"/>
    <s v="CR"/>
    <x v="10"/>
    <s v="Willamette Spring"/>
    <n v="4"/>
    <n v="3"/>
    <n v="5"/>
    <n v="6"/>
    <n v="1"/>
    <n v="1"/>
    <x v="18"/>
    <n v="1"/>
    <s v="stream"/>
    <n v="0"/>
  </r>
  <r>
    <s v="WSH2004"/>
    <x v="1"/>
    <x v="52"/>
    <x v="18"/>
    <n v="1.2848220000000001E-4"/>
    <n v="4.4495819999999997E-3"/>
    <n v="1.135036E-2"/>
    <n v="3"/>
    <n v="6"/>
    <s v="Y"/>
    <n v="6"/>
    <s v="CR"/>
    <x v="10"/>
    <s v="Willamette Spring"/>
    <n v="4"/>
    <n v="3"/>
    <n v="5"/>
    <n v="6"/>
    <n v="1"/>
    <n v="1"/>
    <x v="19"/>
    <n v="1"/>
    <s v="stream"/>
    <n v="0"/>
  </r>
  <r>
    <s v="WSH2005"/>
    <x v="1"/>
    <x v="52"/>
    <x v="19"/>
    <n v="2.55994E-4"/>
    <n v="6.1245570000000001E-3"/>
    <n v="1.5517059999999999E-2"/>
    <n v="3"/>
    <n v="6"/>
    <s v="Y"/>
    <n v="6"/>
    <s v="CR"/>
    <x v="10"/>
    <s v="Willamette Spring"/>
    <n v="4"/>
    <n v="3"/>
    <n v="5"/>
    <n v="6"/>
    <n v="1"/>
    <n v="1"/>
    <x v="20"/>
    <n v="1"/>
    <s v="stream"/>
    <n v="0"/>
  </r>
  <r>
    <s v="WSH2006"/>
    <x v="1"/>
    <x v="52"/>
    <x v="20"/>
    <n v="1.711305E-3"/>
    <n v="1.7298000000000001E-2"/>
    <n v="4.1607819999999997E-2"/>
    <n v="3"/>
    <n v="6"/>
    <s v="Y"/>
    <n v="6"/>
    <s v="CR"/>
    <x v="10"/>
    <s v="Willamette Spring"/>
    <n v="4"/>
    <n v="3"/>
    <n v="5"/>
    <n v="6"/>
    <n v="1"/>
    <n v="1"/>
    <x v="21"/>
    <n v="1"/>
    <s v="stream"/>
    <n v="0"/>
  </r>
  <r>
    <s v="WSH2007"/>
    <x v="1"/>
    <x v="52"/>
    <x v="21"/>
    <n v="1.1016299999999999E-3"/>
    <n v="1.078892E-2"/>
    <n v="2.6690620000000002E-2"/>
    <n v="3"/>
    <n v="6"/>
    <s v="Y"/>
    <n v="6"/>
    <s v="CR"/>
    <x v="10"/>
    <s v="Willamette Spring"/>
    <n v="4"/>
    <n v="3"/>
    <n v="5"/>
    <n v="6"/>
    <n v="1"/>
    <n v="1"/>
    <x v="22"/>
    <n v="1"/>
    <s v="stream"/>
    <n v="0"/>
  </r>
  <r>
    <s v="WSH2008"/>
    <x v="1"/>
    <x v="52"/>
    <x v="22"/>
    <n v="9.8871940000000002E-4"/>
    <n v="6.9699159999999996E-3"/>
    <n v="1.676979E-2"/>
    <n v="3"/>
    <n v="6"/>
    <s v="Y"/>
    <n v="6"/>
    <s v="CR"/>
    <x v="10"/>
    <s v="Willamette Spring"/>
    <n v="4"/>
    <n v="3"/>
    <n v="5"/>
    <n v="6"/>
    <n v="1"/>
    <n v="1"/>
    <x v="23"/>
    <n v="1"/>
    <s v="stream"/>
    <n v="0"/>
  </r>
  <r>
    <s v="WSH2009"/>
    <x v="1"/>
    <x v="52"/>
    <x v="23"/>
    <n v="2.5796169999999999E-4"/>
    <n v="4.0128719999999998E-3"/>
    <n v="1.00483E-2"/>
    <n v="3"/>
    <n v="6"/>
    <s v="Y"/>
    <n v="6"/>
    <s v="CR"/>
    <x v="10"/>
    <s v="Willamette Spring"/>
    <n v="4"/>
    <n v="3"/>
    <n v="5"/>
    <n v="6"/>
    <n v="1"/>
    <n v="1"/>
    <x v="24"/>
    <n v="1"/>
    <s v="stream"/>
    <n v="0"/>
  </r>
  <r>
    <s v="WSH2010"/>
    <x v="1"/>
    <x v="52"/>
    <x v="24"/>
    <n v="2.239268E-4"/>
    <n v="7.3928209999999999E-3"/>
    <n v="1.8781889999999999E-2"/>
    <n v="3"/>
    <n v="6"/>
    <s v="N"/>
    <n v="5"/>
    <s v="CR"/>
    <x v="10"/>
    <s v="Willamette Spring"/>
    <n v="4"/>
    <n v="3"/>
    <n v="5"/>
    <n v="6"/>
    <n v="1"/>
    <n v="1"/>
    <x v="25"/>
    <n v="1"/>
    <s v="stream"/>
    <n v="1"/>
  </r>
  <r>
    <s v="WSH2011"/>
    <x v="1"/>
    <x v="52"/>
    <x v="25"/>
    <n v="6.2504399999999995E-4"/>
    <n v="9.3093740000000005E-3"/>
    <n v="3.2101110000000002E-2"/>
    <n v="3"/>
    <n v="6"/>
    <s v="N"/>
    <n v="4"/>
    <s v="CR"/>
    <x v="10"/>
    <s v="Willamette Spring"/>
    <n v="4"/>
    <n v="3"/>
    <n v="5"/>
    <n v="6"/>
    <n v="1"/>
    <n v="1"/>
    <x v="26"/>
    <n v="1"/>
    <s v="stream"/>
    <n v="2"/>
  </r>
  <r>
    <s v="WSH2012"/>
    <x v="1"/>
    <x v="52"/>
    <x v="26"/>
    <n v="2.6958590000000001E-4"/>
    <n v="2.6958590000000001E-4"/>
    <n v="8.0536050000000001E-3"/>
    <n v="3"/>
    <n v="6"/>
    <s v="N"/>
    <n v="3"/>
    <s v="CR"/>
    <x v="10"/>
    <s v="Willamette Spring"/>
    <n v="4"/>
    <n v="3"/>
    <n v="5"/>
    <n v="6"/>
    <n v="1"/>
    <n v="1"/>
    <x v="27"/>
    <n v="1"/>
    <s v="stream"/>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S58" firstHeaderRow="1" firstDataRow="2" firstDataCol="1"/>
  <pivotFields count="24">
    <pivotField showAll="0"/>
    <pivotField showAll="0"/>
    <pivotField axis="axisRow" showAll="0">
      <items count="54">
        <item x="17"/>
        <item x="0"/>
        <item x="1"/>
        <item x="2"/>
        <item x="3"/>
        <item x="18"/>
        <item x="4"/>
        <item x="22"/>
        <item x="5"/>
        <item x="23"/>
        <item x="24"/>
        <item x="25"/>
        <item x="26"/>
        <item x="6"/>
        <item x="27"/>
        <item x="7"/>
        <item x="8"/>
        <item x="28"/>
        <item x="29"/>
        <item x="30"/>
        <item x="31"/>
        <item x="9"/>
        <item x="10"/>
        <item x="11"/>
        <item x="32"/>
        <item x="33"/>
        <item x="34"/>
        <item x="12"/>
        <item x="13"/>
        <item x="35"/>
        <item x="14"/>
        <item x="15"/>
        <item x="36"/>
        <item x="16"/>
        <item x="37"/>
        <item x="38"/>
        <item x="39"/>
        <item x="40"/>
        <item x="41"/>
        <item x="42"/>
        <item x="43"/>
        <item x="44"/>
        <item x="45"/>
        <item x="46"/>
        <item x="19"/>
        <item x="47"/>
        <item x="48"/>
        <item x="20"/>
        <item x="21"/>
        <item x="49"/>
        <item x="50"/>
        <item x="51"/>
        <item x="52"/>
        <item t="default"/>
      </items>
    </pivotField>
    <pivotField showAll="0"/>
    <pivotField showAll="0"/>
    <pivotField showAll="0"/>
    <pivotField showAll="0"/>
    <pivotField showAll="0"/>
    <pivotField showAll="0"/>
    <pivotField showAll="0"/>
    <pivotField showAll="0"/>
    <pivotField showAll="0"/>
    <pivotField axis="axisCol" dataField="1" showAll="0">
      <items count="18">
        <item x="8"/>
        <item x="0"/>
        <item x="13"/>
        <item x="10"/>
        <item x="2"/>
        <item x="1"/>
        <item x="4"/>
        <item x="15"/>
        <item x="11"/>
        <item x="5"/>
        <item x="16"/>
        <item x="9"/>
        <item x="14"/>
        <item x="6"/>
        <item x="3"/>
        <item x="12"/>
        <item x="7"/>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2"/>
  </colFields>
  <colItems count="18">
    <i>
      <x/>
    </i>
    <i>
      <x v="1"/>
    </i>
    <i>
      <x v="2"/>
    </i>
    <i>
      <x v="3"/>
    </i>
    <i>
      <x v="4"/>
    </i>
    <i>
      <x v="5"/>
    </i>
    <i>
      <x v="6"/>
    </i>
    <i>
      <x v="7"/>
    </i>
    <i>
      <x v="8"/>
    </i>
    <i>
      <x v="9"/>
    </i>
    <i>
      <x v="10"/>
    </i>
    <i>
      <x v="11"/>
    </i>
    <i>
      <x v="12"/>
    </i>
    <i>
      <x v="13"/>
    </i>
    <i>
      <x v="14"/>
    </i>
    <i>
      <x v="15"/>
    </i>
    <i>
      <x v="16"/>
    </i>
    <i t="grand">
      <x/>
    </i>
  </colItems>
  <dataFields count="1">
    <dataField name="Count of Region 2"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8" applyNumberFormats="0" applyBorderFormats="0" applyFontFormats="0" applyPatternFormats="0" applyAlignmentFormats="0" applyWidthHeightFormats="1" dataCaption="Values" errorCaption="NA" showError="1" updatedVersion="4" minRefreshableVersion="3" rowGrandTotals="0" colGrandTotals="0" itemPrintTitles="1" createdVersion="4" indent="0" compact="0" compactData="0" gridDropZones="1" multipleFieldFilters="0">
  <location ref="A6:BB53" firstHeaderRow="1" firstDataRow="4" firstDataCol="1"/>
  <pivotFields count="24">
    <pivotField compact="0" outline="0" showAll="0"/>
    <pivotField axis="axisCol" compact="0" outline="0" showAll="0" defaultSubtotal="0">
      <items count="3">
        <item x="0"/>
        <item x="2"/>
        <item x="1"/>
      </items>
    </pivotField>
    <pivotField axis="axisCol" compact="0" outline="0" showAll="0">
      <items count="54">
        <item x="17"/>
        <item x="0"/>
        <item x="2"/>
        <item x="3"/>
        <item x="18"/>
        <item x="4"/>
        <item x="22"/>
        <item x="5"/>
        <item x="23"/>
        <item x="24"/>
        <item x="26"/>
        <item x="6"/>
        <item x="27"/>
        <item x="7"/>
        <item x="8"/>
        <item x="28"/>
        <item x="29"/>
        <item x="30"/>
        <item x="31"/>
        <item x="10"/>
        <item x="11"/>
        <item x="33"/>
        <item x="34"/>
        <item x="13"/>
        <item x="35"/>
        <item x="14"/>
        <item x="15"/>
        <item x="16"/>
        <item x="37"/>
        <item x="38"/>
        <item x="40"/>
        <item x="41"/>
        <item x="42"/>
        <item x="43"/>
        <item x="44"/>
        <item x="45"/>
        <item x="46"/>
        <item x="19"/>
        <item x="47"/>
        <item x="48"/>
        <item x="20"/>
        <item x="21"/>
        <item x="49"/>
        <item x="50"/>
        <item x="51"/>
        <item x="52"/>
        <item x="1"/>
        <item x="9"/>
        <item x="12"/>
        <item x="25"/>
        <item x="32"/>
        <item x="36"/>
        <item x="39"/>
        <item t="default"/>
      </items>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axis="axisCol" compact="0" outline="0" showAll="0" defaultSubtotal="0">
      <items count="17">
        <item x="9"/>
        <item x="8"/>
        <item x="4"/>
        <item x="0"/>
        <item x="15"/>
        <item x="16"/>
        <item x="12"/>
        <item x="10"/>
        <item x="7"/>
        <item x="6"/>
        <item x="1"/>
        <item x="14"/>
        <item x="2"/>
        <item x="3"/>
        <item x="11"/>
        <item x="5"/>
        <item x="13"/>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45">
        <item x="43"/>
        <item x="42"/>
        <item x="28"/>
        <item x="29"/>
        <item x="30"/>
        <item x="31"/>
        <item x="32"/>
        <item x="33"/>
        <item x="34"/>
        <item x="35"/>
        <item x="36"/>
        <item x="37"/>
        <item x="38"/>
        <item x="39"/>
        <item x="40"/>
        <item x="0"/>
        <item x="1"/>
        <item x="2"/>
        <item x="3"/>
        <item x="4"/>
        <item x="5"/>
        <item x="6"/>
        <item x="7"/>
        <item x="8"/>
        <item x="9"/>
        <item x="10"/>
        <item x="11"/>
        <item x="12"/>
        <item x="13"/>
        <item x="14"/>
        <item x="15"/>
        <item x="16"/>
        <item x="17"/>
        <item x="18"/>
        <item x="19"/>
        <item x="20"/>
        <item x="21"/>
        <item x="22"/>
        <item x="23"/>
        <item x="24"/>
        <item x="25"/>
        <item x="26"/>
        <item x="27"/>
        <item x="41"/>
        <item t="default"/>
      </items>
    </pivotField>
    <pivotField compact="0" outline="0" showAll="0"/>
    <pivotField compact="0" outline="0" showAll="0"/>
    <pivotField compact="0" outline="0" showAll="0"/>
  </pivotFields>
  <rowFields count="1">
    <field x="20"/>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rowItems>
  <colFields count="3">
    <field x="1"/>
    <field x="12"/>
    <field x="2"/>
  </colFields>
  <colItems count="53">
    <i>
      <x/>
      <x v="2"/>
      <x v="13"/>
    </i>
    <i r="2">
      <x v="14"/>
    </i>
    <i r="1">
      <x v="3"/>
      <x v="1"/>
    </i>
    <i r="2">
      <x v="46"/>
    </i>
    <i r="1">
      <x v="8"/>
      <x v="26"/>
    </i>
    <i r="1">
      <x v="9"/>
      <x v="23"/>
    </i>
    <i r="2">
      <x v="25"/>
    </i>
    <i r="1">
      <x v="10"/>
      <x v="2"/>
    </i>
    <i r="2">
      <x v="5"/>
    </i>
    <i r="2">
      <x v="19"/>
    </i>
    <i r="1">
      <x v="12"/>
      <x v="3"/>
    </i>
    <i r="2">
      <x v="11"/>
    </i>
    <i r="1">
      <x v="13"/>
      <x v="7"/>
    </i>
    <i r="2">
      <x v="20"/>
    </i>
    <i r="2">
      <x v="27"/>
    </i>
    <i r="2">
      <x v="47"/>
    </i>
    <i r="1">
      <x v="15"/>
      <x v="48"/>
    </i>
    <i>
      <x v="1"/>
      <x/>
      <x v="37"/>
    </i>
    <i r="2">
      <x v="40"/>
    </i>
    <i r="1">
      <x v="1"/>
      <x v="4"/>
    </i>
    <i r="2">
      <x v="41"/>
    </i>
    <i>
      <x v="2"/>
      <x v="1"/>
      <x/>
    </i>
    <i r="1">
      <x v="4"/>
      <x v="21"/>
    </i>
    <i r="2">
      <x v="22"/>
    </i>
    <i r="2">
      <x v="28"/>
    </i>
    <i r="2">
      <x v="29"/>
    </i>
    <i r="2">
      <x v="36"/>
    </i>
    <i r="2">
      <x v="38"/>
    </i>
    <i r="2">
      <x v="43"/>
    </i>
    <i r="2">
      <x v="50"/>
    </i>
    <i r="2">
      <x v="51"/>
    </i>
    <i r="2">
      <x v="52"/>
    </i>
    <i r="1">
      <x v="5"/>
      <x v="32"/>
    </i>
    <i r="2">
      <x v="33"/>
    </i>
    <i r="2">
      <x v="34"/>
    </i>
    <i r="2">
      <x v="44"/>
    </i>
    <i r="1">
      <x v="6"/>
      <x v="9"/>
    </i>
    <i r="2">
      <x v="12"/>
    </i>
    <i r="2">
      <x v="24"/>
    </i>
    <i r="2">
      <x v="30"/>
    </i>
    <i r="1">
      <x v="7"/>
      <x v="6"/>
    </i>
    <i r="2">
      <x v="15"/>
    </i>
    <i r="2">
      <x v="16"/>
    </i>
    <i r="2">
      <x v="31"/>
    </i>
    <i r="2">
      <x v="45"/>
    </i>
    <i r="1">
      <x v="11"/>
      <x v="10"/>
    </i>
    <i r="2">
      <x v="17"/>
    </i>
    <i r="2">
      <x v="18"/>
    </i>
    <i r="2">
      <x v="39"/>
    </i>
    <i r="2">
      <x v="42"/>
    </i>
    <i r="1">
      <x v="14"/>
      <x v="8"/>
    </i>
    <i r="2">
      <x v="35"/>
    </i>
    <i r="1">
      <x v="16"/>
      <x v="49"/>
    </i>
  </colItems>
  <dataFields count="1">
    <dataField name="Average of Age2COHSR" fld="6" subtotal="average" baseField="3" baseItem="0" numFmtId="164"/>
  </dataFields>
  <formats count="3">
    <format dxfId="5">
      <pivotArea outline="0" collapsedLevelsAreSubtotals="1" fieldPosition="0"/>
    </format>
    <format dxfId="4">
      <pivotArea dataOnly="0" outline="0" fieldPosition="0">
        <references count="1">
          <reference field="12" count="4">
            <x v="9"/>
            <x v="10"/>
            <x v="12"/>
            <x v="13"/>
          </reference>
        </references>
      </pivotArea>
    </format>
    <format dxfId="3">
      <pivotArea dataOnly="0" outline="0" fieldPosition="0">
        <references count="2">
          <reference field="2" count="0" defaultSubtotal="1" sumSubtotal="1" countASubtotal="1" avgSubtotal="1" maxSubtotal="1" minSubtotal="1" productSubtotal="1" countSubtotal="1" stdDevSubtotal="1" stdDevPSubtotal="1" varSubtotal="1" varPSubtotal="1"/>
          <reference field="12" count="2">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8" applyNumberFormats="0" applyBorderFormats="0" applyFontFormats="0" applyPatternFormats="0" applyAlignmentFormats="0" applyWidthHeightFormats="1" dataCaption="Values" errorCaption="NA" showError="1" updatedVersion="4" minRefreshableVersion="3" rowGrandTotals="0" colGrandTotals="0" itemPrintTitles="1" createdVersion="4" indent="0" compact="0" compactData="0" gridDropZones="1" multipleFieldFilters="0" chartFormat="1">
  <location ref="A6:BB53" firstHeaderRow="1" firstDataRow="4" firstDataCol="1"/>
  <pivotFields count="24">
    <pivotField compact="0" outline="0" showAll="0"/>
    <pivotField axis="axisCol" compact="0" outline="0" showAll="0" defaultSubtotal="0">
      <items count="3">
        <item x="0"/>
        <item x="2"/>
        <item x="1"/>
      </items>
    </pivotField>
    <pivotField axis="axisCol" compact="0" outline="0" showAll="0">
      <items count="54">
        <item x="17"/>
        <item x="0"/>
        <item x="2"/>
        <item x="3"/>
        <item x="18"/>
        <item x="4"/>
        <item x="22"/>
        <item x="5"/>
        <item x="23"/>
        <item x="24"/>
        <item x="26"/>
        <item x="6"/>
        <item x="27"/>
        <item x="7"/>
        <item x="8"/>
        <item x="28"/>
        <item x="29"/>
        <item x="30"/>
        <item x="31"/>
        <item x="10"/>
        <item x="11"/>
        <item x="33"/>
        <item x="34"/>
        <item x="13"/>
        <item x="35"/>
        <item x="14"/>
        <item x="15"/>
        <item x="16"/>
        <item x="37"/>
        <item x="38"/>
        <item x="40"/>
        <item x="41"/>
        <item x="42"/>
        <item x="43"/>
        <item x="44"/>
        <item x="45"/>
        <item x="46"/>
        <item x="19"/>
        <item x="47"/>
        <item x="48"/>
        <item x="20"/>
        <item x="21"/>
        <item x="49"/>
        <item x="50"/>
        <item x="51"/>
        <item x="52"/>
        <item x="1"/>
        <item x="9"/>
        <item x="12"/>
        <item x="25"/>
        <item x="32"/>
        <item x="36"/>
        <item x="39"/>
        <item t="default"/>
      </items>
    </pivotField>
    <pivotField axis="axisRow" compact="0" outline="0" showAll="0">
      <items count="45">
        <item x="43"/>
        <item x="42"/>
        <item x="28"/>
        <item x="29"/>
        <item x="30"/>
        <item x="31"/>
        <item x="32"/>
        <item x="33"/>
        <item x="34"/>
        <item x="35"/>
        <item x="36"/>
        <item x="37"/>
        <item x="38"/>
        <item x="39"/>
        <item x="40"/>
        <item x="0"/>
        <item x="1"/>
        <item x="2"/>
        <item x="3"/>
        <item x="4"/>
        <item x="5"/>
        <item x="6"/>
        <item x="7"/>
        <item x="8"/>
        <item x="9"/>
        <item x="10"/>
        <item x="11"/>
        <item x="12"/>
        <item x="13"/>
        <item x="14"/>
        <item x="15"/>
        <item x="16"/>
        <item x="17"/>
        <item x="18"/>
        <item x="19"/>
        <item x="20"/>
        <item x="21"/>
        <item x="22"/>
        <item x="23"/>
        <item x="24"/>
        <item x="25"/>
        <item x="26"/>
        <item x="27"/>
        <item x="41"/>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axis="axisCol" compact="0" outline="0" showAll="0" defaultSubtotal="0">
      <items count="17">
        <item x="9"/>
        <item x="8"/>
        <item x="4"/>
        <item x="0"/>
        <item x="15"/>
        <item x="16"/>
        <item x="12"/>
        <item x="10"/>
        <item x="7"/>
        <item x="6"/>
        <item x="1"/>
        <item x="14"/>
        <item x="2"/>
        <item x="3"/>
        <item x="11"/>
        <item x="5"/>
        <item x="13"/>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3"/>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rowItems>
  <colFields count="3">
    <field x="1"/>
    <field x="12"/>
    <field x="2"/>
  </colFields>
  <colItems count="53">
    <i>
      <x/>
      <x v="2"/>
      <x v="13"/>
    </i>
    <i r="2">
      <x v="14"/>
    </i>
    <i r="1">
      <x v="3"/>
      <x v="1"/>
    </i>
    <i r="2">
      <x v="46"/>
    </i>
    <i r="1">
      <x v="8"/>
      <x v="26"/>
    </i>
    <i r="1">
      <x v="9"/>
      <x v="23"/>
    </i>
    <i r="2">
      <x v="25"/>
    </i>
    <i r="1">
      <x v="10"/>
      <x v="2"/>
    </i>
    <i r="2">
      <x v="5"/>
    </i>
    <i r="2">
      <x v="19"/>
    </i>
    <i r="1">
      <x v="12"/>
      <x v="3"/>
    </i>
    <i r="2">
      <x v="11"/>
    </i>
    <i r="1">
      <x v="13"/>
      <x v="7"/>
    </i>
    <i r="2">
      <x v="20"/>
    </i>
    <i r="2">
      <x v="27"/>
    </i>
    <i r="2">
      <x v="47"/>
    </i>
    <i r="1">
      <x v="15"/>
      <x v="48"/>
    </i>
    <i>
      <x v="1"/>
      <x/>
      <x v="37"/>
    </i>
    <i r="2">
      <x v="40"/>
    </i>
    <i r="1">
      <x v="1"/>
      <x v="4"/>
    </i>
    <i r="2">
      <x v="41"/>
    </i>
    <i>
      <x v="2"/>
      <x v="1"/>
      <x/>
    </i>
    <i r="1">
      <x v="4"/>
      <x v="21"/>
    </i>
    <i r="2">
      <x v="22"/>
    </i>
    <i r="2">
      <x v="28"/>
    </i>
    <i r="2">
      <x v="29"/>
    </i>
    <i r="2">
      <x v="36"/>
    </i>
    <i r="2">
      <x v="38"/>
    </i>
    <i r="2">
      <x v="43"/>
    </i>
    <i r="2">
      <x v="50"/>
    </i>
    <i r="2">
      <x v="51"/>
    </i>
    <i r="2">
      <x v="52"/>
    </i>
    <i r="1">
      <x v="5"/>
      <x v="32"/>
    </i>
    <i r="2">
      <x v="33"/>
    </i>
    <i r="2">
      <x v="34"/>
    </i>
    <i r="2">
      <x v="44"/>
    </i>
    <i r="1">
      <x v="6"/>
      <x v="9"/>
    </i>
    <i r="2">
      <x v="12"/>
    </i>
    <i r="2">
      <x v="24"/>
    </i>
    <i r="2">
      <x v="30"/>
    </i>
    <i r="1">
      <x v="7"/>
      <x v="6"/>
    </i>
    <i r="2">
      <x v="15"/>
    </i>
    <i r="2">
      <x v="16"/>
    </i>
    <i r="2">
      <x v="31"/>
    </i>
    <i r="2">
      <x v="45"/>
    </i>
    <i r="1">
      <x v="11"/>
      <x v="10"/>
    </i>
    <i r="2">
      <x v="17"/>
    </i>
    <i r="2">
      <x v="18"/>
    </i>
    <i r="2">
      <x v="39"/>
    </i>
    <i r="2">
      <x v="42"/>
    </i>
    <i r="1">
      <x v="14"/>
      <x v="8"/>
    </i>
    <i r="2">
      <x v="35"/>
    </i>
    <i r="1">
      <x v="16"/>
      <x v="49"/>
    </i>
  </colItems>
  <dataFields count="1">
    <dataField name="Average of Age2COHSR" fld="6" subtotal="average" baseField="3" baseItem="0" numFmtId="164"/>
  </dataFields>
  <formats count="3">
    <format dxfId="2">
      <pivotArea outline="0" collapsedLevelsAreSubtotals="1" fieldPosition="0"/>
    </format>
    <format dxfId="1">
      <pivotArea dataOnly="0" outline="0" fieldPosition="0">
        <references count="2">
          <reference field="2" count="0" defaultSubtotal="1" sumSubtotal="1" countASubtotal="1" avgSubtotal="1" maxSubtotal="1" minSubtotal="1" productSubtotal="1" countSubtotal="1" stdDevSubtotal="1" stdDevPSubtotal="1" varSubtotal="1" varPSubtotal="1"/>
          <reference field="12" count="4">
            <x v="9"/>
            <x v="10"/>
            <x v="12"/>
            <x v="13"/>
          </reference>
        </references>
      </pivotArea>
    </format>
    <format dxfId="0">
      <pivotArea dataOnly="0" outline="0" fieldPosition="0">
        <references count="2">
          <reference field="1" count="1" selected="0">
            <x v="2"/>
          </reference>
          <reference field="12" count="2">
            <x v="4"/>
            <x v="5"/>
          </reference>
        </references>
      </pivotArea>
    </format>
  </formats>
  <chartFormats count="53">
    <chartFormat chart="0" format="0" series="1">
      <pivotArea type="data" outline="0" fieldPosition="0">
        <references count="4">
          <reference field="4294967294" count="1" selected="0">
            <x v="0"/>
          </reference>
          <reference field="1" count="1" selected="0">
            <x v="0"/>
          </reference>
          <reference field="2" count="1" selected="0">
            <x v="13"/>
          </reference>
          <reference field="12" count="1" selected="0">
            <x v="2"/>
          </reference>
        </references>
      </pivotArea>
    </chartFormat>
    <chartFormat chart="0" format="1" series="1">
      <pivotArea type="data" outline="0" fieldPosition="0">
        <references count="4">
          <reference field="4294967294" count="1" selected="0">
            <x v="0"/>
          </reference>
          <reference field="1" count="1" selected="0">
            <x v="0"/>
          </reference>
          <reference field="2" count="1" selected="0">
            <x v="14"/>
          </reference>
          <reference field="12" count="1" selected="0">
            <x v="2"/>
          </reference>
        </references>
      </pivotArea>
    </chartFormat>
    <chartFormat chart="0" format="2" series="1">
      <pivotArea type="data" outline="0" fieldPosition="0">
        <references count="4">
          <reference field="4294967294" count="1" selected="0">
            <x v="0"/>
          </reference>
          <reference field="1" count="1" selected="0">
            <x v="0"/>
          </reference>
          <reference field="2" count="1" selected="0">
            <x v="1"/>
          </reference>
          <reference field="12" count="1" selected="0">
            <x v="3"/>
          </reference>
        </references>
      </pivotArea>
    </chartFormat>
    <chartFormat chart="0" format="3" series="1">
      <pivotArea type="data" outline="0" fieldPosition="0">
        <references count="4">
          <reference field="4294967294" count="1" selected="0">
            <x v="0"/>
          </reference>
          <reference field="1" count="1" selected="0">
            <x v="0"/>
          </reference>
          <reference field="2" count="1" selected="0">
            <x v="46"/>
          </reference>
          <reference field="12" count="1" selected="0">
            <x v="3"/>
          </reference>
        </references>
      </pivotArea>
    </chartFormat>
    <chartFormat chart="0" format="4" series="1">
      <pivotArea type="data" outline="0" fieldPosition="0">
        <references count="4">
          <reference field="4294967294" count="1" selected="0">
            <x v="0"/>
          </reference>
          <reference field="1" count="1" selected="0">
            <x v="0"/>
          </reference>
          <reference field="2" count="1" selected="0">
            <x v="26"/>
          </reference>
          <reference field="12" count="1" selected="0">
            <x v="8"/>
          </reference>
        </references>
      </pivotArea>
    </chartFormat>
    <chartFormat chart="0" format="5" series="1">
      <pivotArea type="data" outline="0" fieldPosition="0">
        <references count="4">
          <reference field="4294967294" count="1" selected="0">
            <x v="0"/>
          </reference>
          <reference field="1" count="1" selected="0">
            <x v="0"/>
          </reference>
          <reference field="2" count="1" selected="0">
            <x v="23"/>
          </reference>
          <reference field="12" count="1" selected="0">
            <x v="9"/>
          </reference>
        </references>
      </pivotArea>
    </chartFormat>
    <chartFormat chart="0" format="6" series="1">
      <pivotArea type="data" outline="0" fieldPosition="0">
        <references count="4">
          <reference field="4294967294" count="1" selected="0">
            <x v="0"/>
          </reference>
          <reference field="1" count="1" selected="0">
            <x v="0"/>
          </reference>
          <reference field="2" count="1" selected="0">
            <x v="25"/>
          </reference>
          <reference field="12" count="1" selected="0">
            <x v="9"/>
          </reference>
        </references>
      </pivotArea>
    </chartFormat>
    <chartFormat chart="0" format="7" series="1">
      <pivotArea type="data" outline="0" fieldPosition="0">
        <references count="4">
          <reference field="4294967294" count="1" selected="0">
            <x v="0"/>
          </reference>
          <reference field="1" count="1" selected="0">
            <x v="0"/>
          </reference>
          <reference field="2" count="1" selected="0">
            <x v="2"/>
          </reference>
          <reference field="12" count="1" selected="0">
            <x v="10"/>
          </reference>
        </references>
      </pivotArea>
    </chartFormat>
    <chartFormat chart="0" format="8" series="1">
      <pivotArea type="data" outline="0" fieldPosition="0">
        <references count="4">
          <reference field="4294967294" count="1" selected="0">
            <x v="0"/>
          </reference>
          <reference field="1" count="1" selected="0">
            <x v="0"/>
          </reference>
          <reference field="2" count="1" selected="0">
            <x v="5"/>
          </reference>
          <reference field="12" count="1" selected="0">
            <x v="10"/>
          </reference>
        </references>
      </pivotArea>
    </chartFormat>
    <chartFormat chart="0" format="9" series="1">
      <pivotArea type="data" outline="0" fieldPosition="0">
        <references count="4">
          <reference field="4294967294" count="1" selected="0">
            <x v="0"/>
          </reference>
          <reference field="1" count="1" selected="0">
            <x v="0"/>
          </reference>
          <reference field="2" count="1" selected="0">
            <x v="19"/>
          </reference>
          <reference field="12" count="1" selected="0">
            <x v="10"/>
          </reference>
        </references>
      </pivotArea>
    </chartFormat>
    <chartFormat chart="0" format="10" series="1">
      <pivotArea type="data" outline="0" fieldPosition="0">
        <references count="4">
          <reference field="4294967294" count="1" selected="0">
            <x v="0"/>
          </reference>
          <reference field="1" count="1" selected="0">
            <x v="0"/>
          </reference>
          <reference field="2" count="1" selected="0">
            <x v="3"/>
          </reference>
          <reference field="12" count="1" selected="0">
            <x v="12"/>
          </reference>
        </references>
      </pivotArea>
    </chartFormat>
    <chartFormat chart="0" format="11" series="1">
      <pivotArea type="data" outline="0" fieldPosition="0">
        <references count="4">
          <reference field="4294967294" count="1" selected="0">
            <x v="0"/>
          </reference>
          <reference field="1" count="1" selected="0">
            <x v="0"/>
          </reference>
          <reference field="2" count="1" selected="0">
            <x v="11"/>
          </reference>
          <reference field="12" count="1" selected="0">
            <x v="12"/>
          </reference>
        </references>
      </pivotArea>
    </chartFormat>
    <chartFormat chart="0" format="12" series="1">
      <pivotArea type="data" outline="0" fieldPosition="0">
        <references count="4">
          <reference field="4294967294" count="1" selected="0">
            <x v="0"/>
          </reference>
          <reference field="1" count="1" selected="0">
            <x v="0"/>
          </reference>
          <reference field="2" count="1" selected="0">
            <x v="7"/>
          </reference>
          <reference field="12" count="1" selected="0">
            <x v="13"/>
          </reference>
        </references>
      </pivotArea>
    </chartFormat>
    <chartFormat chart="0" format="13" series="1">
      <pivotArea type="data" outline="0" fieldPosition="0">
        <references count="4">
          <reference field="4294967294" count="1" selected="0">
            <x v="0"/>
          </reference>
          <reference field="1" count="1" selected="0">
            <x v="0"/>
          </reference>
          <reference field="2" count="1" selected="0">
            <x v="20"/>
          </reference>
          <reference field="12" count="1" selected="0">
            <x v="13"/>
          </reference>
        </references>
      </pivotArea>
    </chartFormat>
    <chartFormat chart="0" format="14" series="1">
      <pivotArea type="data" outline="0" fieldPosition="0">
        <references count="4">
          <reference field="4294967294" count="1" selected="0">
            <x v="0"/>
          </reference>
          <reference field="1" count="1" selected="0">
            <x v="0"/>
          </reference>
          <reference field="2" count="1" selected="0">
            <x v="27"/>
          </reference>
          <reference field="12" count="1" selected="0">
            <x v="13"/>
          </reference>
        </references>
      </pivotArea>
    </chartFormat>
    <chartFormat chart="0" format="15" series="1">
      <pivotArea type="data" outline="0" fieldPosition="0">
        <references count="4">
          <reference field="4294967294" count="1" selected="0">
            <x v="0"/>
          </reference>
          <reference field="1" count="1" selected="0">
            <x v="0"/>
          </reference>
          <reference field="2" count="1" selected="0">
            <x v="47"/>
          </reference>
          <reference field="12" count="1" selected="0">
            <x v="13"/>
          </reference>
        </references>
      </pivotArea>
    </chartFormat>
    <chartFormat chart="0" format="16" series="1">
      <pivotArea type="data" outline="0" fieldPosition="0">
        <references count="4">
          <reference field="4294967294" count="1" selected="0">
            <x v="0"/>
          </reference>
          <reference field="1" count="1" selected="0">
            <x v="0"/>
          </reference>
          <reference field="2" count="1" selected="0">
            <x v="48"/>
          </reference>
          <reference field="12" count="1" selected="0">
            <x v="15"/>
          </reference>
        </references>
      </pivotArea>
    </chartFormat>
    <chartFormat chart="0" format="17" series="1">
      <pivotArea type="data" outline="0" fieldPosition="0">
        <references count="4">
          <reference field="4294967294" count="1" selected="0">
            <x v="0"/>
          </reference>
          <reference field="1" count="1" selected="0">
            <x v="1"/>
          </reference>
          <reference field="2" count="1" selected="0">
            <x v="37"/>
          </reference>
          <reference field="12" count="1" selected="0">
            <x v="0"/>
          </reference>
        </references>
      </pivotArea>
    </chartFormat>
    <chartFormat chart="0" format="18" series="1">
      <pivotArea type="data" outline="0" fieldPosition="0">
        <references count="4">
          <reference field="4294967294" count="1" selected="0">
            <x v="0"/>
          </reference>
          <reference field="1" count="1" selected="0">
            <x v="1"/>
          </reference>
          <reference field="2" count="1" selected="0">
            <x v="40"/>
          </reference>
          <reference field="12" count="1" selected="0">
            <x v="0"/>
          </reference>
        </references>
      </pivotArea>
    </chartFormat>
    <chartFormat chart="0" format="19" series="1">
      <pivotArea type="data" outline="0" fieldPosition="0">
        <references count="4">
          <reference field="4294967294" count="1" selected="0">
            <x v="0"/>
          </reference>
          <reference field="1" count="1" selected="0">
            <x v="1"/>
          </reference>
          <reference field="2" count="1" selected="0">
            <x v="4"/>
          </reference>
          <reference field="12" count="1" selected="0">
            <x v="1"/>
          </reference>
        </references>
      </pivotArea>
    </chartFormat>
    <chartFormat chart="0" format="20" series="1">
      <pivotArea type="data" outline="0" fieldPosition="0">
        <references count="4">
          <reference field="4294967294" count="1" selected="0">
            <x v="0"/>
          </reference>
          <reference field="1" count="1" selected="0">
            <x v="1"/>
          </reference>
          <reference field="2" count="1" selected="0">
            <x v="41"/>
          </reference>
          <reference field="12" count="1" selected="0">
            <x v="1"/>
          </reference>
        </references>
      </pivotArea>
    </chartFormat>
    <chartFormat chart="0" format="21" series="1">
      <pivotArea type="data" outline="0" fieldPosition="0">
        <references count="4">
          <reference field="4294967294" count="1" selected="0">
            <x v="0"/>
          </reference>
          <reference field="1" count="1" selected="0">
            <x v="2"/>
          </reference>
          <reference field="2" count="1" selected="0">
            <x v="0"/>
          </reference>
          <reference field="12" count="1" selected="0">
            <x v="1"/>
          </reference>
        </references>
      </pivotArea>
    </chartFormat>
    <chartFormat chart="0" format="22" series="1">
      <pivotArea type="data" outline="0" fieldPosition="0">
        <references count="4">
          <reference field="4294967294" count="1" selected="0">
            <x v="0"/>
          </reference>
          <reference field="1" count="1" selected="0">
            <x v="2"/>
          </reference>
          <reference field="2" count="1" selected="0">
            <x v="21"/>
          </reference>
          <reference field="12" count="1" selected="0">
            <x v="4"/>
          </reference>
        </references>
      </pivotArea>
    </chartFormat>
    <chartFormat chart="0" format="23" series="1">
      <pivotArea type="data" outline="0" fieldPosition="0">
        <references count="4">
          <reference field="4294967294" count="1" selected="0">
            <x v="0"/>
          </reference>
          <reference field="1" count="1" selected="0">
            <x v="2"/>
          </reference>
          <reference field="2" count="1" selected="0">
            <x v="22"/>
          </reference>
          <reference field="12" count="1" selected="0">
            <x v="4"/>
          </reference>
        </references>
      </pivotArea>
    </chartFormat>
    <chartFormat chart="0" format="24" series="1">
      <pivotArea type="data" outline="0" fieldPosition="0">
        <references count="4">
          <reference field="4294967294" count="1" selected="0">
            <x v="0"/>
          </reference>
          <reference field="1" count="1" selected="0">
            <x v="2"/>
          </reference>
          <reference field="2" count="1" selected="0">
            <x v="28"/>
          </reference>
          <reference field="12" count="1" selected="0">
            <x v="4"/>
          </reference>
        </references>
      </pivotArea>
    </chartFormat>
    <chartFormat chart="0" format="25" series="1">
      <pivotArea type="data" outline="0" fieldPosition="0">
        <references count="4">
          <reference field="4294967294" count="1" selected="0">
            <x v="0"/>
          </reference>
          <reference field="1" count="1" selected="0">
            <x v="2"/>
          </reference>
          <reference field="2" count="1" selected="0">
            <x v="29"/>
          </reference>
          <reference field="12" count="1" selected="0">
            <x v="4"/>
          </reference>
        </references>
      </pivotArea>
    </chartFormat>
    <chartFormat chart="0" format="26" series="1">
      <pivotArea type="data" outline="0" fieldPosition="0">
        <references count="4">
          <reference field="4294967294" count="1" selected="0">
            <x v="0"/>
          </reference>
          <reference field="1" count="1" selected="0">
            <x v="2"/>
          </reference>
          <reference field="2" count="1" selected="0">
            <x v="36"/>
          </reference>
          <reference field="12" count="1" selected="0">
            <x v="4"/>
          </reference>
        </references>
      </pivotArea>
    </chartFormat>
    <chartFormat chart="0" format="27" series="1">
      <pivotArea type="data" outline="0" fieldPosition="0">
        <references count="4">
          <reference field="4294967294" count="1" selected="0">
            <x v="0"/>
          </reference>
          <reference field="1" count="1" selected="0">
            <x v="2"/>
          </reference>
          <reference field="2" count="1" selected="0">
            <x v="38"/>
          </reference>
          <reference field="12" count="1" selected="0">
            <x v="4"/>
          </reference>
        </references>
      </pivotArea>
    </chartFormat>
    <chartFormat chart="0" format="28" series="1">
      <pivotArea type="data" outline="0" fieldPosition="0">
        <references count="4">
          <reference field="4294967294" count="1" selected="0">
            <x v="0"/>
          </reference>
          <reference field="1" count="1" selected="0">
            <x v="2"/>
          </reference>
          <reference field="2" count="1" selected="0">
            <x v="43"/>
          </reference>
          <reference field="12" count="1" selected="0">
            <x v="4"/>
          </reference>
        </references>
      </pivotArea>
    </chartFormat>
    <chartFormat chart="0" format="29" series="1">
      <pivotArea type="data" outline="0" fieldPosition="0">
        <references count="4">
          <reference field="4294967294" count="1" selected="0">
            <x v="0"/>
          </reference>
          <reference field="1" count="1" selected="0">
            <x v="2"/>
          </reference>
          <reference field="2" count="1" selected="0">
            <x v="50"/>
          </reference>
          <reference field="12" count="1" selected="0">
            <x v="4"/>
          </reference>
        </references>
      </pivotArea>
    </chartFormat>
    <chartFormat chart="0" format="30" series="1">
      <pivotArea type="data" outline="0" fieldPosition="0">
        <references count="4">
          <reference field="4294967294" count="1" selected="0">
            <x v="0"/>
          </reference>
          <reference field="1" count="1" selected="0">
            <x v="2"/>
          </reference>
          <reference field="2" count="1" selected="0">
            <x v="51"/>
          </reference>
          <reference field="12" count="1" selected="0">
            <x v="4"/>
          </reference>
        </references>
      </pivotArea>
    </chartFormat>
    <chartFormat chart="0" format="31" series="1">
      <pivotArea type="data" outline="0" fieldPosition="0">
        <references count="4">
          <reference field="4294967294" count="1" selected="0">
            <x v="0"/>
          </reference>
          <reference field="1" count="1" selected="0">
            <x v="2"/>
          </reference>
          <reference field="2" count="1" selected="0">
            <x v="52"/>
          </reference>
          <reference field="12" count="1" selected="0">
            <x v="4"/>
          </reference>
        </references>
      </pivotArea>
    </chartFormat>
    <chartFormat chart="0" format="32" series="1">
      <pivotArea type="data" outline="0" fieldPosition="0">
        <references count="4">
          <reference field="4294967294" count="1" selected="0">
            <x v="0"/>
          </reference>
          <reference field="1" count="1" selected="0">
            <x v="2"/>
          </reference>
          <reference field="2" count="1" selected="0">
            <x v="32"/>
          </reference>
          <reference field="12" count="1" selected="0">
            <x v="5"/>
          </reference>
        </references>
      </pivotArea>
    </chartFormat>
    <chartFormat chart="0" format="33" series="1">
      <pivotArea type="data" outline="0" fieldPosition="0">
        <references count="4">
          <reference field="4294967294" count="1" selected="0">
            <x v="0"/>
          </reference>
          <reference field="1" count="1" selected="0">
            <x v="2"/>
          </reference>
          <reference field="2" count="1" selected="0">
            <x v="33"/>
          </reference>
          <reference field="12" count="1" selected="0">
            <x v="5"/>
          </reference>
        </references>
      </pivotArea>
    </chartFormat>
    <chartFormat chart="0" format="34" series="1">
      <pivotArea type="data" outline="0" fieldPosition="0">
        <references count="4">
          <reference field="4294967294" count="1" selected="0">
            <x v="0"/>
          </reference>
          <reference field="1" count="1" selected="0">
            <x v="2"/>
          </reference>
          <reference field="2" count="1" selected="0">
            <x v="34"/>
          </reference>
          <reference field="12" count="1" selected="0">
            <x v="5"/>
          </reference>
        </references>
      </pivotArea>
    </chartFormat>
    <chartFormat chart="0" format="35" series="1">
      <pivotArea type="data" outline="0" fieldPosition="0">
        <references count="4">
          <reference field="4294967294" count="1" selected="0">
            <x v="0"/>
          </reference>
          <reference field="1" count="1" selected="0">
            <x v="2"/>
          </reference>
          <reference field="2" count="1" selected="0">
            <x v="44"/>
          </reference>
          <reference field="12" count="1" selected="0">
            <x v="5"/>
          </reference>
        </references>
      </pivotArea>
    </chartFormat>
    <chartFormat chart="0" format="36" series="1">
      <pivotArea type="data" outline="0" fieldPosition="0">
        <references count="4">
          <reference field="4294967294" count="1" selected="0">
            <x v="0"/>
          </reference>
          <reference field="1" count="1" selected="0">
            <x v="2"/>
          </reference>
          <reference field="2" count="1" selected="0">
            <x v="9"/>
          </reference>
          <reference field="12" count="1" selected="0">
            <x v="6"/>
          </reference>
        </references>
      </pivotArea>
    </chartFormat>
    <chartFormat chart="0" format="37" series="1">
      <pivotArea type="data" outline="0" fieldPosition="0">
        <references count="4">
          <reference field="4294967294" count="1" selected="0">
            <x v="0"/>
          </reference>
          <reference field="1" count="1" selected="0">
            <x v="2"/>
          </reference>
          <reference field="2" count="1" selected="0">
            <x v="12"/>
          </reference>
          <reference field="12" count="1" selected="0">
            <x v="6"/>
          </reference>
        </references>
      </pivotArea>
    </chartFormat>
    <chartFormat chart="0" format="38" series="1">
      <pivotArea type="data" outline="0" fieldPosition="0">
        <references count="4">
          <reference field="4294967294" count="1" selected="0">
            <x v="0"/>
          </reference>
          <reference field="1" count="1" selected="0">
            <x v="2"/>
          </reference>
          <reference field="2" count="1" selected="0">
            <x v="24"/>
          </reference>
          <reference field="12" count="1" selected="0">
            <x v="6"/>
          </reference>
        </references>
      </pivotArea>
    </chartFormat>
    <chartFormat chart="0" format="39" series="1">
      <pivotArea type="data" outline="0" fieldPosition="0">
        <references count="4">
          <reference field="4294967294" count="1" selected="0">
            <x v="0"/>
          </reference>
          <reference field="1" count="1" selected="0">
            <x v="2"/>
          </reference>
          <reference field="2" count="1" selected="0">
            <x v="30"/>
          </reference>
          <reference field="12" count="1" selected="0">
            <x v="6"/>
          </reference>
        </references>
      </pivotArea>
    </chartFormat>
    <chartFormat chart="0" format="40" series="1">
      <pivotArea type="data" outline="0" fieldPosition="0">
        <references count="4">
          <reference field="4294967294" count="1" selected="0">
            <x v="0"/>
          </reference>
          <reference field="1" count="1" selected="0">
            <x v="2"/>
          </reference>
          <reference field="2" count="1" selected="0">
            <x v="6"/>
          </reference>
          <reference field="12" count="1" selected="0">
            <x v="7"/>
          </reference>
        </references>
      </pivotArea>
    </chartFormat>
    <chartFormat chart="0" format="41" series="1">
      <pivotArea type="data" outline="0" fieldPosition="0">
        <references count="4">
          <reference field="4294967294" count="1" selected="0">
            <x v="0"/>
          </reference>
          <reference field="1" count="1" selected="0">
            <x v="2"/>
          </reference>
          <reference field="2" count="1" selected="0">
            <x v="15"/>
          </reference>
          <reference field="12" count="1" selected="0">
            <x v="7"/>
          </reference>
        </references>
      </pivotArea>
    </chartFormat>
    <chartFormat chart="0" format="42" series="1">
      <pivotArea type="data" outline="0" fieldPosition="0">
        <references count="4">
          <reference field="4294967294" count="1" selected="0">
            <x v="0"/>
          </reference>
          <reference field="1" count="1" selected="0">
            <x v="2"/>
          </reference>
          <reference field="2" count="1" selected="0">
            <x v="16"/>
          </reference>
          <reference field="12" count="1" selected="0">
            <x v="7"/>
          </reference>
        </references>
      </pivotArea>
    </chartFormat>
    <chartFormat chart="0" format="43" series="1">
      <pivotArea type="data" outline="0" fieldPosition="0">
        <references count="4">
          <reference field="4294967294" count="1" selected="0">
            <x v="0"/>
          </reference>
          <reference field="1" count="1" selected="0">
            <x v="2"/>
          </reference>
          <reference field="2" count="1" selected="0">
            <x v="31"/>
          </reference>
          <reference field="12" count="1" selected="0">
            <x v="7"/>
          </reference>
        </references>
      </pivotArea>
    </chartFormat>
    <chartFormat chart="0" format="44" series="1">
      <pivotArea type="data" outline="0" fieldPosition="0">
        <references count="4">
          <reference field="4294967294" count="1" selected="0">
            <x v="0"/>
          </reference>
          <reference field="1" count="1" selected="0">
            <x v="2"/>
          </reference>
          <reference field="2" count="1" selected="0">
            <x v="45"/>
          </reference>
          <reference field="12" count="1" selected="0">
            <x v="7"/>
          </reference>
        </references>
      </pivotArea>
    </chartFormat>
    <chartFormat chart="0" format="45" series="1">
      <pivotArea type="data" outline="0" fieldPosition="0">
        <references count="4">
          <reference field="4294967294" count="1" selected="0">
            <x v="0"/>
          </reference>
          <reference field="1" count="1" selected="0">
            <x v="2"/>
          </reference>
          <reference field="2" count="1" selected="0">
            <x v="10"/>
          </reference>
          <reference field="12" count="1" selected="0">
            <x v="11"/>
          </reference>
        </references>
      </pivotArea>
    </chartFormat>
    <chartFormat chart="0" format="46" series="1">
      <pivotArea type="data" outline="0" fieldPosition="0">
        <references count="4">
          <reference field="4294967294" count="1" selected="0">
            <x v="0"/>
          </reference>
          <reference field="1" count="1" selected="0">
            <x v="2"/>
          </reference>
          <reference field="2" count="1" selected="0">
            <x v="17"/>
          </reference>
          <reference field="12" count="1" selected="0">
            <x v="11"/>
          </reference>
        </references>
      </pivotArea>
    </chartFormat>
    <chartFormat chart="0" format="47" series="1">
      <pivotArea type="data" outline="0" fieldPosition="0">
        <references count="4">
          <reference field="4294967294" count="1" selected="0">
            <x v="0"/>
          </reference>
          <reference field="1" count="1" selected="0">
            <x v="2"/>
          </reference>
          <reference field="2" count="1" selected="0">
            <x v="18"/>
          </reference>
          <reference field="12" count="1" selected="0">
            <x v="11"/>
          </reference>
        </references>
      </pivotArea>
    </chartFormat>
    <chartFormat chart="0" format="48" series="1">
      <pivotArea type="data" outline="0" fieldPosition="0">
        <references count="4">
          <reference field="4294967294" count="1" selected="0">
            <x v="0"/>
          </reference>
          <reference field="1" count="1" selected="0">
            <x v="2"/>
          </reference>
          <reference field="2" count="1" selected="0">
            <x v="39"/>
          </reference>
          <reference field="12" count="1" selected="0">
            <x v="11"/>
          </reference>
        </references>
      </pivotArea>
    </chartFormat>
    <chartFormat chart="0" format="49" series="1">
      <pivotArea type="data" outline="0" fieldPosition="0">
        <references count="4">
          <reference field="4294967294" count="1" selected="0">
            <x v="0"/>
          </reference>
          <reference field="1" count="1" selected="0">
            <x v="2"/>
          </reference>
          <reference field="2" count="1" selected="0">
            <x v="42"/>
          </reference>
          <reference field="12" count="1" selected="0">
            <x v="11"/>
          </reference>
        </references>
      </pivotArea>
    </chartFormat>
    <chartFormat chart="0" format="50" series="1">
      <pivotArea type="data" outline="0" fieldPosition="0">
        <references count="4">
          <reference field="4294967294" count="1" selected="0">
            <x v="0"/>
          </reference>
          <reference field="1" count="1" selected="0">
            <x v="2"/>
          </reference>
          <reference field="2" count="1" selected="0">
            <x v="8"/>
          </reference>
          <reference field="12" count="1" selected="0">
            <x v="14"/>
          </reference>
        </references>
      </pivotArea>
    </chartFormat>
    <chartFormat chart="0" format="51" series="1">
      <pivotArea type="data" outline="0" fieldPosition="0">
        <references count="4">
          <reference field="4294967294" count="1" selected="0">
            <x v="0"/>
          </reference>
          <reference field="1" count="1" selected="0">
            <x v="2"/>
          </reference>
          <reference field="2" count="1" selected="0">
            <x v="35"/>
          </reference>
          <reference field="12" count="1" selected="0">
            <x v="14"/>
          </reference>
        </references>
      </pivotArea>
    </chartFormat>
    <chartFormat chart="0" format="52" series="1">
      <pivotArea type="data" outline="0" fieldPosition="0">
        <references count="3">
          <reference field="4294967294" count="1" selected="0">
            <x v="0"/>
          </reference>
          <reference field="1" count="1" selected="0">
            <x v="2"/>
          </reference>
          <reference field="12"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W59"/>
  <sheetViews>
    <sheetView workbookViewId="0">
      <selection activeCell="V11" sqref="V11"/>
    </sheetView>
  </sheetViews>
  <sheetFormatPr defaultRowHeight="15" x14ac:dyDescent="0.25"/>
  <cols>
    <col min="1" max="1" width="16.7109375" bestFit="1" customWidth="1"/>
    <col min="2" max="2" width="16.28515625" bestFit="1" customWidth="1"/>
    <col min="3" max="3" width="4.42578125" bestFit="1" customWidth="1"/>
    <col min="4" max="4" width="3.42578125" bestFit="1" customWidth="1"/>
    <col min="5" max="6" width="4" bestFit="1" customWidth="1"/>
    <col min="7" max="7" width="4.28515625" bestFit="1" customWidth="1"/>
    <col min="8" max="8" width="4.7109375" bestFit="1" customWidth="1"/>
    <col min="9" max="9" width="4.5703125" bestFit="1" customWidth="1"/>
    <col min="10" max="10" width="4.7109375" bestFit="1" customWidth="1"/>
    <col min="11" max="11" width="4.85546875" bestFit="1" customWidth="1"/>
    <col min="12" max="12" width="4.140625" bestFit="1" customWidth="1"/>
    <col min="13" max="13" width="4.28515625" bestFit="1" customWidth="1"/>
    <col min="14" max="14" width="4" bestFit="1" customWidth="1"/>
    <col min="15" max="15" width="4.85546875" bestFit="1" customWidth="1"/>
    <col min="16" max="16" width="4.5703125" bestFit="1" customWidth="1"/>
    <col min="17" max="17" width="5.42578125" bestFit="1" customWidth="1"/>
    <col min="18" max="18" width="6" bestFit="1" customWidth="1"/>
    <col min="19" max="19" width="11.28515625" bestFit="1" customWidth="1"/>
  </cols>
  <sheetData>
    <row r="3" spans="1:23" x14ac:dyDescent="0.25">
      <c r="A3" s="26" t="s">
        <v>316</v>
      </c>
      <c r="B3" s="26" t="s">
        <v>317</v>
      </c>
    </row>
    <row r="4" spans="1:23" x14ac:dyDescent="0.25">
      <c r="A4" s="26" t="s">
        <v>314</v>
      </c>
      <c r="B4" t="s">
        <v>137</v>
      </c>
      <c r="C4" t="s">
        <v>149</v>
      </c>
      <c r="D4" t="s">
        <v>267</v>
      </c>
      <c r="E4" t="s">
        <v>263</v>
      </c>
      <c r="F4" t="s">
        <v>164</v>
      </c>
      <c r="G4" t="s">
        <v>256</v>
      </c>
      <c r="H4" t="s">
        <v>196</v>
      </c>
      <c r="I4" t="s">
        <v>269</v>
      </c>
      <c r="J4" t="s">
        <v>264</v>
      </c>
      <c r="K4" t="s">
        <v>259</v>
      </c>
      <c r="L4" t="s">
        <v>75</v>
      </c>
      <c r="M4" t="s">
        <v>222</v>
      </c>
      <c r="N4" t="s">
        <v>268</v>
      </c>
      <c r="O4" t="s">
        <v>261</v>
      </c>
      <c r="P4" t="s">
        <v>257</v>
      </c>
      <c r="Q4" t="s">
        <v>265</v>
      </c>
      <c r="R4" t="s">
        <v>214</v>
      </c>
      <c r="S4" t="s">
        <v>315</v>
      </c>
      <c r="T4" t="s">
        <v>318</v>
      </c>
    </row>
    <row r="5" spans="1:23" x14ac:dyDescent="0.25">
      <c r="A5" s="33" t="s">
        <v>101</v>
      </c>
      <c r="B5" s="34">
        <v>38</v>
      </c>
      <c r="C5" s="34"/>
      <c r="D5" s="34"/>
      <c r="E5" s="34"/>
      <c r="F5" s="34"/>
      <c r="G5" s="34"/>
      <c r="H5" s="34"/>
      <c r="I5" s="34"/>
      <c r="J5" s="34"/>
      <c r="K5" s="34"/>
      <c r="L5" s="34"/>
      <c r="M5" s="34"/>
      <c r="N5" s="34"/>
      <c r="O5" s="34"/>
      <c r="P5" s="34"/>
      <c r="Q5" s="34"/>
      <c r="R5" s="34"/>
      <c r="S5" s="34">
        <v>38</v>
      </c>
      <c r="T5">
        <f>+MAX(B5:R5)</f>
        <v>38</v>
      </c>
      <c r="U5" t="str">
        <f>+HLOOKUP(T5,B5:R$59,(COUNT(T5:T$58)+2),FALSE)</f>
        <v>AK</v>
      </c>
      <c r="V5" s="33" t="s">
        <v>101</v>
      </c>
      <c r="W5" t="s">
        <v>137</v>
      </c>
    </row>
    <row r="6" spans="1:23" x14ac:dyDescent="0.25">
      <c r="A6" s="33" t="s">
        <v>4</v>
      </c>
      <c r="B6" s="34"/>
      <c r="C6" s="34">
        <v>28</v>
      </c>
      <c r="D6" s="34"/>
      <c r="E6" s="34"/>
      <c r="F6" s="34"/>
      <c r="G6" s="34"/>
      <c r="H6" s="34"/>
      <c r="I6" s="34"/>
      <c r="J6" s="34"/>
      <c r="K6" s="34"/>
      <c r="L6" s="34"/>
      <c r="M6" s="34"/>
      <c r="N6" s="34"/>
      <c r="O6" s="34"/>
      <c r="P6" s="34"/>
      <c r="Q6" s="34"/>
      <c r="R6" s="34"/>
      <c r="S6" s="34">
        <v>28</v>
      </c>
      <c r="T6">
        <f t="shared" ref="T6:T57" si="0">+MAX(B6:R6)</f>
        <v>28</v>
      </c>
      <c r="U6" t="str">
        <f>+HLOOKUP(T6,B6:R$59,(COUNT(T6:T$58)+2),FALSE)</f>
        <v>CBC</v>
      </c>
      <c r="V6" s="33" t="s">
        <v>4</v>
      </c>
      <c r="W6" t="s">
        <v>149</v>
      </c>
    </row>
    <row r="7" spans="1:23" x14ac:dyDescent="0.25">
      <c r="A7" s="33" t="s">
        <v>6</v>
      </c>
      <c r="B7" s="34"/>
      <c r="C7" s="34">
        <v>22</v>
      </c>
      <c r="D7" s="34"/>
      <c r="E7" s="34"/>
      <c r="F7" s="34"/>
      <c r="G7" s="34"/>
      <c r="H7" s="34"/>
      <c r="I7" s="34"/>
      <c r="J7" s="34"/>
      <c r="K7" s="34"/>
      <c r="L7" s="34"/>
      <c r="M7" s="34"/>
      <c r="N7" s="34"/>
      <c r="O7" s="34"/>
      <c r="P7" s="34"/>
      <c r="Q7" s="34"/>
      <c r="R7" s="34"/>
      <c r="S7" s="34">
        <v>22</v>
      </c>
      <c r="T7">
        <f t="shared" si="0"/>
        <v>22</v>
      </c>
      <c r="U7" t="str">
        <f>+HLOOKUP(T7,B7:R$59,(COUNT(T7:T$58)+2),FALSE)</f>
        <v>CBC</v>
      </c>
      <c r="V7" s="33" t="s">
        <v>6</v>
      </c>
      <c r="W7" t="s">
        <v>149</v>
      </c>
    </row>
    <row r="8" spans="1:23" x14ac:dyDescent="0.25">
      <c r="A8" s="33" t="s">
        <v>8</v>
      </c>
      <c r="B8" s="34"/>
      <c r="C8" s="34"/>
      <c r="D8" s="34"/>
      <c r="E8" s="34"/>
      <c r="F8" s="34"/>
      <c r="G8" s="34">
        <v>42</v>
      </c>
      <c r="H8" s="34"/>
      <c r="I8" s="34"/>
      <c r="J8" s="34"/>
      <c r="K8" s="34"/>
      <c r="L8" s="34"/>
      <c r="M8" s="34"/>
      <c r="N8" s="34"/>
      <c r="O8" s="34"/>
      <c r="P8" s="34"/>
      <c r="Q8" s="34"/>
      <c r="R8" s="34"/>
      <c r="S8" s="34">
        <v>42</v>
      </c>
      <c r="T8">
        <f t="shared" si="0"/>
        <v>42</v>
      </c>
      <c r="U8" t="str">
        <f>+HLOOKUP(T8,B8:R$59,(COUNT(T8:T$58)+2),FALSE)</f>
        <v>LGS</v>
      </c>
      <c r="V8" s="33" t="s">
        <v>8</v>
      </c>
      <c r="W8" t="s">
        <v>256</v>
      </c>
    </row>
    <row r="9" spans="1:23" x14ac:dyDescent="0.25">
      <c r="A9" s="33" t="s">
        <v>10</v>
      </c>
      <c r="B9" s="34"/>
      <c r="C9" s="34"/>
      <c r="D9" s="34"/>
      <c r="E9" s="34"/>
      <c r="F9" s="34">
        <v>34</v>
      </c>
      <c r="G9" s="34"/>
      <c r="H9" s="34"/>
      <c r="I9" s="34"/>
      <c r="J9" s="34"/>
      <c r="K9" s="34"/>
      <c r="L9" s="34"/>
      <c r="M9" s="34"/>
      <c r="N9" s="34"/>
      <c r="O9" s="34"/>
      <c r="P9" s="34"/>
      <c r="Q9" s="34"/>
      <c r="R9" s="34"/>
      <c r="S9" s="34">
        <v>34</v>
      </c>
      <c r="T9">
        <f t="shared" si="0"/>
        <v>34</v>
      </c>
      <c r="U9" t="str">
        <f>+HLOOKUP(T9,B9:R$59,(COUNT(T9:T$58)+2),FALSE)</f>
        <v>LFR</v>
      </c>
      <c r="V9" s="33" t="s">
        <v>10</v>
      </c>
      <c r="W9" t="s">
        <v>164</v>
      </c>
    </row>
    <row r="10" spans="1:23" x14ac:dyDescent="0.25">
      <c r="A10" s="33" t="s">
        <v>108</v>
      </c>
      <c r="B10" s="34">
        <v>14</v>
      </c>
      <c r="C10" s="34"/>
      <c r="D10" s="34"/>
      <c r="E10" s="34"/>
      <c r="F10" s="34"/>
      <c r="G10" s="34"/>
      <c r="H10" s="34"/>
      <c r="I10" s="34"/>
      <c r="J10" s="34"/>
      <c r="K10" s="34"/>
      <c r="L10" s="34"/>
      <c r="M10" s="34"/>
      <c r="N10" s="34"/>
      <c r="O10" s="34"/>
      <c r="P10" s="34"/>
      <c r="Q10" s="34"/>
      <c r="R10" s="34"/>
      <c r="S10" s="34">
        <v>14</v>
      </c>
      <c r="T10">
        <f t="shared" si="0"/>
        <v>14</v>
      </c>
      <c r="U10" t="str">
        <f>+HLOOKUP(T10,B10:R$59,(COUNT(T10:T$58)+2),FALSE)</f>
        <v>AK</v>
      </c>
      <c r="V10" s="33" t="s">
        <v>108</v>
      </c>
      <c r="W10" t="s">
        <v>137</v>
      </c>
    </row>
    <row r="11" spans="1:23" x14ac:dyDescent="0.25">
      <c r="A11" s="33" t="s">
        <v>12</v>
      </c>
      <c r="B11" s="34"/>
      <c r="C11" s="34"/>
      <c r="D11" s="34"/>
      <c r="E11" s="34"/>
      <c r="F11" s="34"/>
      <c r="G11" s="34">
        <v>30</v>
      </c>
      <c r="H11" s="34"/>
      <c r="I11" s="34"/>
      <c r="J11" s="34"/>
      <c r="K11" s="34"/>
      <c r="L11" s="34"/>
      <c r="M11" s="34"/>
      <c r="N11" s="34"/>
      <c r="O11" s="34"/>
      <c r="P11" s="34"/>
      <c r="Q11" s="34"/>
      <c r="R11" s="34"/>
      <c r="S11" s="34">
        <v>30</v>
      </c>
      <c r="T11">
        <f t="shared" si="0"/>
        <v>30</v>
      </c>
      <c r="U11" t="str">
        <f>+HLOOKUP(T11,B11:R$59,(COUNT(T11:T$58)+2),FALSE)</f>
        <v>LGS</v>
      </c>
      <c r="V11" s="33" t="s">
        <v>12</v>
      </c>
      <c r="W11" t="s">
        <v>256</v>
      </c>
    </row>
    <row r="12" spans="1:23" x14ac:dyDescent="0.25">
      <c r="A12" s="33" t="s">
        <v>37</v>
      </c>
      <c r="B12" s="34"/>
      <c r="C12" s="34"/>
      <c r="D12" s="34"/>
      <c r="E12" s="34">
        <v>37</v>
      </c>
      <c r="F12" s="34"/>
      <c r="G12" s="34"/>
      <c r="H12" s="34"/>
      <c r="I12" s="34"/>
      <c r="J12" s="34"/>
      <c r="K12" s="34"/>
      <c r="L12" s="34"/>
      <c r="M12" s="34"/>
      <c r="N12" s="34"/>
      <c r="O12" s="34"/>
      <c r="P12" s="34"/>
      <c r="Q12" s="34"/>
      <c r="R12" s="34"/>
      <c r="S12" s="34">
        <v>37</v>
      </c>
      <c r="T12">
        <f t="shared" si="0"/>
        <v>37</v>
      </c>
      <c r="U12" t="str">
        <f>+HLOOKUP(T12,B12:R$59,(COUNT(T12:T$58)+2),FALSE)</f>
        <v>LC</v>
      </c>
      <c r="V12" s="33" t="s">
        <v>37</v>
      </c>
      <c r="W12" t="s">
        <v>263</v>
      </c>
    </row>
    <row r="13" spans="1:23" x14ac:dyDescent="0.25">
      <c r="A13" s="33" t="s">
        <v>30</v>
      </c>
      <c r="B13" s="34"/>
      <c r="C13" s="34"/>
      <c r="D13" s="34"/>
      <c r="E13" s="34"/>
      <c r="F13" s="34"/>
      <c r="G13" s="34"/>
      <c r="H13" s="34"/>
      <c r="I13" s="34"/>
      <c r="J13" s="34"/>
      <c r="K13" s="34"/>
      <c r="L13" s="34"/>
      <c r="M13" s="34"/>
      <c r="N13" s="34"/>
      <c r="O13" s="34"/>
      <c r="P13" s="34">
        <v>17</v>
      </c>
      <c r="Q13" s="34"/>
      <c r="R13" s="34"/>
      <c r="S13" s="34">
        <v>17</v>
      </c>
      <c r="T13">
        <f t="shared" si="0"/>
        <v>17</v>
      </c>
      <c r="U13" t="str">
        <f>+HLOOKUP(T13,B13:R$59,(COUNT(T13:T$58)+2),FALSE)</f>
        <v>UPF</v>
      </c>
      <c r="V13" s="33" t="s">
        <v>30</v>
      </c>
      <c r="W13" t="s">
        <v>257</v>
      </c>
    </row>
    <row r="14" spans="1:23" x14ac:dyDescent="0.25">
      <c r="A14" s="33" t="s">
        <v>39</v>
      </c>
      <c r="B14" s="34"/>
      <c r="C14" s="34"/>
      <c r="D14" s="34"/>
      <c r="E14" s="34"/>
      <c r="F14" s="34"/>
      <c r="G14" s="34"/>
      <c r="H14" s="34"/>
      <c r="I14" s="34"/>
      <c r="J14" s="34">
        <v>37</v>
      </c>
      <c r="K14" s="34"/>
      <c r="L14" s="34"/>
      <c r="M14" s="34"/>
      <c r="N14" s="34"/>
      <c r="O14" s="34"/>
      <c r="P14" s="34"/>
      <c r="Q14" s="34"/>
      <c r="R14" s="34"/>
      <c r="S14" s="34">
        <v>37</v>
      </c>
      <c r="T14">
        <f t="shared" si="0"/>
        <v>37</v>
      </c>
      <c r="U14" t="str">
        <f>+HLOOKUP(T14,B14:R$59,(COUNT(T14:T$58)+2),FALSE)</f>
        <v>ORC</v>
      </c>
      <c r="V14" s="33" t="s">
        <v>39</v>
      </c>
      <c r="W14" t="s">
        <v>264</v>
      </c>
    </row>
    <row r="15" spans="1:23" x14ac:dyDescent="0.25">
      <c r="A15" s="33" t="s">
        <v>41</v>
      </c>
      <c r="B15" s="34"/>
      <c r="C15" s="34"/>
      <c r="D15" s="34"/>
      <c r="E15" s="34"/>
      <c r="F15" s="34"/>
      <c r="G15" s="34"/>
      <c r="H15" s="34"/>
      <c r="I15" s="34"/>
      <c r="J15" s="34"/>
      <c r="K15" s="34"/>
      <c r="L15" s="34"/>
      <c r="M15" s="34"/>
      <c r="N15" s="34"/>
      <c r="O15" s="34"/>
      <c r="P15" s="34"/>
      <c r="Q15" s="34">
        <v>13</v>
      </c>
      <c r="R15" s="34"/>
      <c r="S15" s="34">
        <v>13</v>
      </c>
      <c r="T15">
        <f t="shared" si="0"/>
        <v>13</v>
      </c>
      <c r="U15" t="str">
        <f>+HLOOKUP(T15,B15:R$59,(COUNT(T15:T$58)+2),FALSE)</f>
        <v>WAC</v>
      </c>
      <c r="V15" s="33" t="s">
        <v>41</v>
      </c>
      <c r="W15" t="s">
        <v>265</v>
      </c>
    </row>
    <row r="16" spans="1:23" x14ac:dyDescent="0.25">
      <c r="A16" s="33" t="s">
        <v>43</v>
      </c>
      <c r="B16" s="34"/>
      <c r="C16" s="34"/>
      <c r="D16" s="34">
        <v>42</v>
      </c>
      <c r="E16" s="34"/>
      <c r="F16" s="34"/>
      <c r="G16" s="34"/>
      <c r="H16" s="34"/>
      <c r="I16" s="34"/>
      <c r="J16" s="34"/>
      <c r="K16" s="34"/>
      <c r="L16" s="34"/>
      <c r="M16" s="34"/>
      <c r="N16" s="34"/>
      <c r="O16" s="34"/>
      <c r="P16" s="34"/>
      <c r="Q16" s="34"/>
      <c r="R16" s="34"/>
      <c r="S16" s="34">
        <v>42</v>
      </c>
      <c r="T16">
        <f t="shared" si="0"/>
        <v>42</v>
      </c>
      <c r="U16" t="str">
        <f>+HLOOKUP(T16,B16:R$59,(COUNT(T16:T$58)+2),FALSE)</f>
        <v>HC</v>
      </c>
      <c r="V16" s="33" t="s">
        <v>43</v>
      </c>
      <c r="W16" t="s">
        <v>267</v>
      </c>
    </row>
    <row r="17" spans="1:23" x14ac:dyDescent="0.25">
      <c r="A17" s="33" t="s">
        <v>45</v>
      </c>
      <c r="B17" s="34"/>
      <c r="C17" s="34"/>
      <c r="D17" s="34"/>
      <c r="E17" s="34"/>
      <c r="F17" s="34"/>
      <c r="G17" s="34"/>
      <c r="H17" s="34"/>
      <c r="I17" s="34"/>
      <c r="J17" s="34"/>
      <c r="K17" s="34"/>
      <c r="L17" s="34"/>
      <c r="M17" s="34"/>
      <c r="N17" s="34">
        <v>28</v>
      </c>
      <c r="O17" s="34"/>
      <c r="P17" s="34"/>
      <c r="Q17" s="34"/>
      <c r="R17" s="34"/>
      <c r="S17" s="34">
        <v>28</v>
      </c>
      <c r="T17">
        <f t="shared" si="0"/>
        <v>28</v>
      </c>
      <c r="U17" t="str">
        <f>+HLOOKUP(T17,B17:R$59,(COUNT(T17:T$58)+2),FALSE)</f>
        <v>UC</v>
      </c>
      <c r="V17" s="33" t="s">
        <v>45</v>
      </c>
      <c r="W17" t="s">
        <v>268</v>
      </c>
    </row>
    <row r="18" spans="1:23" x14ac:dyDescent="0.25">
      <c r="A18" s="33" t="s">
        <v>14</v>
      </c>
      <c r="B18" s="34"/>
      <c r="C18" s="34"/>
      <c r="D18" s="34"/>
      <c r="E18" s="34"/>
      <c r="F18" s="34">
        <v>34</v>
      </c>
      <c r="G18" s="34"/>
      <c r="H18" s="34"/>
      <c r="I18" s="34"/>
      <c r="J18" s="34"/>
      <c r="K18" s="34"/>
      <c r="L18" s="34"/>
      <c r="M18" s="34"/>
      <c r="N18" s="34"/>
      <c r="O18" s="34"/>
      <c r="P18" s="34"/>
      <c r="Q18" s="34"/>
      <c r="R18" s="34"/>
      <c r="S18" s="34">
        <v>34</v>
      </c>
      <c r="T18">
        <f t="shared" si="0"/>
        <v>34</v>
      </c>
      <c r="U18" t="str">
        <f>+HLOOKUP(T18,B18:R$59,(COUNT(T18:T$58)+2),FALSE)</f>
        <v>LFR</v>
      </c>
      <c r="V18" s="33" t="s">
        <v>14</v>
      </c>
      <c r="W18" t="s">
        <v>164</v>
      </c>
    </row>
    <row r="19" spans="1:23" x14ac:dyDescent="0.25">
      <c r="A19" s="33" t="s">
        <v>47</v>
      </c>
      <c r="B19" s="34"/>
      <c r="C19" s="34"/>
      <c r="D19" s="34"/>
      <c r="E19" s="34"/>
      <c r="F19" s="34"/>
      <c r="G19" s="34"/>
      <c r="H19" s="34"/>
      <c r="I19" s="34"/>
      <c r="J19" s="34"/>
      <c r="K19" s="34"/>
      <c r="L19" s="34"/>
      <c r="M19" s="34"/>
      <c r="N19" s="34"/>
      <c r="O19" s="34"/>
      <c r="P19" s="34"/>
      <c r="Q19" s="34">
        <v>29</v>
      </c>
      <c r="R19" s="34"/>
      <c r="S19" s="34">
        <v>29</v>
      </c>
      <c r="T19">
        <f t="shared" si="0"/>
        <v>29</v>
      </c>
      <c r="U19" t="str">
        <f>+HLOOKUP(T19,B19:R$59,(COUNT(T19:T$58)+2),FALSE)</f>
        <v>WAC</v>
      </c>
      <c r="V19" s="33" t="s">
        <v>47</v>
      </c>
      <c r="W19" t="s">
        <v>265</v>
      </c>
    </row>
    <row r="20" spans="1:23" x14ac:dyDescent="0.25">
      <c r="A20" s="33" t="s">
        <v>32</v>
      </c>
      <c r="B20" s="34"/>
      <c r="C20" s="34"/>
      <c r="D20" s="34"/>
      <c r="E20" s="34"/>
      <c r="F20" s="34"/>
      <c r="G20" s="34"/>
      <c r="H20" s="34">
        <v>34</v>
      </c>
      <c r="I20" s="34"/>
      <c r="J20" s="34"/>
      <c r="K20" s="34"/>
      <c r="L20" s="34"/>
      <c r="M20" s="34"/>
      <c r="N20" s="34"/>
      <c r="O20" s="34"/>
      <c r="P20" s="34"/>
      <c r="Q20" s="34"/>
      <c r="R20" s="34"/>
      <c r="S20" s="34">
        <v>34</v>
      </c>
      <c r="T20">
        <f t="shared" si="0"/>
        <v>34</v>
      </c>
      <c r="U20" t="str">
        <f>+HLOOKUP(T20,B20:R$59,(COUNT(T20:T$58)+2),FALSE)</f>
        <v>NBC</v>
      </c>
      <c r="V20" s="33" t="s">
        <v>32</v>
      </c>
      <c r="W20" t="s">
        <v>196</v>
      </c>
    </row>
    <row r="21" spans="1:23" x14ac:dyDescent="0.25">
      <c r="A21" s="33" t="s">
        <v>34</v>
      </c>
      <c r="B21" s="34"/>
      <c r="C21" s="34"/>
      <c r="D21" s="34"/>
      <c r="E21" s="34"/>
      <c r="F21" s="34"/>
      <c r="G21" s="34"/>
      <c r="H21" s="34">
        <v>14</v>
      </c>
      <c r="I21" s="34"/>
      <c r="J21" s="34"/>
      <c r="K21" s="34"/>
      <c r="L21" s="34"/>
      <c r="M21" s="34"/>
      <c r="N21" s="34"/>
      <c r="O21" s="34"/>
      <c r="P21" s="34"/>
      <c r="Q21" s="34"/>
      <c r="R21" s="34"/>
      <c r="S21" s="34">
        <v>14</v>
      </c>
      <c r="T21">
        <f t="shared" si="0"/>
        <v>14</v>
      </c>
      <c r="U21" t="str">
        <f>+HLOOKUP(T21,B21:R$59,(COUNT(T21:T$58)+2),FALSE)</f>
        <v>NBC</v>
      </c>
      <c r="V21" s="33" t="s">
        <v>34</v>
      </c>
      <c r="W21" t="s">
        <v>196</v>
      </c>
    </row>
    <row r="22" spans="1:23" x14ac:dyDescent="0.25">
      <c r="A22" s="33" t="s">
        <v>49</v>
      </c>
      <c r="B22" s="34"/>
      <c r="C22" s="34"/>
      <c r="D22" s="34"/>
      <c r="E22" s="34">
        <v>38</v>
      </c>
      <c r="F22" s="34"/>
      <c r="G22" s="34"/>
      <c r="H22" s="34"/>
      <c r="I22" s="34"/>
      <c r="J22" s="34"/>
      <c r="K22" s="34"/>
      <c r="L22" s="34"/>
      <c r="M22" s="34"/>
      <c r="N22" s="34"/>
      <c r="O22" s="34"/>
      <c r="P22" s="34"/>
      <c r="Q22" s="34"/>
      <c r="R22" s="34"/>
      <c r="S22" s="34">
        <v>38</v>
      </c>
      <c r="T22">
        <f t="shared" si="0"/>
        <v>38</v>
      </c>
      <c r="U22" t="str">
        <f>+HLOOKUP(T22,B22:R$59,(COUNT(T22:T$58)+2),FALSE)</f>
        <v>LC</v>
      </c>
      <c r="V22" s="33" t="s">
        <v>49</v>
      </c>
      <c r="W22" t="s">
        <v>263</v>
      </c>
    </row>
    <row r="23" spans="1:23" x14ac:dyDescent="0.25">
      <c r="A23" s="33" t="s">
        <v>51</v>
      </c>
      <c r="B23" s="34"/>
      <c r="C23" s="34"/>
      <c r="D23" s="34"/>
      <c r="E23" s="34">
        <v>37</v>
      </c>
      <c r="F23" s="34"/>
      <c r="G23" s="34"/>
      <c r="H23" s="34"/>
      <c r="I23" s="34"/>
      <c r="J23" s="34"/>
      <c r="K23" s="34"/>
      <c r="L23" s="34"/>
      <c r="M23" s="34"/>
      <c r="N23" s="34"/>
      <c r="O23" s="34"/>
      <c r="P23" s="34"/>
      <c r="Q23" s="34"/>
      <c r="R23" s="34"/>
      <c r="S23" s="34">
        <v>37</v>
      </c>
      <c r="T23">
        <f t="shared" si="0"/>
        <v>37</v>
      </c>
      <c r="U23" t="str">
        <f>+HLOOKUP(T23,B23:R$59,(COUNT(T23:T$58)+2),FALSE)</f>
        <v>LC</v>
      </c>
      <c r="V23" s="33" t="s">
        <v>51</v>
      </c>
      <c r="W23" t="s">
        <v>263</v>
      </c>
    </row>
    <row r="24" spans="1:23" x14ac:dyDescent="0.25">
      <c r="A24" s="33" t="s">
        <v>53</v>
      </c>
      <c r="B24" s="34"/>
      <c r="C24" s="34"/>
      <c r="D24" s="34"/>
      <c r="E24" s="34"/>
      <c r="F24" s="34"/>
      <c r="G24" s="34"/>
      <c r="H24" s="34"/>
      <c r="I24" s="34"/>
      <c r="J24" s="34"/>
      <c r="K24" s="34"/>
      <c r="L24" s="34"/>
      <c r="M24" s="34"/>
      <c r="N24" s="34">
        <v>30</v>
      </c>
      <c r="O24" s="34"/>
      <c r="P24" s="34"/>
      <c r="Q24" s="34"/>
      <c r="R24" s="34"/>
      <c r="S24" s="34">
        <v>30</v>
      </c>
      <c r="T24">
        <f t="shared" si="0"/>
        <v>30</v>
      </c>
      <c r="U24" t="str">
        <f>+HLOOKUP(T24,B24:R$59,(COUNT(T24:T$58)+2),FALSE)</f>
        <v>UC</v>
      </c>
      <c r="V24" s="33" t="s">
        <v>53</v>
      </c>
      <c r="W24" t="s">
        <v>268</v>
      </c>
    </row>
    <row r="25" spans="1:23" x14ac:dyDescent="0.25">
      <c r="A25" s="33" t="s">
        <v>55</v>
      </c>
      <c r="B25" s="34"/>
      <c r="C25" s="34"/>
      <c r="D25" s="34"/>
      <c r="E25" s="34"/>
      <c r="F25" s="34"/>
      <c r="G25" s="34"/>
      <c r="H25" s="34"/>
      <c r="I25" s="34"/>
      <c r="J25" s="34"/>
      <c r="K25" s="34"/>
      <c r="L25" s="34"/>
      <c r="M25" s="34"/>
      <c r="N25" s="34">
        <v>30</v>
      </c>
      <c r="O25" s="34"/>
      <c r="P25" s="34"/>
      <c r="Q25" s="34"/>
      <c r="R25" s="34"/>
      <c r="S25" s="34">
        <v>30</v>
      </c>
      <c r="T25">
        <f t="shared" si="0"/>
        <v>30</v>
      </c>
      <c r="U25" t="str">
        <f>+HLOOKUP(T25,B25:R$59,(COUNT(T25:T$58)+2),FALSE)</f>
        <v>UC</v>
      </c>
      <c r="V25" s="33" t="s">
        <v>55</v>
      </c>
      <c r="W25" t="s">
        <v>268</v>
      </c>
    </row>
    <row r="26" spans="1:23" x14ac:dyDescent="0.25">
      <c r="A26" s="33" t="s">
        <v>16</v>
      </c>
      <c r="B26" s="34"/>
      <c r="C26" s="34"/>
      <c r="D26" s="34"/>
      <c r="E26" s="34"/>
      <c r="F26" s="34"/>
      <c r="G26" s="34"/>
      <c r="H26" s="34"/>
      <c r="I26" s="34"/>
      <c r="J26" s="34"/>
      <c r="K26" s="34"/>
      <c r="L26" s="34"/>
      <c r="M26" s="34"/>
      <c r="N26" s="34"/>
      <c r="O26" s="34"/>
      <c r="P26" s="34">
        <v>6</v>
      </c>
      <c r="Q26" s="34"/>
      <c r="R26" s="34"/>
      <c r="S26" s="34">
        <v>6</v>
      </c>
      <c r="T26">
        <f t="shared" si="0"/>
        <v>6</v>
      </c>
      <c r="U26" t="str">
        <f>+HLOOKUP(T26,B26:R$59,(COUNT(T26:T$58)+2),FALSE)</f>
        <v>UPF</v>
      </c>
      <c r="V26" s="33" t="s">
        <v>16</v>
      </c>
      <c r="W26" t="s">
        <v>257</v>
      </c>
    </row>
    <row r="27" spans="1:23" x14ac:dyDescent="0.25">
      <c r="A27" s="33" t="s">
        <v>17</v>
      </c>
      <c r="B27" s="34"/>
      <c r="C27" s="34"/>
      <c r="D27" s="34"/>
      <c r="E27" s="34"/>
      <c r="F27" s="34"/>
      <c r="G27" s="34">
        <v>26</v>
      </c>
      <c r="H27" s="34"/>
      <c r="I27" s="34"/>
      <c r="J27" s="34"/>
      <c r="K27" s="34"/>
      <c r="L27" s="34"/>
      <c r="M27" s="34"/>
      <c r="N27" s="34"/>
      <c r="O27" s="34"/>
      <c r="P27" s="34"/>
      <c r="Q27" s="34"/>
      <c r="R27" s="34"/>
      <c r="S27" s="34">
        <v>26</v>
      </c>
      <c r="T27">
        <f t="shared" si="0"/>
        <v>26</v>
      </c>
      <c r="U27" t="str">
        <f>+HLOOKUP(T27,B27:R$59,(COUNT(T27:T$58)+2),FALSE)</f>
        <v>LGS</v>
      </c>
      <c r="V27" s="33" t="s">
        <v>17</v>
      </c>
      <c r="W27" t="s">
        <v>256</v>
      </c>
    </row>
    <row r="28" spans="1:23" x14ac:dyDescent="0.25">
      <c r="A28" s="33" t="s">
        <v>19</v>
      </c>
      <c r="B28" s="34"/>
      <c r="C28" s="34"/>
      <c r="D28" s="34"/>
      <c r="E28" s="34"/>
      <c r="F28" s="34"/>
      <c r="G28" s="34"/>
      <c r="H28" s="34"/>
      <c r="I28" s="34"/>
      <c r="J28" s="34"/>
      <c r="K28" s="34"/>
      <c r="L28" s="34"/>
      <c r="M28" s="34"/>
      <c r="N28" s="34"/>
      <c r="O28" s="34"/>
      <c r="P28" s="34">
        <v>29</v>
      </c>
      <c r="Q28" s="34"/>
      <c r="R28" s="34"/>
      <c r="S28" s="34">
        <v>29</v>
      </c>
      <c r="T28">
        <f t="shared" si="0"/>
        <v>29</v>
      </c>
      <c r="U28" t="str">
        <f>+HLOOKUP(T28,B28:R$59,(COUNT(T28:T$58)+2),FALSE)</f>
        <v>UPF</v>
      </c>
      <c r="V28" s="33" t="s">
        <v>19</v>
      </c>
      <c r="W28" t="s">
        <v>257</v>
      </c>
    </row>
    <row r="29" spans="1:23" x14ac:dyDescent="0.25">
      <c r="A29" s="33" t="s">
        <v>57</v>
      </c>
      <c r="B29" s="34"/>
      <c r="C29" s="34"/>
      <c r="D29" s="34"/>
      <c r="E29" s="34"/>
      <c r="F29" s="34"/>
      <c r="G29" s="34"/>
      <c r="H29" s="34"/>
      <c r="I29" s="34">
        <v>16</v>
      </c>
      <c r="J29" s="34"/>
      <c r="K29" s="34"/>
      <c r="L29" s="34"/>
      <c r="M29" s="34"/>
      <c r="N29" s="34"/>
      <c r="O29" s="34"/>
      <c r="P29" s="34"/>
      <c r="Q29" s="34"/>
      <c r="R29" s="34"/>
      <c r="S29" s="34">
        <v>16</v>
      </c>
      <c r="T29">
        <f t="shared" si="0"/>
        <v>16</v>
      </c>
      <c r="U29" t="str">
        <f>+HLOOKUP(T29,B29:R$59,(COUNT(T29:T$58)+2),FALSE)</f>
        <v>NPS</v>
      </c>
      <c r="V29" s="33" t="s">
        <v>57</v>
      </c>
      <c r="W29" t="s">
        <v>269</v>
      </c>
    </row>
    <row r="30" spans="1:23" x14ac:dyDescent="0.25">
      <c r="A30" s="33" t="s">
        <v>59</v>
      </c>
      <c r="B30" s="34"/>
      <c r="C30" s="34"/>
      <c r="D30" s="34"/>
      <c r="E30" s="34"/>
      <c r="F30" s="34"/>
      <c r="G30" s="34"/>
      <c r="H30" s="34"/>
      <c r="I30" s="34">
        <v>16</v>
      </c>
      <c r="J30" s="34"/>
      <c r="K30" s="34"/>
      <c r="L30" s="34"/>
      <c r="M30" s="34"/>
      <c r="N30" s="34"/>
      <c r="O30" s="34"/>
      <c r="P30" s="34"/>
      <c r="Q30" s="34"/>
      <c r="R30" s="34"/>
      <c r="S30" s="34">
        <v>16</v>
      </c>
      <c r="T30">
        <f t="shared" si="0"/>
        <v>16</v>
      </c>
      <c r="U30" t="str">
        <f>+HLOOKUP(T30,B30:R$59,(COUNT(T30:T$58)+2),FALSE)</f>
        <v>NPS</v>
      </c>
      <c r="V30" s="33" t="s">
        <v>59</v>
      </c>
      <c r="W30" t="s">
        <v>269</v>
      </c>
    </row>
    <row r="31" spans="1:23" x14ac:dyDescent="0.25">
      <c r="A31" s="33" t="s">
        <v>61</v>
      </c>
      <c r="B31" s="34"/>
      <c r="C31" s="34"/>
      <c r="D31" s="34"/>
      <c r="E31" s="34"/>
      <c r="F31" s="34"/>
      <c r="G31" s="34"/>
      <c r="H31" s="34"/>
      <c r="I31" s="34">
        <v>26</v>
      </c>
      <c r="J31" s="34"/>
      <c r="K31" s="34"/>
      <c r="L31" s="34"/>
      <c r="M31" s="34"/>
      <c r="N31" s="34"/>
      <c r="O31" s="34"/>
      <c r="P31" s="34"/>
      <c r="Q31" s="34"/>
      <c r="R31" s="34"/>
      <c r="S31" s="34">
        <v>26</v>
      </c>
      <c r="T31">
        <f t="shared" si="0"/>
        <v>26</v>
      </c>
      <c r="U31" t="str">
        <f>+HLOOKUP(T31,B31:R$59,(COUNT(T31:T$58)+2),FALSE)</f>
        <v>NPS</v>
      </c>
      <c r="V31" s="33" t="s">
        <v>61</v>
      </c>
      <c r="W31" t="s">
        <v>269</v>
      </c>
    </row>
    <row r="32" spans="1:23" x14ac:dyDescent="0.25">
      <c r="A32" s="33" t="s">
        <v>21</v>
      </c>
      <c r="B32" s="34"/>
      <c r="C32" s="34"/>
      <c r="D32" s="34"/>
      <c r="E32" s="34"/>
      <c r="F32" s="34"/>
      <c r="G32" s="34"/>
      <c r="H32" s="34"/>
      <c r="I32" s="34"/>
      <c r="J32" s="34"/>
      <c r="K32" s="34">
        <v>6</v>
      </c>
      <c r="L32" s="34"/>
      <c r="M32" s="34"/>
      <c r="N32" s="34"/>
      <c r="O32" s="34"/>
      <c r="P32" s="34"/>
      <c r="Q32" s="34"/>
      <c r="R32" s="34"/>
      <c r="S32" s="34">
        <v>6</v>
      </c>
      <c r="T32">
        <f t="shared" si="0"/>
        <v>6</v>
      </c>
      <c r="U32" t="str">
        <f>+HLOOKUP(T32,B32:R$59,(COUNT(T32:T$58)+2),FALSE)</f>
        <v>SMF</v>
      </c>
      <c r="V32" s="33" t="s">
        <v>21</v>
      </c>
      <c r="W32" t="s">
        <v>259</v>
      </c>
    </row>
    <row r="33" spans="1:23" x14ac:dyDescent="0.25">
      <c r="A33" s="33" t="s">
        <v>22</v>
      </c>
      <c r="B33" s="34"/>
      <c r="C33" s="34"/>
      <c r="D33" s="34"/>
      <c r="E33" s="34"/>
      <c r="F33" s="34"/>
      <c r="G33" s="34"/>
      <c r="H33" s="34"/>
      <c r="I33" s="34"/>
      <c r="J33" s="34"/>
      <c r="K33" s="34"/>
      <c r="L33" s="34"/>
      <c r="M33" s="34"/>
      <c r="N33" s="34"/>
      <c r="O33" s="34">
        <v>39</v>
      </c>
      <c r="P33" s="34"/>
      <c r="Q33" s="34"/>
      <c r="R33" s="34"/>
      <c r="S33" s="34">
        <v>39</v>
      </c>
      <c r="T33">
        <f t="shared" si="0"/>
        <v>39</v>
      </c>
      <c r="U33" t="str">
        <f>+HLOOKUP(T33,B33:R$59,(COUNT(T33:T$58)+2),FALSE)</f>
        <v>UGS</v>
      </c>
      <c r="V33" s="33" t="s">
        <v>22</v>
      </c>
      <c r="W33" t="s">
        <v>261</v>
      </c>
    </row>
    <row r="34" spans="1:23" x14ac:dyDescent="0.25">
      <c r="A34" s="33" t="s">
        <v>111</v>
      </c>
      <c r="B34" s="34"/>
      <c r="C34" s="34"/>
      <c r="D34" s="34"/>
      <c r="E34" s="34"/>
      <c r="F34" s="34"/>
      <c r="G34" s="34"/>
      <c r="H34" s="34"/>
      <c r="I34" s="34"/>
      <c r="J34" s="34"/>
      <c r="K34" s="34"/>
      <c r="L34" s="34"/>
      <c r="M34" s="34"/>
      <c r="N34" s="34"/>
      <c r="O34" s="34"/>
      <c r="P34" s="34"/>
      <c r="Q34" s="34">
        <v>36</v>
      </c>
      <c r="R34" s="34"/>
      <c r="S34" s="34">
        <v>36</v>
      </c>
      <c r="T34">
        <f t="shared" si="0"/>
        <v>36</v>
      </c>
      <c r="U34" t="str">
        <f>+HLOOKUP(T34,B34:R$59,(COUNT(T34:T$58)+2),FALSE)</f>
        <v>WAC</v>
      </c>
      <c r="V34" s="33" t="s">
        <v>111</v>
      </c>
      <c r="W34" t="s">
        <v>265</v>
      </c>
    </row>
    <row r="35" spans="1:23" x14ac:dyDescent="0.25">
      <c r="A35" s="33" t="s">
        <v>24</v>
      </c>
      <c r="B35" s="34"/>
      <c r="C35" s="34"/>
      <c r="D35" s="34"/>
      <c r="E35" s="34"/>
      <c r="F35" s="34"/>
      <c r="G35" s="34"/>
      <c r="H35" s="34"/>
      <c r="I35" s="34"/>
      <c r="J35" s="34"/>
      <c r="K35" s="34"/>
      <c r="L35" s="34"/>
      <c r="M35" s="34"/>
      <c r="N35" s="34"/>
      <c r="O35" s="34">
        <v>41</v>
      </c>
      <c r="P35" s="34"/>
      <c r="Q35" s="34"/>
      <c r="R35" s="34"/>
      <c r="S35" s="34">
        <v>41</v>
      </c>
      <c r="T35">
        <f t="shared" si="0"/>
        <v>41</v>
      </c>
      <c r="U35" t="str">
        <f>+HLOOKUP(T35,B35:R$59,(COUNT(T35:T$58)+2),FALSE)</f>
        <v>UGS</v>
      </c>
      <c r="V35" s="33" t="s">
        <v>24</v>
      </c>
      <c r="W35" t="s">
        <v>261</v>
      </c>
    </row>
    <row r="36" spans="1:23" x14ac:dyDescent="0.25">
      <c r="A36" s="33" t="s">
        <v>26</v>
      </c>
      <c r="B36" s="34"/>
      <c r="C36" s="34"/>
      <c r="D36" s="34"/>
      <c r="E36" s="34"/>
      <c r="F36" s="34"/>
      <c r="G36" s="34"/>
      <c r="H36" s="34"/>
      <c r="I36" s="34"/>
      <c r="J36" s="34"/>
      <c r="K36" s="34"/>
      <c r="L36" s="34"/>
      <c r="M36" s="34"/>
      <c r="N36" s="34"/>
      <c r="O36" s="34"/>
      <c r="P36" s="34"/>
      <c r="Q36" s="34"/>
      <c r="R36" s="34">
        <v>42</v>
      </c>
      <c r="S36" s="34">
        <v>42</v>
      </c>
      <c r="T36">
        <f t="shared" si="0"/>
        <v>42</v>
      </c>
      <c r="U36" t="str">
        <f>+HLOOKUP(T36,B36:R$59,(COUNT(T36:T$58)+2),FALSE)</f>
        <v>WCVI</v>
      </c>
      <c r="V36" s="33" t="s">
        <v>26</v>
      </c>
      <c r="W36" t="s">
        <v>214</v>
      </c>
    </row>
    <row r="37" spans="1:23" x14ac:dyDescent="0.25">
      <c r="A37" s="33" t="s">
        <v>63</v>
      </c>
      <c r="B37" s="34"/>
      <c r="C37" s="34"/>
      <c r="D37" s="34"/>
      <c r="E37" s="34"/>
      <c r="F37" s="34"/>
      <c r="G37" s="34"/>
      <c r="H37" s="34"/>
      <c r="I37" s="34">
        <v>40</v>
      </c>
      <c r="J37" s="34"/>
      <c r="K37" s="34"/>
      <c r="L37" s="34"/>
      <c r="M37" s="34"/>
      <c r="N37" s="34"/>
      <c r="O37" s="34"/>
      <c r="P37" s="34"/>
      <c r="Q37" s="34"/>
      <c r="R37" s="34"/>
      <c r="S37" s="34">
        <v>40</v>
      </c>
      <c r="T37">
        <f t="shared" si="0"/>
        <v>40</v>
      </c>
      <c r="U37" t="str">
        <f>+HLOOKUP(T37,B37:R$59,(COUNT(T37:T$58)+2),FALSE)</f>
        <v>NPS</v>
      </c>
      <c r="V37" s="33" t="s">
        <v>63</v>
      </c>
      <c r="W37" t="s">
        <v>269</v>
      </c>
    </row>
    <row r="38" spans="1:23" x14ac:dyDescent="0.25">
      <c r="A38" s="33" t="s">
        <v>28</v>
      </c>
      <c r="B38" s="34"/>
      <c r="C38" s="34"/>
      <c r="D38" s="34"/>
      <c r="E38" s="34"/>
      <c r="F38" s="34"/>
      <c r="G38" s="34"/>
      <c r="H38" s="34"/>
      <c r="I38" s="34"/>
      <c r="J38" s="34"/>
      <c r="K38" s="34"/>
      <c r="L38" s="34"/>
      <c r="M38" s="34"/>
      <c r="N38" s="34"/>
      <c r="O38" s="34"/>
      <c r="P38" s="34">
        <v>31</v>
      </c>
      <c r="Q38" s="34"/>
      <c r="R38" s="34"/>
      <c r="S38" s="34">
        <v>31</v>
      </c>
      <c r="T38">
        <f t="shared" si="0"/>
        <v>31</v>
      </c>
      <c r="U38" t="str">
        <f>+HLOOKUP(T38,B38:R$59,(COUNT(T38:T$58)+2),FALSE)</f>
        <v>UPF</v>
      </c>
      <c r="V38" s="33" t="s">
        <v>28</v>
      </c>
      <c r="W38" t="s">
        <v>257</v>
      </c>
    </row>
    <row r="39" spans="1:23" x14ac:dyDescent="0.25">
      <c r="A39" s="33" t="s">
        <v>65</v>
      </c>
      <c r="B39" s="34"/>
      <c r="C39" s="34"/>
      <c r="D39" s="34"/>
      <c r="E39" s="34"/>
      <c r="F39" s="34"/>
      <c r="G39" s="34"/>
      <c r="H39" s="34"/>
      <c r="I39" s="34">
        <v>29</v>
      </c>
      <c r="J39" s="34"/>
      <c r="K39" s="34"/>
      <c r="L39" s="34"/>
      <c r="M39" s="34"/>
      <c r="N39" s="34"/>
      <c r="O39" s="34"/>
      <c r="P39" s="34"/>
      <c r="Q39" s="34"/>
      <c r="R39" s="34"/>
      <c r="S39" s="34">
        <v>29</v>
      </c>
      <c r="T39">
        <f t="shared" si="0"/>
        <v>29</v>
      </c>
      <c r="U39" t="str">
        <f>+HLOOKUP(T39,B39:R$59,(COUNT(T39:T$58)+2),FALSE)</f>
        <v>NPS</v>
      </c>
      <c r="V39" s="33" t="s">
        <v>65</v>
      </c>
      <c r="W39" t="s">
        <v>269</v>
      </c>
    </row>
    <row r="40" spans="1:23" x14ac:dyDescent="0.25">
      <c r="A40" s="33" t="s">
        <v>67</v>
      </c>
      <c r="B40" s="34"/>
      <c r="C40" s="34"/>
      <c r="D40" s="34"/>
      <c r="E40" s="34"/>
      <c r="F40" s="34"/>
      <c r="G40" s="34"/>
      <c r="H40" s="34"/>
      <c r="I40" s="34">
        <v>30</v>
      </c>
      <c r="J40" s="34"/>
      <c r="K40" s="34"/>
      <c r="L40" s="34"/>
      <c r="M40" s="34"/>
      <c r="N40" s="34"/>
      <c r="O40" s="34"/>
      <c r="P40" s="34"/>
      <c r="Q40" s="34"/>
      <c r="R40" s="34"/>
      <c r="S40" s="34">
        <v>30</v>
      </c>
      <c r="T40">
        <f t="shared" si="0"/>
        <v>30</v>
      </c>
      <c r="U40" t="str">
        <f>+HLOOKUP(T40,B40:R$59,(COUNT(T40:T$58)+2),FALSE)</f>
        <v>NPS</v>
      </c>
      <c r="V40" s="33" t="s">
        <v>67</v>
      </c>
      <c r="W40" t="s">
        <v>269</v>
      </c>
    </row>
    <row r="41" spans="1:23" x14ac:dyDescent="0.25">
      <c r="A41" s="33" t="s">
        <v>69</v>
      </c>
      <c r="B41" s="34"/>
      <c r="C41" s="34"/>
      <c r="D41" s="34"/>
      <c r="E41" s="34"/>
      <c r="F41" s="34"/>
      <c r="G41" s="34"/>
      <c r="H41" s="34"/>
      <c r="I41" s="34">
        <v>14</v>
      </c>
      <c r="J41" s="34"/>
      <c r="K41" s="34"/>
      <c r="L41" s="34"/>
      <c r="M41" s="34"/>
      <c r="N41" s="34"/>
      <c r="O41" s="34"/>
      <c r="P41" s="34"/>
      <c r="Q41" s="34"/>
      <c r="R41" s="34"/>
      <c r="S41" s="34">
        <v>14</v>
      </c>
      <c r="T41">
        <f t="shared" si="0"/>
        <v>14</v>
      </c>
      <c r="U41" t="str">
        <f>+HLOOKUP(T41,B41:R$59,(COUNT(T41:T$58)+2),FALSE)</f>
        <v>NPS</v>
      </c>
      <c r="V41" s="33" t="s">
        <v>69</v>
      </c>
      <c r="W41" t="s">
        <v>269</v>
      </c>
    </row>
    <row r="42" spans="1:23" x14ac:dyDescent="0.25">
      <c r="A42" s="33" t="s">
        <v>71</v>
      </c>
      <c r="B42" s="34"/>
      <c r="C42" s="34"/>
      <c r="D42" s="34"/>
      <c r="E42" s="34"/>
      <c r="F42" s="34"/>
      <c r="G42" s="34"/>
      <c r="H42" s="34"/>
      <c r="I42" s="34"/>
      <c r="J42" s="34"/>
      <c r="K42" s="34"/>
      <c r="L42" s="34"/>
      <c r="M42" s="34"/>
      <c r="N42" s="34"/>
      <c r="O42" s="34"/>
      <c r="P42" s="34"/>
      <c r="Q42" s="34">
        <v>28</v>
      </c>
      <c r="R42" s="34"/>
      <c r="S42" s="34">
        <v>28</v>
      </c>
      <c r="T42">
        <f t="shared" si="0"/>
        <v>28</v>
      </c>
      <c r="U42" t="str">
        <f>+HLOOKUP(T42,B42:R$59,(COUNT(T42:T$58)+2),FALSE)</f>
        <v>WAC</v>
      </c>
      <c r="V42" s="33" t="s">
        <v>71</v>
      </c>
      <c r="W42" t="s">
        <v>265</v>
      </c>
    </row>
    <row r="43" spans="1:23" x14ac:dyDescent="0.25">
      <c r="A43" s="33" t="s">
        <v>73</v>
      </c>
      <c r="B43" s="34"/>
      <c r="C43" s="34"/>
      <c r="D43" s="34"/>
      <c r="E43" s="34">
        <v>42</v>
      </c>
      <c r="F43" s="34"/>
      <c r="G43" s="34"/>
      <c r="H43" s="34"/>
      <c r="I43" s="34"/>
      <c r="J43" s="34"/>
      <c r="K43" s="34"/>
      <c r="L43" s="34"/>
      <c r="M43" s="34"/>
      <c r="N43" s="34"/>
      <c r="O43" s="34"/>
      <c r="P43" s="34"/>
      <c r="Q43" s="34"/>
      <c r="R43" s="34"/>
      <c r="S43" s="34">
        <v>42</v>
      </c>
      <c r="T43">
        <f t="shared" si="0"/>
        <v>42</v>
      </c>
      <c r="U43" t="str">
        <f>+HLOOKUP(T43,B43:R$59,(COUNT(T43:T$58)+2),FALSE)</f>
        <v>LC</v>
      </c>
      <c r="V43" s="33" t="s">
        <v>73</v>
      </c>
      <c r="W43" t="s">
        <v>263</v>
      </c>
    </row>
    <row r="44" spans="1:23" x14ac:dyDescent="0.25">
      <c r="A44" s="33" t="s">
        <v>75</v>
      </c>
      <c r="B44" s="34"/>
      <c r="C44" s="34"/>
      <c r="D44" s="34"/>
      <c r="E44" s="34"/>
      <c r="F44" s="34"/>
      <c r="G44" s="34"/>
      <c r="H44" s="34"/>
      <c r="I44" s="34"/>
      <c r="J44" s="34"/>
      <c r="K44" s="34"/>
      <c r="L44" s="34">
        <v>43</v>
      </c>
      <c r="M44" s="34"/>
      <c r="N44" s="34"/>
      <c r="O44" s="34"/>
      <c r="P44" s="34"/>
      <c r="Q44" s="34"/>
      <c r="R44" s="34"/>
      <c r="S44" s="34">
        <v>43</v>
      </c>
      <c r="T44">
        <f t="shared" si="0"/>
        <v>43</v>
      </c>
      <c r="U44" t="str">
        <f>+HLOOKUP(T44,B44:R$59,(COUNT(T44:T$58)+2),FALSE)</f>
        <v>SPS</v>
      </c>
      <c r="V44" s="33" t="s">
        <v>75</v>
      </c>
      <c r="W44" t="s">
        <v>75</v>
      </c>
    </row>
    <row r="45" spans="1:23" x14ac:dyDescent="0.25">
      <c r="A45" s="33" t="s">
        <v>77</v>
      </c>
      <c r="B45" s="34"/>
      <c r="C45" s="34"/>
      <c r="D45" s="34"/>
      <c r="E45" s="34"/>
      <c r="F45" s="34"/>
      <c r="G45" s="34"/>
      <c r="H45" s="34"/>
      <c r="I45" s="34"/>
      <c r="J45" s="34"/>
      <c r="K45" s="34"/>
      <c r="L45" s="34">
        <v>36</v>
      </c>
      <c r="M45" s="34"/>
      <c r="N45" s="34"/>
      <c r="O45" s="34"/>
      <c r="P45" s="34"/>
      <c r="Q45" s="34"/>
      <c r="R45" s="34"/>
      <c r="S45" s="34">
        <v>36</v>
      </c>
      <c r="T45">
        <f t="shared" si="0"/>
        <v>36</v>
      </c>
      <c r="U45" t="str">
        <f>+HLOOKUP(T45,B45:R$59,(COUNT(T45:T$58)+2),FALSE)</f>
        <v>SPS</v>
      </c>
      <c r="V45" s="33" t="s">
        <v>77</v>
      </c>
      <c r="W45" t="s">
        <v>75</v>
      </c>
    </row>
    <row r="46" spans="1:23" x14ac:dyDescent="0.25">
      <c r="A46" s="33" t="s">
        <v>79</v>
      </c>
      <c r="B46" s="34"/>
      <c r="C46" s="34"/>
      <c r="D46" s="34"/>
      <c r="E46" s="34"/>
      <c r="F46" s="34"/>
      <c r="G46" s="34"/>
      <c r="H46" s="34"/>
      <c r="I46" s="34"/>
      <c r="J46" s="34"/>
      <c r="K46" s="34"/>
      <c r="L46" s="34">
        <v>12</v>
      </c>
      <c r="M46" s="34"/>
      <c r="N46" s="34"/>
      <c r="O46" s="34"/>
      <c r="P46" s="34"/>
      <c r="Q46" s="34"/>
      <c r="R46" s="34"/>
      <c r="S46" s="34">
        <v>12</v>
      </c>
      <c r="T46">
        <f t="shared" si="0"/>
        <v>12</v>
      </c>
      <c r="U46" t="str">
        <f>+HLOOKUP(T46,B46:R$59,(COUNT(T46:T$58)+2),FALSE)</f>
        <v>SPS</v>
      </c>
      <c r="V46" s="33" t="s">
        <v>79</v>
      </c>
      <c r="W46" t="s">
        <v>75</v>
      </c>
    </row>
    <row r="47" spans="1:23" x14ac:dyDescent="0.25">
      <c r="A47" s="33" t="s">
        <v>81</v>
      </c>
      <c r="B47" s="34"/>
      <c r="C47" s="34"/>
      <c r="D47" s="34"/>
      <c r="E47" s="34"/>
      <c r="F47" s="34"/>
      <c r="G47" s="34"/>
      <c r="H47" s="34"/>
      <c r="I47" s="34"/>
      <c r="J47" s="34">
        <v>38</v>
      </c>
      <c r="K47" s="34"/>
      <c r="L47" s="34"/>
      <c r="M47" s="34"/>
      <c r="N47" s="34"/>
      <c r="O47" s="34"/>
      <c r="P47" s="34"/>
      <c r="Q47" s="34"/>
      <c r="R47" s="34"/>
      <c r="S47" s="34">
        <v>38</v>
      </c>
      <c r="T47">
        <f t="shared" si="0"/>
        <v>38</v>
      </c>
      <c r="U47" t="str">
        <f>+HLOOKUP(T47,B47:R$59,(COUNT(T47:T$58)+2),FALSE)</f>
        <v>ORC</v>
      </c>
      <c r="V47" s="33" t="s">
        <v>81</v>
      </c>
      <c r="W47" t="s">
        <v>264</v>
      </c>
    </row>
    <row r="48" spans="1:23" x14ac:dyDescent="0.25">
      <c r="A48" s="33" t="s">
        <v>83</v>
      </c>
      <c r="B48" s="34"/>
      <c r="C48" s="34"/>
      <c r="D48" s="34"/>
      <c r="E48" s="34"/>
      <c r="F48" s="34"/>
      <c r="G48" s="34"/>
      <c r="H48" s="34"/>
      <c r="I48" s="34">
        <v>19</v>
      </c>
      <c r="J48" s="34"/>
      <c r="K48" s="34"/>
      <c r="L48" s="34"/>
      <c r="M48" s="34"/>
      <c r="N48" s="34"/>
      <c r="O48" s="34"/>
      <c r="P48" s="34"/>
      <c r="Q48" s="34"/>
      <c r="R48" s="34"/>
      <c r="S48" s="34">
        <v>19</v>
      </c>
      <c r="T48">
        <f t="shared" si="0"/>
        <v>19</v>
      </c>
      <c r="U48" t="str">
        <f>+HLOOKUP(T48,B48:R$59,(COUNT(T48:T$58)+2),FALSE)</f>
        <v>NPS</v>
      </c>
      <c r="V48" s="33" t="s">
        <v>83</v>
      </c>
      <c r="W48" t="s">
        <v>269</v>
      </c>
    </row>
    <row r="49" spans="1:23" x14ac:dyDescent="0.25">
      <c r="A49" s="33" t="s">
        <v>114</v>
      </c>
      <c r="B49" s="34"/>
      <c r="C49" s="34"/>
      <c r="D49" s="34"/>
      <c r="E49" s="34"/>
      <c r="F49" s="34"/>
      <c r="G49" s="34"/>
      <c r="H49" s="34"/>
      <c r="I49" s="34"/>
      <c r="J49" s="34"/>
      <c r="K49" s="34"/>
      <c r="L49" s="34"/>
      <c r="M49" s="34">
        <v>15</v>
      </c>
      <c r="N49" s="34"/>
      <c r="O49" s="34"/>
      <c r="P49" s="34"/>
      <c r="Q49" s="34"/>
      <c r="R49" s="34"/>
      <c r="S49" s="34">
        <v>15</v>
      </c>
      <c r="T49">
        <f t="shared" si="0"/>
        <v>15</v>
      </c>
      <c r="U49" t="str">
        <f>+HLOOKUP(T49,B49:R$59,(COUNT(T49:T$58)+2),FALSE)</f>
        <v>TBR</v>
      </c>
      <c r="V49" s="33" t="s">
        <v>114</v>
      </c>
      <c r="W49" t="s">
        <v>222</v>
      </c>
    </row>
    <row r="50" spans="1:23" x14ac:dyDescent="0.25">
      <c r="A50" s="33" t="s">
        <v>85</v>
      </c>
      <c r="B50" s="34"/>
      <c r="C50" s="34"/>
      <c r="D50" s="34"/>
      <c r="E50" s="34"/>
      <c r="F50" s="34"/>
      <c r="G50" s="34"/>
      <c r="H50" s="34"/>
      <c r="I50" s="34">
        <v>34</v>
      </c>
      <c r="J50" s="34"/>
      <c r="K50" s="34"/>
      <c r="L50" s="34"/>
      <c r="M50" s="34"/>
      <c r="N50" s="34"/>
      <c r="O50" s="34"/>
      <c r="P50" s="34"/>
      <c r="Q50" s="34"/>
      <c r="R50" s="34"/>
      <c r="S50" s="34">
        <v>34</v>
      </c>
      <c r="T50">
        <f t="shared" si="0"/>
        <v>34</v>
      </c>
      <c r="U50" t="str">
        <f>+HLOOKUP(T50,B50:R$59,(COUNT(T50:T$58)+2),FALSE)</f>
        <v>NPS</v>
      </c>
      <c r="V50" s="33" t="s">
        <v>85</v>
      </c>
      <c r="W50" t="s">
        <v>269</v>
      </c>
    </row>
    <row r="51" spans="1:23" x14ac:dyDescent="0.25">
      <c r="A51" s="33" t="s">
        <v>87</v>
      </c>
      <c r="B51" s="34"/>
      <c r="C51" s="34"/>
      <c r="D51" s="34"/>
      <c r="E51" s="34"/>
      <c r="F51" s="34"/>
      <c r="G51" s="34"/>
      <c r="H51" s="34"/>
      <c r="I51" s="34"/>
      <c r="J51" s="34"/>
      <c r="K51" s="34"/>
      <c r="L51" s="34"/>
      <c r="M51" s="34"/>
      <c r="N51" s="34">
        <v>39</v>
      </c>
      <c r="O51" s="34"/>
      <c r="P51" s="34"/>
      <c r="Q51" s="34"/>
      <c r="R51" s="34"/>
      <c r="S51" s="34">
        <v>39</v>
      </c>
      <c r="T51">
        <f t="shared" si="0"/>
        <v>39</v>
      </c>
      <c r="U51" t="str">
        <f>+HLOOKUP(T51,B51:R$59,(COUNT(T51:T$58)+2),FALSE)</f>
        <v>UC</v>
      </c>
      <c r="V51" s="33" t="s">
        <v>87</v>
      </c>
      <c r="W51" t="s">
        <v>268</v>
      </c>
    </row>
    <row r="52" spans="1:23" x14ac:dyDescent="0.25">
      <c r="A52" s="33" t="s">
        <v>116</v>
      </c>
      <c r="B52" s="34"/>
      <c r="C52" s="34"/>
      <c r="D52" s="34"/>
      <c r="E52" s="34"/>
      <c r="F52" s="34"/>
      <c r="G52" s="34"/>
      <c r="H52" s="34"/>
      <c r="I52" s="34"/>
      <c r="J52" s="34"/>
      <c r="K52" s="34"/>
      <c r="L52" s="34"/>
      <c r="M52" s="34">
        <v>38</v>
      </c>
      <c r="N52" s="34"/>
      <c r="O52" s="34"/>
      <c r="P52" s="34"/>
      <c r="Q52" s="34"/>
      <c r="R52" s="34"/>
      <c r="S52" s="34">
        <v>38</v>
      </c>
      <c r="T52">
        <f t="shared" si="0"/>
        <v>38</v>
      </c>
      <c r="U52" t="str">
        <f>+HLOOKUP(T52,B52:R$59,(COUNT(T52:T$58)+2),FALSE)</f>
        <v>TBR</v>
      </c>
      <c r="V52" s="33" t="s">
        <v>116</v>
      </c>
      <c r="W52" t="s">
        <v>222</v>
      </c>
    </row>
    <row r="53" spans="1:23" x14ac:dyDescent="0.25">
      <c r="A53" s="33" t="s">
        <v>118</v>
      </c>
      <c r="B53" s="34">
        <v>31</v>
      </c>
      <c r="C53" s="34"/>
      <c r="D53" s="34"/>
      <c r="E53" s="34"/>
      <c r="F53" s="34"/>
      <c r="G53" s="34"/>
      <c r="H53" s="34"/>
      <c r="I53" s="34"/>
      <c r="J53" s="34"/>
      <c r="K53" s="34"/>
      <c r="L53" s="34"/>
      <c r="M53" s="34"/>
      <c r="N53" s="34"/>
      <c r="O53" s="34"/>
      <c r="P53" s="34"/>
      <c r="Q53" s="34"/>
      <c r="R53" s="34"/>
      <c r="S53" s="34">
        <v>31</v>
      </c>
      <c r="T53">
        <f t="shared" si="0"/>
        <v>31</v>
      </c>
      <c r="U53" t="str">
        <f>+HLOOKUP(T53,B53:R$59,(COUNT(T53:T$58)+2),FALSE)</f>
        <v>AK</v>
      </c>
      <c r="V53" s="33" t="s">
        <v>118</v>
      </c>
      <c r="W53" t="s">
        <v>137</v>
      </c>
    </row>
    <row r="54" spans="1:23" x14ac:dyDescent="0.25">
      <c r="A54" s="33" t="s">
        <v>89</v>
      </c>
      <c r="B54" s="34"/>
      <c r="C54" s="34"/>
      <c r="D54" s="34"/>
      <c r="E54" s="34"/>
      <c r="F54" s="34"/>
      <c r="G54" s="34"/>
      <c r="H54" s="34"/>
      <c r="I54" s="34"/>
      <c r="J54" s="34"/>
      <c r="K54" s="34"/>
      <c r="L54" s="34"/>
      <c r="M54" s="34"/>
      <c r="N54" s="34">
        <v>39</v>
      </c>
      <c r="O54" s="34"/>
      <c r="P54" s="34"/>
      <c r="Q54" s="34"/>
      <c r="R54" s="34"/>
      <c r="S54" s="34">
        <v>39</v>
      </c>
      <c r="T54">
        <f t="shared" si="0"/>
        <v>39</v>
      </c>
      <c r="U54" t="str">
        <f>+HLOOKUP(T54,B54:R$59,(COUNT(T54:T$58)+2),FALSE)</f>
        <v>UC</v>
      </c>
      <c r="V54" s="33" t="s">
        <v>89</v>
      </c>
      <c r="W54" t="s">
        <v>268</v>
      </c>
    </row>
    <row r="55" spans="1:23" x14ac:dyDescent="0.25">
      <c r="A55" s="33" t="s">
        <v>91</v>
      </c>
      <c r="B55" s="34"/>
      <c r="C55" s="34"/>
      <c r="D55" s="34"/>
      <c r="E55" s="34"/>
      <c r="F55" s="34"/>
      <c r="G55" s="34"/>
      <c r="H55" s="34"/>
      <c r="I55" s="34">
        <v>10</v>
      </c>
      <c r="J55" s="34"/>
      <c r="K55" s="34"/>
      <c r="L55" s="34"/>
      <c r="M55" s="34"/>
      <c r="N55" s="34"/>
      <c r="O55" s="34"/>
      <c r="P55" s="34"/>
      <c r="Q55" s="34"/>
      <c r="R55" s="34"/>
      <c r="S55" s="34">
        <v>10</v>
      </c>
      <c r="T55">
        <f t="shared" si="0"/>
        <v>10</v>
      </c>
      <c r="U55" t="str">
        <f>+HLOOKUP(T55,B55:R$59,(COUNT(T55:T$58)+2),FALSE)</f>
        <v>NPS</v>
      </c>
      <c r="V55" s="33" t="s">
        <v>91</v>
      </c>
      <c r="W55" t="s">
        <v>269</v>
      </c>
    </row>
    <row r="56" spans="1:23" x14ac:dyDescent="0.25">
      <c r="A56" s="33" t="s">
        <v>93</v>
      </c>
      <c r="B56" s="34"/>
      <c r="C56" s="34"/>
      <c r="D56" s="34"/>
      <c r="E56" s="34"/>
      <c r="F56" s="34"/>
      <c r="G56" s="34"/>
      <c r="H56" s="34"/>
      <c r="I56" s="34"/>
      <c r="J56" s="34"/>
      <c r="K56" s="34"/>
      <c r="L56" s="34">
        <v>40</v>
      </c>
      <c r="M56" s="34"/>
      <c r="N56" s="34"/>
      <c r="O56" s="34"/>
      <c r="P56" s="34"/>
      <c r="Q56" s="34"/>
      <c r="R56" s="34"/>
      <c r="S56" s="34">
        <v>40</v>
      </c>
      <c r="T56">
        <f t="shared" si="0"/>
        <v>40</v>
      </c>
      <c r="U56" t="str">
        <f>+HLOOKUP(T56,B56:R$59,(COUNT(T56:T$58)+2),FALSE)</f>
        <v>SPS</v>
      </c>
      <c r="V56" s="33" t="s">
        <v>93</v>
      </c>
      <c r="W56" t="s">
        <v>75</v>
      </c>
    </row>
    <row r="57" spans="1:23" x14ac:dyDescent="0.25">
      <c r="A57" s="33" t="s">
        <v>120</v>
      </c>
      <c r="B57" s="34"/>
      <c r="C57" s="34"/>
      <c r="D57" s="34"/>
      <c r="E57" s="34">
        <v>38</v>
      </c>
      <c r="F57" s="34"/>
      <c r="G57" s="34"/>
      <c r="H57" s="34"/>
      <c r="I57" s="34"/>
      <c r="J57" s="34"/>
      <c r="K57" s="34"/>
      <c r="L57" s="34"/>
      <c r="M57" s="34"/>
      <c r="N57" s="34"/>
      <c r="O57" s="34"/>
      <c r="P57" s="34"/>
      <c r="Q57" s="34"/>
      <c r="R57" s="34"/>
      <c r="S57" s="34">
        <v>38</v>
      </c>
      <c r="T57">
        <f t="shared" si="0"/>
        <v>38</v>
      </c>
      <c r="U57" t="str">
        <f>+HLOOKUP(T57,B57:R$59,(COUNT(T57:T$58)+2),FALSE)</f>
        <v>LC</v>
      </c>
      <c r="V57" s="33" t="s">
        <v>120</v>
      </c>
      <c r="W57" t="s">
        <v>263</v>
      </c>
    </row>
    <row r="58" spans="1:23" x14ac:dyDescent="0.25">
      <c r="A58" s="33" t="s">
        <v>315</v>
      </c>
      <c r="B58" s="34">
        <v>83</v>
      </c>
      <c r="C58" s="34">
        <v>50</v>
      </c>
      <c r="D58" s="34">
        <v>42</v>
      </c>
      <c r="E58" s="34">
        <v>192</v>
      </c>
      <c r="F58" s="34">
        <v>68</v>
      </c>
      <c r="G58" s="34">
        <v>98</v>
      </c>
      <c r="H58" s="34">
        <v>48</v>
      </c>
      <c r="I58" s="34">
        <v>234</v>
      </c>
      <c r="J58" s="34">
        <v>75</v>
      </c>
      <c r="K58" s="34">
        <v>6</v>
      </c>
      <c r="L58" s="34">
        <v>131</v>
      </c>
      <c r="M58" s="34">
        <v>53</v>
      </c>
      <c r="N58" s="34">
        <v>166</v>
      </c>
      <c r="O58" s="34">
        <v>80</v>
      </c>
      <c r="P58" s="34">
        <v>83</v>
      </c>
      <c r="Q58" s="34">
        <v>106</v>
      </c>
      <c r="R58" s="34">
        <v>42</v>
      </c>
      <c r="S58" s="34">
        <v>1557</v>
      </c>
    </row>
    <row r="59" spans="1:23" x14ac:dyDescent="0.25">
      <c r="B59" t="str">
        <f>+B4</f>
        <v>AK</v>
      </c>
      <c r="C59" t="str">
        <f t="shared" ref="C59:R59" si="1">+C4</f>
        <v>CBC</v>
      </c>
      <c r="D59" t="str">
        <f t="shared" si="1"/>
        <v>HC</v>
      </c>
      <c r="E59" t="str">
        <f t="shared" si="1"/>
        <v>LC</v>
      </c>
      <c r="F59" t="str">
        <f t="shared" si="1"/>
        <v>LFR</v>
      </c>
      <c r="G59" t="str">
        <f t="shared" si="1"/>
        <v>LGS</v>
      </c>
      <c r="H59" t="str">
        <f t="shared" si="1"/>
        <v>NBC</v>
      </c>
      <c r="I59" t="str">
        <f t="shared" si="1"/>
        <v>NPS</v>
      </c>
      <c r="J59" t="str">
        <f t="shared" si="1"/>
        <v>ORC</v>
      </c>
      <c r="K59" t="str">
        <f t="shared" si="1"/>
        <v>SMF</v>
      </c>
      <c r="L59" t="str">
        <f t="shared" si="1"/>
        <v>SPS</v>
      </c>
      <c r="M59" t="str">
        <f t="shared" si="1"/>
        <v>TBR</v>
      </c>
      <c r="N59" t="str">
        <f t="shared" si="1"/>
        <v>UC</v>
      </c>
      <c r="O59" t="str">
        <f t="shared" si="1"/>
        <v>UGS</v>
      </c>
      <c r="P59" t="str">
        <f t="shared" si="1"/>
        <v>UPF</v>
      </c>
      <c r="Q59" t="str">
        <f t="shared" si="1"/>
        <v>WAC</v>
      </c>
      <c r="R59" t="str">
        <f t="shared" si="1"/>
        <v>WCVI</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X1565"/>
  <sheetViews>
    <sheetView zoomScaleNormal="100" workbookViewId="0">
      <selection activeCell="B6" sqref="B6"/>
    </sheetView>
  </sheetViews>
  <sheetFormatPr defaultRowHeight="15" x14ac:dyDescent="0.25"/>
  <cols>
    <col min="1" max="4" width="9.140625" style="14"/>
    <col min="5" max="5" width="15" style="14" bestFit="1" customWidth="1"/>
    <col min="6" max="6" width="14.85546875" style="14" bestFit="1" customWidth="1"/>
    <col min="7" max="7" width="15" style="14" bestFit="1" customWidth="1"/>
    <col min="8" max="13" width="9.140625" style="14"/>
    <col min="14" max="14" width="28.85546875" style="14" customWidth="1"/>
    <col min="15" max="16384" width="9.140625" style="14"/>
  </cols>
  <sheetData>
    <row r="1" spans="1:24" x14ac:dyDescent="0.25">
      <c r="A1" s="13" t="s">
        <v>242</v>
      </c>
    </row>
    <row r="2" spans="1:24" x14ac:dyDescent="0.25">
      <c r="A2" s="14" t="s">
        <v>305</v>
      </c>
    </row>
    <row r="3" spans="1:24" x14ac:dyDescent="0.25">
      <c r="A3" s="14" t="s">
        <v>313</v>
      </c>
    </row>
    <row r="4" spans="1:24" x14ac:dyDescent="0.25">
      <c r="A4" s="14" t="s">
        <v>271</v>
      </c>
    </row>
    <row r="6" spans="1:24" x14ac:dyDescent="0.25">
      <c r="A6" s="15" t="s">
        <v>304</v>
      </c>
      <c r="L6" s="15" t="s">
        <v>299</v>
      </c>
      <c r="M6" s="15"/>
      <c r="N6" s="15"/>
      <c r="O6" s="15"/>
      <c r="P6" s="15"/>
      <c r="Q6" s="15"/>
      <c r="R6" s="15"/>
      <c r="S6" s="15"/>
      <c r="T6" s="15"/>
      <c r="U6" s="15"/>
      <c r="V6" s="15"/>
      <c r="W6" s="15"/>
      <c r="X6" s="15"/>
    </row>
    <row r="8" spans="1:24" x14ac:dyDescent="0.25">
      <c r="A8" s="16" t="s">
        <v>270</v>
      </c>
      <c r="B8" s="14" t="s">
        <v>0</v>
      </c>
      <c r="C8" s="14" t="s">
        <v>1</v>
      </c>
      <c r="D8" s="15" t="s">
        <v>2</v>
      </c>
      <c r="E8" s="14" t="s">
        <v>243</v>
      </c>
      <c r="F8" s="14" t="s">
        <v>244</v>
      </c>
      <c r="G8" s="15" t="s">
        <v>245</v>
      </c>
      <c r="H8" s="14" t="s">
        <v>246</v>
      </c>
      <c r="I8" s="14" t="s">
        <v>129</v>
      </c>
      <c r="J8" s="14" t="s">
        <v>237</v>
      </c>
      <c r="K8" s="14" t="s">
        <v>241</v>
      </c>
      <c r="L8" s="16" t="s">
        <v>247</v>
      </c>
      <c r="M8" s="16" t="s">
        <v>248</v>
      </c>
      <c r="N8" s="16" t="s">
        <v>249</v>
      </c>
      <c r="O8" s="17" t="s">
        <v>126</v>
      </c>
      <c r="P8" s="17" t="s">
        <v>127</v>
      </c>
      <c r="Q8" s="17" t="s">
        <v>128</v>
      </c>
      <c r="R8" s="17" t="s">
        <v>129</v>
      </c>
      <c r="S8" s="18" t="s">
        <v>250</v>
      </c>
      <c r="T8" s="18" t="s">
        <v>251</v>
      </c>
      <c r="U8" s="18" t="s">
        <v>252</v>
      </c>
      <c r="V8" s="18" t="s">
        <v>253</v>
      </c>
      <c r="W8" s="18" t="s">
        <v>254</v>
      </c>
      <c r="X8" s="18" t="s">
        <v>255</v>
      </c>
    </row>
    <row r="9" spans="1:24" x14ac:dyDescent="0.25">
      <c r="A9" s="14" t="str">
        <f>CONCATENATE(C9,D9)</f>
        <v>ATN1986</v>
      </c>
      <c r="B9" s="14" t="s">
        <v>3</v>
      </c>
      <c r="C9" s="14" t="s">
        <v>4</v>
      </c>
      <c r="D9" s="14">
        <v>1986</v>
      </c>
      <c r="E9" s="19">
        <v>2.31439E-5</v>
      </c>
      <c r="F9" s="14">
        <v>2.9578529999999999E-3</v>
      </c>
      <c r="G9" s="14">
        <v>9.5281600000000008E-3</v>
      </c>
      <c r="H9" s="28">
        <v>2</v>
      </c>
      <c r="I9" s="14">
        <v>6</v>
      </c>
      <c r="J9" s="14" t="s">
        <v>238</v>
      </c>
      <c r="K9" s="14">
        <v>6</v>
      </c>
      <c r="L9" s="14" t="str">
        <f>VLOOKUP($C9,'Info on Coh Anal Stocks'!$A$6:$K$68,2,FALSE)</f>
        <v>BC</v>
      </c>
      <c r="M9" s="14" t="str">
        <f>VLOOKUP($C9,'Info on Coh Anal Stocks'!$A$6:$K$68,3,FALSE)</f>
        <v>CBC</v>
      </c>
      <c r="N9" s="14" t="str">
        <f>VLOOKUP($C9,'Info on Coh Anal Stocks'!$A$6:$K$68,4,FALSE)</f>
        <v>Atnarko River Summer</v>
      </c>
      <c r="O9" s="14">
        <f>VLOOKUP($C9,'Info on Coh Anal Stocks'!$A$6:$K$68,5,FALSE)</f>
        <v>2</v>
      </c>
      <c r="P9" s="14">
        <f>VLOOKUP($C9,'Info on Coh Anal Stocks'!$A$6:$K$68,6,FALSE)</f>
        <v>2</v>
      </c>
      <c r="Q9" s="14">
        <f>VLOOKUP($C9,'Info on Coh Anal Stocks'!$A$6:$K$68,7,FALSE)</f>
        <v>4</v>
      </c>
      <c r="R9" s="14">
        <f>VLOOKUP($C9,'Info on Coh Anal Stocks'!$A$6:$K$68,8,FALSE)</f>
        <v>6</v>
      </c>
      <c r="S9" s="14">
        <f>VLOOKUP($C9,'Info on Coh Anal Stocks'!$A$6:$K$68,9,FALSE)</f>
        <v>0</v>
      </c>
      <c r="T9" s="14">
        <f>VLOOKUP($C9,'Info on Coh Anal Stocks'!$A$6:$K$68,10,FALSE)</f>
        <v>2</v>
      </c>
      <c r="U9">
        <f>IF($S9=0,($D9+1),($D9+2))</f>
        <v>1987</v>
      </c>
      <c r="V9" s="14">
        <f>VLOOKUP($C9,'Info on Coh Anal Stocks'!$A$6:$K$68,10,FALSE)</f>
        <v>2</v>
      </c>
      <c r="W9" t="str">
        <f>IF(S9=0,"ocean","stream")</f>
        <v>ocean</v>
      </c>
      <c r="X9">
        <f>IF(EXACT(I9,"na"),"na",I9-K9)</f>
        <v>0</v>
      </c>
    </row>
    <row r="10" spans="1:24" x14ac:dyDescent="0.25">
      <c r="A10" s="14" t="str">
        <f t="shared" ref="A10:A51" si="0">CONCATENATE(C10,D10)</f>
        <v>ATN1987</v>
      </c>
      <c r="B10" s="14" t="s">
        <v>3</v>
      </c>
      <c r="C10" s="14" t="s">
        <v>4</v>
      </c>
      <c r="D10" s="14">
        <v>1987</v>
      </c>
      <c r="E10" s="19">
        <v>3.2954750000000002E-5</v>
      </c>
      <c r="F10" s="14">
        <v>4.6176419999999999E-3</v>
      </c>
      <c r="G10" s="14">
        <v>1.4608700000000001E-2</v>
      </c>
      <c r="H10" s="28">
        <v>2</v>
      </c>
      <c r="I10" s="14">
        <v>6</v>
      </c>
      <c r="J10" s="14" t="s">
        <v>238</v>
      </c>
      <c r="K10" s="14">
        <v>6</v>
      </c>
      <c r="L10" s="14" t="str">
        <f>VLOOKUP($C10,'Info on Coh Anal Stocks'!$A$6:$K$68,2,FALSE)</f>
        <v>BC</v>
      </c>
      <c r="M10" s="14" t="str">
        <f>VLOOKUP($C10,'Info on Coh Anal Stocks'!$A$6:$K$68,3,FALSE)</f>
        <v>CBC</v>
      </c>
      <c r="N10" s="14" t="str">
        <f>VLOOKUP($C10,'Info on Coh Anal Stocks'!$A$6:$K$68,4,FALSE)</f>
        <v>Atnarko River Summer</v>
      </c>
      <c r="O10" s="14">
        <f>VLOOKUP($C10,'Info on Coh Anal Stocks'!$A$6:$K$68,5,FALSE)</f>
        <v>2</v>
      </c>
      <c r="P10" s="14">
        <f>VLOOKUP($C10,'Info on Coh Anal Stocks'!$A$6:$K$68,6,FALSE)</f>
        <v>2</v>
      </c>
      <c r="Q10" s="14">
        <f>VLOOKUP($C10,'Info on Coh Anal Stocks'!$A$6:$K$68,7,FALSE)</f>
        <v>4</v>
      </c>
      <c r="R10" s="14">
        <f>VLOOKUP($C10,'Info on Coh Anal Stocks'!$A$6:$K$68,8,FALSE)</f>
        <v>6</v>
      </c>
      <c r="S10" s="14">
        <f>VLOOKUP($C10,'Info on Coh Anal Stocks'!$A$6:$K$68,9,FALSE)</f>
        <v>0</v>
      </c>
      <c r="T10" s="14">
        <f>VLOOKUP($C10,'Info on Coh Anal Stocks'!$A$6:$K$68,10,FALSE)</f>
        <v>2</v>
      </c>
      <c r="U10">
        <f t="shared" ref="U10:U51" si="1">IF($S10=0,($D10+1),($D10+2))</f>
        <v>1988</v>
      </c>
      <c r="V10" s="14">
        <f>VLOOKUP($C10,'Info on Coh Anal Stocks'!$A$6:$K$68,10,FALSE)</f>
        <v>2</v>
      </c>
      <c r="W10" t="str">
        <f t="shared" ref="W10:W51" si="2">IF(S10=0,"ocean","stream")</f>
        <v>ocean</v>
      </c>
      <c r="X10">
        <f t="shared" ref="X10:X73" si="3">IF(EXACT(I10,"na"),"na",I10-K10)</f>
        <v>0</v>
      </c>
    </row>
    <row r="11" spans="1:24" x14ac:dyDescent="0.25">
      <c r="A11" s="14" t="str">
        <f t="shared" si="0"/>
        <v>ATN1988</v>
      </c>
      <c r="B11" s="14" t="s">
        <v>3</v>
      </c>
      <c r="C11" s="14" t="s">
        <v>4</v>
      </c>
      <c r="D11" s="14">
        <v>1988</v>
      </c>
      <c r="E11" s="19">
        <v>7.1750340000000006E-5</v>
      </c>
      <c r="F11" s="14">
        <v>7.8286959999999996E-3</v>
      </c>
      <c r="G11" s="14">
        <v>2.4361250000000001E-2</v>
      </c>
      <c r="H11" s="28">
        <v>2</v>
      </c>
      <c r="I11" s="14">
        <v>6</v>
      </c>
      <c r="J11" s="14" t="s">
        <v>238</v>
      </c>
      <c r="K11" s="14">
        <v>6</v>
      </c>
      <c r="L11" s="14" t="str">
        <f>VLOOKUP($C11,'Info on Coh Anal Stocks'!$A$6:$K$68,2,FALSE)</f>
        <v>BC</v>
      </c>
      <c r="M11" s="14" t="str">
        <f>VLOOKUP($C11,'Info on Coh Anal Stocks'!$A$6:$K$68,3,FALSE)</f>
        <v>CBC</v>
      </c>
      <c r="N11" s="14" t="str">
        <f>VLOOKUP($C11,'Info on Coh Anal Stocks'!$A$6:$K$68,4,FALSE)</f>
        <v>Atnarko River Summer</v>
      </c>
      <c r="O11" s="14">
        <f>VLOOKUP($C11,'Info on Coh Anal Stocks'!$A$6:$K$68,5,FALSE)</f>
        <v>2</v>
      </c>
      <c r="P11" s="14">
        <f>VLOOKUP($C11,'Info on Coh Anal Stocks'!$A$6:$K$68,6,FALSE)</f>
        <v>2</v>
      </c>
      <c r="Q11" s="14">
        <f>VLOOKUP($C11,'Info on Coh Anal Stocks'!$A$6:$K$68,7,FALSE)</f>
        <v>4</v>
      </c>
      <c r="R11" s="14">
        <f>VLOOKUP($C11,'Info on Coh Anal Stocks'!$A$6:$K$68,8,FALSE)</f>
        <v>6</v>
      </c>
      <c r="S11" s="14">
        <f>VLOOKUP($C11,'Info on Coh Anal Stocks'!$A$6:$K$68,9,FALSE)</f>
        <v>0</v>
      </c>
      <c r="T11" s="14">
        <f>VLOOKUP($C11,'Info on Coh Anal Stocks'!$A$6:$K$68,10,FALSE)</f>
        <v>2</v>
      </c>
      <c r="U11">
        <f t="shared" si="1"/>
        <v>1989</v>
      </c>
      <c r="V11" s="14">
        <f>VLOOKUP($C11,'Info on Coh Anal Stocks'!$A$6:$K$68,10,FALSE)</f>
        <v>2</v>
      </c>
      <c r="W11" t="str">
        <f t="shared" si="2"/>
        <v>ocean</v>
      </c>
      <c r="X11">
        <f t="shared" si="3"/>
        <v>0</v>
      </c>
    </row>
    <row r="12" spans="1:24" x14ac:dyDescent="0.25">
      <c r="A12" s="14" t="str">
        <f t="shared" si="0"/>
        <v>ATN1989</v>
      </c>
      <c r="B12" s="14" t="s">
        <v>3</v>
      </c>
      <c r="C12" s="14" t="s">
        <v>4</v>
      </c>
      <c r="D12" s="14">
        <v>1989</v>
      </c>
      <c r="E12" s="19">
        <v>8.1429549999999994E-5</v>
      </c>
      <c r="F12" s="14">
        <v>8.7994719999999992E-3</v>
      </c>
      <c r="G12" s="14">
        <v>2.743725E-2</v>
      </c>
      <c r="H12" s="28">
        <v>2</v>
      </c>
      <c r="I12" s="14">
        <v>6</v>
      </c>
      <c r="J12" s="14" t="s">
        <v>238</v>
      </c>
      <c r="K12" s="14">
        <v>6</v>
      </c>
      <c r="L12" s="14" t="str">
        <f>VLOOKUP($C12,'Info on Coh Anal Stocks'!$A$6:$K$68,2,FALSE)</f>
        <v>BC</v>
      </c>
      <c r="M12" s="14" t="str">
        <f>VLOOKUP($C12,'Info on Coh Anal Stocks'!$A$6:$K$68,3,FALSE)</f>
        <v>CBC</v>
      </c>
      <c r="N12" s="14" t="str">
        <f>VLOOKUP($C12,'Info on Coh Anal Stocks'!$A$6:$K$68,4,FALSE)</f>
        <v>Atnarko River Summer</v>
      </c>
      <c r="O12" s="14">
        <f>VLOOKUP($C12,'Info on Coh Anal Stocks'!$A$6:$K$68,5,FALSE)</f>
        <v>2</v>
      </c>
      <c r="P12" s="14">
        <f>VLOOKUP($C12,'Info on Coh Anal Stocks'!$A$6:$K$68,6,FALSE)</f>
        <v>2</v>
      </c>
      <c r="Q12" s="14">
        <f>VLOOKUP($C12,'Info on Coh Anal Stocks'!$A$6:$K$68,7,FALSE)</f>
        <v>4</v>
      </c>
      <c r="R12" s="14">
        <f>VLOOKUP($C12,'Info on Coh Anal Stocks'!$A$6:$K$68,8,FALSE)</f>
        <v>6</v>
      </c>
      <c r="S12" s="14">
        <f>VLOOKUP($C12,'Info on Coh Anal Stocks'!$A$6:$K$68,9,FALSE)</f>
        <v>0</v>
      </c>
      <c r="T12" s="14">
        <f>VLOOKUP($C12,'Info on Coh Anal Stocks'!$A$6:$K$68,10,FALSE)</f>
        <v>2</v>
      </c>
      <c r="U12">
        <f t="shared" si="1"/>
        <v>1990</v>
      </c>
      <c r="V12" s="14">
        <f>VLOOKUP($C12,'Info on Coh Anal Stocks'!$A$6:$K$68,10,FALSE)</f>
        <v>2</v>
      </c>
      <c r="W12" t="str">
        <f t="shared" si="2"/>
        <v>ocean</v>
      </c>
      <c r="X12">
        <f t="shared" si="3"/>
        <v>0</v>
      </c>
    </row>
    <row r="13" spans="1:24" x14ac:dyDescent="0.25">
      <c r="A13" s="14" t="str">
        <f t="shared" si="0"/>
        <v>ATN1990</v>
      </c>
      <c r="B13" s="14" t="s">
        <v>3</v>
      </c>
      <c r="C13" s="14" t="s">
        <v>4</v>
      </c>
      <c r="D13" s="14">
        <v>1990</v>
      </c>
      <c r="E13" s="14">
        <v>2.6015119999999998E-4</v>
      </c>
      <c r="F13" s="14">
        <v>1.253634E-2</v>
      </c>
      <c r="G13" s="14">
        <v>3.8771189999999997E-2</v>
      </c>
      <c r="H13" s="28">
        <v>2</v>
      </c>
      <c r="I13" s="14">
        <v>6</v>
      </c>
      <c r="J13" s="14" t="s">
        <v>238</v>
      </c>
      <c r="K13" s="14">
        <v>6</v>
      </c>
      <c r="L13" s="14" t="str">
        <f>VLOOKUP($C13,'Info on Coh Anal Stocks'!$A$6:$K$68,2,FALSE)</f>
        <v>BC</v>
      </c>
      <c r="M13" s="14" t="str">
        <f>VLOOKUP($C13,'Info on Coh Anal Stocks'!$A$6:$K$68,3,FALSE)</f>
        <v>CBC</v>
      </c>
      <c r="N13" s="14" t="str">
        <f>VLOOKUP($C13,'Info on Coh Anal Stocks'!$A$6:$K$68,4,FALSE)</f>
        <v>Atnarko River Summer</v>
      </c>
      <c r="O13" s="14">
        <f>VLOOKUP($C13,'Info on Coh Anal Stocks'!$A$6:$K$68,5,FALSE)</f>
        <v>2</v>
      </c>
      <c r="P13" s="14">
        <f>VLOOKUP($C13,'Info on Coh Anal Stocks'!$A$6:$K$68,6,FALSE)</f>
        <v>2</v>
      </c>
      <c r="Q13" s="14">
        <f>VLOOKUP($C13,'Info on Coh Anal Stocks'!$A$6:$K$68,7,FALSE)</f>
        <v>4</v>
      </c>
      <c r="R13" s="14">
        <f>VLOOKUP($C13,'Info on Coh Anal Stocks'!$A$6:$K$68,8,FALSE)</f>
        <v>6</v>
      </c>
      <c r="S13" s="14">
        <f>VLOOKUP($C13,'Info on Coh Anal Stocks'!$A$6:$K$68,9,FALSE)</f>
        <v>0</v>
      </c>
      <c r="T13" s="14">
        <f>VLOOKUP($C13,'Info on Coh Anal Stocks'!$A$6:$K$68,10,FALSE)</f>
        <v>2</v>
      </c>
      <c r="U13">
        <f t="shared" si="1"/>
        <v>1991</v>
      </c>
      <c r="V13" s="14">
        <f>VLOOKUP($C13,'Info on Coh Anal Stocks'!$A$6:$K$68,10,FALSE)</f>
        <v>2</v>
      </c>
      <c r="W13" t="str">
        <f t="shared" si="2"/>
        <v>ocean</v>
      </c>
      <c r="X13">
        <f t="shared" si="3"/>
        <v>0</v>
      </c>
    </row>
    <row r="14" spans="1:24" x14ac:dyDescent="0.25">
      <c r="A14" s="14" t="str">
        <f t="shared" si="0"/>
        <v>ATN1991</v>
      </c>
      <c r="B14" s="14" t="s">
        <v>3</v>
      </c>
      <c r="C14" s="14" t="s">
        <v>4</v>
      </c>
      <c r="D14" s="14">
        <v>1991</v>
      </c>
      <c r="E14" s="14">
        <v>3.7565729999999999E-4</v>
      </c>
      <c r="F14" s="14">
        <v>1.6129190000000002E-2</v>
      </c>
      <c r="G14" s="14">
        <v>4.889756E-2</v>
      </c>
      <c r="H14" s="28">
        <v>2</v>
      </c>
      <c r="I14" s="14">
        <v>6</v>
      </c>
      <c r="J14" s="14" t="s">
        <v>238</v>
      </c>
      <c r="K14" s="14">
        <v>6</v>
      </c>
      <c r="L14" s="14" t="str">
        <f>VLOOKUP($C14,'Info on Coh Anal Stocks'!$A$6:$K$68,2,FALSE)</f>
        <v>BC</v>
      </c>
      <c r="M14" s="14" t="str">
        <f>VLOOKUP($C14,'Info on Coh Anal Stocks'!$A$6:$K$68,3,FALSE)</f>
        <v>CBC</v>
      </c>
      <c r="N14" s="14" t="str">
        <f>VLOOKUP($C14,'Info on Coh Anal Stocks'!$A$6:$K$68,4,FALSE)</f>
        <v>Atnarko River Summer</v>
      </c>
      <c r="O14" s="14">
        <f>VLOOKUP($C14,'Info on Coh Anal Stocks'!$A$6:$K$68,5,FALSE)</f>
        <v>2</v>
      </c>
      <c r="P14" s="14">
        <f>VLOOKUP($C14,'Info on Coh Anal Stocks'!$A$6:$K$68,6,FALSE)</f>
        <v>2</v>
      </c>
      <c r="Q14" s="14">
        <f>VLOOKUP($C14,'Info on Coh Anal Stocks'!$A$6:$K$68,7,FALSE)</f>
        <v>4</v>
      </c>
      <c r="R14" s="14">
        <f>VLOOKUP($C14,'Info on Coh Anal Stocks'!$A$6:$K$68,8,FALSE)</f>
        <v>6</v>
      </c>
      <c r="S14" s="14">
        <f>VLOOKUP($C14,'Info on Coh Anal Stocks'!$A$6:$K$68,9,FALSE)</f>
        <v>0</v>
      </c>
      <c r="T14" s="14">
        <f>VLOOKUP($C14,'Info on Coh Anal Stocks'!$A$6:$K$68,10,FALSE)</f>
        <v>2</v>
      </c>
      <c r="U14">
        <f t="shared" si="1"/>
        <v>1992</v>
      </c>
      <c r="V14" s="14">
        <f>VLOOKUP($C14,'Info on Coh Anal Stocks'!$A$6:$K$68,10,FALSE)</f>
        <v>2</v>
      </c>
      <c r="W14" t="str">
        <f t="shared" si="2"/>
        <v>ocean</v>
      </c>
      <c r="X14">
        <f t="shared" si="3"/>
        <v>0</v>
      </c>
    </row>
    <row r="15" spans="1:24" x14ac:dyDescent="0.25">
      <c r="A15" s="14" t="str">
        <f t="shared" si="0"/>
        <v>ATN1992</v>
      </c>
      <c r="B15" s="14" t="s">
        <v>3</v>
      </c>
      <c r="C15" s="14" t="s">
        <v>4</v>
      </c>
      <c r="D15" s="14">
        <v>1992</v>
      </c>
      <c r="E15" s="14">
        <v>1.4342620000000001E-4</v>
      </c>
      <c r="F15" s="14">
        <v>7.3803949999999997E-3</v>
      </c>
      <c r="G15" s="14">
        <v>2.2581219999999999E-2</v>
      </c>
      <c r="H15" s="28">
        <v>2</v>
      </c>
      <c r="I15" s="14">
        <v>6</v>
      </c>
      <c r="J15" s="14" t="s">
        <v>238</v>
      </c>
      <c r="K15" s="14">
        <v>6</v>
      </c>
      <c r="L15" s="14" t="str">
        <f>VLOOKUP($C15,'Info on Coh Anal Stocks'!$A$6:$K$68,2,FALSE)</f>
        <v>BC</v>
      </c>
      <c r="M15" s="14" t="str">
        <f>VLOOKUP($C15,'Info on Coh Anal Stocks'!$A$6:$K$68,3,FALSE)</f>
        <v>CBC</v>
      </c>
      <c r="N15" s="14" t="str">
        <f>VLOOKUP($C15,'Info on Coh Anal Stocks'!$A$6:$K$68,4,FALSE)</f>
        <v>Atnarko River Summer</v>
      </c>
      <c r="O15" s="14">
        <f>VLOOKUP($C15,'Info on Coh Anal Stocks'!$A$6:$K$68,5,FALSE)</f>
        <v>2</v>
      </c>
      <c r="P15" s="14">
        <f>VLOOKUP($C15,'Info on Coh Anal Stocks'!$A$6:$K$68,6,FALSE)</f>
        <v>2</v>
      </c>
      <c r="Q15" s="14">
        <f>VLOOKUP($C15,'Info on Coh Anal Stocks'!$A$6:$K$68,7,FALSE)</f>
        <v>4</v>
      </c>
      <c r="R15" s="14">
        <f>VLOOKUP($C15,'Info on Coh Anal Stocks'!$A$6:$K$68,8,FALSE)</f>
        <v>6</v>
      </c>
      <c r="S15" s="14">
        <f>VLOOKUP($C15,'Info on Coh Anal Stocks'!$A$6:$K$68,9,FALSE)</f>
        <v>0</v>
      </c>
      <c r="T15" s="14">
        <f>VLOOKUP($C15,'Info on Coh Anal Stocks'!$A$6:$K$68,10,FALSE)</f>
        <v>2</v>
      </c>
      <c r="U15">
        <f t="shared" si="1"/>
        <v>1993</v>
      </c>
      <c r="V15" s="14">
        <f>VLOOKUP($C15,'Info on Coh Anal Stocks'!$A$6:$K$68,10,FALSE)</f>
        <v>2</v>
      </c>
      <c r="W15" t="str">
        <f t="shared" si="2"/>
        <v>ocean</v>
      </c>
      <c r="X15">
        <f t="shared" si="3"/>
        <v>0</v>
      </c>
    </row>
    <row r="16" spans="1:24" x14ac:dyDescent="0.25">
      <c r="A16" s="14" t="str">
        <f t="shared" si="0"/>
        <v>ATN1993</v>
      </c>
      <c r="B16" s="14" t="s">
        <v>3</v>
      </c>
      <c r="C16" s="14" t="s">
        <v>4</v>
      </c>
      <c r="D16" s="14">
        <v>1993</v>
      </c>
      <c r="E16" s="14">
        <v>1.395794E-4</v>
      </c>
      <c r="F16" s="14">
        <v>7.1144809999999998E-3</v>
      </c>
      <c r="G16" s="14">
        <v>2.173924E-2</v>
      </c>
      <c r="H16" s="28">
        <v>2</v>
      </c>
      <c r="I16" s="14">
        <v>6</v>
      </c>
      <c r="J16" s="14" t="s">
        <v>238</v>
      </c>
      <c r="K16" s="14">
        <v>6</v>
      </c>
      <c r="L16" s="14" t="str">
        <f>VLOOKUP($C16,'Info on Coh Anal Stocks'!$A$6:$K$68,2,FALSE)</f>
        <v>BC</v>
      </c>
      <c r="M16" s="14" t="str">
        <f>VLOOKUP($C16,'Info on Coh Anal Stocks'!$A$6:$K$68,3,FALSE)</f>
        <v>CBC</v>
      </c>
      <c r="N16" s="14" t="str">
        <f>VLOOKUP($C16,'Info on Coh Anal Stocks'!$A$6:$K$68,4,FALSE)</f>
        <v>Atnarko River Summer</v>
      </c>
      <c r="O16" s="14">
        <f>VLOOKUP($C16,'Info on Coh Anal Stocks'!$A$6:$K$68,5,FALSE)</f>
        <v>2</v>
      </c>
      <c r="P16" s="14">
        <f>VLOOKUP($C16,'Info on Coh Anal Stocks'!$A$6:$K$68,6,FALSE)</f>
        <v>2</v>
      </c>
      <c r="Q16" s="14">
        <f>VLOOKUP($C16,'Info on Coh Anal Stocks'!$A$6:$K$68,7,FALSE)</f>
        <v>4</v>
      </c>
      <c r="R16" s="14">
        <f>VLOOKUP($C16,'Info on Coh Anal Stocks'!$A$6:$K$68,8,FALSE)</f>
        <v>6</v>
      </c>
      <c r="S16" s="14">
        <f>VLOOKUP($C16,'Info on Coh Anal Stocks'!$A$6:$K$68,9,FALSE)</f>
        <v>0</v>
      </c>
      <c r="T16" s="14">
        <f>VLOOKUP($C16,'Info on Coh Anal Stocks'!$A$6:$K$68,10,FALSE)</f>
        <v>2</v>
      </c>
      <c r="U16">
        <f t="shared" si="1"/>
        <v>1994</v>
      </c>
      <c r="V16" s="14">
        <f>VLOOKUP($C16,'Info on Coh Anal Stocks'!$A$6:$K$68,10,FALSE)</f>
        <v>2</v>
      </c>
      <c r="W16" t="str">
        <f t="shared" si="2"/>
        <v>ocean</v>
      </c>
      <c r="X16">
        <f t="shared" si="3"/>
        <v>0</v>
      </c>
    </row>
    <row r="17" spans="1:24" x14ac:dyDescent="0.25">
      <c r="A17" s="14" t="str">
        <f t="shared" si="0"/>
        <v>ATN1994</v>
      </c>
      <c r="B17" s="14" t="s">
        <v>3</v>
      </c>
      <c r="C17" s="14" t="s">
        <v>4</v>
      </c>
      <c r="D17" s="14">
        <v>1994</v>
      </c>
      <c r="E17" s="19">
        <v>9.5340259999999996E-5</v>
      </c>
      <c r="F17" s="14">
        <v>1.0985490000000001E-2</v>
      </c>
      <c r="G17" s="14">
        <v>3.379853E-2</v>
      </c>
      <c r="H17" s="28">
        <v>2</v>
      </c>
      <c r="I17" s="14">
        <v>6</v>
      </c>
      <c r="J17" s="14" t="s">
        <v>238</v>
      </c>
      <c r="K17" s="14">
        <v>6</v>
      </c>
      <c r="L17" s="14" t="str">
        <f>VLOOKUP($C17,'Info on Coh Anal Stocks'!$A$6:$K$68,2,FALSE)</f>
        <v>BC</v>
      </c>
      <c r="M17" s="14" t="str">
        <f>VLOOKUP($C17,'Info on Coh Anal Stocks'!$A$6:$K$68,3,FALSE)</f>
        <v>CBC</v>
      </c>
      <c r="N17" s="14" t="str">
        <f>VLOOKUP($C17,'Info on Coh Anal Stocks'!$A$6:$K$68,4,FALSE)</f>
        <v>Atnarko River Summer</v>
      </c>
      <c r="O17" s="14">
        <f>VLOOKUP($C17,'Info on Coh Anal Stocks'!$A$6:$K$68,5,FALSE)</f>
        <v>2</v>
      </c>
      <c r="P17" s="14">
        <f>VLOOKUP($C17,'Info on Coh Anal Stocks'!$A$6:$K$68,6,FALSE)</f>
        <v>2</v>
      </c>
      <c r="Q17" s="14">
        <f>VLOOKUP($C17,'Info on Coh Anal Stocks'!$A$6:$K$68,7,FALSE)</f>
        <v>4</v>
      </c>
      <c r="R17" s="14">
        <f>VLOOKUP($C17,'Info on Coh Anal Stocks'!$A$6:$K$68,8,FALSE)</f>
        <v>6</v>
      </c>
      <c r="S17" s="14">
        <f>VLOOKUP($C17,'Info on Coh Anal Stocks'!$A$6:$K$68,9,FALSE)</f>
        <v>0</v>
      </c>
      <c r="T17" s="14">
        <f>VLOOKUP($C17,'Info on Coh Anal Stocks'!$A$6:$K$68,10,FALSE)</f>
        <v>2</v>
      </c>
      <c r="U17">
        <f t="shared" si="1"/>
        <v>1995</v>
      </c>
      <c r="V17" s="14">
        <f>VLOOKUP($C17,'Info on Coh Anal Stocks'!$A$6:$K$68,10,FALSE)</f>
        <v>2</v>
      </c>
      <c r="W17" t="str">
        <f t="shared" si="2"/>
        <v>ocean</v>
      </c>
      <c r="X17">
        <f t="shared" si="3"/>
        <v>0</v>
      </c>
    </row>
    <row r="18" spans="1:24" x14ac:dyDescent="0.25">
      <c r="A18" s="14" t="str">
        <f t="shared" si="0"/>
        <v>ATN1995</v>
      </c>
      <c r="B18" s="14" t="s">
        <v>3</v>
      </c>
      <c r="C18" s="14" t="s">
        <v>4</v>
      </c>
      <c r="D18" s="14">
        <v>1995</v>
      </c>
      <c r="E18" s="14">
        <v>1.0227309999999999E-4</v>
      </c>
      <c r="F18" s="14">
        <v>9.5979099999999994E-3</v>
      </c>
      <c r="G18" s="14">
        <v>2.914375E-2</v>
      </c>
      <c r="H18" s="28">
        <v>2</v>
      </c>
      <c r="I18" s="14">
        <v>6</v>
      </c>
      <c r="J18" s="14" t="s">
        <v>238</v>
      </c>
      <c r="K18" s="14">
        <v>6</v>
      </c>
      <c r="L18" s="14" t="str">
        <f>VLOOKUP($C18,'Info on Coh Anal Stocks'!$A$6:$K$68,2,FALSE)</f>
        <v>BC</v>
      </c>
      <c r="M18" s="14" t="str">
        <f>VLOOKUP($C18,'Info on Coh Anal Stocks'!$A$6:$K$68,3,FALSE)</f>
        <v>CBC</v>
      </c>
      <c r="N18" s="14" t="str">
        <f>VLOOKUP($C18,'Info on Coh Anal Stocks'!$A$6:$K$68,4,FALSE)</f>
        <v>Atnarko River Summer</v>
      </c>
      <c r="O18" s="14">
        <f>VLOOKUP($C18,'Info on Coh Anal Stocks'!$A$6:$K$68,5,FALSE)</f>
        <v>2</v>
      </c>
      <c r="P18" s="14">
        <f>VLOOKUP($C18,'Info on Coh Anal Stocks'!$A$6:$K$68,6,FALSE)</f>
        <v>2</v>
      </c>
      <c r="Q18" s="14">
        <f>VLOOKUP($C18,'Info on Coh Anal Stocks'!$A$6:$K$68,7,FALSE)</f>
        <v>4</v>
      </c>
      <c r="R18" s="14">
        <f>VLOOKUP($C18,'Info on Coh Anal Stocks'!$A$6:$K$68,8,FALSE)</f>
        <v>6</v>
      </c>
      <c r="S18" s="14">
        <f>VLOOKUP($C18,'Info on Coh Anal Stocks'!$A$6:$K$68,9,FALSE)</f>
        <v>0</v>
      </c>
      <c r="T18" s="14">
        <f>VLOOKUP($C18,'Info on Coh Anal Stocks'!$A$6:$K$68,10,FALSE)</f>
        <v>2</v>
      </c>
      <c r="U18">
        <f t="shared" si="1"/>
        <v>1996</v>
      </c>
      <c r="V18" s="14">
        <f>VLOOKUP($C18,'Info on Coh Anal Stocks'!$A$6:$K$68,10,FALSE)</f>
        <v>2</v>
      </c>
      <c r="W18" t="str">
        <f t="shared" si="2"/>
        <v>ocean</v>
      </c>
      <c r="X18">
        <f t="shared" si="3"/>
        <v>0</v>
      </c>
    </row>
    <row r="19" spans="1:24" x14ac:dyDescent="0.25">
      <c r="A19" s="14" t="str">
        <f t="shared" si="0"/>
        <v>ATN1996</v>
      </c>
      <c r="B19" s="14" t="s">
        <v>3</v>
      </c>
      <c r="C19" s="14" t="s">
        <v>4</v>
      </c>
      <c r="D19" s="14">
        <v>1996</v>
      </c>
      <c r="E19" s="19">
        <v>8.1871400000000004E-5</v>
      </c>
      <c r="F19" s="14">
        <v>5.6635690000000002E-3</v>
      </c>
      <c r="G19" s="14">
        <v>1.7201250000000001E-2</v>
      </c>
      <c r="H19" s="28">
        <v>2</v>
      </c>
      <c r="I19" s="14">
        <v>6</v>
      </c>
      <c r="J19" s="14" t="s">
        <v>238</v>
      </c>
      <c r="K19" s="14">
        <v>6</v>
      </c>
      <c r="L19" s="14" t="str">
        <f>VLOOKUP($C19,'Info on Coh Anal Stocks'!$A$6:$K$68,2,FALSE)</f>
        <v>BC</v>
      </c>
      <c r="M19" s="14" t="str">
        <f>VLOOKUP($C19,'Info on Coh Anal Stocks'!$A$6:$K$68,3,FALSE)</f>
        <v>CBC</v>
      </c>
      <c r="N19" s="14" t="str">
        <f>VLOOKUP($C19,'Info on Coh Anal Stocks'!$A$6:$K$68,4,FALSE)</f>
        <v>Atnarko River Summer</v>
      </c>
      <c r="O19" s="14">
        <f>VLOOKUP($C19,'Info on Coh Anal Stocks'!$A$6:$K$68,5,FALSE)</f>
        <v>2</v>
      </c>
      <c r="P19" s="14">
        <f>VLOOKUP($C19,'Info on Coh Anal Stocks'!$A$6:$K$68,6,FALSE)</f>
        <v>2</v>
      </c>
      <c r="Q19" s="14">
        <f>VLOOKUP($C19,'Info on Coh Anal Stocks'!$A$6:$K$68,7,FALSE)</f>
        <v>4</v>
      </c>
      <c r="R19" s="14">
        <f>VLOOKUP($C19,'Info on Coh Anal Stocks'!$A$6:$K$68,8,FALSE)</f>
        <v>6</v>
      </c>
      <c r="S19" s="14">
        <f>VLOOKUP($C19,'Info on Coh Anal Stocks'!$A$6:$K$68,9,FALSE)</f>
        <v>0</v>
      </c>
      <c r="T19" s="14">
        <f>VLOOKUP($C19,'Info on Coh Anal Stocks'!$A$6:$K$68,10,FALSE)</f>
        <v>2</v>
      </c>
      <c r="U19">
        <f t="shared" si="1"/>
        <v>1997</v>
      </c>
      <c r="V19" s="14">
        <f>VLOOKUP($C19,'Info on Coh Anal Stocks'!$A$6:$K$68,10,FALSE)</f>
        <v>2</v>
      </c>
      <c r="W19" t="str">
        <f t="shared" si="2"/>
        <v>ocean</v>
      </c>
      <c r="X19">
        <f t="shared" si="3"/>
        <v>0</v>
      </c>
    </row>
    <row r="20" spans="1:24" x14ac:dyDescent="0.25">
      <c r="A20" s="14" t="str">
        <f t="shared" si="0"/>
        <v>ATN1997</v>
      </c>
      <c r="B20" s="14" t="s">
        <v>3</v>
      </c>
      <c r="C20" s="14" t="s">
        <v>4</v>
      </c>
      <c r="D20" s="14">
        <v>1997</v>
      </c>
      <c r="E20" s="19">
        <v>3.2537879999999998E-5</v>
      </c>
      <c r="F20" s="14">
        <v>1.6268109999999999E-3</v>
      </c>
      <c r="G20" s="14">
        <v>5.0635699999999999E-3</v>
      </c>
      <c r="H20" s="28">
        <v>2</v>
      </c>
      <c r="I20" s="14">
        <v>6</v>
      </c>
      <c r="J20" s="14" t="s">
        <v>238</v>
      </c>
      <c r="K20" s="14">
        <v>6</v>
      </c>
      <c r="L20" s="14" t="str">
        <f>VLOOKUP($C20,'Info on Coh Anal Stocks'!$A$6:$K$68,2,FALSE)</f>
        <v>BC</v>
      </c>
      <c r="M20" s="14" t="str">
        <f>VLOOKUP($C20,'Info on Coh Anal Stocks'!$A$6:$K$68,3,FALSE)</f>
        <v>CBC</v>
      </c>
      <c r="N20" s="14" t="str">
        <f>VLOOKUP($C20,'Info on Coh Anal Stocks'!$A$6:$K$68,4,FALSE)</f>
        <v>Atnarko River Summer</v>
      </c>
      <c r="O20" s="14">
        <f>VLOOKUP($C20,'Info on Coh Anal Stocks'!$A$6:$K$68,5,FALSE)</f>
        <v>2</v>
      </c>
      <c r="P20" s="14">
        <f>VLOOKUP($C20,'Info on Coh Anal Stocks'!$A$6:$K$68,6,FALSE)</f>
        <v>2</v>
      </c>
      <c r="Q20" s="14">
        <f>VLOOKUP($C20,'Info on Coh Anal Stocks'!$A$6:$K$68,7,FALSE)</f>
        <v>4</v>
      </c>
      <c r="R20" s="14">
        <f>VLOOKUP($C20,'Info on Coh Anal Stocks'!$A$6:$K$68,8,FALSE)</f>
        <v>6</v>
      </c>
      <c r="S20" s="14">
        <f>VLOOKUP($C20,'Info on Coh Anal Stocks'!$A$6:$K$68,9,FALSE)</f>
        <v>0</v>
      </c>
      <c r="T20" s="14">
        <f>VLOOKUP($C20,'Info on Coh Anal Stocks'!$A$6:$K$68,10,FALSE)</f>
        <v>2</v>
      </c>
      <c r="U20">
        <f t="shared" si="1"/>
        <v>1998</v>
      </c>
      <c r="V20" s="14">
        <f>VLOOKUP($C20,'Info on Coh Anal Stocks'!$A$6:$K$68,10,FALSE)</f>
        <v>2</v>
      </c>
      <c r="W20" t="str">
        <f t="shared" si="2"/>
        <v>ocean</v>
      </c>
      <c r="X20">
        <f t="shared" si="3"/>
        <v>0</v>
      </c>
    </row>
    <row r="21" spans="1:24" x14ac:dyDescent="0.25">
      <c r="A21" s="14" t="str">
        <f t="shared" si="0"/>
        <v>ATN1998</v>
      </c>
      <c r="B21" s="14" t="s">
        <v>3</v>
      </c>
      <c r="C21" s="14" t="s">
        <v>4</v>
      </c>
      <c r="D21" s="14">
        <v>1998</v>
      </c>
      <c r="E21" s="19">
        <v>8.6195719999999993E-5</v>
      </c>
      <c r="F21" s="14">
        <v>7.2229379999999999E-3</v>
      </c>
      <c r="G21" s="14">
        <v>2.1426210000000001E-2</v>
      </c>
      <c r="H21" s="28">
        <v>2</v>
      </c>
      <c r="I21" s="14">
        <v>6</v>
      </c>
      <c r="J21" s="14" t="s">
        <v>238</v>
      </c>
      <c r="K21" s="14">
        <v>6</v>
      </c>
      <c r="L21" s="14" t="str">
        <f>VLOOKUP($C21,'Info on Coh Anal Stocks'!$A$6:$K$68,2,FALSE)</f>
        <v>BC</v>
      </c>
      <c r="M21" s="14" t="str">
        <f>VLOOKUP($C21,'Info on Coh Anal Stocks'!$A$6:$K$68,3,FALSE)</f>
        <v>CBC</v>
      </c>
      <c r="N21" s="14" t="str">
        <f>VLOOKUP($C21,'Info on Coh Anal Stocks'!$A$6:$K$68,4,FALSE)</f>
        <v>Atnarko River Summer</v>
      </c>
      <c r="O21" s="14">
        <f>VLOOKUP($C21,'Info on Coh Anal Stocks'!$A$6:$K$68,5,FALSE)</f>
        <v>2</v>
      </c>
      <c r="P21" s="14">
        <f>VLOOKUP($C21,'Info on Coh Anal Stocks'!$A$6:$K$68,6,FALSE)</f>
        <v>2</v>
      </c>
      <c r="Q21" s="14">
        <f>VLOOKUP($C21,'Info on Coh Anal Stocks'!$A$6:$K$68,7,FALSE)</f>
        <v>4</v>
      </c>
      <c r="R21" s="14">
        <f>VLOOKUP($C21,'Info on Coh Anal Stocks'!$A$6:$K$68,8,FALSE)</f>
        <v>6</v>
      </c>
      <c r="S21" s="14">
        <f>VLOOKUP($C21,'Info on Coh Anal Stocks'!$A$6:$K$68,9,FALSE)</f>
        <v>0</v>
      </c>
      <c r="T21" s="14">
        <f>VLOOKUP($C21,'Info on Coh Anal Stocks'!$A$6:$K$68,10,FALSE)</f>
        <v>2</v>
      </c>
      <c r="U21">
        <f t="shared" si="1"/>
        <v>1999</v>
      </c>
      <c r="V21" s="14">
        <f>VLOOKUP($C21,'Info on Coh Anal Stocks'!$A$6:$K$68,10,FALSE)</f>
        <v>2</v>
      </c>
      <c r="W21" t="str">
        <f t="shared" si="2"/>
        <v>ocean</v>
      </c>
      <c r="X21">
        <f t="shared" si="3"/>
        <v>0</v>
      </c>
    </row>
    <row r="22" spans="1:24" x14ac:dyDescent="0.25">
      <c r="A22" s="14" t="str">
        <f t="shared" si="0"/>
        <v>ATN1999</v>
      </c>
      <c r="B22" s="14" t="s">
        <v>3</v>
      </c>
      <c r="C22" s="14" t="s">
        <v>4</v>
      </c>
      <c r="D22" s="14">
        <v>1999</v>
      </c>
      <c r="E22" s="19">
        <v>6.2008130000000002E-5</v>
      </c>
      <c r="F22" s="14">
        <v>4.2514579999999996E-3</v>
      </c>
      <c r="G22" s="14">
        <v>1.327686E-2</v>
      </c>
      <c r="H22" s="28">
        <v>2</v>
      </c>
      <c r="I22" s="14">
        <v>6</v>
      </c>
      <c r="J22" s="14" t="s">
        <v>238</v>
      </c>
      <c r="K22" s="14">
        <v>6</v>
      </c>
      <c r="L22" s="14" t="str">
        <f>VLOOKUP($C22,'Info on Coh Anal Stocks'!$A$6:$K$68,2,FALSE)</f>
        <v>BC</v>
      </c>
      <c r="M22" s="14" t="str">
        <f>VLOOKUP($C22,'Info on Coh Anal Stocks'!$A$6:$K$68,3,FALSE)</f>
        <v>CBC</v>
      </c>
      <c r="N22" s="14" t="str">
        <f>VLOOKUP($C22,'Info on Coh Anal Stocks'!$A$6:$K$68,4,FALSE)</f>
        <v>Atnarko River Summer</v>
      </c>
      <c r="O22" s="14">
        <f>VLOOKUP($C22,'Info on Coh Anal Stocks'!$A$6:$K$68,5,FALSE)</f>
        <v>2</v>
      </c>
      <c r="P22" s="14">
        <f>VLOOKUP($C22,'Info on Coh Anal Stocks'!$A$6:$K$68,6,FALSE)</f>
        <v>2</v>
      </c>
      <c r="Q22" s="14">
        <f>VLOOKUP($C22,'Info on Coh Anal Stocks'!$A$6:$K$68,7,FALSE)</f>
        <v>4</v>
      </c>
      <c r="R22" s="14">
        <f>VLOOKUP($C22,'Info on Coh Anal Stocks'!$A$6:$K$68,8,FALSE)</f>
        <v>6</v>
      </c>
      <c r="S22" s="14">
        <f>VLOOKUP($C22,'Info on Coh Anal Stocks'!$A$6:$K$68,9,FALSE)</f>
        <v>0</v>
      </c>
      <c r="T22" s="14">
        <f>VLOOKUP($C22,'Info on Coh Anal Stocks'!$A$6:$K$68,10,FALSE)</f>
        <v>2</v>
      </c>
      <c r="U22">
        <f t="shared" si="1"/>
        <v>2000</v>
      </c>
      <c r="V22" s="14">
        <f>VLOOKUP($C22,'Info on Coh Anal Stocks'!$A$6:$K$68,10,FALSE)</f>
        <v>2</v>
      </c>
      <c r="W22" t="str">
        <f t="shared" si="2"/>
        <v>ocean</v>
      </c>
      <c r="X22">
        <f t="shared" si="3"/>
        <v>0</v>
      </c>
    </row>
    <row r="23" spans="1:24" x14ac:dyDescent="0.25">
      <c r="A23" s="14" t="str">
        <f t="shared" si="0"/>
        <v>ATN2000</v>
      </c>
      <c r="B23" s="14" t="s">
        <v>3</v>
      </c>
      <c r="C23" s="14" t="s">
        <v>4</v>
      </c>
      <c r="D23" s="14">
        <v>2000</v>
      </c>
      <c r="E23" s="19">
        <v>9.9098269999999997E-5</v>
      </c>
      <c r="F23" s="14">
        <v>4.4067919999999997E-3</v>
      </c>
      <c r="G23" s="14">
        <v>1.362258E-2</v>
      </c>
      <c r="H23" s="28">
        <v>2</v>
      </c>
      <c r="I23" s="14">
        <v>6</v>
      </c>
      <c r="J23" s="14" t="s">
        <v>238</v>
      </c>
      <c r="K23" s="14">
        <v>6</v>
      </c>
      <c r="L23" s="14" t="str">
        <f>VLOOKUP($C23,'Info on Coh Anal Stocks'!$A$6:$K$68,2,FALSE)</f>
        <v>BC</v>
      </c>
      <c r="M23" s="14" t="str">
        <f>VLOOKUP($C23,'Info on Coh Anal Stocks'!$A$6:$K$68,3,FALSE)</f>
        <v>CBC</v>
      </c>
      <c r="N23" s="14" t="str">
        <f>VLOOKUP($C23,'Info on Coh Anal Stocks'!$A$6:$K$68,4,FALSE)</f>
        <v>Atnarko River Summer</v>
      </c>
      <c r="O23" s="14">
        <f>VLOOKUP($C23,'Info on Coh Anal Stocks'!$A$6:$K$68,5,FALSE)</f>
        <v>2</v>
      </c>
      <c r="P23" s="14">
        <f>VLOOKUP($C23,'Info on Coh Anal Stocks'!$A$6:$K$68,6,FALSE)</f>
        <v>2</v>
      </c>
      <c r="Q23" s="14">
        <f>VLOOKUP($C23,'Info on Coh Anal Stocks'!$A$6:$K$68,7,FALSE)</f>
        <v>4</v>
      </c>
      <c r="R23" s="14">
        <f>VLOOKUP($C23,'Info on Coh Anal Stocks'!$A$6:$K$68,8,FALSE)</f>
        <v>6</v>
      </c>
      <c r="S23" s="14">
        <f>VLOOKUP($C23,'Info on Coh Anal Stocks'!$A$6:$K$68,9,FALSE)</f>
        <v>0</v>
      </c>
      <c r="T23" s="14">
        <f>VLOOKUP($C23,'Info on Coh Anal Stocks'!$A$6:$K$68,10,FALSE)</f>
        <v>2</v>
      </c>
      <c r="U23">
        <f t="shared" si="1"/>
        <v>2001</v>
      </c>
      <c r="V23" s="14">
        <f>VLOOKUP($C23,'Info on Coh Anal Stocks'!$A$6:$K$68,10,FALSE)</f>
        <v>2</v>
      </c>
      <c r="W23" t="str">
        <f t="shared" si="2"/>
        <v>ocean</v>
      </c>
      <c r="X23">
        <f t="shared" si="3"/>
        <v>0</v>
      </c>
    </row>
    <row r="24" spans="1:24" x14ac:dyDescent="0.25">
      <c r="A24" s="14" t="str">
        <f t="shared" si="0"/>
        <v>ATN2001</v>
      </c>
      <c r="B24" s="14" t="s">
        <v>3</v>
      </c>
      <c r="C24" s="14" t="s">
        <v>4</v>
      </c>
      <c r="D24" s="14">
        <v>2001</v>
      </c>
      <c r="E24" s="14">
        <v>1.857881E-4</v>
      </c>
      <c r="F24" s="14">
        <v>1.0782979999999999E-2</v>
      </c>
      <c r="G24" s="14">
        <v>3.3558369999999997E-2</v>
      </c>
      <c r="H24" s="28">
        <v>2</v>
      </c>
      <c r="I24" s="14">
        <v>6</v>
      </c>
      <c r="J24" s="14" t="s">
        <v>238</v>
      </c>
      <c r="K24" s="14">
        <v>6</v>
      </c>
      <c r="L24" s="14" t="str">
        <f>VLOOKUP($C24,'Info on Coh Anal Stocks'!$A$6:$K$68,2,FALSE)</f>
        <v>BC</v>
      </c>
      <c r="M24" s="14" t="str">
        <f>VLOOKUP($C24,'Info on Coh Anal Stocks'!$A$6:$K$68,3,FALSE)</f>
        <v>CBC</v>
      </c>
      <c r="N24" s="14" t="str">
        <f>VLOOKUP($C24,'Info on Coh Anal Stocks'!$A$6:$K$68,4,FALSE)</f>
        <v>Atnarko River Summer</v>
      </c>
      <c r="O24" s="14">
        <f>VLOOKUP($C24,'Info on Coh Anal Stocks'!$A$6:$K$68,5,FALSE)</f>
        <v>2</v>
      </c>
      <c r="P24" s="14">
        <f>VLOOKUP($C24,'Info on Coh Anal Stocks'!$A$6:$K$68,6,FALSE)</f>
        <v>2</v>
      </c>
      <c r="Q24" s="14">
        <f>VLOOKUP($C24,'Info on Coh Anal Stocks'!$A$6:$K$68,7,FALSE)</f>
        <v>4</v>
      </c>
      <c r="R24" s="14">
        <f>VLOOKUP($C24,'Info on Coh Anal Stocks'!$A$6:$K$68,8,FALSE)</f>
        <v>6</v>
      </c>
      <c r="S24" s="14">
        <f>VLOOKUP($C24,'Info on Coh Anal Stocks'!$A$6:$K$68,9,FALSE)</f>
        <v>0</v>
      </c>
      <c r="T24" s="14">
        <f>VLOOKUP($C24,'Info on Coh Anal Stocks'!$A$6:$K$68,10,FALSE)</f>
        <v>2</v>
      </c>
      <c r="U24">
        <f t="shared" si="1"/>
        <v>2002</v>
      </c>
      <c r="V24" s="14">
        <f>VLOOKUP($C24,'Info on Coh Anal Stocks'!$A$6:$K$68,10,FALSE)</f>
        <v>2</v>
      </c>
      <c r="W24" t="str">
        <f t="shared" si="2"/>
        <v>ocean</v>
      </c>
      <c r="X24">
        <f t="shared" si="3"/>
        <v>0</v>
      </c>
    </row>
    <row r="25" spans="1:24" x14ac:dyDescent="0.25">
      <c r="A25" s="14" t="str">
        <f t="shared" si="0"/>
        <v>ATN2002</v>
      </c>
      <c r="B25" s="14" t="s">
        <v>3</v>
      </c>
      <c r="C25" s="14" t="s">
        <v>4</v>
      </c>
      <c r="D25" s="14">
        <v>2002</v>
      </c>
      <c r="E25" s="19">
        <v>8.2564550000000002E-5</v>
      </c>
      <c r="F25" s="14">
        <v>5.9699769999999996E-3</v>
      </c>
      <c r="G25" s="14">
        <v>1.8157800000000002E-2</v>
      </c>
      <c r="H25" s="28">
        <v>2</v>
      </c>
      <c r="I25" s="14">
        <v>6</v>
      </c>
      <c r="J25" s="14" t="s">
        <v>238</v>
      </c>
      <c r="K25" s="14">
        <v>6</v>
      </c>
      <c r="L25" s="14" t="str">
        <f>VLOOKUP($C25,'Info on Coh Anal Stocks'!$A$6:$K$68,2,FALSE)</f>
        <v>BC</v>
      </c>
      <c r="M25" s="14" t="str">
        <f>VLOOKUP($C25,'Info on Coh Anal Stocks'!$A$6:$K$68,3,FALSE)</f>
        <v>CBC</v>
      </c>
      <c r="N25" s="14" t="str">
        <f>VLOOKUP($C25,'Info on Coh Anal Stocks'!$A$6:$K$68,4,FALSE)</f>
        <v>Atnarko River Summer</v>
      </c>
      <c r="O25" s="14">
        <f>VLOOKUP($C25,'Info on Coh Anal Stocks'!$A$6:$K$68,5,FALSE)</f>
        <v>2</v>
      </c>
      <c r="P25" s="14">
        <f>VLOOKUP($C25,'Info on Coh Anal Stocks'!$A$6:$K$68,6,FALSE)</f>
        <v>2</v>
      </c>
      <c r="Q25" s="14">
        <f>VLOOKUP($C25,'Info on Coh Anal Stocks'!$A$6:$K$68,7,FALSE)</f>
        <v>4</v>
      </c>
      <c r="R25" s="14">
        <f>VLOOKUP($C25,'Info on Coh Anal Stocks'!$A$6:$K$68,8,FALSE)</f>
        <v>6</v>
      </c>
      <c r="S25" s="14">
        <f>VLOOKUP($C25,'Info on Coh Anal Stocks'!$A$6:$K$68,9,FALSE)</f>
        <v>0</v>
      </c>
      <c r="T25" s="14">
        <f>VLOOKUP($C25,'Info on Coh Anal Stocks'!$A$6:$K$68,10,FALSE)</f>
        <v>2</v>
      </c>
      <c r="U25">
        <f t="shared" si="1"/>
        <v>2003</v>
      </c>
      <c r="V25" s="14">
        <f>VLOOKUP($C25,'Info on Coh Anal Stocks'!$A$6:$K$68,10,FALSE)</f>
        <v>2</v>
      </c>
      <c r="W25" t="str">
        <f t="shared" si="2"/>
        <v>ocean</v>
      </c>
      <c r="X25">
        <f t="shared" si="3"/>
        <v>0</v>
      </c>
    </row>
    <row r="26" spans="1:24" x14ac:dyDescent="0.25">
      <c r="A26" s="14" t="str">
        <f t="shared" si="0"/>
        <v>ATN2003</v>
      </c>
      <c r="B26" s="14" t="s">
        <v>3</v>
      </c>
      <c r="C26" s="14" t="s">
        <v>4</v>
      </c>
      <c r="D26" s="14">
        <v>2003</v>
      </c>
      <c r="E26" s="14" t="s">
        <v>142</v>
      </c>
      <c r="F26" s="14" t="s">
        <v>142</v>
      </c>
      <c r="G26" s="14" t="s">
        <v>142</v>
      </c>
      <c r="H26" s="28" t="s">
        <v>142</v>
      </c>
      <c r="I26" s="14" t="s">
        <v>142</v>
      </c>
      <c r="J26" s="14" t="s">
        <v>142</v>
      </c>
      <c r="K26" s="14" t="s">
        <v>142</v>
      </c>
      <c r="L26" s="14" t="str">
        <f>VLOOKUP($C26,'Info on Coh Anal Stocks'!$A$6:$K$68,2,FALSE)</f>
        <v>BC</v>
      </c>
      <c r="M26" s="14" t="str">
        <f>VLOOKUP($C26,'Info on Coh Anal Stocks'!$A$6:$K$68,3,FALSE)</f>
        <v>CBC</v>
      </c>
      <c r="N26" s="14" t="str">
        <f>VLOOKUP($C26,'Info on Coh Anal Stocks'!$A$6:$K$68,4,FALSE)</f>
        <v>Atnarko River Summer</v>
      </c>
      <c r="O26" s="14">
        <f>VLOOKUP($C26,'Info on Coh Anal Stocks'!$A$6:$K$68,5,FALSE)</f>
        <v>2</v>
      </c>
      <c r="P26" s="14">
        <f>VLOOKUP($C26,'Info on Coh Anal Stocks'!$A$6:$K$68,6,FALSE)</f>
        <v>2</v>
      </c>
      <c r="Q26" s="14">
        <f>VLOOKUP($C26,'Info on Coh Anal Stocks'!$A$6:$K$68,7,FALSE)</f>
        <v>4</v>
      </c>
      <c r="R26" s="14">
        <f>VLOOKUP($C26,'Info on Coh Anal Stocks'!$A$6:$K$68,8,FALSE)</f>
        <v>6</v>
      </c>
      <c r="S26" s="14">
        <f>VLOOKUP($C26,'Info on Coh Anal Stocks'!$A$6:$K$68,9,FALSE)</f>
        <v>0</v>
      </c>
      <c r="T26" s="14">
        <f>VLOOKUP($C26,'Info on Coh Anal Stocks'!$A$6:$K$68,10,FALSE)</f>
        <v>2</v>
      </c>
      <c r="U26">
        <f t="shared" si="1"/>
        <v>2004</v>
      </c>
      <c r="V26" s="14">
        <f>VLOOKUP($C26,'Info on Coh Anal Stocks'!$A$6:$K$68,10,FALSE)</f>
        <v>2</v>
      </c>
      <c r="W26" t="str">
        <f t="shared" si="2"/>
        <v>ocean</v>
      </c>
      <c r="X26" t="str">
        <f t="shared" si="3"/>
        <v>na</v>
      </c>
    </row>
    <row r="27" spans="1:24" x14ac:dyDescent="0.25">
      <c r="A27" s="14" t="str">
        <f t="shared" si="0"/>
        <v>ATN2004</v>
      </c>
      <c r="B27" s="14" t="s">
        <v>3</v>
      </c>
      <c r="C27" s="14" t="s">
        <v>4</v>
      </c>
      <c r="D27" s="14">
        <v>2004</v>
      </c>
      <c r="E27" s="14" t="s">
        <v>142</v>
      </c>
      <c r="F27" s="14" t="s">
        <v>142</v>
      </c>
      <c r="G27" s="14" t="s">
        <v>142</v>
      </c>
      <c r="H27" s="28" t="s">
        <v>142</v>
      </c>
      <c r="I27" s="14" t="s">
        <v>142</v>
      </c>
      <c r="J27" s="14" t="s">
        <v>142</v>
      </c>
      <c r="K27" s="14" t="s">
        <v>142</v>
      </c>
      <c r="L27" s="14" t="str">
        <f>VLOOKUP($C27,'Info on Coh Anal Stocks'!$A$6:$K$68,2,FALSE)</f>
        <v>BC</v>
      </c>
      <c r="M27" s="14" t="str">
        <f>VLOOKUP($C27,'Info on Coh Anal Stocks'!$A$6:$K$68,3,FALSE)</f>
        <v>CBC</v>
      </c>
      <c r="N27" s="14" t="str">
        <f>VLOOKUP($C27,'Info on Coh Anal Stocks'!$A$6:$K$68,4,FALSE)</f>
        <v>Atnarko River Summer</v>
      </c>
      <c r="O27" s="14">
        <f>VLOOKUP($C27,'Info on Coh Anal Stocks'!$A$6:$K$68,5,FALSE)</f>
        <v>2</v>
      </c>
      <c r="P27" s="14">
        <f>VLOOKUP($C27,'Info on Coh Anal Stocks'!$A$6:$K$68,6,FALSE)</f>
        <v>2</v>
      </c>
      <c r="Q27" s="14">
        <f>VLOOKUP($C27,'Info on Coh Anal Stocks'!$A$6:$K$68,7,FALSE)</f>
        <v>4</v>
      </c>
      <c r="R27" s="14">
        <f>VLOOKUP($C27,'Info on Coh Anal Stocks'!$A$6:$K$68,8,FALSE)</f>
        <v>6</v>
      </c>
      <c r="S27" s="14">
        <f>VLOOKUP($C27,'Info on Coh Anal Stocks'!$A$6:$K$68,9,FALSE)</f>
        <v>0</v>
      </c>
      <c r="T27" s="14">
        <f>VLOOKUP($C27,'Info on Coh Anal Stocks'!$A$6:$K$68,10,FALSE)</f>
        <v>2</v>
      </c>
      <c r="U27">
        <f t="shared" si="1"/>
        <v>2005</v>
      </c>
      <c r="V27" s="14">
        <f>VLOOKUP($C27,'Info on Coh Anal Stocks'!$A$6:$K$68,10,FALSE)</f>
        <v>2</v>
      </c>
      <c r="W27" t="str">
        <f t="shared" si="2"/>
        <v>ocean</v>
      </c>
      <c r="X27" t="str">
        <f t="shared" si="3"/>
        <v>na</v>
      </c>
    </row>
    <row r="28" spans="1:24" x14ac:dyDescent="0.25">
      <c r="A28" s="14" t="str">
        <f t="shared" si="0"/>
        <v>ATN2005</v>
      </c>
      <c r="B28" s="14" t="s">
        <v>3</v>
      </c>
      <c r="C28" s="14" t="s">
        <v>4</v>
      </c>
      <c r="D28" s="14">
        <v>2005</v>
      </c>
      <c r="E28" s="14">
        <v>3.2482859999999998E-4</v>
      </c>
      <c r="F28" s="14">
        <v>7.5661840000000001E-3</v>
      </c>
      <c r="G28" s="14">
        <v>2.253865E-2</v>
      </c>
      <c r="H28" s="28">
        <v>2</v>
      </c>
      <c r="I28" s="14">
        <v>6</v>
      </c>
      <c r="J28" s="14" t="s">
        <v>238</v>
      </c>
      <c r="K28" s="14">
        <v>6</v>
      </c>
      <c r="L28" s="14" t="str">
        <f>VLOOKUP($C28,'Info on Coh Anal Stocks'!$A$6:$K$68,2,FALSE)</f>
        <v>BC</v>
      </c>
      <c r="M28" s="14" t="str">
        <f>VLOOKUP($C28,'Info on Coh Anal Stocks'!$A$6:$K$68,3,FALSE)</f>
        <v>CBC</v>
      </c>
      <c r="N28" s="14" t="str">
        <f>VLOOKUP($C28,'Info on Coh Anal Stocks'!$A$6:$K$68,4,FALSE)</f>
        <v>Atnarko River Summer</v>
      </c>
      <c r="O28" s="14">
        <f>VLOOKUP($C28,'Info on Coh Anal Stocks'!$A$6:$K$68,5,FALSE)</f>
        <v>2</v>
      </c>
      <c r="P28" s="14">
        <f>VLOOKUP($C28,'Info on Coh Anal Stocks'!$A$6:$K$68,6,FALSE)</f>
        <v>2</v>
      </c>
      <c r="Q28" s="14">
        <f>VLOOKUP($C28,'Info on Coh Anal Stocks'!$A$6:$K$68,7,FALSE)</f>
        <v>4</v>
      </c>
      <c r="R28" s="14">
        <f>VLOOKUP($C28,'Info on Coh Anal Stocks'!$A$6:$K$68,8,FALSE)</f>
        <v>6</v>
      </c>
      <c r="S28" s="14">
        <f>VLOOKUP($C28,'Info on Coh Anal Stocks'!$A$6:$K$68,9,FALSE)</f>
        <v>0</v>
      </c>
      <c r="T28" s="14">
        <f>VLOOKUP($C28,'Info on Coh Anal Stocks'!$A$6:$K$68,10,FALSE)</f>
        <v>2</v>
      </c>
      <c r="U28">
        <f t="shared" si="1"/>
        <v>2006</v>
      </c>
      <c r="V28" s="14">
        <f>VLOOKUP($C28,'Info on Coh Anal Stocks'!$A$6:$K$68,10,FALSE)</f>
        <v>2</v>
      </c>
      <c r="W28" t="str">
        <f t="shared" si="2"/>
        <v>ocean</v>
      </c>
      <c r="X28">
        <f t="shared" si="3"/>
        <v>0</v>
      </c>
    </row>
    <row r="29" spans="1:24" x14ac:dyDescent="0.25">
      <c r="A29" s="14" t="str">
        <f t="shared" si="0"/>
        <v>ATN2006</v>
      </c>
      <c r="B29" s="14" t="s">
        <v>3</v>
      </c>
      <c r="C29" s="14" t="s">
        <v>4</v>
      </c>
      <c r="D29" s="14">
        <v>2006</v>
      </c>
      <c r="E29" s="19">
        <v>1.123652E-5</v>
      </c>
      <c r="F29" s="14">
        <v>3.7063500000000002E-3</v>
      </c>
      <c r="G29" s="14">
        <v>1.0890240000000001E-2</v>
      </c>
      <c r="H29" s="28">
        <v>2</v>
      </c>
      <c r="I29" s="14">
        <v>6</v>
      </c>
      <c r="J29" s="14" t="s">
        <v>238</v>
      </c>
      <c r="K29" s="14">
        <v>6</v>
      </c>
      <c r="L29" s="14" t="str">
        <f>VLOOKUP($C29,'Info on Coh Anal Stocks'!$A$6:$K$68,2,FALSE)</f>
        <v>BC</v>
      </c>
      <c r="M29" s="14" t="str">
        <f>VLOOKUP($C29,'Info on Coh Anal Stocks'!$A$6:$K$68,3,FALSE)</f>
        <v>CBC</v>
      </c>
      <c r="N29" s="14" t="str">
        <f>VLOOKUP($C29,'Info on Coh Anal Stocks'!$A$6:$K$68,4,FALSE)</f>
        <v>Atnarko River Summer</v>
      </c>
      <c r="O29" s="14">
        <f>VLOOKUP($C29,'Info on Coh Anal Stocks'!$A$6:$K$68,5,FALSE)</f>
        <v>2</v>
      </c>
      <c r="P29" s="14">
        <f>VLOOKUP($C29,'Info on Coh Anal Stocks'!$A$6:$K$68,6,FALSE)</f>
        <v>2</v>
      </c>
      <c r="Q29" s="14">
        <f>VLOOKUP($C29,'Info on Coh Anal Stocks'!$A$6:$K$68,7,FALSE)</f>
        <v>4</v>
      </c>
      <c r="R29" s="14">
        <f>VLOOKUP($C29,'Info on Coh Anal Stocks'!$A$6:$K$68,8,FALSE)</f>
        <v>6</v>
      </c>
      <c r="S29" s="14">
        <f>VLOOKUP($C29,'Info on Coh Anal Stocks'!$A$6:$K$68,9,FALSE)</f>
        <v>0</v>
      </c>
      <c r="T29" s="14">
        <f>VLOOKUP($C29,'Info on Coh Anal Stocks'!$A$6:$K$68,10,FALSE)</f>
        <v>2</v>
      </c>
      <c r="U29">
        <f t="shared" si="1"/>
        <v>2007</v>
      </c>
      <c r="V29" s="14">
        <f>VLOOKUP($C29,'Info on Coh Anal Stocks'!$A$6:$K$68,10,FALSE)</f>
        <v>2</v>
      </c>
      <c r="W29" t="str">
        <f t="shared" si="2"/>
        <v>ocean</v>
      </c>
      <c r="X29">
        <f t="shared" si="3"/>
        <v>0</v>
      </c>
    </row>
    <row r="30" spans="1:24" x14ac:dyDescent="0.25">
      <c r="A30" s="14" t="str">
        <f t="shared" si="0"/>
        <v>ATN2007</v>
      </c>
      <c r="B30" s="14" t="s">
        <v>3</v>
      </c>
      <c r="C30" s="14" t="s">
        <v>4</v>
      </c>
      <c r="D30" s="14">
        <v>2007</v>
      </c>
      <c r="E30" s="19">
        <v>9.2725230000000007E-5</v>
      </c>
      <c r="F30" s="14">
        <v>5.3231399999999996E-3</v>
      </c>
      <c r="G30" s="14">
        <v>1.6030139999999998E-2</v>
      </c>
      <c r="H30" s="28">
        <v>2</v>
      </c>
      <c r="I30" s="14">
        <v>6</v>
      </c>
      <c r="J30" s="14" t="s">
        <v>238</v>
      </c>
      <c r="K30" s="14">
        <v>6</v>
      </c>
      <c r="L30" s="14" t="str">
        <f>VLOOKUP($C30,'Info on Coh Anal Stocks'!$A$6:$K$68,2,FALSE)</f>
        <v>BC</v>
      </c>
      <c r="M30" s="14" t="str">
        <f>VLOOKUP($C30,'Info on Coh Anal Stocks'!$A$6:$K$68,3,FALSE)</f>
        <v>CBC</v>
      </c>
      <c r="N30" s="14" t="str">
        <f>VLOOKUP($C30,'Info on Coh Anal Stocks'!$A$6:$K$68,4,FALSE)</f>
        <v>Atnarko River Summer</v>
      </c>
      <c r="O30" s="14">
        <f>VLOOKUP($C30,'Info on Coh Anal Stocks'!$A$6:$K$68,5,FALSE)</f>
        <v>2</v>
      </c>
      <c r="P30" s="14">
        <f>VLOOKUP($C30,'Info on Coh Anal Stocks'!$A$6:$K$68,6,FALSE)</f>
        <v>2</v>
      </c>
      <c r="Q30" s="14">
        <f>VLOOKUP($C30,'Info on Coh Anal Stocks'!$A$6:$K$68,7,FALSE)</f>
        <v>4</v>
      </c>
      <c r="R30" s="14">
        <f>VLOOKUP($C30,'Info on Coh Anal Stocks'!$A$6:$K$68,8,FALSE)</f>
        <v>6</v>
      </c>
      <c r="S30" s="14">
        <f>VLOOKUP($C30,'Info on Coh Anal Stocks'!$A$6:$K$68,9,FALSE)</f>
        <v>0</v>
      </c>
      <c r="T30" s="14">
        <f>VLOOKUP($C30,'Info on Coh Anal Stocks'!$A$6:$K$68,10,FALSE)</f>
        <v>2</v>
      </c>
      <c r="U30">
        <f t="shared" si="1"/>
        <v>2008</v>
      </c>
      <c r="V30" s="14">
        <f>VLOOKUP($C30,'Info on Coh Anal Stocks'!$A$6:$K$68,10,FALSE)</f>
        <v>2</v>
      </c>
      <c r="W30" t="str">
        <f t="shared" si="2"/>
        <v>ocean</v>
      </c>
      <c r="X30">
        <f t="shared" si="3"/>
        <v>0</v>
      </c>
    </row>
    <row r="31" spans="1:24" x14ac:dyDescent="0.25">
      <c r="A31" s="14" t="str">
        <f t="shared" si="0"/>
        <v>ATN2008</v>
      </c>
      <c r="B31" s="14" t="s">
        <v>3</v>
      </c>
      <c r="C31" s="14" t="s">
        <v>4</v>
      </c>
      <c r="D31" s="14">
        <v>2008</v>
      </c>
      <c r="E31" s="19">
        <v>8.7956369999999995E-5</v>
      </c>
      <c r="F31" s="14">
        <v>2.615357E-3</v>
      </c>
      <c r="G31" s="14">
        <v>7.9399350000000004E-3</v>
      </c>
      <c r="H31" s="28">
        <v>2</v>
      </c>
      <c r="I31" s="14">
        <v>6</v>
      </c>
      <c r="J31" s="14" t="s">
        <v>238</v>
      </c>
      <c r="K31" s="14">
        <v>6</v>
      </c>
      <c r="L31" s="14" t="str">
        <f>VLOOKUP($C31,'Info on Coh Anal Stocks'!$A$6:$K$68,2,FALSE)</f>
        <v>BC</v>
      </c>
      <c r="M31" s="14" t="str">
        <f>VLOOKUP($C31,'Info on Coh Anal Stocks'!$A$6:$K$68,3,FALSE)</f>
        <v>CBC</v>
      </c>
      <c r="N31" s="14" t="str">
        <f>VLOOKUP($C31,'Info on Coh Anal Stocks'!$A$6:$K$68,4,FALSE)</f>
        <v>Atnarko River Summer</v>
      </c>
      <c r="O31" s="14">
        <f>VLOOKUP($C31,'Info on Coh Anal Stocks'!$A$6:$K$68,5,FALSE)</f>
        <v>2</v>
      </c>
      <c r="P31" s="14">
        <f>VLOOKUP($C31,'Info on Coh Anal Stocks'!$A$6:$K$68,6,FALSE)</f>
        <v>2</v>
      </c>
      <c r="Q31" s="14">
        <f>VLOOKUP($C31,'Info on Coh Anal Stocks'!$A$6:$K$68,7,FALSE)</f>
        <v>4</v>
      </c>
      <c r="R31" s="14">
        <f>VLOOKUP($C31,'Info on Coh Anal Stocks'!$A$6:$K$68,8,FALSE)</f>
        <v>6</v>
      </c>
      <c r="S31" s="14">
        <f>VLOOKUP($C31,'Info on Coh Anal Stocks'!$A$6:$K$68,9,FALSE)</f>
        <v>0</v>
      </c>
      <c r="T31" s="14">
        <f>VLOOKUP($C31,'Info on Coh Anal Stocks'!$A$6:$K$68,10,FALSE)</f>
        <v>2</v>
      </c>
      <c r="U31">
        <f t="shared" si="1"/>
        <v>2009</v>
      </c>
      <c r="V31" s="14">
        <f>VLOOKUP($C31,'Info on Coh Anal Stocks'!$A$6:$K$68,10,FALSE)</f>
        <v>2</v>
      </c>
      <c r="W31" t="str">
        <f t="shared" si="2"/>
        <v>ocean</v>
      </c>
      <c r="X31">
        <f t="shared" si="3"/>
        <v>0</v>
      </c>
    </row>
    <row r="32" spans="1:24" x14ac:dyDescent="0.25">
      <c r="A32" s="14" t="str">
        <f t="shared" si="0"/>
        <v>ATN2009</v>
      </c>
      <c r="B32" s="14" t="s">
        <v>3</v>
      </c>
      <c r="C32" s="14" t="s">
        <v>4</v>
      </c>
      <c r="D32" s="14">
        <v>2009</v>
      </c>
      <c r="E32" s="14">
        <v>1.7186950000000001E-4</v>
      </c>
      <c r="F32" s="14">
        <v>7.2298650000000002E-3</v>
      </c>
      <c r="G32" s="14">
        <v>2.1519219999999999E-2</v>
      </c>
      <c r="H32" s="28">
        <v>2</v>
      </c>
      <c r="I32" s="14">
        <v>6</v>
      </c>
      <c r="J32" s="14" t="s">
        <v>238</v>
      </c>
      <c r="K32" s="14">
        <v>6</v>
      </c>
      <c r="L32" s="14" t="str">
        <f>VLOOKUP($C32,'Info on Coh Anal Stocks'!$A$6:$K$68,2,FALSE)</f>
        <v>BC</v>
      </c>
      <c r="M32" s="14" t="str">
        <f>VLOOKUP($C32,'Info on Coh Anal Stocks'!$A$6:$K$68,3,FALSE)</f>
        <v>CBC</v>
      </c>
      <c r="N32" s="14" t="str">
        <f>VLOOKUP($C32,'Info on Coh Anal Stocks'!$A$6:$K$68,4,FALSE)</f>
        <v>Atnarko River Summer</v>
      </c>
      <c r="O32" s="14">
        <f>VLOOKUP($C32,'Info on Coh Anal Stocks'!$A$6:$K$68,5,FALSE)</f>
        <v>2</v>
      </c>
      <c r="P32" s="14">
        <f>VLOOKUP($C32,'Info on Coh Anal Stocks'!$A$6:$K$68,6,FALSE)</f>
        <v>2</v>
      </c>
      <c r="Q32" s="14">
        <f>VLOOKUP($C32,'Info on Coh Anal Stocks'!$A$6:$K$68,7,FALSE)</f>
        <v>4</v>
      </c>
      <c r="R32" s="14">
        <f>VLOOKUP($C32,'Info on Coh Anal Stocks'!$A$6:$K$68,8,FALSE)</f>
        <v>6</v>
      </c>
      <c r="S32" s="14">
        <f>VLOOKUP($C32,'Info on Coh Anal Stocks'!$A$6:$K$68,9,FALSE)</f>
        <v>0</v>
      </c>
      <c r="T32" s="14">
        <f>VLOOKUP($C32,'Info on Coh Anal Stocks'!$A$6:$K$68,10,FALSE)</f>
        <v>2</v>
      </c>
      <c r="U32">
        <f t="shared" si="1"/>
        <v>2010</v>
      </c>
      <c r="V32" s="14">
        <f>VLOOKUP($C32,'Info on Coh Anal Stocks'!$A$6:$K$68,10,FALSE)</f>
        <v>2</v>
      </c>
      <c r="W32" t="str">
        <f t="shared" si="2"/>
        <v>ocean</v>
      </c>
      <c r="X32">
        <f t="shared" si="3"/>
        <v>0</v>
      </c>
    </row>
    <row r="33" spans="1:24" x14ac:dyDescent="0.25">
      <c r="A33" s="14" t="str">
        <f t="shared" si="0"/>
        <v>ATN2010</v>
      </c>
      <c r="B33" s="14" t="s">
        <v>3</v>
      </c>
      <c r="C33" s="14" t="s">
        <v>4</v>
      </c>
      <c r="D33" s="14">
        <v>2010</v>
      </c>
      <c r="E33" s="14">
        <v>2.4439500000000001E-4</v>
      </c>
      <c r="F33" s="14">
        <v>1.181713E-2</v>
      </c>
      <c r="G33" s="14">
        <v>3.4945700000000003E-2</v>
      </c>
      <c r="H33" s="28">
        <v>2</v>
      </c>
      <c r="I33" s="14">
        <v>6</v>
      </c>
      <c r="J33" s="14" t="s">
        <v>238</v>
      </c>
      <c r="K33" s="14">
        <v>6</v>
      </c>
      <c r="L33" s="14" t="str">
        <f>VLOOKUP($C33,'Info on Coh Anal Stocks'!$A$6:$K$68,2,FALSE)</f>
        <v>BC</v>
      </c>
      <c r="M33" s="14" t="str">
        <f>VLOOKUP($C33,'Info on Coh Anal Stocks'!$A$6:$K$68,3,FALSE)</f>
        <v>CBC</v>
      </c>
      <c r="N33" s="14" t="str">
        <f>VLOOKUP($C33,'Info on Coh Anal Stocks'!$A$6:$K$68,4,FALSE)</f>
        <v>Atnarko River Summer</v>
      </c>
      <c r="O33" s="14">
        <f>VLOOKUP($C33,'Info on Coh Anal Stocks'!$A$6:$K$68,5,FALSE)</f>
        <v>2</v>
      </c>
      <c r="P33" s="14">
        <f>VLOOKUP($C33,'Info on Coh Anal Stocks'!$A$6:$K$68,6,FALSE)</f>
        <v>2</v>
      </c>
      <c r="Q33" s="14">
        <f>VLOOKUP($C33,'Info on Coh Anal Stocks'!$A$6:$K$68,7,FALSE)</f>
        <v>4</v>
      </c>
      <c r="R33" s="14">
        <f>VLOOKUP($C33,'Info on Coh Anal Stocks'!$A$6:$K$68,8,FALSE)</f>
        <v>6</v>
      </c>
      <c r="S33" s="14">
        <f>VLOOKUP($C33,'Info on Coh Anal Stocks'!$A$6:$K$68,9,FALSE)</f>
        <v>0</v>
      </c>
      <c r="T33" s="14">
        <f>VLOOKUP($C33,'Info on Coh Anal Stocks'!$A$6:$K$68,10,FALSE)</f>
        <v>2</v>
      </c>
      <c r="U33">
        <f t="shared" si="1"/>
        <v>2011</v>
      </c>
      <c r="V33" s="14">
        <f>VLOOKUP($C33,'Info on Coh Anal Stocks'!$A$6:$K$68,10,FALSE)</f>
        <v>2</v>
      </c>
      <c r="W33" t="str">
        <f t="shared" si="2"/>
        <v>ocean</v>
      </c>
      <c r="X33">
        <f t="shared" si="3"/>
        <v>0</v>
      </c>
    </row>
    <row r="34" spans="1:24" x14ac:dyDescent="0.25">
      <c r="A34" s="14" t="str">
        <f t="shared" si="0"/>
        <v>ATN2011</v>
      </c>
      <c r="B34" s="14" t="s">
        <v>3</v>
      </c>
      <c r="C34" s="14" t="s">
        <v>4</v>
      </c>
      <c r="D34" s="14">
        <v>2011</v>
      </c>
      <c r="E34" s="14">
        <v>1.5798759999999999E-4</v>
      </c>
      <c r="F34" s="14">
        <v>2.022092E-2</v>
      </c>
      <c r="G34" s="14">
        <v>6.5920580000000006E-2</v>
      </c>
      <c r="H34" s="28">
        <v>2</v>
      </c>
      <c r="I34" s="14">
        <v>6</v>
      </c>
      <c r="J34" s="14" t="s">
        <v>239</v>
      </c>
      <c r="K34" s="14">
        <v>5</v>
      </c>
      <c r="L34" s="14" t="str">
        <f>VLOOKUP($C34,'Info on Coh Anal Stocks'!$A$6:$K$68,2,FALSE)</f>
        <v>BC</v>
      </c>
      <c r="M34" s="14" t="str">
        <f>VLOOKUP($C34,'Info on Coh Anal Stocks'!$A$6:$K$68,3,FALSE)</f>
        <v>CBC</v>
      </c>
      <c r="N34" s="14" t="str">
        <f>VLOOKUP($C34,'Info on Coh Anal Stocks'!$A$6:$K$68,4,FALSE)</f>
        <v>Atnarko River Summer</v>
      </c>
      <c r="O34" s="14">
        <f>VLOOKUP($C34,'Info on Coh Anal Stocks'!$A$6:$K$68,5,FALSE)</f>
        <v>2</v>
      </c>
      <c r="P34" s="14">
        <f>VLOOKUP($C34,'Info on Coh Anal Stocks'!$A$6:$K$68,6,FALSE)</f>
        <v>2</v>
      </c>
      <c r="Q34" s="14">
        <f>VLOOKUP($C34,'Info on Coh Anal Stocks'!$A$6:$K$68,7,FALSE)</f>
        <v>4</v>
      </c>
      <c r="R34" s="14">
        <f>VLOOKUP($C34,'Info on Coh Anal Stocks'!$A$6:$K$68,8,FALSE)</f>
        <v>6</v>
      </c>
      <c r="S34" s="14">
        <f>VLOOKUP($C34,'Info on Coh Anal Stocks'!$A$6:$K$68,9,FALSE)</f>
        <v>0</v>
      </c>
      <c r="T34" s="14">
        <f>VLOOKUP($C34,'Info on Coh Anal Stocks'!$A$6:$K$68,10,FALSE)</f>
        <v>2</v>
      </c>
      <c r="U34">
        <f t="shared" si="1"/>
        <v>2012</v>
      </c>
      <c r="V34" s="14">
        <f>VLOOKUP($C34,'Info on Coh Anal Stocks'!$A$6:$K$68,10,FALSE)</f>
        <v>2</v>
      </c>
      <c r="W34" t="str">
        <f t="shared" si="2"/>
        <v>ocean</v>
      </c>
      <c r="X34">
        <f t="shared" si="3"/>
        <v>1</v>
      </c>
    </row>
    <row r="35" spans="1:24" x14ac:dyDescent="0.25">
      <c r="A35" s="14" t="str">
        <f t="shared" si="0"/>
        <v>ATN2012</v>
      </c>
      <c r="B35" s="14" t="s">
        <v>3</v>
      </c>
      <c r="C35" s="14" t="s">
        <v>4</v>
      </c>
      <c r="D35" s="14">
        <v>2012</v>
      </c>
      <c r="E35" s="14">
        <v>2.0108570000000001E-4</v>
      </c>
      <c r="F35" s="14">
        <v>9.5155210000000007E-3</v>
      </c>
      <c r="G35" s="14">
        <v>4.8523549999999999E-2</v>
      </c>
      <c r="H35" s="28">
        <v>2</v>
      </c>
      <c r="I35" s="14">
        <v>6</v>
      </c>
      <c r="J35" s="14" t="s">
        <v>239</v>
      </c>
      <c r="K35" s="14">
        <v>4</v>
      </c>
      <c r="L35" s="14" t="str">
        <f>VLOOKUP($C35,'Info on Coh Anal Stocks'!$A$6:$K$68,2,FALSE)</f>
        <v>BC</v>
      </c>
      <c r="M35" s="14" t="str">
        <f>VLOOKUP($C35,'Info on Coh Anal Stocks'!$A$6:$K$68,3,FALSE)</f>
        <v>CBC</v>
      </c>
      <c r="N35" s="14" t="str">
        <f>VLOOKUP($C35,'Info on Coh Anal Stocks'!$A$6:$K$68,4,FALSE)</f>
        <v>Atnarko River Summer</v>
      </c>
      <c r="O35" s="14">
        <f>VLOOKUP($C35,'Info on Coh Anal Stocks'!$A$6:$K$68,5,FALSE)</f>
        <v>2</v>
      </c>
      <c r="P35" s="14">
        <f>VLOOKUP($C35,'Info on Coh Anal Stocks'!$A$6:$K$68,6,FALSE)</f>
        <v>2</v>
      </c>
      <c r="Q35" s="14">
        <f>VLOOKUP($C35,'Info on Coh Anal Stocks'!$A$6:$K$68,7,FALSE)</f>
        <v>4</v>
      </c>
      <c r="R35" s="14">
        <f>VLOOKUP($C35,'Info on Coh Anal Stocks'!$A$6:$K$68,8,FALSE)</f>
        <v>6</v>
      </c>
      <c r="S35" s="14">
        <f>VLOOKUP($C35,'Info on Coh Anal Stocks'!$A$6:$K$68,9,FALSE)</f>
        <v>0</v>
      </c>
      <c r="T35" s="14">
        <f>VLOOKUP($C35,'Info on Coh Anal Stocks'!$A$6:$K$68,10,FALSE)</f>
        <v>2</v>
      </c>
      <c r="U35">
        <f t="shared" si="1"/>
        <v>2013</v>
      </c>
      <c r="V35" s="14">
        <f>VLOOKUP($C35,'Info on Coh Anal Stocks'!$A$6:$K$68,10,FALSE)</f>
        <v>2</v>
      </c>
      <c r="W35" t="str">
        <f t="shared" si="2"/>
        <v>ocean</v>
      </c>
      <c r="X35">
        <f t="shared" si="3"/>
        <v>2</v>
      </c>
    </row>
    <row r="36" spans="1:24" x14ac:dyDescent="0.25">
      <c r="A36" s="14" t="str">
        <f t="shared" si="0"/>
        <v>ATN2013</v>
      </c>
      <c r="B36" s="14" t="s">
        <v>3</v>
      </c>
      <c r="C36" s="14" t="s">
        <v>4</v>
      </c>
      <c r="D36" s="14">
        <v>2013</v>
      </c>
      <c r="E36" s="14">
        <v>1.4120039999999999E-4</v>
      </c>
      <c r="F36" s="14">
        <v>8.2592669999999996E-4</v>
      </c>
      <c r="G36" s="14">
        <v>2.0806979999999999E-2</v>
      </c>
      <c r="H36" s="14">
        <v>2</v>
      </c>
      <c r="I36" s="14">
        <v>6</v>
      </c>
      <c r="J36" s="14" t="s">
        <v>239</v>
      </c>
      <c r="K36" s="14">
        <v>3</v>
      </c>
      <c r="L36" s="14" t="str">
        <f>VLOOKUP($C36,'Info on Coh Anal Stocks'!$A$6:$K$68,2,FALSE)</f>
        <v>BC</v>
      </c>
      <c r="M36" s="14" t="str">
        <f>VLOOKUP($C36,'Info on Coh Anal Stocks'!$A$6:$K$68,3,FALSE)</f>
        <v>CBC</v>
      </c>
      <c r="N36" s="14" t="str">
        <f>VLOOKUP($C36,'Info on Coh Anal Stocks'!$A$6:$K$68,4,FALSE)</f>
        <v>Atnarko River Summer</v>
      </c>
      <c r="O36" s="14">
        <f>VLOOKUP($C36,'Info on Coh Anal Stocks'!$A$6:$K$68,5,FALSE)</f>
        <v>2</v>
      </c>
      <c r="P36" s="14">
        <f>VLOOKUP($C36,'Info on Coh Anal Stocks'!$A$6:$K$68,6,FALSE)</f>
        <v>2</v>
      </c>
      <c r="Q36" s="14">
        <f>VLOOKUP($C36,'Info on Coh Anal Stocks'!$A$6:$K$68,7,FALSE)</f>
        <v>4</v>
      </c>
      <c r="R36" s="14">
        <f>VLOOKUP($C36,'Info on Coh Anal Stocks'!$A$6:$K$68,8,FALSE)</f>
        <v>6</v>
      </c>
      <c r="S36" s="14">
        <f>VLOOKUP($C36,'Info on Coh Anal Stocks'!$A$6:$K$68,9,FALSE)</f>
        <v>0</v>
      </c>
      <c r="T36" s="14">
        <f>VLOOKUP($C36,'Info on Coh Anal Stocks'!$A$6:$K$68,10,FALSE)</f>
        <v>2</v>
      </c>
      <c r="U36">
        <f t="shared" si="1"/>
        <v>2014</v>
      </c>
      <c r="V36" s="14">
        <f>VLOOKUP($C36,'Info on Coh Anal Stocks'!$A$6:$K$68,10,FALSE)</f>
        <v>2</v>
      </c>
      <c r="W36" t="str">
        <f t="shared" si="2"/>
        <v>ocean</v>
      </c>
      <c r="X36">
        <f t="shared" si="3"/>
        <v>3</v>
      </c>
    </row>
    <row r="37" spans="1:24" x14ac:dyDescent="0.25">
      <c r="A37" s="14" t="str">
        <f t="shared" si="0"/>
        <v>ATS1990</v>
      </c>
      <c r="B37" s="14" t="s">
        <v>3</v>
      </c>
      <c r="C37" s="14" t="s">
        <v>6</v>
      </c>
      <c r="D37" s="14">
        <v>1990</v>
      </c>
      <c r="E37" s="14">
        <v>0</v>
      </c>
      <c r="F37" s="14">
        <v>7.251721E-3</v>
      </c>
      <c r="G37" s="14">
        <v>2.4200329999999999E-2</v>
      </c>
      <c r="H37" s="14">
        <v>2</v>
      </c>
      <c r="I37" s="14">
        <v>6</v>
      </c>
      <c r="J37" s="14" t="s">
        <v>238</v>
      </c>
      <c r="K37" s="14">
        <v>6</v>
      </c>
      <c r="L37" s="14" t="str">
        <f>VLOOKUP($C37,'Info on Coh Anal Stocks'!$A$6:$K$68,2,FALSE)</f>
        <v>BC</v>
      </c>
      <c r="M37" s="14" t="str">
        <f>VLOOKUP($C37,'Info on Coh Anal Stocks'!$A$6:$K$68,3,FALSE)</f>
        <v>CBC</v>
      </c>
      <c r="N37" s="14" t="str">
        <f>VLOOKUP($C37,'Info on Coh Anal Stocks'!$A$6:$K$68,4,FALSE)</f>
        <v>Atnarko River Summer Yearlings</v>
      </c>
      <c r="O37" s="14">
        <f>VLOOKUP($C37,'Info on Coh Anal Stocks'!$A$6:$K$68,5,FALSE)</f>
        <v>2</v>
      </c>
      <c r="P37" s="14">
        <f>VLOOKUP($C37,'Info on Coh Anal Stocks'!$A$6:$K$68,6,FALSE)</f>
        <v>2</v>
      </c>
      <c r="Q37" s="14">
        <f>VLOOKUP($C37,'Info on Coh Anal Stocks'!$A$6:$K$68,7,FALSE)</f>
        <v>4</v>
      </c>
      <c r="R37" s="14">
        <f>VLOOKUP($C37,'Info on Coh Anal Stocks'!$A$6:$K$68,8,FALSE)</f>
        <v>6</v>
      </c>
      <c r="S37" s="14">
        <f>VLOOKUP($C37,'Info on Coh Anal Stocks'!$A$6:$K$68,9,FALSE)</f>
        <v>1</v>
      </c>
      <c r="T37" s="14">
        <f>VLOOKUP($C37,'Info on Coh Anal Stocks'!$A$6:$K$68,10,FALSE)</f>
        <v>2</v>
      </c>
      <c r="U37">
        <f t="shared" si="1"/>
        <v>1992</v>
      </c>
      <c r="V37" s="14">
        <f>VLOOKUP($C37,'Info on Coh Anal Stocks'!$A$6:$K$68,10,FALSE)</f>
        <v>2</v>
      </c>
      <c r="W37" t="str">
        <f t="shared" si="2"/>
        <v>stream</v>
      </c>
      <c r="X37">
        <f t="shared" si="3"/>
        <v>0</v>
      </c>
    </row>
    <row r="38" spans="1:24" x14ac:dyDescent="0.25">
      <c r="A38" s="14" t="str">
        <f t="shared" si="0"/>
        <v>ATS1991</v>
      </c>
      <c r="B38" s="14" t="s">
        <v>3</v>
      </c>
      <c r="C38" s="14" t="s">
        <v>6</v>
      </c>
      <c r="D38" s="14">
        <v>1991</v>
      </c>
      <c r="E38" s="19">
        <v>5.635745E-5</v>
      </c>
      <c r="F38" s="14">
        <v>1.341666E-2</v>
      </c>
      <c r="G38" s="14">
        <v>4.3320190000000001E-2</v>
      </c>
      <c r="H38" s="14">
        <v>2</v>
      </c>
      <c r="I38" s="14">
        <v>6</v>
      </c>
      <c r="J38" s="14" t="s">
        <v>238</v>
      </c>
      <c r="K38" s="14">
        <v>6</v>
      </c>
      <c r="L38" s="14" t="str">
        <f>VLOOKUP($C38,'Info on Coh Anal Stocks'!$A$6:$K$68,2,FALSE)</f>
        <v>BC</v>
      </c>
      <c r="M38" s="14" t="str">
        <f>VLOOKUP($C38,'Info on Coh Anal Stocks'!$A$6:$K$68,3,FALSE)</f>
        <v>CBC</v>
      </c>
      <c r="N38" s="14" t="str">
        <f>VLOOKUP($C38,'Info on Coh Anal Stocks'!$A$6:$K$68,4,FALSE)</f>
        <v>Atnarko River Summer Yearlings</v>
      </c>
      <c r="O38" s="14">
        <f>VLOOKUP($C38,'Info on Coh Anal Stocks'!$A$6:$K$68,5,FALSE)</f>
        <v>2</v>
      </c>
      <c r="P38" s="14">
        <f>VLOOKUP($C38,'Info on Coh Anal Stocks'!$A$6:$K$68,6,FALSE)</f>
        <v>2</v>
      </c>
      <c r="Q38" s="14">
        <f>VLOOKUP($C38,'Info on Coh Anal Stocks'!$A$6:$K$68,7,FALSE)</f>
        <v>4</v>
      </c>
      <c r="R38" s="14">
        <f>VLOOKUP($C38,'Info on Coh Anal Stocks'!$A$6:$K$68,8,FALSE)</f>
        <v>6</v>
      </c>
      <c r="S38" s="14">
        <f>VLOOKUP($C38,'Info on Coh Anal Stocks'!$A$6:$K$68,9,FALSE)</f>
        <v>1</v>
      </c>
      <c r="T38" s="14">
        <f>VLOOKUP($C38,'Info on Coh Anal Stocks'!$A$6:$K$68,10,FALSE)</f>
        <v>2</v>
      </c>
      <c r="U38">
        <f t="shared" si="1"/>
        <v>1993</v>
      </c>
      <c r="V38" s="14">
        <f>VLOOKUP($C38,'Info on Coh Anal Stocks'!$A$6:$K$68,10,FALSE)</f>
        <v>2</v>
      </c>
      <c r="W38" t="str">
        <f t="shared" si="2"/>
        <v>stream</v>
      </c>
      <c r="X38">
        <f t="shared" si="3"/>
        <v>0</v>
      </c>
    </row>
    <row r="39" spans="1:24" x14ac:dyDescent="0.25">
      <c r="A39" s="14" t="str">
        <f t="shared" si="0"/>
        <v>ATS1992</v>
      </c>
      <c r="B39" s="14" t="s">
        <v>3</v>
      </c>
      <c r="C39" s="14" t="s">
        <v>6</v>
      </c>
      <c r="D39" s="14">
        <v>1992</v>
      </c>
      <c r="E39" s="14">
        <v>4.443219E-4</v>
      </c>
      <c r="F39" s="14">
        <v>1.004333E-2</v>
      </c>
      <c r="G39" s="14">
        <v>3.1910479999999998E-2</v>
      </c>
      <c r="H39" s="14">
        <v>2</v>
      </c>
      <c r="I39" s="14">
        <v>6</v>
      </c>
      <c r="J39" s="14" t="s">
        <v>238</v>
      </c>
      <c r="K39" s="14">
        <v>6</v>
      </c>
      <c r="L39" s="14" t="str">
        <f>VLOOKUP($C39,'Info on Coh Anal Stocks'!$A$6:$K$68,2,FALSE)</f>
        <v>BC</v>
      </c>
      <c r="M39" s="14" t="str">
        <f>VLOOKUP($C39,'Info on Coh Anal Stocks'!$A$6:$K$68,3,FALSE)</f>
        <v>CBC</v>
      </c>
      <c r="N39" s="14" t="str">
        <f>VLOOKUP($C39,'Info on Coh Anal Stocks'!$A$6:$K$68,4,FALSE)</f>
        <v>Atnarko River Summer Yearlings</v>
      </c>
      <c r="O39" s="14">
        <f>VLOOKUP($C39,'Info on Coh Anal Stocks'!$A$6:$K$68,5,FALSE)</f>
        <v>2</v>
      </c>
      <c r="P39" s="14">
        <f>VLOOKUP($C39,'Info on Coh Anal Stocks'!$A$6:$K$68,6,FALSE)</f>
        <v>2</v>
      </c>
      <c r="Q39" s="14">
        <f>VLOOKUP($C39,'Info on Coh Anal Stocks'!$A$6:$K$68,7,FALSE)</f>
        <v>4</v>
      </c>
      <c r="R39" s="14">
        <f>VLOOKUP($C39,'Info on Coh Anal Stocks'!$A$6:$K$68,8,FALSE)</f>
        <v>6</v>
      </c>
      <c r="S39" s="14">
        <f>VLOOKUP($C39,'Info on Coh Anal Stocks'!$A$6:$K$68,9,FALSE)</f>
        <v>1</v>
      </c>
      <c r="T39" s="14">
        <f>VLOOKUP($C39,'Info on Coh Anal Stocks'!$A$6:$K$68,10,FALSE)</f>
        <v>2</v>
      </c>
      <c r="U39">
        <f t="shared" si="1"/>
        <v>1994</v>
      </c>
      <c r="V39" s="14">
        <f>VLOOKUP($C39,'Info on Coh Anal Stocks'!$A$6:$K$68,10,FALSE)</f>
        <v>2</v>
      </c>
      <c r="W39" t="str">
        <f t="shared" si="2"/>
        <v>stream</v>
      </c>
      <c r="X39">
        <f t="shared" si="3"/>
        <v>0</v>
      </c>
    </row>
    <row r="40" spans="1:24" x14ac:dyDescent="0.25">
      <c r="A40" s="14" t="str">
        <f t="shared" si="0"/>
        <v>ATS1993</v>
      </c>
      <c r="B40" s="14" t="s">
        <v>3</v>
      </c>
      <c r="C40" s="14" t="s">
        <v>6</v>
      </c>
      <c r="D40" s="14">
        <v>1993</v>
      </c>
      <c r="E40" s="14">
        <v>7.8707720000000003E-4</v>
      </c>
      <c r="F40" s="14">
        <v>1.8369960000000001E-2</v>
      </c>
      <c r="G40" s="14">
        <v>5.834247E-2</v>
      </c>
      <c r="H40" s="14">
        <v>2</v>
      </c>
      <c r="I40" s="14">
        <v>6</v>
      </c>
      <c r="J40" s="14" t="s">
        <v>238</v>
      </c>
      <c r="K40" s="14">
        <v>6</v>
      </c>
      <c r="L40" s="14" t="str">
        <f>VLOOKUP($C40,'Info on Coh Anal Stocks'!$A$6:$K$68,2,FALSE)</f>
        <v>BC</v>
      </c>
      <c r="M40" s="14" t="str">
        <f>VLOOKUP($C40,'Info on Coh Anal Stocks'!$A$6:$K$68,3,FALSE)</f>
        <v>CBC</v>
      </c>
      <c r="N40" s="14" t="str">
        <f>VLOOKUP($C40,'Info on Coh Anal Stocks'!$A$6:$K$68,4,FALSE)</f>
        <v>Atnarko River Summer Yearlings</v>
      </c>
      <c r="O40" s="14">
        <f>VLOOKUP($C40,'Info on Coh Anal Stocks'!$A$6:$K$68,5,FALSE)</f>
        <v>2</v>
      </c>
      <c r="P40" s="14">
        <f>VLOOKUP($C40,'Info on Coh Anal Stocks'!$A$6:$K$68,6,FALSE)</f>
        <v>2</v>
      </c>
      <c r="Q40" s="14">
        <f>VLOOKUP($C40,'Info on Coh Anal Stocks'!$A$6:$K$68,7,FALSE)</f>
        <v>4</v>
      </c>
      <c r="R40" s="14">
        <f>VLOOKUP($C40,'Info on Coh Anal Stocks'!$A$6:$K$68,8,FALSE)</f>
        <v>6</v>
      </c>
      <c r="S40" s="14">
        <f>VLOOKUP($C40,'Info on Coh Anal Stocks'!$A$6:$K$68,9,FALSE)</f>
        <v>1</v>
      </c>
      <c r="T40" s="14">
        <f>VLOOKUP($C40,'Info on Coh Anal Stocks'!$A$6:$K$68,10,FALSE)</f>
        <v>2</v>
      </c>
      <c r="U40">
        <f t="shared" si="1"/>
        <v>1995</v>
      </c>
      <c r="V40" s="14">
        <f>VLOOKUP($C40,'Info on Coh Anal Stocks'!$A$6:$K$68,10,FALSE)</f>
        <v>2</v>
      </c>
      <c r="W40" t="str">
        <f t="shared" si="2"/>
        <v>stream</v>
      </c>
      <c r="X40">
        <f t="shared" si="3"/>
        <v>0</v>
      </c>
    </row>
    <row r="41" spans="1:24" x14ac:dyDescent="0.25">
      <c r="A41" s="14" t="str">
        <f t="shared" si="0"/>
        <v>ATS1994</v>
      </c>
      <c r="B41" s="14" t="s">
        <v>3</v>
      </c>
      <c r="C41" s="14" t="s">
        <v>6</v>
      </c>
      <c r="D41" s="14">
        <v>1994</v>
      </c>
      <c r="E41" s="14" t="s">
        <v>142</v>
      </c>
      <c r="F41" s="14" t="s">
        <v>142</v>
      </c>
      <c r="G41" s="14" t="s">
        <v>142</v>
      </c>
      <c r="H41" s="14" t="s">
        <v>142</v>
      </c>
      <c r="I41" s="14" t="s">
        <v>142</v>
      </c>
      <c r="J41" s="14" t="s">
        <v>142</v>
      </c>
      <c r="K41" s="14" t="s">
        <v>142</v>
      </c>
      <c r="L41" s="14" t="str">
        <f>VLOOKUP($C41,'Info on Coh Anal Stocks'!$A$6:$K$68,2,FALSE)</f>
        <v>BC</v>
      </c>
      <c r="M41" s="14" t="str">
        <f>VLOOKUP($C41,'Info on Coh Anal Stocks'!$A$6:$K$68,3,FALSE)</f>
        <v>CBC</v>
      </c>
      <c r="N41" s="14" t="str">
        <f>VLOOKUP($C41,'Info on Coh Anal Stocks'!$A$6:$K$68,4,FALSE)</f>
        <v>Atnarko River Summer Yearlings</v>
      </c>
      <c r="O41" s="14">
        <f>VLOOKUP($C41,'Info on Coh Anal Stocks'!$A$6:$K$68,5,FALSE)</f>
        <v>2</v>
      </c>
      <c r="P41" s="14">
        <f>VLOOKUP($C41,'Info on Coh Anal Stocks'!$A$6:$K$68,6,FALSE)</f>
        <v>2</v>
      </c>
      <c r="Q41" s="14">
        <f>VLOOKUP($C41,'Info on Coh Anal Stocks'!$A$6:$K$68,7,FALSE)</f>
        <v>4</v>
      </c>
      <c r="R41" s="14">
        <f>VLOOKUP($C41,'Info on Coh Anal Stocks'!$A$6:$K$68,8,FALSE)</f>
        <v>6</v>
      </c>
      <c r="S41" s="14">
        <f>VLOOKUP($C41,'Info on Coh Anal Stocks'!$A$6:$K$68,9,FALSE)</f>
        <v>1</v>
      </c>
      <c r="T41" s="14">
        <f>VLOOKUP($C41,'Info on Coh Anal Stocks'!$A$6:$K$68,10,FALSE)</f>
        <v>2</v>
      </c>
      <c r="U41">
        <f t="shared" si="1"/>
        <v>1996</v>
      </c>
      <c r="V41" s="14">
        <f>VLOOKUP($C41,'Info on Coh Anal Stocks'!$A$6:$K$68,10,FALSE)</f>
        <v>2</v>
      </c>
      <c r="W41" t="str">
        <f t="shared" si="2"/>
        <v>stream</v>
      </c>
      <c r="X41" t="str">
        <f t="shared" si="3"/>
        <v>na</v>
      </c>
    </row>
    <row r="42" spans="1:24" x14ac:dyDescent="0.25">
      <c r="A42" s="14" t="str">
        <f t="shared" si="0"/>
        <v>ATS1995</v>
      </c>
      <c r="B42" s="14" t="s">
        <v>3</v>
      </c>
      <c r="C42" s="14" t="s">
        <v>6</v>
      </c>
      <c r="D42" s="14">
        <v>1995</v>
      </c>
      <c r="E42" s="14" t="s">
        <v>142</v>
      </c>
      <c r="F42" s="14" t="s">
        <v>142</v>
      </c>
      <c r="G42" s="14" t="s">
        <v>142</v>
      </c>
      <c r="H42" s="14" t="s">
        <v>142</v>
      </c>
      <c r="I42" s="14" t="s">
        <v>142</v>
      </c>
      <c r="J42" s="14" t="s">
        <v>142</v>
      </c>
      <c r="K42" s="14" t="s">
        <v>142</v>
      </c>
      <c r="L42" s="14" t="str">
        <f>VLOOKUP($C42,'Info on Coh Anal Stocks'!$A$6:$K$68,2,FALSE)</f>
        <v>BC</v>
      </c>
      <c r="M42" s="14" t="str">
        <f>VLOOKUP($C42,'Info on Coh Anal Stocks'!$A$6:$K$68,3,FALSE)</f>
        <v>CBC</v>
      </c>
      <c r="N42" s="14" t="str">
        <f>VLOOKUP($C42,'Info on Coh Anal Stocks'!$A$6:$K$68,4,FALSE)</f>
        <v>Atnarko River Summer Yearlings</v>
      </c>
      <c r="O42" s="14">
        <f>VLOOKUP($C42,'Info on Coh Anal Stocks'!$A$6:$K$68,5,FALSE)</f>
        <v>2</v>
      </c>
      <c r="P42" s="14">
        <f>VLOOKUP($C42,'Info on Coh Anal Stocks'!$A$6:$K$68,6,FALSE)</f>
        <v>2</v>
      </c>
      <c r="Q42" s="14">
        <f>VLOOKUP($C42,'Info on Coh Anal Stocks'!$A$6:$K$68,7,FALSE)</f>
        <v>4</v>
      </c>
      <c r="R42" s="14">
        <f>VLOOKUP($C42,'Info on Coh Anal Stocks'!$A$6:$K$68,8,FALSE)</f>
        <v>6</v>
      </c>
      <c r="S42" s="14">
        <f>VLOOKUP($C42,'Info on Coh Anal Stocks'!$A$6:$K$68,9,FALSE)</f>
        <v>1</v>
      </c>
      <c r="T42" s="14">
        <f>VLOOKUP($C42,'Info on Coh Anal Stocks'!$A$6:$K$68,10,FALSE)</f>
        <v>2</v>
      </c>
      <c r="U42">
        <f t="shared" si="1"/>
        <v>1997</v>
      </c>
      <c r="V42" s="14">
        <f>VLOOKUP($C42,'Info on Coh Anal Stocks'!$A$6:$K$68,10,FALSE)</f>
        <v>2</v>
      </c>
      <c r="W42" t="str">
        <f t="shared" si="2"/>
        <v>stream</v>
      </c>
      <c r="X42" t="str">
        <f t="shared" si="3"/>
        <v>na</v>
      </c>
    </row>
    <row r="43" spans="1:24" x14ac:dyDescent="0.25">
      <c r="A43" s="14" t="str">
        <f t="shared" si="0"/>
        <v>ATS1996</v>
      </c>
      <c r="B43" s="14" t="s">
        <v>3</v>
      </c>
      <c r="C43" s="14" t="s">
        <v>6</v>
      </c>
      <c r="D43" s="14">
        <v>1996</v>
      </c>
      <c r="E43" s="14" t="s">
        <v>142</v>
      </c>
      <c r="F43" s="14" t="s">
        <v>142</v>
      </c>
      <c r="G43" s="14" t="s">
        <v>142</v>
      </c>
      <c r="H43" s="14" t="s">
        <v>142</v>
      </c>
      <c r="I43" s="14" t="s">
        <v>142</v>
      </c>
      <c r="J43" s="14" t="s">
        <v>142</v>
      </c>
      <c r="K43" s="14" t="s">
        <v>142</v>
      </c>
      <c r="L43" s="14" t="str">
        <f>VLOOKUP($C43,'Info on Coh Anal Stocks'!$A$6:$K$68,2,FALSE)</f>
        <v>BC</v>
      </c>
      <c r="M43" s="14" t="str">
        <f>VLOOKUP($C43,'Info on Coh Anal Stocks'!$A$6:$K$68,3,FALSE)</f>
        <v>CBC</v>
      </c>
      <c r="N43" s="14" t="str">
        <f>VLOOKUP($C43,'Info on Coh Anal Stocks'!$A$6:$K$68,4,FALSE)</f>
        <v>Atnarko River Summer Yearlings</v>
      </c>
      <c r="O43" s="14">
        <f>VLOOKUP($C43,'Info on Coh Anal Stocks'!$A$6:$K$68,5,FALSE)</f>
        <v>2</v>
      </c>
      <c r="P43" s="14">
        <f>VLOOKUP($C43,'Info on Coh Anal Stocks'!$A$6:$K$68,6,FALSE)</f>
        <v>2</v>
      </c>
      <c r="Q43" s="14">
        <f>VLOOKUP($C43,'Info on Coh Anal Stocks'!$A$6:$K$68,7,FALSE)</f>
        <v>4</v>
      </c>
      <c r="R43" s="14">
        <f>VLOOKUP($C43,'Info on Coh Anal Stocks'!$A$6:$K$68,8,FALSE)</f>
        <v>6</v>
      </c>
      <c r="S43" s="14">
        <f>VLOOKUP($C43,'Info on Coh Anal Stocks'!$A$6:$K$68,9,FALSE)</f>
        <v>1</v>
      </c>
      <c r="T43" s="14">
        <f>VLOOKUP($C43,'Info on Coh Anal Stocks'!$A$6:$K$68,10,FALSE)</f>
        <v>2</v>
      </c>
      <c r="U43">
        <f t="shared" si="1"/>
        <v>1998</v>
      </c>
      <c r="V43" s="14">
        <f>VLOOKUP($C43,'Info on Coh Anal Stocks'!$A$6:$K$68,10,FALSE)</f>
        <v>2</v>
      </c>
      <c r="W43" t="str">
        <f t="shared" si="2"/>
        <v>stream</v>
      </c>
      <c r="X43" t="str">
        <f t="shared" si="3"/>
        <v>na</v>
      </c>
    </row>
    <row r="44" spans="1:24" x14ac:dyDescent="0.25">
      <c r="A44" s="14" t="str">
        <f t="shared" si="0"/>
        <v>ATS1997</v>
      </c>
      <c r="B44" s="14" t="s">
        <v>3</v>
      </c>
      <c r="C44" s="14" t="s">
        <v>6</v>
      </c>
      <c r="D44" s="14">
        <v>1997</v>
      </c>
      <c r="E44" s="14" t="s">
        <v>142</v>
      </c>
      <c r="F44" s="14" t="s">
        <v>142</v>
      </c>
      <c r="G44" s="14" t="s">
        <v>142</v>
      </c>
      <c r="H44" s="14" t="s">
        <v>142</v>
      </c>
      <c r="I44" s="14" t="s">
        <v>142</v>
      </c>
      <c r="J44" s="14" t="s">
        <v>142</v>
      </c>
      <c r="K44" s="14" t="s">
        <v>142</v>
      </c>
      <c r="L44" s="14" t="str">
        <f>VLOOKUP($C44,'Info on Coh Anal Stocks'!$A$6:$K$68,2,FALSE)</f>
        <v>BC</v>
      </c>
      <c r="M44" s="14" t="str">
        <f>VLOOKUP($C44,'Info on Coh Anal Stocks'!$A$6:$K$68,3,FALSE)</f>
        <v>CBC</v>
      </c>
      <c r="N44" s="14" t="str">
        <f>VLOOKUP($C44,'Info on Coh Anal Stocks'!$A$6:$K$68,4,FALSE)</f>
        <v>Atnarko River Summer Yearlings</v>
      </c>
      <c r="O44" s="14">
        <f>VLOOKUP($C44,'Info on Coh Anal Stocks'!$A$6:$K$68,5,FALSE)</f>
        <v>2</v>
      </c>
      <c r="P44" s="14">
        <f>VLOOKUP($C44,'Info on Coh Anal Stocks'!$A$6:$K$68,6,FALSE)</f>
        <v>2</v>
      </c>
      <c r="Q44" s="14">
        <f>VLOOKUP($C44,'Info on Coh Anal Stocks'!$A$6:$K$68,7,FALSE)</f>
        <v>4</v>
      </c>
      <c r="R44" s="14">
        <f>VLOOKUP($C44,'Info on Coh Anal Stocks'!$A$6:$K$68,8,FALSE)</f>
        <v>6</v>
      </c>
      <c r="S44" s="14">
        <f>VLOOKUP($C44,'Info on Coh Anal Stocks'!$A$6:$K$68,9,FALSE)</f>
        <v>1</v>
      </c>
      <c r="T44" s="14">
        <f>VLOOKUP($C44,'Info on Coh Anal Stocks'!$A$6:$K$68,10,FALSE)</f>
        <v>2</v>
      </c>
      <c r="U44">
        <f t="shared" si="1"/>
        <v>1999</v>
      </c>
      <c r="V44" s="14">
        <f>VLOOKUP($C44,'Info on Coh Anal Stocks'!$A$6:$K$68,10,FALSE)</f>
        <v>2</v>
      </c>
      <c r="W44" t="str">
        <f t="shared" si="2"/>
        <v>stream</v>
      </c>
      <c r="X44" t="str">
        <f t="shared" si="3"/>
        <v>na</v>
      </c>
    </row>
    <row r="45" spans="1:24" x14ac:dyDescent="0.25">
      <c r="A45" s="14" t="str">
        <f t="shared" si="0"/>
        <v>ATS1998</v>
      </c>
      <c r="B45" s="14" t="s">
        <v>3</v>
      </c>
      <c r="C45" s="14" t="s">
        <v>6</v>
      </c>
      <c r="D45" s="14">
        <v>1998</v>
      </c>
      <c r="E45" s="14" t="s">
        <v>142</v>
      </c>
      <c r="F45" s="14" t="s">
        <v>142</v>
      </c>
      <c r="G45" s="14" t="s">
        <v>142</v>
      </c>
      <c r="H45" s="14" t="s">
        <v>142</v>
      </c>
      <c r="I45" s="14" t="s">
        <v>142</v>
      </c>
      <c r="J45" s="14" t="s">
        <v>142</v>
      </c>
      <c r="K45" s="14" t="s">
        <v>142</v>
      </c>
      <c r="L45" s="14" t="str">
        <f>VLOOKUP($C45,'Info on Coh Anal Stocks'!$A$6:$K$68,2,FALSE)</f>
        <v>BC</v>
      </c>
      <c r="M45" s="14" t="str">
        <f>VLOOKUP($C45,'Info on Coh Anal Stocks'!$A$6:$K$68,3,FALSE)</f>
        <v>CBC</v>
      </c>
      <c r="N45" s="14" t="str">
        <f>VLOOKUP($C45,'Info on Coh Anal Stocks'!$A$6:$K$68,4,FALSE)</f>
        <v>Atnarko River Summer Yearlings</v>
      </c>
      <c r="O45" s="14">
        <f>VLOOKUP($C45,'Info on Coh Anal Stocks'!$A$6:$K$68,5,FALSE)</f>
        <v>2</v>
      </c>
      <c r="P45" s="14">
        <f>VLOOKUP($C45,'Info on Coh Anal Stocks'!$A$6:$K$68,6,FALSE)</f>
        <v>2</v>
      </c>
      <c r="Q45" s="14">
        <f>VLOOKUP($C45,'Info on Coh Anal Stocks'!$A$6:$K$68,7,FALSE)</f>
        <v>4</v>
      </c>
      <c r="R45" s="14">
        <f>VLOOKUP($C45,'Info on Coh Anal Stocks'!$A$6:$K$68,8,FALSE)</f>
        <v>6</v>
      </c>
      <c r="S45" s="14">
        <f>VLOOKUP($C45,'Info on Coh Anal Stocks'!$A$6:$K$68,9,FALSE)</f>
        <v>1</v>
      </c>
      <c r="T45" s="14">
        <f>VLOOKUP($C45,'Info on Coh Anal Stocks'!$A$6:$K$68,10,FALSE)</f>
        <v>2</v>
      </c>
      <c r="U45">
        <f t="shared" si="1"/>
        <v>2000</v>
      </c>
      <c r="V45" s="14">
        <f>VLOOKUP($C45,'Info on Coh Anal Stocks'!$A$6:$K$68,10,FALSE)</f>
        <v>2</v>
      </c>
      <c r="W45" t="str">
        <f t="shared" si="2"/>
        <v>stream</v>
      </c>
      <c r="X45" t="str">
        <f t="shared" si="3"/>
        <v>na</v>
      </c>
    </row>
    <row r="46" spans="1:24" x14ac:dyDescent="0.25">
      <c r="A46" s="14" t="str">
        <f t="shared" si="0"/>
        <v>ATS1999</v>
      </c>
      <c r="B46" s="14" t="s">
        <v>3</v>
      </c>
      <c r="C46" s="14" t="s">
        <v>6</v>
      </c>
      <c r="D46" s="14">
        <v>1999</v>
      </c>
      <c r="E46" s="14" t="s">
        <v>142</v>
      </c>
      <c r="F46" s="14" t="s">
        <v>142</v>
      </c>
      <c r="G46" s="14" t="s">
        <v>142</v>
      </c>
      <c r="H46" s="14" t="s">
        <v>142</v>
      </c>
      <c r="I46" s="14" t="s">
        <v>142</v>
      </c>
      <c r="J46" s="14" t="s">
        <v>142</v>
      </c>
      <c r="K46" s="14" t="s">
        <v>142</v>
      </c>
      <c r="L46" s="14" t="str">
        <f>VLOOKUP($C46,'Info on Coh Anal Stocks'!$A$6:$K$68,2,FALSE)</f>
        <v>BC</v>
      </c>
      <c r="M46" s="14" t="str">
        <f>VLOOKUP($C46,'Info on Coh Anal Stocks'!$A$6:$K$68,3,FALSE)</f>
        <v>CBC</v>
      </c>
      <c r="N46" s="14" t="str">
        <f>VLOOKUP($C46,'Info on Coh Anal Stocks'!$A$6:$K$68,4,FALSE)</f>
        <v>Atnarko River Summer Yearlings</v>
      </c>
      <c r="O46" s="14">
        <f>VLOOKUP($C46,'Info on Coh Anal Stocks'!$A$6:$K$68,5,FALSE)</f>
        <v>2</v>
      </c>
      <c r="P46" s="14">
        <f>VLOOKUP($C46,'Info on Coh Anal Stocks'!$A$6:$K$68,6,FALSE)</f>
        <v>2</v>
      </c>
      <c r="Q46" s="14">
        <f>VLOOKUP($C46,'Info on Coh Anal Stocks'!$A$6:$K$68,7,FALSE)</f>
        <v>4</v>
      </c>
      <c r="R46" s="14">
        <f>VLOOKUP($C46,'Info on Coh Anal Stocks'!$A$6:$K$68,8,FALSE)</f>
        <v>6</v>
      </c>
      <c r="S46" s="14">
        <f>VLOOKUP($C46,'Info on Coh Anal Stocks'!$A$6:$K$68,9,FALSE)</f>
        <v>1</v>
      </c>
      <c r="T46" s="14">
        <f>VLOOKUP($C46,'Info on Coh Anal Stocks'!$A$6:$K$68,10,FALSE)</f>
        <v>2</v>
      </c>
      <c r="U46">
        <f t="shared" si="1"/>
        <v>2001</v>
      </c>
      <c r="V46" s="14">
        <f>VLOOKUP($C46,'Info on Coh Anal Stocks'!$A$6:$K$68,10,FALSE)</f>
        <v>2</v>
      </c>
      <c r="W46" t="str">
        <f t="shared" si="2"/>
        <v>stream</v>
      </c>
      <c r="X46" t="str">
        <f t="shared" si="3"/>
        <v>na</v>
      </c>
    </row>
    <row r="47" spans="1:24" x14ac:dyDescent="0.25">
      <c r="A47" s="14" t="str">
        <f t="shared" si="0"/>
        <v>ATS2000</v>
      </c>
      <c r="B47" s="14" t="s">
        <v>3</v>
      </c>
      <c r="C47" s="14" t="s">
        <v>6</v>
      </c>
      <c r="D47" s="14">
        <v>2000</v>
      </c>
      <c r="E47" s="14" t="s">
        <v>142</v>
      </c>
      <c r="F47" s="14" t="s">
        <v>142</v>
      </c>
      <c r="G47" s="14" t="s">
        <v>142</v>
      </c>
      <c r="H47" s="14" t="s">
        <v>142</v>
      </c>
      <c r="I47" s="14" t="s">
        <v>142</v>
      </c>
      <c r="J47" s="14" t="s">
        <v>142</v>
      </c>
      <c r="K47" s="14" t="s">
        <v>142</v>
      </c>
      <c r="L47" s="14" t="str">
        <f>VLOOKUP($C47,'Info on Coh Anal Stocks'!$A$6:$K$68,2,FALSE)</f>
        <v>BC</v>
      </c>
      <c r="M47" s="14" t="str">
        <f>VLOOKUP($C47,'Info on Coh Anal Stocks'!$A$6:$K$68,3,FALSE)</f>
        <v>CBC</v>
      </c>
      <c r="N47" s="14" t="str">
        <f>VLOOKUP($C47,'Info on Coh Anal Stocks'!$A$6:$K$68,4,FALSE)</f>
        <v>Atnarko River Summer Yearlings</v>
      </c>
      <c r="O47" s="14">
        <f>VLOOKUP($C47,'Info on Coh Anal Stocks'!$A$6:$K$68,5,FALSE)</f>
        <v>2</v>
      </c>
      <c r="P47" s="14">
        <f>VLOOKUP($C47,'Info on Coh Anal Stocks'!$A$6:$K$68,6,FALSE)</f>
        <v>2</v>
      </c>
      <c r="Q47" s="14">
        <f>VLOOKUP($C47,'Info on Coh Anal Stocks'!$A$6:$K$68,7,FALSE)</f>
        <v>4</v>
      </c>
      <c r="R47" s="14">
        <f>VLOOKUP($C47,'Info on Coh Anal Stocks'!$A$6:$K$68,8,FALSE)</f>
        <v>6</v>
      </c>
      <c r="S47" s="14">
        <f>VLOOKUP($C47,'Info on Coh Anal Stocks'!$A$6:$K$68,9,FALSE)</f>
        <v>1</v>
      </c>
      <c r="T47" s="14">
        <f>VLOOKUP($C47,'Info on Coh Anal Stocks'!$A$6:$K$68,10,FALSE)</f>
        <v>2</v>
      </c>
      <c r="U47">
        <f t="shared" si="1"/>
        <v>2002</v>
      </c>
      <c r="V47" s="14">
        <f>VLOOKUP($C47,'Info on Coh Anal Stocks'!$A$6:$K$68,10,FALSE)</f>
        <v>2</v>
      </c>
      <c r="W47" t="str">
        <f t="shared" si="2"/>
        <v>stream</v>
      </c>
      <c r="X47" t="str">
        <f t="shared" si="3"/>
        <v>na</v>
      </c>
    </row>
    <row r="48" spans="1:24" x14ac:dyDescent="0.25">
      <c r="A48" s="14" t="str">
        <f t="shared" si="0"/>
        <v>ATS2001</v>
      </c>
      <c r="B48" s="14" t="s">
        <v>3</v>
      </c>
      <c r="C48" s="14" t="s">
        <v>6</v>
      </c>
      <c r="D48" s="14">
        <v>2001</v>
      </c>
      <c r="E48" s="14" t="s">
        <v>142</v>
      </c>
      <c r="F48" s="14" t="s">
        <v>142</v>
      </c>
      <c r="G48" s="14" t="s">
        <v>142</v>
      </c>
      <c r="H48" s="14" t="s">
        <v>142</v>
      </c>
      <c r="I48" s="14" t="s">
        <v>142</v>
      </c>
      <c r="J48" s="14" t="s">
        <v>142</v>
      </c>
      <c r="K48" s="14" t="s">
        <v>142</v>
      </c>
      <c r="L48" s="14" t="str">
        <f>VLOOKUP($C48,'Info on Coh Anal Stocks'!$A$6:$K$68,2,FALSE)</f>
        <v>BC</v>
      </c>
      <c r="M48" s="14" t="str">
        <f>VLOOKUP($C48,'Info on Coh Anal Stocks'!$A$6:$K$68,3,FALSE)</f>
        <v>CBC</v>
      </c>
      <c r="N48" s="14" t="str">
        <f>VLOOKUP($C48,'Info on Coh Anal Stocks'!$A$6:$K$68,4,FALSE)</f>
        <v>Atnarko River Summer Yearlings</v>
      </c>
      <c r="O48" s="14">
        <f>VLOOKUP($C48,'Info on Coh Anal Stocks'!$A$6:$K$68,5,FALSE)</f>
        <v>2</v>
      </c>
      <c r="P48" s="14">
        <f>VLOOKUP($C48,'Info on Coh Anal Stocks'!$A$6:$K$68,6,FALSE)</f>
        <v>2</v>
      </c>
      <c r="Q48" s="14">
        <f>VLOOKUP($C48,'Info on Coh Anal Stocks'!$A$6:$K$68,7,FALSE)</f>
        <v>4</v>
      </c>
      <c r="R48" s="14">
        <f>VLOOKUP($C48,'Info on Coh Anal Stocks'!$A$6:$K$68,8,FALSE)</f>
        <v>6</v>
      </c>
      <c r="S48" s="14">
        <f>VLOOKUP($C48,'Info on Coh Anal Stocks'!$A$6:$K$68,9,FALSE)</f>
        <v>1</v>
      </c>
      <c r="T48" s="14">
        <f>VLOOKUP($C48,'Info on Coh Anal Stocks'!$A$6:$K$68,10,FALSE)</f>
        <v>2</v>
      </c>
      <c r="U48">
        <f t="shared" si="1"/>
        <v>2003</v>
      </c>
      <c r="V48" s="14">
        <f>VLOOKUP($C48,'Info on Coh Anal Stocks'!$A$6:$K$68,10,FALSE)</f>
        <v>2</v>
      </c>
      <c r="W48" t="str">
        <f t="shared" si="2"/>
        <v>stream</v>
      </c>
      <c r="X48" t="str">
        <f t="shared" si="3"/>
        <v>na</v>
      </c>
    </row>
    <row r="49" spans="1:24" x14ac:dyDescent="0.25">
      <c r="A49" s="14" t="str">
        <f t="shared" si="0"/>
        <v>ATS2002</v>
      </c>
      <c r="B49" s="14" t="s">
        <v>3</v>
      </c>
      <c r="C49" s="14" t="s">
        <v>6</v>
      </c>
      <c r="D49" s="14">
        <v>2002</v>
      </c>
      <c r="E49" s="14" t="s">
        <v>142</v>
      </c>
      <c r="F49" s="14" t="s">
        <v>142</v>
      </c>
      <c r="G49" s="14" t="s">
        <v>142</v>
      </c>
      <c r="H49" s="14" t="s">
        <v>142</v>
      </c>
      <c r="I49" s="14" t="s">
        <v>142</v>
      </c>
      <c r="J49" s="14" t="s">
        <v>142</v>
      </c>
      <c r="K49" s="14" t="s">
        <v>142</v>
      </c>
      <c r="L49" s="14" t="str">
        <f>VLOOKUP($C49,'Info on Coh Anal Stocks'!$A$6:$K$68,2,FALSE)</f>
        <v>BC</v>
      </c>
      <c r="M49" s="14" t="str">
        <f>VLOOKUP($C49,'Info on Coh Anal Stocks'!$A$6:$K$68,3,FALSE)</f>
        <v>CBC</v>
      </c>
      <c r="N49" s="14" t="str">
        <f>VLOOKUP($C49,'Info on Coh Anal Stocks'!$A$6:$K$68,4,FALSE)</f>
        <v>Atnarko River Summer Yearlings</v>
      </c>
      <c r="O49" s="14">
        <f>VLOOKUP($C49,'Info on Coh Anal Stocks'!$A$6:$K$68,5,FALSE)</f>
        <v>2</v>
      </c>
      <c r="P49" s="14">
        <f>VLOOKUP($C49,'Info on Coh Anal Stocks'!$A$6:$K$68,6,FALSE)</f>
        <v>2</v>
      </c>
      <c r="Q49" s="14">
        <f>VLOOKUP($C49,'Info on Coh Anal Stocks'!$A$6:$K$68,7,FALSE)</f>
        <v>4</v>
      </c>
      <c r="R49" s="14">
        <f>VLOOKUP($C49,'Info on Coh Anal Stocks'!$A$6:$K$68,8,FALSE)</f>
        <v>6</v>
      </c>
      <c r="S49" s="14">
        <f>VLOOKUP($C49,'Info on Coh Anal Stocks'!$A$6:$K$68,9,FALSE)</f>
        <v>1</v>
      </c>
      <c r="T49" s="14">
        <f>VLOOKUP($C49,'Info on Coh Anal Stocks'!$A$6:$K$68,10,FALSE)</f>
        <v>2</v>
      </c>
      <c r="U49">
        <f t="shared" si="1"/>
        <v>2004</v>
      </c>
      <c r="V49" s="14">
        <f>VLOOKUP($C49,'Info on Coh Anal Stocks'!$A$6:$K$68,10,FALSE)</f>
        <v>2</v>
      </c>
      <c r="W49" t="str">
        <f t="shared" si="2"/>
        <v>stream</v>
      </c>
      <c r="X49" t="str">
        <f t="shared" si="3"/>
        <v>na</v>
      </c>
    </row>
    <row r="50" spans="1:24" x14ac:dyDescent="0.25">
      <c r="A50" s="14" t="str">
        <f t="shared" si="0"/>
        <v>ATS2003</v>
      </c>
      <c r="B50" s="14" t="s">
        <v>3</v>
      </c>
      <c r="C50" s="14" t="s">
        <v>6</v>
      </c>
      <c r="D50" s="14">
        <v>2003</v>
      </c>
      <c r="E50" s="14" t="s">
        <v>142</v>
      </c>
      <c r="F50" s="14" t="s">
        <v>142</v>
      </c>
      <c r="G50" s="14" t="s">
        <v>142</v>
      </c>
      <c r="H50" s="14" t="s">
        <v>142</v>
      </c>
      <c r="I50" s="14" t="s">
        <v>142</v>
      </c>
      <c r="J50" s="14" t="s">
        <v>142</v>
      </c>
      <c r="K50" s="14" t="s">
        <v>142</v>
      </c>
      <c r="L50" s="14" t="str">
        <f>VLOOKUP($C50,'Info on Coh Anal Stocks'!$A$6:$K$68,2,FALSE)</f>
        <v>BC</v>
      </c>
      <c r="M50" s="14" t="str">
        <f>VLOOKUP($C50,'Info on Coh Anal Stocks'!$A$6:$K$68,3,FALSE)</f>
        <v>CBC</v>
      </c>
      <c r="N50" s="14" t="str">
        <f>VLOOKUP($C50,'Info on Coh Anal Stocks'!$A$6:$K$68,4,FALSE)</f>
        <v>Atnarko River Summer Yearlings</v>
      </c>
      <c r="O50" s="14">
        <f>VLOOKUP($C50,'Info on Coh Anal Stocks'!$A$6:$K$68,5,FALSE)</f>
        <v>2</v>
      </c>
      <c r="P50" s="14">
        <f>VLOOKUP($C50,'Info on Coh Anal Stocks'!$A$6:$K$68,6,FALSE)</f>
        <v>2</v>
      </c>
      <c r="Q50" s="14">
        <f>VLOOKUP($C50,'Info on Coh Anal Stocks'!$A$6:$K$68,7,FALSE)</f>
        <v>4</v>
      </c>
      <c r="R50" s="14">
        <f>VLOOKUP($C50,'Info on Coh Anal Stocks'!$A$6:$K$68,8,FALSE)</f>
        <v>6</v>
      </c>
      <c r="S50" s="14">
        <f>VLOOKUP($C50,'Info on Coh Anal Stocks'!$A$6:$K$68,9,FALSE)</f>
        <v>1</v>
      </c>
      <c r="T50" s="14">
        <f>VLOOKUP($C50,'Info on Coh Anal Stocks'!$A$6:$K$68,10,FALSE)</f>
        <v>2</v>
      </c>
      <c r="U50">
        <f t="shared" si="1"/>
        <v>2005</v>
      </c>
      <c r="V50" s="14">
        <f>VLOOKUP($C50,'Info on Coh Anal Stocks'!$A$6:$K$68,10,FALSE)</f>
        <v>2</v>
      </c>
      <c r="W50" t="str">
        <f t="shared" si="2"/>
        <v>stream</v>
      </c>
      <c r="X50" t="str">
        <f t="shared" si="3"/>
        <v>na</v>
      </c>
    </row>
    <row r="51" spans="1:24" x14ac:dyDescent="0.25">
      <c r="A51" s="14" t="str">
        <f t="shared" si="0"/>
        <v>ATS2004</v>
      </c>
      <c r="B51" s="14" t="s">
        <v>3</v>
      </c>
      <c r="C51" s="14" t="s">
        <v>6</v>
      </c>
      <c r="D51" s="14">
        <v>2004</v>
      </c>
      <c r="E51" s="14" t="s">
        <v>142</v>
      </c>
      <c r="F51" s="14" t="s">
        <v>142</v>
      </c>
      <c r="G51" s="14" t="s">
        <v>142</v>
      </c>
      <c r="H51" s="14" t="s">
        <v>142</v>
      </c>
      <c r="I51" s="14" t="s">
        <v>142</v>
      </c>
      <c r="J51" s="14" t="s">
        <v>142</v>
      </c>
      <c r="K51" s="14" t="s">
        <v>142</v>
      </c>
      <c r="L51" s="14" t="str">
        <f>VLOOKUP($C51,'Info on Coh Anal Stocks'!$A$6:$K$68,2,FALSE)</f>
        <v>BC</v>
      </c>
      <c r="M51" s="14" t="str">
        <f>VLOOKUP($C51,'Info on Coh Anal Stocks'!$A$6:$K$68,3,FALSE)</f>
        <v>CBC</v>
      </c>
      <c r="N51" s="14" t="str">
        <f>VLOOKUP($C51,'Info on Coh Anal Stocks'!$A$6:$K$68,4,FALSE)</f>
        <v>Atnarko River Summer Yearlings</v>
      </c>
      <c r="O51" s="14">
        <f>VLOOKUP($C51,'Info on Coh Anal Stocks'!$A$6:$K$68,5,FALSE)</f>
        <v>2</v>
      </c>
      <c r="P51" s="14">
        <f>VLOOKUP($C51,'Info on Coh Anal Stocks'!$A$6:$K$68,6,FALSE)</f>
        <v>2</v>
      </c>
      <c r="Q51" s="14">
        <f>VLOOKUP($C51,'Info on Coh Anal Stocks'!$A$6:$K$68,7,FALSE)</f>
        <v>4</v>
      </c>
      <c r="R51" s="14">
        <f>VLOOKUP($C51,'Info on Coh Anal Stocks'!$A$6:$K$68,8,FALSE)</f>
        <v>6</v>
      </c>
      <c r="S51" s="14">
        <f>VLOOKUP($C51,'Info on Coh Anal Stocks'!$A$6:$K$68,9,FALSE)</f>
        <v>1</v>
      </c>
      <c r="T51" s="14">
        <f>VLOOKUP($C51,'Info on Coh Anal Stocks'!$A$6:$K$68,10,FALSE)</f>
        <v>2</v>
      </c>
      <c r="U51">
        <f t="shared" si="1"/>
        <v>2006</v>
      </c>
      <c r="V51" s="14">
        <f>VLOOKUP($C51,'Info on Coh Anal Stocks'!$A$6:$K$68,10,FALSE)</f>
        <v>2</v>
      </c>
      <c r="W51" t="str">
        <f t="shared" si="2"/>
        <v>stream</v>
      </c>
      <c r="X51" t="str">
        <f t="shared" si="3"/>
        <v>na</v>
      </c>
    </row>
    <row r="52" spans="1:24" x14ac:dyDescent="0.25">
      <c r="A52" s="14" t="str">
        <f t="shared" ref="A52:A115" si="4">CONCATENATE(C52,D52)</f>
        <v>ATS2005</v>
      </c>
      <c r="B52" s="14" t="s">
        <v>3</v>
      </c>
      <c r="C52" s="14" t="s">
        <v>6</v>
      </c>
      <c r="D52" s="14">
        <v>2005</v>
      </c>
      <c r="E52" s="14" t="s">
        <v>142</v>
      </c>
      <c r="F52" s="14" t="s">
        <v>142</v>
      </c>
      <c r="G52" s="14" t="s">
        <v>142</v>
      </c>
      <c r="H52" s="14" t="s">
        <v>142</v>
      </c>
      <c r="I52" s="14" t="s">
        <v>142</v>
      </c>
      <c r="J52" s="14" t="s">
        <v>142</v>
      </c>
      <c r="K52" s="14" t="s">
        <v>142</v>
      </c>
      <c r="L52" s="14" t="str">
        <f>VLOOKUP($C52,'Info on Coh Anal Stocks'!$A$6:$K$68,2,FALSE)</f>
        <v>BC</v>
      </c>
      <c r="M52" s="14" t="str">
        <f>VLOOKUP($C52,'Info on Coh Anal Stocks'!$A$6:$K$68,3,FALSE)</f>
        <v>CBC</v>
      </c>
      <c r="N52" s="14" t="str">
        <f>VLOOKUP($C52,'Info on Coh Anal Stocks'!$A$6:$K$68,4,FALSE)</f>
        <v>Atnarko River Summer Yearlings</v>
      </c>
      <c r="O52" s="14">
        <f>VLOOKUP($C52,'Info on Coh Anal Stocks'!$A$6:$K$68,5,FALSE)</f>
        <v>2</v>
      </c>
      <c r="P52" s="14">
        <f>VLOOKUP($C52,'Info on Coh Anal Stocks'!$A$6:$K$68,6,FALSE)</f>
        <v>2</v>
      </c>
      <c r="Q52" s="14">
        <f>VLOOKUP($C52,'Info on Coh Anal Stocks'!$A$6:$K$68,7,FALSE)</f>
        <v>4</v>
      </c>
      <c r="R52" s="14">
        <f>VLOOKUP($C52,'Info on Coh Anal Stocks'!$A$6:$K$68,8,FALSE)</f>
        <v>6</v>
      </c>
      <c r="S52" s="14">
        <f>VLOOKUP($C52,'Info on Coh Anal Stocks'!$A$6:$K$68,9,FALSE)</f>
        <v>1</v>
      </c>
      <c r="T52" s="14">
        <f>VLOOKUP($C52,'Info on Coh Anal Stocks'!$A$6:$K$68,10,FALSE)</f>
        <v>2</v>
      </c>
      <c r="U52">
        <f t="shared" ref="U52:U115" si="5">IF($S52=0,($D52+1),($D52+2))</f>
        <v>2007</v>
      </c>
      <c r="V52" s="14">
        <f>VLOOKUP($C52,'Info on Coh Anal Stocks'!$A$6:$K$68,10,FALSE)</f>
        <v>2</v>
      </c>
      <c r="W52" t="str">
        <f t="shared" ref="W52:W115" si="6">IF(S52=0,"ocean","stream")</f>
        <v>stream</v>
      </c>
      <c r="X52" t="str">
        <f t="shared" si="3"/>
        <v>na</v>
      </c>
    </row>
    <row r="53" spans="1:24" x14ac:dyDescent="0.25">
      <c r="A53" s="14" t="str">
        <f t="shared" si="4"/>
        <v>ATS2006</v>
      </c>
      <c r="B53" s="14" t="s">
        <v>3</v>
      </c>
      <c r="C53" s="14" t="s">
        <v>6</v>
      </c>
      <c r="D53" s="14">
        <v>2006</v>
      </c>
      <c r="E53" s="14" t="s">
        <v>142</v>
      </c>
      <c r="F53" s="14" t="s">
        <v>142</v>
      </c>
      <c r="G53" s="14" t="s">
        <v>142</v>
      </c>
      <c r="H53" s="14" t="s">
        <v>142</v>
      </c>
      <c r="I53" s="14" t="s">
        <v>142</v>
      </c>
      <c r="J53" s="14" t="s">
        <v>142</v>
      </c>
      <c r="K53" s="14" t="s">
        <v>142</v>
      </c>
      <c r="L53" s="14" t="str">
        <f>VLOOKUP($C53,'Info on Coh Anal Stocks'!$A$6:$K$68,2,FALSE)</f>
        <v>BC</v>
      </c>
      <c r="M53" s="14" t="str">
        <f>VLOOKUP($C53,'Info on Coh Anal Stocks'!$A$6:$K$68,3,FALSE)</f>
        <v>CBC</v>
      </c>
      <c r="N53" s="14" t="str">
        <f>VLOOKUP($C53,'Info on Coh Anal Stocks'!$A$6:$K$68,4,FALSE)</f>
        <v>Atnarko River Summer Yearlings</v>
      </c>
      <c r="O53" s="14">
        <f>VLOOKUP($C53,'Info on Coh Anal Stocks'!$A$6:$K$68,5,FALSE)</f>
        <v>2</v>
      </c>
      <c r="P53" s="14">
        <f>VLOOKUP($C53,'Info on Coh Anal Stocks'!$A$6:$K$68,6,FALSE)</f>
        <v>2</v>
      </c>
      <c r="Q53" s="14">
        <f>VLOOKUP($C53,'Info on Coh Anal Stocks'!$A$6:$K$68,7,FALSE)</f>
        <v>4</v>
      </c>
      <c r="R53" s="14">
        <f>VLOOKUP($C53,'Info on Coh Anal Stocks'!$A$6:$K$68,8,FALSE)</f>
        <v>6</v>
      </c>
      <c r="S53" s="14">
        <f>VLOOKUP($C53,'Info on Coh Anal Stocks'!$A$6:$K$68,9,FALSE)</f>
        <v>1</v>
      </c>
      <c r="T53" s="14">
        <f>VLOOKUP($C53,'Info on Coh Anal Stocks'!$A$6:$K$68,10,FALSE)</f>
        <v>2</v>
      </c>
      <c r="U53">
        <f t="shared" si="5"/>
        <v>2008</v>
      </c>
      <c r="V53" s="14">
        <f>VLOOKUP($C53,'Info on Coh Anal Stocks'!$A$6:$K$68,10,FALSE)</f>
        <v>2</v>
      </c>
      <c r="W53" t="str">
        <f t="shared" si="6"/>
        <v>stream</v>
      </c>
      <c r="X53" t="str">
        <f t="shared" si="3"/>
        <v>na</v>
      </c>
    </row>
    <row r="54" spans="1:24" x14ac:dyDescent="0.25">
      <c r="A54" s="14" t="str">
        <f t="shared" si="4"/>
        <v>ATS2007</v>
      </c>
      <c r="B54" s="14" t="s">
        <v>3</v>
      </c>
      <c r="C54" s="14" t="s">
        <v>6</v>
      </c>
      <c r="D54" s="14">
        <v>2007</v>
      </c>
      <c r="E54" s="19">
        <v>0</v>
      </c>
      <c r="F54" s="14">
        <v>2.3448340000000001E-3</v>
      </c>
      <c r="G54" s="14">
        <v>7.7103240000000002E-3</v>
      </c>
      <c r="H54" s="14">
        <v>2</v>
      </c>
      <c r="I54" s="14">
        <v>6</v>
      </c>
      <c r="J54" s="14" t="s">
        <v>238</v>
      </c>
      <c r="K54" s="14">
        <v>6</v>
      </c>
      <c r="L54" s="14" t="str">
        <f>VLOOKUP($C54,'Info on Coh Anal Stocks'!$A$6:$K$68,2,FALSE)</f>
        <v>BC</v>
      </c>
      <c r="M54" s="14" t="str">
        <f>VLOOKUP($C54,'Info on Coh Anal Stocks'!$A$6:$K$68,3,FALSE)</f>
        <v>CBC</v>
      </c>
      <c r="N54" s="14" t="str">
        <f>VLOOKUP($C54,'Info on Coh Anal Stocks'!$A$6:$K$68,4,FALSE)</f>
        <v>Atnarko River Summer Yearlings</v>
      </c>
      <c r="O54" s="14">
        <f>VLOOKUP($C54,'Info on Coh Anal Stocks'!$A$6:$K$68,5,FALSE)</f>
        <v>2</v>
      </c>
      <c r="P54" s="14">
        <f>VLOOKUP($C54,'Info on Coh Anal Stocks'!$A$6:$K$68,6,FALSE)</f>
        <v>2</v>
      </c>
      <c r="Q54" s="14">
        <f>VLOOKUP($C54,'Info on Coh Anal Stocks'!$A$6:$K$68,7,FALSE)</f>
        <v>4</v>
      </c>
      <c r="R54" s="14">
        <f>VLOOKUP($C54,'Info on Coh Anal Stocks'!$A$6:$K$68,8,FALSE)</f>
        <v>6</v>
      </c>
      <c r="S54" s="14">
        <f>VLOOKUP($C54,'Info on Coh Anal Stocks'!$A$6:$K$68,9,FALSE)</f>
        <v>1</v>
      </c>
      <c r="T54" s="14">
        <f>VLOOKUP($C54,'Info on Coh Anal Stocks'!$A$6:$K$68,10,FALSE)</f>
        <v>2</v>
      </c>
      <c r="U54">
        <f t="shared" si="5"/>
        <v>2009</v>
      </c>
      <c r="V54" s="14">
        <f>VLOOKUP($C54,'Info on Coh Anal Stocks'!$A$6:$K$68,10,FALSE)</f>
        <v>2</v>
      </c>
      <c r="W54" t="str">
        <f t="shared" si="6"/>
        <v>stream</v>
      </c>
      <c r="X54">
        <f t="shared" si="3"/>
        <v>0</v>
      </c>
    </row>
    <row r="55" spans="1:24" x14ac:dyDescent="0.25">
      <c r="A55" s="14" t="str">
        <f t="shared" si="4"/>
        <v>ATS2008</v>
      </c>
      <c r="B55" s="14" t="s">
        <v>3</v>
      </c>
      <c r="C55" s="14" t="s">
        <v>6</v>
      </c>
      <c r="D55" s="14">
        <v>2008</v>
      </c>
      <c r="E55" s="19">
        <v>1.171625E-4</v>
      </c>
      <c r="F55" s="14">
        <v>2.7097599999999999E-2</v>
      </c>
      <c r="G55" s="14">
        <v>8.7526090000000001E-2</v>
      </c>
      <c r="H55" s="14">
        <v>2</v>
      </c>
      <c r="I55" s="14">
        <v>6</v>
      </c>
      <c r="J55" s="14" t="s">
        <v>238</v>
      </c>
      <c r="K55" s="14">
        <v>6</v>
      </c>
      <c r="L55" s="14" t="str">
        <f>VLOOKUP($C55,'Info on Coh Anal Stocks'!$A$6:$K$68,2,FALSE)</f>
        <v>BC</v>
      </c>
      <c r="M55" s="14" t="str">
        <f>VLOOKUP($C55,'Info on Coh Anal Stocks'!$A$6:$K$68,3,FALSE)</f>
        <v>CBC</v>
      </c>
      <c r="N55" s="14" t="str">
        <f>VLOOKUP($C55,'Info on Coh Anal Stocks'!$A$6:$K$68,4,FALSE)</f>
        <v>Atnarko River Summer Yearlings</v>
      </c>
      <c r="O55" s="14">
        <f>VLOOKUP($C55,'Info on Coh Anal Stocks'!$A$6:$K$68,5,FALSE)</f>
        <v>2</v>
      </c>
      <c r="P55" s="14">
        <f>VLOOKUP($C55,'Info on Coh Anal Stocks'!$A$6:$K$68,6,FALSE)</f>
        <v>2</v>
      </c>
      <c r="Q55" s="14">
        <f>VLOOKUP($C55,'Info on Coh Anal Stocks'!$A$6:$K$68,7,FALSE)</f>
        <v>4</v>
      </c>
      <c r="R55" s="14">
        <f>VLOOKUP($C55,'Info on Coh Anal Stocks'!$A$6:$K$68,8,FALSE)</f>
        <v>6</v>
      </c>
      <c r="S55" s="14">
        <f>VLOOKUP($C55,'Info on Coh Anal Stocks'!$A$6:$K$68,9,FALSE)</f>
        <v>1</v>
      </c>
      <c r="T55" s="14">
        <f>VLOOKUP($C55,'Info on Coh Anal Stocks'!$A$6:$K$68,10,FALSE)</f>
        <v>2</v>
      </c>
      <c r="U55">
        <f t="shared" si="5"/>
        <v>2010</v>
      </c>
      <c r="V55" s="14">
        <f>VLOOKUP($C55,'Info on Coh Anal Stocks'!$A$6:$K$68,10,FALSE)</f>
        <v>2</v>
      </c>
      <c r="W55" t="str">
        <f t="shared" si="6"/>
        <v>stream</v>
      </c>
      <c r="X55">
        <f t="shared" si="3"/>
        <v>0</v>
      </c>
    </row>
    <row r="56" spans="1:24" x14ac:dyDescent="0.25">
      <c r="A56" s="14" t="str">
        <f t="shared" si="4"/>
        <v>ATS2009</v>
      </c>
      <c r="B56" s="14" t="s">
        <v>3</v>
      </c>
      <c r="C56" s="14" t="s">
        <v>6</v>
      </c>
      <c r="D56" s="14">
        <v>2009</v>
      </c>
      <c r="E56" s="14">
        <v>2.8246679999999999E-4</v>
      </c>
      <c r="F56" s="14">
        <v>1.445429E-2</v>
      </c>
      <c r="G56" s="14">
        <v>4.5280809999999998E-2</v>
      </c>
      <c r="H56" s="14">
        <v>2</v>
      </c>
      <c r="I56" s="14">
        <v>6</v>
      </c>
      <c r="J56" s="14" t="s">
        <v>238</v>
      </c>
      <c r="K56" s="14">
        <v>6</v>
      </c>
      <c r="L56" s="14" t="str">
        <f>VLOOKUP($C56,'Info on Coh Anal Stocks'!$A$6:$K$68,2,FALSE)</f>
        <v>BC</v>
      </c>
      <c r="M56" s="14" t="str">
        <f>VLOOKUP($C56,'Info on Coh Anal Stocks'!$A$6:$K$68,3,FALSE)</f>
        <v>CBC</v>
      </c>
      <c r="N56" s="14" t="str">
        <f>VLOOKUP($C56,'Info on Coh Anal Stocks'!$A$6:$K$68,4,FALSE)</f>
        <v>Atnarko River Summer Yearlings</v>
      </c>
      <c r="O56" s="14">
        <f>VLOOKUP($C56,'Info on Coh Anal Stocks'!$A$6:$K$68,5,FALSE)</f>
        <v>2</v>
      </c>
      <c r="P56" s="14">
        <f>VLOOKUP($C56,'Info on Coh Anal Stocks'!$A$6:$K$68,6,FALSE)</f>
        <v>2</v>
      </c>
      <c r="Q56" s="14">
        <f>VLOOKUP($C56,'Info on Coh Anal Stocks'!$A$6:$K$68,7,FALSE)</f>
        <v>4</v>
      </c>
      <c r="R56" s="14">
        <f>VLOOKUP($C56,'Info on Coh Anal Stocks'!$A$6:$K$68,8,FALSE)</f>
        <v>6</v>
      </c>
      <c r="S56" s="14">
        <f>VLOOKUP($C56,'Info on Coh Anal Stocks'!$A$6:$K$68,9,FALSE)</f>
        <v>1</v>
      </c>
      <c r="T56" s="14">
        <f>VLOOKUP($C56,'Info on Coh Anal Stocks'!$A$6:$K$68,10,FALSE)</f>
        <v>2</v>
      </c>
      <c r="U56">
        <f t="shared" si="5"/>
        <v>2011</v>
      </c>
      <c r="V56" s="14">
        <f>VLOOKUP($C56,'Info on Coh Anal Stocks'!$A$6:$K$68,10,FALSE)</f>
        <v>2</v>
      </c>
      <c r="W56" t="str">
        <f t="shared" si="6"/>
        <v>stream</v>
      </c>
      <c r="X56">
        <f t="shared" si="3"/>
        <v>0</v>
      </c>
    </row>
    <row r="57" spans="1:24" x14ac:dyDescent="0.25">
      <c r="A57" s="14" t="str">
        <f t="shared" si="4"/>
        <v>ATS2010</v>
      </c>
      <c r="B57" s="14" t="s">
        <v>3</v>
      </c>
      <c r="C57" s="14" t="s">
        <v>6</v>
      </c>
      <c r="D57" s="14">
        <v>2010</v>
      </c>
      <c r="E57" s="14">
        <v>3.1655179999999999E-4</v>
      </c>
      <c r="F57" s="14">
        <v>2.1472870000000002E-2</v>
      </c>
      <c r="G57" s="14">
        <v>6.8505999999999997E-2</v>
      </c>
      <c r="H57" s="14">
        <v>2</v>
      </c>
      <c r="I57" s="14">
        <v>6</v>
      </c>
      <c r="J57" s="14" t="s">
        <v>238</v>
      </c>
      <c r="K57" s="14">
        <v>6</v>
      </c>
      <c r="L57" s="14" t="str">
        <f>VLOOKUP($C57,'Info on Coh Anal Stocks'!$A$6:$K$68,2,FALSE)</f>
        <v>BC</v>
      </c>
      <c r="M57" s="14" t="str">
        <f>VLOOKUP($C57,'Info on Coh Anal Stocks'!$A$6:$K$68,3,FALSE)</f>
        <v>CBC</v>
      </c>
      <c r="N57" s="14" t="str">
        <f>VLOOKUP($C57,'Info on Coh Anal Stocks'!$A$6:$K$68,4,FALSE)</f>
        <v>Atnarko River Summer Yearlings</v>
      </c>
      <c r="O57" s="14">
        <f>VLOOKUP($C57,'Info on Coh Anal Stocks'!$A$6:$K$68,5,FALSE)</f>
        <v>2</v>
      </c>
      <c r="P57" s="14">
        <f>VLOOKUP($C57,'Info on Coh Anal Stocks'!$A$6:$K$68,6,FALSE)</f>
        <v>2</v>
      </c>
      <c r="Q57" s="14">
        <f>VLOOKUP($C57,'Info on Coh Anal Stocks'!$A$6:$K$68,7,FALSE)</f>
        <v>4</v>
      </c>
      <c r="R57" s="14">
        <f>VLOOKUP($C57,'Info on Coh Anal Stocks'!$A$6:$K$68,8,FALSE)</f>
        <v>6</v>
      </c>
      <c r="S57" s="14">
        <f>VLOOKUP($C57,'Info on Coh Anal Stocks'!$A$6:$K$68,9,FALSE)</f>
        <v>1</v>
      </c>
      <c r="T57" s="14">
        <f>VLOOKUP($C57,'Info on Coh Anal Stocks'!$A$6:$K$68,10,FALSE)</f>
        <v>2</v>
      </c>
      <c r="U57">
        <f t="shared" si="5"/>
        <v>2012</v>
      </c>
      <c r="V57" s="14">
        <f>VLOOKUP($C57,'Info on Coh Anal Stocks'!$A$6:$K$68,10,FALSE)</f>
        <v>2</v>
      </c>
      <c r="W57" t="str">
        <f t="shared" si="6"/>
        <v>stream</v>
      </c>
      <c r="X57">
        <f t="shared" si="3"/>
        <v>0</v>
      </c>
    </row>
    <row r="58" spans="1:24" x14ac:dyDescent="0.25">
      <c r="A58" s="14" t="str">
        <f t="shared" si="4"/>
        <v>ATS2011</v>
      </c>
      <c r="B58" s="14" t="s">
        <v>3</v>
      </c>
      <c r="C58" s="14" t="s">
        <v>6</v>
      </c>
      <c r="D58" s="14">
        <v>2011</v>
      </c>
      <c r="E58" s="14">
        <v>5.1011600000000002E-4</v>
      </c>
      <c r="F58" s="14">
        <v>2.0016849999999999E-2</v>
      </c>
      <c r="G58" s="14">
        <v>0.10177650000000001</v>
      </c>
      <c r="H58" s="14">
        <v>2</v>
      </c>
      <c r="I58" s="14">
        <v>6</v>
      </c>
      <c r="J58" s="14" t="s">
        <v>239</v>
      </c>
      <c r="K58" s="14">
        <v>5</v>
      </c>
      <c r="L58" s="14" t="str">
        <f>VLOOKUP($C58,'Info on Coh Anal Stocks'!$A$6:$K$68,2,FALSE)</f>
        <v>BC</v>
      </c>
      <c r="M58" s="14" t="str">
        <f>VLOOKUP($C58,'Info on Coh Anal Stocks'!$A$6:$K$68,3,FALSE)</f>
        <v>CBC</v>
      </c>
      <c r="N58" s="14" t="str">
        <f>VLOOKUP($C58,'Info on Coh Anal Stocks'!$A$6:$K$68,4,FALSE)</f>
        <v>Atnarko River Summer Yearlings</v>
      </c>
      <c r="O58" s="14">
        <f>VLOOKUP($C58,'Info on Coh Anal Stocks'!$A$6:$K$68,5,FALSE)</f>
        <v>2</v>
      </c>
      <c r="P58" s="14">
        <f>VLOOKUP($C58,'Info on Coh Anal Stocks'!$A$6:$K$68,6,FALSE)</f>
        <v>2</v>
      </c>
      <c r="Q58" s="14">
        <f>VLOOKUP($C58,'Info on Coh Anal Stocks'!$A$6:$K$68,7,FALSE)</f>
        <v>4</v>
      </c>
      <c r="R58" s="14">
        <f>VLOOKUP($C58,'Info on Coh Anal Stocks'!$A$6:$K$68,8,FALSE)</f>
        <v>6</v>
      </c>
      <c r="S58" s="14">
        <f>VLOOKUP($C58,'Info on Coh Anal Stocks'!$A$6:$K$68,9,FALSE)</f>
        <v>1</v>
      </c>
      <c r="T58" s="14">
        <f>VLOOKUP($C58,'Info on Coh Anal Stocks'!$A$6:$K$68,10,FALSE)</f>
        <v>2</v>
      </c>
      <c r="U58">
        <f t="shared" si="5"/>
        <v>2013</v>
      </c>
      <c r="V58" s="14">
        <f>VLOOKUP($C58,'Info on Coh Anal Stocks'!$A$6:$K$68,10,FALSE)</f>
        <v>2</v>
      </c>
      <c r="W58" t="str">
        <f t="shared" si="6"/>
        <v>stream</v>
      </c>
      <c r="X58">
        <f t="shared" si="3"/>
        <v>1</v>
      </c>
    </row>
    <row r="59" spans="1:24" x14ac:dyDescent="0.25">
      <c r="A59" s="14" t="str">
        <f t="shared" si="4"/>
        <v>BQR1973</v>
      </c>
      <c r="B59" s="14" t="s">
        <v>3</v>
      </c>
      <c r="C59" s="14" t="s">
        <v>8</v>
      </c>
      <c r="D59" s="14">
        <v>1973</v>
      </c>
      <c r="E59" s="14">
        <v>1.969953E-2</v>
      </c>
      <c r="F59" s="14">
        <v>4.3584350000000001E-2</v>
      </c>
      <c r="G59" s="14">
        <v>9.3811749999999999E-2</v>
      </c>
      <c r="H59" s="14">
        <v>2</v>
      </c>
      <c r="I59" s="14">
        <v>5</v>
      </c>
      <c r="J59" s="14" t="s">
        <v>238</v>
      </c>
      <c r="K59" s="14">
        <v>5</v>
      </c>
      <c r="L59" s="14" t="str">
        <f>VLOOKUP($C59,'Info on Coh Anal Stocks'!$A$6:$K$68,2,FALSE)</f>
        <v>BC</v>
      </c>
      <c r="M59" s="14" t="str">
        <f>VLOOKUP($C59,'Info on Coh Anal Stocks'!$A$6:$K$68,3,FALSE)</f>
        <v>LGS</v>
      </c>
      <c r="N59" s="14" t="str">
        <f>VLOOKUP($C59,'Info on Coh Anal Stocks'!$A$6:$K$68,4,FALSE)</f>
        <v>Big Qualicum</v>
      </c>
      <c r="O59" s="14">
        <f>VLOOKUP($C59,'Info on Coh Anal Stocks'!$A$6:$K$68,5,FALSE)</f>
        <v>2</v>
      </c>
      <c r="P59" s="14">
        <f>VLOOKUP($C59,'Info on Coh Anal Stocks'!$A$6:$K$68,6,FALSE)</f>
        <v>2</v>
      </c>
      <c r="Q59" s="14">
        <f>VLOOKUP($C59,'Info on Coh Anal Stocks'!$A$6:$K$68,7,FALSE)</f>
        <v>4</v>
      </c>
      <c r="R59" s="14">
        <f>VLOOKUP($C59,'Info on Coh Anal Stocks'!$A$6:$K$68,8,FALSE)</f>
        <v>5</v>
      </c>
      <c r="S59" s="14">
        <f>VLOOKUP($C59,'Info on Coh Anal Stocks'!$A$6:$K$68,9,FALSE)</f>
        <v>0</v>
      </c>
      <c r="T59" s="14">
        <f>VLOOKUP($C59,'Info on Coh Anal Stocks'!$A$6:$K$68,10,FALSE)</f>
        <v>3</v>
      </c>
      <c r="U59">
        <f t="shared" si="5"/>
        <v>1974</v>
      </c>
      <c r="V59" s="14">
        <f>VLOOKUP($C59,'Info on Coh Anal Stocks'!$A$6:$K$68,10,FALSE)</f>
        <v>3</v>
      </c>
      <c r="W59" t="str">
        <f t="shared" si="6"/>
        <v>ocean</v>
      </c>
      <c r="X59">
        <f t="shared" si="3"/>
        <v>0</v>
      </c>
    </row>
    <row r="60" spans="1:24" x14ac:dyDescent="0.25">
      <c r="A60" s="14" t="str">
        <f t="shared" si="4"/>
        <v>BQR1974</v>
      </c>
      <c r="B60" s="14" t="s">
        <v>3</v>
      </c>
      <c r="C60" s="14" t="s">
        <v>8</v>
      </c>
      <c r="D60" s="14">
        <v>1974</v>
      </c>
      <c r="E60" s="14">
        <v>5.5471369999999999E-2</v>
      </c>
      <c r="F60" s="14">
        <v>0.1188651</v>
      </c>
      <c r="G60" s="14">
        <v>0.25444480000000003</v>
      </c>
      <c r="H60" s="14">
        <v>2</v>
      </c>
      <c r="I60" s="14">
        <v>5</v>
      </c>
      <c r="J60" s="14" t="s">
        <v>238</v>
      </c>
      <c r="K60" s="14">
        <v>5</v>
      </c>
      <c r="L60" s="14" t="str">
        <f>VLOOKUP($C60,'Info on Coh Anal Stocks'!$A$6:$K$68,2,FALSE)</f>
        <v>BC</v>
      </c>
      <c r="M60" s="14" t="str">
        <f>VLOOKUP($C60,'Info on Coh Anal Stocks'!$A$6:$K$68,3,FALSE)</f>
        <v>LGS</v>
      </c>
      <c r="N60" s="14" t="str">
        <f>VLOOKUP($C60,'Info on Coh Anal Stocks'!$A$6:$K$68,4,FALSE)</f>
        <v>Big Qualicum</v>
      </c>
      <c r="O60" s="14">
        <f>VLOOKUP($C60,'Info on Coh Anal Stocks'!$A$6:$K$68,5,FALSE)</f>
        <v>2</v>
      </c>
      <c r="P60" s="14">
        <f>VLOOKUP($C60,'Info on Coh Anal Stocks'!$A$6:$K$68,6,FALSE)</f>
        <v>2</v>
      </c>
      <c r="Q60" s="14">
        <f>VLOOKUP($C60,'Info on Coh Anal Stocks'!$A$6:$K$68,7,FALSE)</f>
        <v>4</v>
      </c>
      <c r="R60" s="14">
        <f>VLOOKUP($C60,'Info on Coh Anal Stocks'!$A$6:$K$68,8,FALSE)</f>
        <v>5</v>
      </c>
      <c r="S60" s="14">
        <f>VLOOKUP($C60,'Info on Coh Anal Stocks'!$A$6:$K$68,9,FALSE)</f>
        <v>0</v>
      </c>
      <c r="T60" s="14">
        <f>VLOOKUP($C60,'Info on Coh Anal Stocks'!$A$6:$K$68,10,FALSE)</f>
        <v>3</v>
      </c>
      <c r="U60">
        <f t="shared" si="5"/>
        <v>1975</v>
      </c>
      <c r="V60" s="14">
        <f>VLOOKUP($C60,'Info on Coh Anal Stocks'!$A$6:$K$68,10,FALSE)</f>
        <v>3</v>
      </c>
      <c r="W60" t="str">
        <f t="shared" si="6"/>
        <v>ocean</v>
      </c>
      <c r="X60">
        <f t="shared" si="3"/>
        <v>0</v>
      </c>
    </row>
    <row r="61" spans="1:24" x14ac:dyDescent="0.25">
      <c r="A61" s="14" t="str">
        <f t="shared" si="4"/>
        <v>BQR1975</v>
      </c>
      <c r="B61" s="14" t="s">
        <v>3</v>
      </c>
      <c r="C61" s="14" t="s">
        <v>8</v>
      </c>
      <c r="D61" s="14">
        <v>1975</v>
      </c>
      <c r="E61" s="14">
        <v>1.481767E-2</v>
      </c>
      <c r="F61" s="14">
        <v>4.1684039999999999E-2</v>
      </c>
      <c r="G61" s="14">
        <v>9.3499570000000004E-2</v>
      </c>
      <c r="H61" s="14">
        <v>2</v>
      </c>
      <c r="I61" s="14">
        <v>5</v>
      </c>
      <c r="J61" s="14" t="s">
        <v>238</v>
      </c>
      <c r="K61" s="14">
        <v>5</v>
      </c>
      <c r="L61" s="14" t="str">
        <f>VLOOKUP($C61,'Info on Coh Anal Stocks'!$A$6:$K$68,2,FALSE)</f>
        <v>BC</v>
      </c>
      <c r="M61" s="14" t="str">
        <f>VLOOKUP($C61,'Info on Coh Anal Stocks'!$A$6:$K$68,3,FALSE)</f>
        <v>LGS</v>
      </c>
      <c r="N61" s="14" t="str">
        <f>VLOOKUP($C61,'Info on Coh Anal Stocks'!$A$6:$K$68,4,FALSE)</f>
        <v>Big Qualicum</v>
      </c>
      <c r="O61" s="14">
        <f>VLOOKUP($C61,'Info on Coh Anal Stocks'!$A$6:$K$68,5,FALSE)</f>
        <v>2</v>
      </c>
      <c r="P61" s="14">
        <f>VLOOKUP($C61,'Info on Coh Anal Stocks'!$A$6:$K$68,6,FALSE)</f>
        <v>2</v>
      </c>
      <c r="Q61" s="14">
        <f>VLOOKUP($C61,'Info on Coh Anal Stocks'!$A$6:$K$68,7,FALSE)</f>
        <v>4</v>
      </c>
      <c r="R61" s="14">
        <f>VLOOKUP($C61,'Info on Coh Anal Stocks'!$A$6:$K$68,8,FALSE)</f>
        <v>5</v>
      </c>
      <c r="S61" s="14">
        <f>VLOOKUP($C61,'Info on Coh Anal Stocks'!$A$6:$K$68,9,FALSE)</f>
        <v>0</v>
      </c>
      <c r="T61" s="14">
        <f>VLOOKUP($C61,'Info on Coh Anal Stocks'!$A$6:$K$68,10,FALSE)</f>
        <v>3</v>
      </c>
      <c r="U61">
        <f t="shared" si="5"/>
        <v>1976</v>
      </c>
      <c r="V61" s="14">
        <f>VLOOKUP($C61,'Info on Coh Anal Stocks'!$A$6:$K$68,10,FALSE)</f>
        <v>3</v>
      </c>
      <c r="W61" t="str">
        <f t="shared" si="6"/>
        <v>ocean</v>
      </c>
      <c r="X61">
        <f t="shared" si="3"/>
        <v>0</v>
      </c>
    </row>
    <row r="62" spans="1:24" x14ac:dyDescent="0.25">
      <c r="A62" s="14" t="str">
        <f t="shared" si="4"/>
        <v>BQR1976</v>
      </c>
      <c r="B62" s="14" t="s">
        <v>3</v>
      </c>
      <c r="C62" s="14" t="s">
        <v>8</v>
      </c>
      <c r="D62" s="14">
        <v>1976</v>
      </c>
      <c r="E62" s="14">
        <v>4.0631380000000002E-2</v>
      </c>
      <c r="F62" s="14">
        <v>9.5148120000000003E-2</v>
      </c>
      <c r="G62" s="14">
        <v>0.20620379999999999</v>
      </c>
      <c r="H62" s="14">
        <v>2</v>
      </c>
      <c r="I62" s="14">
        <v>5</v>
      </c>
      <c r="J62" s="14" t="s">
        <v>238</v>
      </c>
      <c r="K62" s="14">
        <v>5</v>
      </c>
      <c r="L62" s="14" t="str">
        <f>VLOOKUP($C62,'Info on Coh Anal Stocks'!$A$6:$K$68,2,FALSE)</f>
        <v>BC</v>
      </c>
      <c r="M62" s="14" t="str">
        <f>VLOOKUP($C62,'Info on Coh Anal Stocks'!$A$6:$K$68,3,FALSE)</f>
        <v>LGS</v>
      </c>
      <c r="N62" s="14" t="str">
        <f>VLOOKUP($C62,'Info on Coh Anal Stocks'!$A$6:$K$68,4,FALSE)</f>
        <v>Big Qualicum</v>
      </c>
      <c r="O62" s="14">
        <f>VLOOKUP($C62,'Info on Coh Anal Stocks'!$A$6:$K$68,5,FALSE)</f>
        <v>2</v>
      </c>
      <c r="P62" s="14">
        <f>VLOOKUP($C62,'Info on Coh Anal Stocks'!$A$6:$K$68,6,FALSE)</f>
        <v>2</v>
      </c>
      <c r="Q62" s="14">
        <f>VLOOKUP($C62,'Info on Coh Anal Stocks'!$A$6:$K$68,7,FALSE)</f>
        <v>4</v>
      </c>
      <c r="R62" s="14">
        <f>VLOOKUP($C62,'Info on Coh Anal Stocks'!$A$6:$K$68,8,FALSE)</f>
        <v>5</v>
      </c>
      <c r="S62" s="14">
        <f>VLOOKUP($C62,'Info on Coh Anal Stocks'!$A$6:$K$68,9,FALSE)</f>
        <v>0</v>
      </c>
      <c r="T62" s="14">
        <f>VLOOKUP($C62,'Info on Coh Anal Stocks'!$A$6:$K$68,10,FALSE)</f>
        <v>3</v>
      </c>
      <c r="U62">
        <f t="shared" si="5"/>
        <v>1977</v>
      </c>
      <c r="V62" s="14">
        <f>VLOOKUP($C62,'Info on Coh Anal Stocks'!$A$6:$K$68,10,FALSE)</f>
        <v>3</v>
      </c>
      <c r="W62" t="str">
        <f t="shared" si="6"/>
        <v>ocean</v>
      </c>
      <c r="X62">
        <f t="shared" si="3"/>
        <v>0</v>
      </c>
    </row>
    <row r="63" spans="1:24" x14ac:dyDescent="0.25">
      <c r="A63" s="14" t="str">
        <f t="shared" si="4"/>
        <v>BQR1977</v>
      </c>
      <c r="B63" s="14" t="s">
        <v>3</v>
      </c>
      <c r="C63" s="14" t="s">
        <v>8</v>
      </c>
      <c r="D63" s="14">
        <v>1977</v>
      </c>
      <c r="E63" s="14">
        <v>5.7614449999999996E-3</v>
      </c>
      <c r="F63" s="14">
        <v>1.6918220000000001E-2</v>
      </c>
      <c r="G63" s="14">
        <v>3.817479E-2</v>
      </c>
      <c r="H63" s="14">
        <v>2</v>
      </c>
      <c r="I63" s="14">
        <v>5</v>
      </c>
      <c r="J63" s="14" t="s">
        <v>238</v>
      </c>
      <c r="K63" s="14">
        <v>5</v>
      </c>
      <c r="L63" s="14" t="str">
        <f>VLOOKUP($C63,'Info on Coh Anal Stocks'!$A$6:$K$68,2,FALSE)</f>
        <v>BC</v>
      </c>
      <c r="M63" s="14" t="str">
        <f>VLOOKUP($C63,'Info on Coh Anal Stocks'!$A$6:$K$68,3,FALSE)</f>
        <v>LGS</v>
      </c>
      <c r="N63" s="14" t="str">
        <f>VLOOKUP($C63,'Info on Coh Anal Stocks'!$A$6:$K$68,4,FALSE)</f>
        <v>Big Qualicum</v>
      </c>
      <c r="O63" s="14">
        <f>VLOOKUP($C63,'Info on Coh Anal Stocks'!$A$6:$K$68,5,FALSE)</f>
        <v>2</v>
      </c>
      <c r="P63" s="14">
        <f>VLOOKUP($C63,'Info on Coh Anal Stocks'!$A$6:$K$68,6,FALSE)</f>
        <v>2</v>
      </c>
      <c r="Q63" s="14">
        <f>VLOOKUP($C63,'Info on Coh Anal Stocks'!$A$6:$K$68,7,FALSE)</f>
        <v>4</v>
      </c>
      <c r="R63" s="14">
        <f>VLOOKUP($C63,'Info on Coh Anal Stocks'!$A$6:$K$68,8,FALSE)</f>
        <v>5</v>
      </c>
      <c r="S63" s="14">
        <f>VLOOKUP($C63,'Info on Coh Anal Stocks'!$A$6:$K$68,9,FALSE)</f>
        <v>0</v>
      </c>
      <c r="T63" s="14">
        <f>VLOOKUP($C63,'Info on Coh Anal Stocks'!$A$6:$K$68,10,FALSE)</f>
        <v>3</v>
      </c>
      <c r="U63">
        <f t="shared" si="5"/>
        <v>1978</v>
      </c>
      <c r="V63" s="14">
        <f>VLOOKUP($C63,'Info on Coh Anal Stocks'!$A$6:$K$68,10,FALSE)</f>
        <v>3</v>
      </c>
      <c r="W63" t="str">
        <f t="shared" si="6"/>
        <v>ocean</v>
      </c>
      <c r="X63">
        <f t="shared" si="3"/>
        <v>0</v>
      </c>
    </row>
    <row r="64" spans="1:24" x14ac:dyDescent="0.25">
      <c r="A64" s="14" t="str">
        <f t="shared" si="4"/>
        <v>BQR1978</v>
      </c>
      <c r="B64" s="14" t="s">
        <v>3</v>
      </c>
      <c r="C64" s="14" t="s">
        <v>8</v>
      </c>
      <c r="D64" s="14">
        <v>1978</v>
      </c>
      <c r="E64" s="14">
        <v>3.0109859999999998E-3</v>
      </c>
      <c r="F64" s="14">
        <v>9.0616829999999992E-3</v>
      </c>
      <c r="G64" s="14">
        <v>2.0545520000000001E-2</v>
      </c>
      <c r="H64" s="14">
        <v>2</v>
      </c>
      <c r="I64" s="14">
        <v>5</v>
      </c>
      <c r="J64" s="14" t="s">
        <v>238</v>
      </c>
      <c r="K64" s="14">
        <v>5</v>
      </c>
      <c r="L64" s="14" t="str">
        <f>VLOOKUP($C64,'Info on Coh Anal Stocks'!$A$6:$K$68,2,FALSE)</f>
        <v>BC</v>
      </c>
      <c r="M64" s="14" t="str">
        <f>VLOOKUP($C64,'Info on Coh Anal Stocks'!$A$6:$K$68,3,FALSE)</f>
        <v>LGS</v>
      </c>
      <c r="N64" s="14" t="str">
        <f>VLOOKUP($C64,'Info on Coh Anal Stocks'!$A$6:$K$68,4,FALSE)</f>
        <v>Big Qualicum</v>
      </c>
      <c r="O64" s="14">
        <f>VLOOKUP($C64,'Info on Coh Anal Stocks'!$A$6:$K$68,5,FALSE)</f>
        <v>2</v>
      </c>
      <c r="P64" s="14">
        <f>VLOOKUP($C64,'Info on Coh Anal Stocks'!$A$6:$K$68,6,FALSE)</f>
        <v>2</v>
      </c>
      <c r="Q64" s="14">
        <f>VLOOKUP($C64,'Info on Coh Anal Stocks'!$A$6:$K$68,7,FALSE)</f>
        <v>4</v>
      </c>
      <c r="R64" s="14">
        <f>VLOOKUP($C64,'Info on Coh Anal Stocks'!$A$6:$K$68,8,FALSE)</f>
        <v>5</v>
      </c>
      <c r="S64" s="14">
        <f>VLOOKUP($C64,'Info on Coh Anal Stocks'!$A$6:$K$68,9,FALSE)</f>
        <v>0</v>
      </c>
      <c r="T64" s="14">
        <f>VLOOKUP($C64,'Info on Coh Anal Stocks'!$A$6:$K$68,10,FALSE)</f>
        <v>3</v>
      </c>
      <c r="U64">
        <f t="shared" si="5"/>
        <v>1979</v>
      </c>
      <c r="V64" s="14">
        <f>VLOOKUP($C64,'Info on Coh Anal Stocks'!$A$6:$K$68,10,FALSE)</f>
        <v>3</v>
      </c>
      <c r="W64" t="str">
        <f t="shared" si="6"/>
        <v>ocean</v>
      </c>
      <c r="X64">
        <f t="shared" si="3"/>
        <v>0</v>
      </c>
    </row>
    <row r="65" spans="1:24" x14ac:dyDescent="0.25">
      <c r="A65" s="14" t="str">
        <f t="shared" si="4"/>
        <v>BQR1979</v>
      </c>
      <c r="B65" s="14" t="s">
        <v>3</v>
      </c>
      <c r="C65" s="14" t="s">
        <v>8</v>
      </c>
      <c r="D65" s="14">
        <v>1979</v>
      </c>
      <c r="E65" s="14">
        <v>1.5293819999999999E-3</v>
      </c>
      <c r="F65" s="14">
        <v>3.9247489999999999E-3</v>
      </c>
      <c r="G65" s="14">
        <v>8.8750610000000001E-3</v>
      </c>
      <c r="H65" s="14">
        <v>2</v>
      </c>
      <c r="I65" s="14">
        <v>5</v>
      </c>
      <c r="J65" s="14" t="s">
        <v>238</v>
      </c>
      <c r="K65" s="14">
        <v>5</v>
      </c>
      <c r="L65" s="14" t="str">
        <f>VLOOKUP($C65,'Info on Coh Anal Stocks'!$A$6:$K$68,2,FALSE)</f>
        <v>BC</v>
      </c>
      <c r="M65" s="14" t="str">
        <f>VLOOKUP($C65,'Info on Coh Anal Stocks'!$A$6:$K$68,3,FALSE)</f>
        <v>LGS</v>
      </c>
      <c r="N65" s="14" t="str">
        <f>VLOOKUP($C65,'Info on Coh Anal Stocks'!$A$6:$K$68,4,FALSE)</f>
        <v>Big Qualicum</v>
      </c>
      <c r="O65" s="14">
        <f>VLOOKUP($C65,'Info on Coh Anal Stocks'!$A$6:$K$68,5,FALSE)</f>
        <v>2</v>
      </c>
      <c r="P65" s="14">
        <f>VLOOKUP($C65,'Info on Coh Anal Stocks'!$A$6:$K$68,6,FALSE)</f>
        <v>2</v>
      </c>
      <c r="Q65" s="14">
        <f>VLOOKUP($C65,'Info on Coh Anal Stocks'!$A$6:$K$68,7,FALSE)</f>
        <v>4</v>
      </c>
      <c r="R65" s="14">
        <f>VLOOKUP($C65,'Info on Coh Anal Stocks'!$A$6:$K$68,8,FALSE)</f>
        <v>5</v>
      </c>
      <c r="S65" s="14">
        <f>VLOOKUP($C65,'Info on Coh Anal Stocks'!$A$6:$K$68,9,FALSE)</f>
        <v>0</v>
      </c>
      <c r="T65" s="14">
        <f>VLOOKUP($C65,'Info on Coh Anal Stocks'!$A$6:$K$68,10,FALSE)</f>
        <v>3</v>
      </c>
      <c r="U65">
        <f t="shared" si="5"/>
        <v>1980</v>
      </c>
      <c r="V65" s="14">
        <f>VLOOKUP($C65,'Info on Coh Anal Stocks'!$A$6:$K$68,10,FALSE)</f>
        <v>3</v>
      </c>
      <c r="W65" t="str">
        <f t="shared" si="6"/>
        <v>ocean</v>
      </c>
      <c r="X65">
        <f t="shared" si="3"/>
        <v>0</v>
      </c>
    </row>
    <row r="66" spans="1:24" x14ac:dyDescent="0.25">
      <c r="A66" s="14" t="str">
        <f t="shared" si="4"/>
        <v>BQR1980</v>
      </c>
      <c r="B66" s="14" t="s">
        <v>3</v>
      </c>
      <c r="C66" s="14" t="s">
        <v>8</v>
      </c>
      <c r="D66" s="14">
        <v>1980</v>
      </c>
      <c r="E66" s="19">
        <v>1.250185E-3</v>
      </c>
      <c r="F66" s="14">
        <v>3.6533669999999998E-3</v>
      </c>
      <c r="G66" s="14">
        <v>8.2583229999999997E-3</v>
      </c>
      <c r="H66" s="14">
        <v>2</v>
      </c>
      <c r="I66" s="14">
        <v>5</v>
      </c>
      <c r="J66" s="14" t="s">
        <v>238</v>
      </c>
      <c r="K66" s="14">
        <v>5</v>
      </c>
      <c r="L66" s="14" t="str">
        <f>VLOOKUP($C66,'Info on Coh Anal Stocks'!$A$6:$K$68,2,FALSE)</f>
        <v>BC</v>
      </c>
      <c r="M66" s="14" t="str">
        <f>VLOOKUP($C66,'Info on Coh Anal Stocks'!$A$6:$K$68,3,FALSE)</f>
        <v>LGS</v>
      </c>
      <c r="N66" s="14" t="str">
        <f>VLOOKUP($C66,'Info on Coh Anal Stocks'!$A$6:$K$68,4,FALSE)</f>
        <v>Big Qualicum</v>
      </c>
      <c r="O66" s="14">
        <f>VLOOKUP($C66,'Info on Coh Anal Stocks'!$A$6:$K$68,5,FALSE)</f>
        <v>2</v>
      </c>
      <c r="P66" s="14">
        <f>VLOOKUP($C66,'Info on Coh Anal Stocks'!$A$6:$K$68,6,FALSE)</f>
        <v>2</v>
      </c>
      <c r="Q66" s="14">
        <f>VLOOKUP($C66,'Info on Coh Anal Stocks'!$A$6:$K$68,7,FALSE)</f>
        <v>4</v>
      </c>
      <c r="R66" s="14">
        <f>VLOOKUP($C66,'Info on Coh Anal Stocks'!$A$6:$K$68,8,FALSE)</f>
        <v>5</v>
      </c>
      <c r="S66" s="14">
        <f>VLOOKUP($C66,'Info on Coh Anal Stocks'!$A$6:$K$68,9,FALSE)</f>
        <v>0</v>
      </c>
      <c r="T66" s="14">
        <f>VLOOKUP($C66,'Info on Coh Anal Stocks'!$A$6:$K$68,10,FALSE)</f>
        <v>3</v>
      </c>
      <c r="U66">
        <f t="shared" si="5"/>
        <v>1981</v>
      </c>
      <c r="V66" s="14">
        <f>VLOOKUP($C66,'Info on Coh Anal Stocks'!$A$6:$K$68,10,FALSE)</f>
        <v>3</v>
      </c>
      <c r="W66" t="str">
        <f t="shared" si="6"/>
        <v>ocean</v>
      </c>
      <c r="X66">
        <f t="shared" si="3"/>
        <v>0</v>
      </c>
    </row>
    <row r="67" spans="1:24" x14ac:dyDescent="0.25">
      <c r="A67" s="14" t="str">
        <f t="shared" si="4"/>
        <v>BQR1981</v>
      </c>
      <c r="B67" s="14" t="s">
        <v>3</v>
      </c>
      <c r="C67" s="14" t="s">
        <v>8</v>
      </c>
      <c r="D67" s="14">
        <v>1981</v>
      </c>
      <c r="E67" s="19">
        <v>3.737205E-3</v>
      </c>
      <c r="F67" s="14">
        <v>8.4799469999999998E-3</v>
      </c>
      <c r="G67" s="14">
        <v>1.861436E-2</v>
      </c>
      <c r="H67" s="14">
        <v>2</v>
      </c>
      <c r="I67" s="14">
        <v>5</v>
      </c>
      <c r="J67" s="14" t="s">
        <v>238</v>
      </c>
      <c r="K67" s="14">
        <v>5</v>
      </c>
      <c r="L67" s="14" t="str">
        <f>VLOOKUP($C67,'Info on Coh Anal Stocks'!$A$6:$K$68,2,FALSE)</f>
        <v>BC</v>
      </c>
      <c r="M67" s="14" t="str">
        <f>VLOOKUP($C67,'Info on Coh Anal Stocks'!$A$6:$K$68,3,FALSE)</f>
        <v>LGS</v>
      </c>
      <c r="N67" s="14" t="str">
        <f>VLOOKUP($C67,'Info on Coh Anal Stocks'!$A$6:$K$68,4,FALSE)</f>
        <v>Big Qualicum</v>
      </c>
      <c r="O67" s="14">
        <f>VLOOKUP($C67,'Info on Coh Anal Stocks'!$A$6:$K$68,5,FALSE)</f>
        <v>2</v>
      </c>
      <c r="P67" s="14">
        <f>VLOOKUP($C67,'Info on Coh Anal Stocks'!$A$6:$K$68,6,FALSE)</f>
        <v>2</v>
      </c>
      <c r="Q67" s="14">
        <f>VLOOKUP($C67,'Info on Coh Anal Stocks'!$A$6:$K$68,7,FALSE)</f>
        <v>4</v>
      </c>
      <c r="R67" s="14">
        <f>VLOOKUP($C67,'Info on Coh Anal Stocks'!$A$6:$K$68,8,FALSE)</f>
        <v>5</v>
      </c>
      <c r="S67" s="14">
        <f>VLOOKUP($C67,'Info on Coh Anal Stocks'!$A$6:$K$68,9,FALSE)</f>
        <v>0</v>
      </c>
      <c r="T67" s="14">
        <f>VLOOKUP($C67,'Info on Coh Anal Stocks'!$A$6:$K$68,10,FALSE)</f>
        <v>3</v>
      </c>
      <c r="U67">
        <f t="shared" si="5"/>
        <v>1982</v>
      </c>
      <c r="V67" s="14">
        <f>VLOOKUP($C67,'Info on Coh Anal Stocks'!$A$6:$K$68,10,FALSE)</f>
        <v>3</v>
      </c>
      <c r="W67" t="str">
        <f t="shared" si="6"/>
        <v>ocean</v>
      </c>
      <c r="X67">
        <f t="shared" si="3"/>
        <v>0</v>
      </c>
    </row>
    <row r="68" spans="1:24" x14ac:dyDescent="0.25">
      <c r="A68" s="14" t="str">
        <f t="shared" si="4"/>
        <v>BQR1982</v>
      </c>
      <c r="B68" s="14" t="s">
        <v>3</v>
      </c>
      <c r="C68" s="14" t="s">
        <v>8</v>
      </c>
      <c r="D68" s="14">
        <v>1982</v>
      </c>
      <c r="E68" s="14">
        <v>3.7995860000000002E-3</v>
      </c>
      <c r="F68" s="14">
        <v>1.2572379999999999E-2</v>
      </c>
      <c r="G68" s="14">
        <v>2.98602E-2</v>
      </c>
      <c r="H68" s="14">
        <v>2</v>
      </c>
      <c r="I68" s="14">
        <v>5</v>
      </c>
      <c r="J68" s="14" t="s">
        <v>238</v>
      </c>
      <c r="K68" s="14">
        <v>5</v>
      </c>
      <c r="L68" s="14" t="str">
        <f>VLOOKUP($C68,'Info on Coh Anal Stocks'!$A$6:$K$68,2,FALSE)</f>
        <v>BC</v>
      </c>
      <c r="M68" s="14" t="str">
        <f>VLOOKUP($C68,'Info on Coh Anal Stocks'!$A$6:$K$68,3,FALSE)</f>
        <v>LGS</v>
      </c>
      <c r="N68" s="14" t="str">
        <f>VLOOKUP($C68,'Info on Coh Anal Stocks'!$A$6:$K$68,4,FALSE)</f>
        <v>Big Qualicum</v>
      </c>
      <c r="O68" s="14">
        <f>VLOOKUP($C68,'Info on Coh Anal Stocks'!$A$6:$K$68,5,FALSE)</f>
        <v>2</v>
      </c>
      <c r="P68" s="14">
        <f>VLOOKUP($C68,'Info on Coh Anal Stocks'!$A$6:$K$68,6,FALSE)</f>
        <v>2</v>
      </c>
      <c r="Q68" s="14">
        <f>VLOOKUP($C68,'Info on Coh Anal Stocks'!$A$6:$K$68,7,FALSE)</f>
        <v>4</v>
      </c>
      <c r="R68" s="14">
        <f>VLOOKUP($C68,'Info on Coh Anal Stocks'!$A$6:$K$68,8,FALSE)</f>
        <v>5</v>
      </c>
      <c r="S68" s="14">
        <f>VLOOKUP($C68,'Info on Coh Anal Stocks'!$A$6:$K$68,9,FALSE)</f>
        <v>0</v>
      </c>
      <c r="T68" s="14">
        <f>VLOOKUP($C68,'Info on Coh Anal Stocks'!$A$6:$K$68,10,FALSE)</f>
        <v>3</v>
      </c>
      <c r="U68">
        <f t="shared" si="5"/>
        <v>1983</v>
      </c>
      <c r="V68" s="14">
        <f>VLOOKUP($C68,'Info on Coh Anal Stocks'!$A$6:$K$68,10,FALSE)</f>
        <v>3</v>
      </c>
      <c r="W68" t="str">
        <f t="shared" si="6"/>
        <v>ocean</v>
      </c>
      <c r="X68">
        <f t="shared" si="3"/>
        <v>0</v>
      </c>
    </row>
    <row r="69" spans="1:24" x14ac:dyDescent="0.25">
      <c r="A69" s="14" t="str">
        <f t="shared" si="4"/>
        <v>BQR1983</v>
      </c>
      <c r="B69" s="14" t="s">
        <v>3</v>
      </c>
      <c r="C69" s="14" t="s">
        <v>8</v>
      </c>
      <c r="D69" s="14">
        <v>1983</v>
      </c>
      <c r="E69" s="14">
        <v>2.4442639999999998E-3</v>
      </c>
      <c r="F69" s="14">
        <v>1.105012E-2</v>
      </c>
      <c r="G69" s="14">
        <v>2.6324110000000001E-2</v>
      </c>
      <c r="H69" s="14">
        <v>2</v>
      </c>
      <c r="I69" s="14">
        <v>5</v>
      </c>
      <c r="J69" s="14" t="s">
        <v>238</v>
      </c>
      <c r="K69" s="14">
        <v>5</v>
      </c>
      <c r="L69" s="14" t="str">
        <f>VLOOKUP($C69,'Info on Coh Anal Stocks'!$A$6:$K$68,2,FALSE)</f>
        <v>BC</v>
      </c>
      <c r="M69" s="14" t="str">
        <f>VLOOKUP($C69,'Info on Coh Anal Stocks'!$A$6:$K$68,3,FALSE)</f>
        <v>LGS</v>
      </c>
      <c r="N69" s="14" t="str">
        <f>VLOOKUP($C69,'Info on Coh Anal Stocks'!$A$6:$K$68,4,FALSE)</f>
        <v>Big Qualicum</v>
      </c>
      <c r="O69" s="14">
        <f>VLOOKUP($C69,'Info on Coh Anal Stocks'!$A$6:$K$68,5,FALSE)</f>
        <v>2</v>
      </c>
      <c r="P69" s="14">
        <f>VLOOKUP($C69,'Info on Coh Anal Stocks'!$A$6:$K$68,6,FALSE)</f>
        <v>2</v>
      </c>
      <c r="Q69" s="14">
        <f>VLOOKUP($C69,'Info on Coh Anal Stocks'!$A$6:$K$68,7,FALSE)</f>
        <v>4</v>
      </c>
      <c r="R69" s="14">
        <f>VLOOKUP($C69,'Info on Coh Anal Stocks'!$A$6:$K$68,8,FALSE)</f>
        <v>5</v>
      </c>
      <c r="S69" s="14">
        <f>VLOOKUP($C69,'Info on Coh Anal Stocks'!$A$6:$K$68,9,FALSE)</f>
        <v>0</v>
      </c>
      <c r="T69" s="14">
        <f>VLOOKUP($C69,'Info on Coh Anal Stocks'!$A$6:$K$68,10,FALSE)</f>
        <v>3</v>
      </c>
      <c r="U69">
        <f t="shared" si="5"/>
        <v>1984</v>
      </c>
      <c r="V69" s="14">
        <f>VLOOKUP($C69,'Info on Coh Anal Stocks'!$A$6:$K$68,10,FALSE)</f>
        <v>3</v>
      </c>
      <c r="W69" t="str">
        <f t="shared" si="6"/>
        <v>ocean</v>
      </c>
      <c r="X69">
        <f t="shared" si="3"/>
        <v>0</v>
      </c>
    </row>
    <row r="70" spans="1:24" x14ac:dyDescent="0.25">
      <c r="A70" s="14" t="str">
        <f t="shared" si="4"/>
        <v>BQR1984</v>
      </c>
      <c r="B70" s="14" t="s">
        <v>3</v>
      </c>
      <c r="C70" s="14" t="s">
        <v>8</v>
      </c>
      <c r="D70" s="14">
        <v>1984</v>
      </c>
      <c r="E70" s="14">
        <v>4.3146850000000002E-4</v>
      </c>
      <c r="F70" s="14">
        <v>1.7341050000000001E-3</v>
      </c>
      <c r="G70" s="14">
        <v>4.2132059999999997E-3</v>
      </c>
      <c r="H70" s="14">
        <v>2</v>
      </c>
      <c r="I70" s="14">
        <v>5</v>
      </c>
      <c r="J70" s="14" t="s">
        <v>238</v>
      </c>
      <c r="K70" s="14">
        <v>5</v>
      </c>
      <c r="L70" s="14" t="str">
        <f>VLOOKUP($C70,'Info on Coh Anal Stocks'!$A$6:$K$68,2,FALSE)</f>
        <v>BC</v>
      </c>
      <c r="M70" s="14" t="str">
        <f>VLOOKUP($C70,'Info on Coh Anal Stocks'!$A$6:$K$68,3,FALSE)</f>
        <v>LGS</v>
      </c>
      <c r="N70" s="14" t="str">
        <f>VLOOKUP($C70,'Info on Coh Anal Stocks'!$A$6:$K$68,4,FALSE)</f>
        <v>Big Qualicum</v>
      </c>
      <c r="O70" s="14">
        <f>VLOOKUP($C70,'Info on Coh Anal Stocks'!$A$6:$K$68,5,FALSE)</f>
        <v>2</v>
      </c>
      <c r="P70" s="14">
        <f>VLOOKUP($C70,'Info on Coh Anal Stocks'!$A$6:$K$68,6,FALSE)</f>
        <v>2</v>
      </c>
      <c r="Q70" s="14">
        <f>VLOOKUP($C70,'Info on Coh Anal Stocks'!$A$6:$K$68,7,FALSE)</f>
        <v>4</v>
      </c>
      <c r="R70" s="14">
        <f>VLOOKUP($C70,'Info on Coh Anal Stocks'!$A$6:$K$68,8,FALSE)</f>
        <v>5</v>
      </c>
      <c r="S70" s="14">
        <f>VLOOKUP($C70,'Info on Coh Anal Stocks'!$A$6:$K$68,9,FALSE)</f>
        <v>0</v>
      </c>
      <c r="T70" s="14">
        <f>VLOOKUP($C70,'Info on Coh Anal Stocks'!$A$6:$K$68,10,FALSE)</f>
        <v>3</v>
      </c>
      <c r="U70">
        <f t="shared" si="5"/>
        <v>1985</v>
      </c>
      <c r="V70" s="14">
        <f>VLOOKUP($C70,'Info on Coh Anal Stocks'!$A$6:$K$68,10,FALSE)</f>
        <v>3</v>
      </c>
      <c r="W70" t="str">
        <f t="shared" si="6"/>
        <v>ocean</v>
      </c>
      <c r="X70">
        <f t="shared" si="3"/>
        <v>0</v>
      </c>
    </row>
    <row r="71" spans="1:24" x14ac:dyDescent="0.25">
      <c r="A71" s="14" t="str">
        <f t="shared" si="4"/>
        <v>BQR1985</v>
      </c>
      <c r="B71" s="14" t="s">
        <v>3</v>
      </c>
      <c r="C71" s="14" t="s">
        <v>8</v>
      </c>
      <c r="D71" s="14">
        <v>1985</v>
      </c>
      <c r="E71" s="14">
        <v>3.5401639999999999E-4</v>
      </c>
      <c r="F71" s="14">
        <v>1.792763E-3</v>
      </c>
      <c r="G71" s="14">
        <v>4.4199039999999997E-3</v>
      </c>
      <c r="H71" s="14">
        <v>2</v>
      </c>
      <c r="I71" s="14">
        <v>5</v>
      </c>
      <c r="J71" s="14" t="s">
        <v>238</v>
      </c>
      <c r="K71" s="14">
        <v>5</v>
      </c>
      <c r="L71" s="14" t="str">
        <f>VLOOKUP($C71,'Info on Coh Anal Stocks'!$A$6:$K$68,2,FALSE)</f>
        <v>BC</v>
      </c>
      <c r="M71" s="14" t="str">
        <f>VLOOKUP($C71,'Info on Coh Anal Stocks'!$A$6:$K$68,3,FALSE)</f>
        <v>LGS</v>
      </c>
      <c r="N71" s="14" t="str">
        <f>VLOOKUP($C71,'Info on Coh Anal Stocks'!$A$6:$K$68,4,FALSE)</f>
        <v>Big Qualicum</v>
      </c>
      <c r="O71" s="14">
        <f>VLOOKUP($C71,'Info on Coh Anal Stocks'!$A$6:$K$68,5,FALSE)</f>
        <v>2</v>
      </c>
      <c r="P71" s="14">
        <f>VLOOKUP($C71,'Info on Coh Anal Stocks'!$A$6:$K$68,6,FALSE)</f>
        <v>2</v>
      </c>
      <c r="Q71" s="14">
        <f>VLOOKUP($C71,'Info on Coh Anal Stocks'!$A$6:$K$68,7,FALSE)</f>
        <v>4</v>
      </c>
      <c r="R71" s="14">
        <f>VLOOKUP($C71,'Info on Coh Anal Stocks'!$A$6:$K$68,8,FALSE)</f>
        <v>5</v>
      </c>
      <c r="S71" s="14">
        <f>VLOOKUP($C71,'Info on Coh Anal Stocks'!$A$6:$K$68,9,FALSE)</f>
        <v>0</v>
      </c>
      <c r="T71" s="14">
        <f>VLOOKUP($C71,'Info on Coh Anal Stocks'!$A$6:$K$68,10,FALSE)</f>
        <v>3</v>
      </c>
      <c r="U71">
        <f t="shared" si="5"/>
        <v>1986</v>
      </c>
      <c r="V71" s="14">
        <f>VLOOKUP($C71,'Info on Coh Anal Stocks'!$A$6:$K$68,10,FALSE)</f>
        <v>3</v>
      </c>
      <c r="W71" t="str">
        <f t="shared" si="6"/>
        <v>ocean</v>
      </c>
      <c r="X71">
        <f t="shared" si="3"/>
        <v>0</v>
      </c>
    </row>
    <row r="72" spans="1:24" x14ac:dyDescent="0.25">
      <c r="A72" s="14" t="str">
        <f t="shared" si="4"/>
        <v>BQR1986</v>
      </c>
      <c r="B72" s="14" t="s">
        <v>3</v>
      </c>
      <c r="C72" s="14" t="s">
        <v>8</v>
      </c>
      <c r="D72" s="14">
        <v>1986</v>
      </c>
      <c r="E72" s="14">
        <v>1.7556270000000001E-3</v>
      </c>
      <c r="F72" s="14">
        <v>5.5736700000000002E-3</v>
      </c>
      <c r="G72" s="14">
        <v>1.3086270000000001E-2</v>
      </c>
      <c r="H72" s="14">
        <v>2</v>
      </c>
      <c r="I72" s="14">
        <v>5</v>
      </c>
      <c r="J72" s="14" t="s">
        <v>238</v>
      </c>
      <c r="K72" s="14">
        <v>5</v>
      </c>
      <c r="L72" s="14" t="str">
        <f>VLOOKUP($C72,'Info on Coh Anal Stocks'!$A$6:$K$68,2,FALSE)</f>
        <v>BC</v>
      </c>
      <c r="M72" s="14" t="str">
        <f>VLOOKUP($C72,'Info on Coh Anal Stocks'!$A$6:$K$68,3,FALSE)</f>
        <v>LGS</v>
      </c>
      <c r="N72" s="14" t="str">
        <f>VLOOKUP($C72,'Info on Coh Anal Stocks'!$A$6:$K$68,4,FALSE)</f>
        <v>Big Qualicum</v>
      </c>
      <c r="O72" s="14">
        <f>VLOOKUP($C72,'Info on Coh Anal Stocks'!$A$6:$K$68,5,FALSE)</f>
        <v>2</v>
      </c>
      <c r="P72" s="14">
        <f>VLOOKUP($C72,'Info on Coh Anal Stocks'!$A$6:$K$68,6,FALSE)</f>
        <v>2</v>
      </c>
      <c r="Q72" s="14">
        <f>VLOOKUP($C72,'Info on Coh Anal Stocks'!$A$6:$K$68,7,FALSE)</f>
        <v>4</v>
      </c>
      <c r="R72" s="14">
        <f>VLOOKUP($C72,'Info on Coh Anal Stocks'!$A$6:$K$68,8,FALSE)</f>
        <v>5</v>
      </c>
      <c r="S72" s="14">
        <f>VLOOKUP($C72,'Info on Coh Anal Stocks'!$A$6:$K$68,9,FALSE)</f>
        <v>0</v>
      </c>
      <c r="T72" s="14">
        <f>VLOOKUP($C72,'Info on Coh Anal Stocks'!$A$6:$K$68,10,FALSE)</f>
        <v>3</v>
      </c>
      <c r="U72">
        <f t="shared" si="5"/>
        <v>1987</v>
      </c>
      <c r="V72" s="14">
        <f>VLOOKUP($C72,'Info on Coh Anal Stocks'!$A$6:$K$68,10,FALSE)</f>
        <v>3</v>
      </c>
      <c r="W72" t="str">
        <f t="shared" si="6"/>
        <v>ocean</v>
      </c>
      <c r="X72">
        <f t="shared" si="3"/>
        <v>0</v>
      </c>
    </row>
    <row r="73" spans="1:24" x14ac:dyDescent="0.25">
      <c r="A73" s="14" t="str">
        <f t="shared" si="4"/>
        <v>BQR1987</v>
      </c>
      <c r="B73" s="14" t="s">
        <v>3</v>
      </c>
      <c r="C73" s="14" t="s">
        <v>8</v>
      </c>
      <c r="D73" s="14">
        <v>1987</v>
      </c>
      <c r="E73" s="14">
        <v>5.191506E-4</v>
      </c>
      <c r="F73" s="14">
        <v>2.2031759999999998E-3</v>
      </c>
      <c r="G73" s="14">
        <v>5.236933E-3</v>
      </c>
      <c r="H73" s="14">
        <v>2</v>
      </c>
      <c r="I73" s="14">
        <v>5</v>
      </c>
      <c r="J73" s="14" t="s">
        <v>238</v>
      </c>
      <c r="K73" s="14">
        <v>5</v>
      </c>
      <c r="L73" s="14" t="str">
        <f>VLOOKUP($C73,'Info on Coh Anal Stocks'!$A$6:$K$68,2,FALSE)</f>
        <v>BC</v>
      </c>
      <c r="M73" s="14" t="str">
        <f>VLOOKUP($C73,'Info on Coh Anal Stocks'!$A$6:$K$68,3,FALSE)</f>
        <v>LGS</v>
      </c>
      <c r="N73" s="14" t="str">
        <f>VLOOKUP($C73,'Info on Coh Anal Stocks'!$A$6:$K$68,4,FALSE)</f>
        <v>Big Qualicum</v>
      </c>
      <c r="O73" s="14">
        <f>VLOOKUP($C73,'Info on Coh Anal Stocks'!$A$6:$K$68,5,FALSE)</f>
        <v>2</v>
      </c>
      <c r="P73" s="14">
        <f>VLOOKUP($C73,'Info on Coh Anal Stocks'!$A$6:$K$68,6,FALSE)</f>
        <v>2</v>
      </c>
      <c r="Q73" s="14">
        <f>VLOOKUP($C73,'Info on Coh Anal Stocks'!$A$6:$K$68,7,FALSE)</f>
        <v>4</v>
      </c>
      <c r="R73" s="14">
        <f>VLOOKUP($C73,'Info on Coh Anal Stocks'!$A$6:$K$68,8,FALSE)</f>
        <v>5</v>
      </c>
      <c r="S73" s="14">
        <f>VLOOKUP($C73,'Info on Coh Anal Stocks'!$A$6:$K$68,9,FALSE)</f>
        <v>0</v>
      </c>
      <c r="T73" s="14">
        <f>VLOOKUP($C73,'Info on Coh Anal Stocks'!$A$6:$K$68,10,FALSE)</f>
        <v>3</v>
      </c>
      <c r="U73">
        <f t="shared" si="5"/>
        <v>1988</v>
      </c>
      <c r="V73" s="14">
        <f>VLOOKUP($C73,'Info on Coh Anal Stocks'!$A$6:$K$68,10,FALSE)</f>
        <v>3</v>
      </c>
      <c r="W73" t="str">
        <f t="shared" si="6"/>
        <v>ocean</v>
      </c>
      <c r="X73">
        <f t="shared" si="3"/>
        <v>0</v>
      </c>
    </row>
    <row r="74" spans="1:24" x14ac:dyDescent="0.25">
      <c r="A74" s="14" t="str">
        <f t="shared" si="4"/>
        <v>BQR1988</v>
      </c>
      <c r="B74" s="14" t="s">
        <v>3</v>
      </c>
      <c r="C74" s="14" t="s">
        <v>8</v>
      </c>
      <c r="D74" s="14">
        <v>1988</v>
      </c>
      <c r="E74" s="14">
        <v>1.4836560000000001E-3</v>
      </c>
      <c r="F74" s="14">
        <v>4.886418E-3</v>
      </c>
      <c r="G74" s="14">
        <v>1.128464E-2</v>
      </c>
      <c r="H74" s="14">
        <v>2</v>
      </c>
      <c r="I74" s="14">
        <v>5</v>
      </c>
      <c r="J74" s="14" t="s">
        <v>238</v>
      </c>
      <c r="K74" s="14">
        <v>5</v>
      </c>
      <c r="L74" s="14" t="str">
        <f>VLOOKUP($C74,'Info on Coh Anal Stocks'!$A$6:$K$68,2,FALSE)</f>
        <v>BC</v>
      </c>
      <c r="M74" s="14" t="str">
        <f>VLOOKUP($C74,'Info on Coh Anal Stocks'!$A$6:$K$68,3,FALSE)</f>
        <v>LGS</v>
      </c>
      <c r="N74" s="14" t="str">
        <f>VLOOKUP($C74,'Info on Coh Anal Stocks'!$A$6:$K$68,4,FALSE)</f>
        <v>Big Qualicum</v>
      </c>
      <c r="O74" s="14">
        <f>VLOOKUP($C74,'Info on Coh Anal Stocks'!$A$6:$K$68,5,FALSE)</f>
        <v>2</v>
      </c>
      <c r="P74" s="14">
        <f>VLOOKUP($C74,'Info on Coh Anal Stocks'!$A$6:$K$68,6,FALSE)</f>
        <v>2</v>
      </c>
      <c r="Q74" s="14">
        <f>VLOOKUP($C74,'Info on Coh Anal Stocks'!$A$6:$K$68,7,FALSE)</f>
        <v>4</v>
      </c>
      <c r="R74" s="14">
        <f>VLOOKUP($C74,'Info on Coh Anal Stocks'!$A$6:$K$68,8,FALSE)</f>
        <v>5</v>
      </c>
      <c r="S74" s="14">
        <f>VLOOKUP($C74,'Info on Coh Anal Stocks'!$A$6:$K$68,9,FALSE)</f>
        <v>0</v>
      </c>
      <c r="T74" s="14">
        <f>VLOOKUP($C74,'Info on Coh Anal Stocks'!$A$6:$K$68,10,FALSE)</f>
        <v>3</v>
      </c>
      <c r="U74">
        <f t="shared" si="5"/>
        <v>1989</v>
      </c>
      <c r="V74" s="14">
        <f>VLOOKUP($C74,'Info on Coh Anal Stocks'!$A$6:$K$68,10,FALSE)</f>
        <v>3</v>
      </c>
      <c r="W74" t="str">
        <f t="shared" si="6"/>
        <v>ocean</v>
      </c>
      <c r="X74">
        <f t="shared" ref="X74:X137" si="7">IF(EXACT(I74,"na"),"na",I74-K74)</f>
        <v>0</v>
      </c>
    </row>
    <row r="75" spans="1:24" x14ac:dyDescent="0.25">
      <c r="A75" s="14" t="str">
        <f t="shared" si="4"/>
        <v>BQR1989</v>
      </c>
      <c r="B75" s="14" t="s">
        <v>3</v>
      </c>
      <c r="C75" s="14" t="s">
        <v>8</v>
      </c>
      <c r="D75" s="14">
        <v>1989</v>
      </c>
      <c r="E75" s="14">
        <v>6.4316280000000002E-4</v>
      </c>
      <c r="F75" s="14">
        <v>2.9409710000000001E-3</v>
      </c>
      <c r="G75" s="14">
        <v>6.8672330000000004E-3</v>
      </c>
      <c r="H75" s="14">
        <v>2</v>
      </c>
      <c r="I75" s="14">
        <v>5</v>
      </c>
      <c r="J75" s="14" t="s">
        <v>238</v>
      </c>
      <c r="K75" s="14">
        <v>5</v>
      </c>
      <c r="L75" s="14" t="str">
        <f>VLOOKUP($C75,'Info on Coh Anal Stocks'!$A$6:$K$68,2,FALSE)</f>
        <v>BC</v>
      </c>
      <c r="M75" s="14" t="str">
        <f>VLOOKUP($C75,'Info on Coh Anal Stocks'!$A$6:$K$68,3,FALSE)</f>
        <v>LGS</v>
      </c>
      <c r="N75" s="14" t="str">
        <f>VLOOKUP($C75,'Info on Coh Anal Stocks'!$A$6:$K$68,4,FALSE)</f>
        <v>Big Qualicum</v>
      </c>
      <c r="O75" s="14">
        <f>VLOOKUP($C75,'Info on Coh Anal Stocks'!$A$6:$K$68,5,FALSE)</f>
        <v>2</v>
      </c>
      <c r="P75" s="14">
        <f>VLOOKUP($C75,'Info on Coh Anal Stocks'!$A$6:$K$68,6,FALSE)</f>
        <v>2</v>
      </c>
      <c r="Q75" s="14">
        <f>VLOOKUP($C75,'Info on Coh Anal Stocks'!$A$6:$K$68,7,FALSE)</f>
        <v>4</v>
      </c>
      <c r="R75" s="14">
        <f>VLOOKUP($C75,'Info on Coh Anal Stocks'!$A$6:$K$68,8,FALSE)</f>
        <v>5</v>
      </c>
      <c r="S75" s="14">
        <f>VLOOKUP($C75,'Info on Coh Anal Stocks'!$A$6:$K$68,9,FALSE)</f>
        <v>0</v>
      </c>
      <c r="T75" s="14">
        <f>VLOOKUP($C75,'Info on Coh Anal Stocks'!$A$6:$K$68,10,FALSE)</f>
        <v>3</v>
      </c>
      <c r="U75">
        <f t="shared" si="5"/>
        <v>1990</v>
      </c>
      <c r="V75" s="14">
        <f>VLOOKUP($C75,'Info on Coh Anal Stocks'!$A$6:$K$68,10,FALSE)</f>
        <v>3</v>
      </c>
      <c r="W75" t="str">
        <f t="shared" si="6"/>
        <v>ocean</v>
      </c>
      <c r="X75">
        <f t="shared" si="7"/>
        <v>0</v>
      </c>
    </row>
    <row r="76" spans="1:24" x14ac:dyDescent="0.25">
      <c r="A76" s="14" t="str">
        <f t="shared" si="4"/>
        <v>BQR1990</v>
      </c>
      <c r="B76" s="14" t="s">
        <v>3</v>
      </c>
      <c r="C76" s="14" t="s">
        <v>8</v>
      </c>
      <c r="D76" s="14">
        <v>1990</v>
      </c>
      <c r="E76" s="14">
        <v>9.9572520000000011E-4</v>
      </c>
      <c r="F76" s="14">
        <v>3.3703520000000001E-3</v>
      </c>
      <c r="G76" s="14">
        <v>7.739826E-3</v>
      </c>
      <c r="H76" s="14">
        <v>2</v>
      </c>
      <c r="I76" s="14">
        <v>5</v>
      </c>
      <c r="J76" s="14" t="s">
        <v>238</v>
      </c>
      <c r="K76" s="14">
        <v>5</v>
      </c>
      <c r="L76" s="14" t="str">
        <f>VLOOKUP($C76,'Info on Coh Anal Stocks'!$A$6:$K$68,2,FALSE)</f>
        <v>BC</v>
      </c>
      <c r="M76" s="14" t="str">
        <f>VLOOKUP($C76,'Info on Coh Anal Stocks'!$A$6:$K$68,3,FALSE)</f>
        <v>LGS</v>
      </c>
      <c r="N76" s="14" t="str">
        <f>VLOOKUP($C76,'Info on Coh Anal Stocks'!$A$6:$K$68,4,FALSE)</f>
        <v>Big Qualicum</v>
      </c>
      <c r="O76" s="14">
        <f>VLOOKUP($C76,'Info on Coh Anal Stocks'!$A$6:$K$68,5,FALSE)</f>
        <v>2</v>
      </c>
      <c r="P76" s="14">
        <f>VLOOKUP($C76,'Info on Coh Anal Stocks'!$A$6:$K$68,6,FALSE)</f>
        <v>2</v>
      </c>
      <c r="Q76" s="14">
        <f>VLOOKUP($C76,'Info on Coh Anal Stocks'!$A$6:$K$68,7,FALSE)</f>
        <v>4</v>
      </c>
      <c r="R76" s="14">
        <f>VLOOKUP($C76,'Info on Coh Anal Stocks'!$A$6:$K$68,8,FALSE)</f>
        <v>5</v>
      </c>
      <c r="S76" s="14">
        <f>VLOOKUP($C76,'Info on Coh Anal Stocks'!$A$6:$K$68,9,FALSE)</f>
        <v>0</v>
      </c>
      <c r="T76" s="14">
        <f>VLOOKUP($C76,'Info on Coh Anal Stocks'!$A$6:$K$68,10,FALSE)</f>
        <v>3</v>
      </c>
      <c r="U76">
        <f t="shared" si="5"/>
        <v>1991</v>
      </c>
      <c r="V76" s="14">
        <f>VLOOKUP($C76,'Info on Coh Anal Stocks'!$A$6:$K$68,10,FALSE)</f>
        <v>3</v>
      </c>
      <c r="W76" t="str">
        <f t="shared" si="6"/>
        <v>ocean</v>
      </c>
      <c r="X76">
        <f t="shared" si="7"/>
        <v>0</v>
      </c>
    </row>
    <row r="77" spans="1:24" x14ac:dyDescent="0.25">
      <c r="A77" s="14" t="str">
        <f t="shared" si="4"/>
        <v>BQR1991</v>
      </c>
      <c r="B77" s="14" t="s">
        <v>3</v>
      </c>
      <c r="C77" s="14" t="s">
        <v>8</v>
      </c>
      <c r="D77" s="14">
        <v>1991</v>
      </c>
      <c r="E77" s="14">
        <v>7.0431070000000001E-4</v>
      </c>
      <c r="F77" s="14">
        <v>1.830826E-3</v>
      </c>
      <c r="G77" s="14">
        <v>4.0960500000000004E-3</v>
      </c>
      <c r="H77" s="14">
        <v>2</v>
      </c>
      <c r="I77" s="14">
        <v>5</v>
      </c>
      <c r="J77" s="14" t="s">
        <v>238</v>
      </c>
      <c r="K77" s="14">
        <v>5</v>
      </c>
      <c r="L77" s="14" t="str">
        <f>VLOOKUP($C77,'Info on Coh Anal Stocks'!$A$6:$K$68,2,FALSE)</f>
        <v>BC</v>
      </c>
      <c r="M77" s="14" t="str">
        <f>VLOOKUP($C77,'Info on Coh Anal Stocks'!$A$6:$K$68,3,FALSE)</f>
        <v>LGS</v>
      </c>
      <c r="N77" s="14" t="str">
        <f>VLOOKUP($C77,'Info on Coh Anal Stocks'!$A$6:$K$68,4,FALSE)</f>
        <v>Big Qualicum</v>
      </c>
      <c r="O77" s="14">
        <f>VLOOKUP($C77,'Info on Coh Anal Stocks'!$A$6:$K$68,5,FALSE)</f>
        <v>2</v>
      </c>
      <c r="P77" s="14">
        <f>VLOOKUP($C77,'Info on Coh Anal Stocks'!$A$6:$K$68,6,FALSE)</f>
        <v>2</v>
      </c>
      <c r="Q77" s="14">
        <f>VLOOKUP($C77,'Info on Coh Anal Stocks'!$A$6:$K$68,7,FALSE)</f>
        <v>4</v>
      </c>
      <c r="R77" s="14">
        <f>VLOOKUP($C77,'Info on Coh Anal Stocks'!$A$6:$K$68,8,FALSE)</f>
        <v>5</v>
      </c>
      <c r="S77" s="14">
        <f>VLOOKUP($C77,'Info on Coh Anal Stocks'!$A$6:$K$68,9,FALSE)</f>
        <v>0</v>
      </c>
      <c r="T77" s="14">
        <f>VLOOKUP($C77,'Info on Coh Anal Stocks'!$A$6:$K$68,10,FALSE)</f>
        <v>3</v>
      </c>
      <c r="U77">
        <f t="shared" si="5"/>
        <v>1992</v>
      </c>
      <c r="V77" s="14">
        <f>VLOOKUP($C77,'Info on Coh Anal Stocks'!$A$6:$K$68,10,FALSE)</f>
        <v>3</v>
      </c>
      <c r="W77" t="str">
        <f t="shared" si="6"/>
        <v>ocean</v>
      </c>
      <c r="X77">
        <f t="shared" si="7"/>
        <v>0</v>
      </c>
    </row>
    <row r="78" spans="1:24" x14ac:dyDescent="0.25">
      <c r="A78" s="14" t="str">
        <f t="shared" si="4"/>
        <v>BQR1992</v>
      </c>
      <c r="B78" s="14" t="s">
        <v>3</v>
      </c>
      <c r="C78" s="14" t="s">
        <v>8</v>
      </c>
      <c r="D78" s="14">
        <v>1992</v>
      </c>
      <c r="E78" s="19">
        <v>8.7820340000000006E-5</v>
      </c>
      <c r="F78" s="14">
        <v>4.8238019999999999E-4</v>
      </c>
      <c r="G78" s="14">
        <v>1.1678540000000001E-3</v>
      </c>
      <c r="H78" s="14">
        <v>2</v>
      </c>
      <c r="I78" s="14">
        <v>5</v>
      </c>
      <c r="J78" s="14" t="s">
        <v>238</v>
      </c>
      <c r="K78" s="14">
        <v>5</v>
      </c>
      <c r="L78" s="14" t="str">
        <f>VLOOKUP($C78,'Info on Coh Anal Stocks'!$A$6:$K$68,2,FALSE)</f>
        <v>BC</v>
      </c>
      <c r="M78" s="14" t="str">
        <f>VLOOKUP($C78,'Info on Coh Anal Stocks'!$A$6:$K$68,3,FALSE)</f>
        <v>LGS</v>
      </c>
      <c r="N78" s="14" t="str">
        <f>VLOOKUP($C78,'Info on Coh Anal Stocks'!$A$6:$K$68,4,FALSE)</f>
        <v>Big Qualicum</v>
      </c>
      <c r="O78" s="14">
        <f>VLOOKUP($C78,'Info on Coh Anal Stocks'!$A$6:$K$68,5,FALSE)</f>
        <v>2</v>
      </c>
      <c r="P78" s="14">
        <f>VLOOKUP($C78,'Info on Coh Anal Stocks'!$A$6:$K$68,6,FALSE)</f>
        <v>2</v>
      </c>
      <c r="Q78" s="14">
        <f>VLOOKUP($C78,'Info on Coh Anal Stocks'!$A$6:$K$68,7,FALSE)</f>
        <v>4</v>
      </c>
      <c r="R78" s="14">
        <f>VLOOKUP($C78,'Info on Coh Anal Stocks'!$A$6:$K$68,8,FALSE)</f>
        <v>5</v>
      </c>
      <c r="S78" s="14">
        <f>VLOOKUP($C78,'Info on Coh Anal Stocks'!$A$6:$K$68,9,FALSE)</f>
        <v>0</v>
      </c>
      <c r="T78" s="14">
        <f>VLOOKUP($C78,'Info on Coh Anal Stocks'!$A$6:$K$68,10,FALSE)</f>
        <v>3</v>
      </c>
      <c r="U78">
        <f t="shared" si="5"/>
        <v>1993</v>
      </c>
      <c r="V78" s="14">
        <f>VLOOKUP($C78,'Info on Coh Anal Stocks'!$A$6:$K$68,10,FALSE)</f>
        <v>3</v>
      </c>
      <c r="W78" t="str">
        <f t="shared" si="6"/>
        <v>ocean</v>
      </c>
      <c r="X78">
        <f t="shared" si="7"/>
        <v>0</v>
      </c>
    </row>
    <row r="79" spans="1:24" x14ac:dyDescent="0.25">
      <c r="A79" s="14" t="str">
        <f t="shared" si="4"/>
        <v>BQR1993</v>
      </c>
      <c r="B79" s="14" t="s">
        <v>3</v>
      </c>
      <c r="C79" s="14" t="s">
        <v>8</v>
      </c>
      <c r="D79" s="14">
        <v>1993</v>
      </c>
      <c r="E79" s="14">
        <v>6.6658449999999997E-4</v>
      </c>
      <c r="F79" s="14">
        <v>2.508536E-3</v>
      </c>
      <c r="G79" s="14">
        <v>5.7626320000000002E-3</v>
      </c>
      <c r="H79" s="14">
        <v>2</v>
      </c>
      <c r="I79" s="14">
        <v>5</v>
      </c>
      <c r="J79" s="14" t="s">
        <v>238</v>
      </c>
      <c r="K79" s="14">
        <v>5</v>
      </c>
      <c r="L79" s="14" t="str">
        <f>VLOOKUP($C79,'Info on Coh Anal Stocks'!$A$6:$K$68,2,FALSE)</f>
        <v>BC</v>
      </c>
      <c r="M79" s="14" t="str">
        <f>VLOOKUP($C79,'Info on Coh Anal Stocks'!$A$6:$K$68,3,FALSE)</f>
        <v>LGS</v>
      </c>
      <c r="N79" s="14" t="str">
        <f>VLOOKUP($C79,'Info on Coh Anal Stocks'!$A$6:$K$68,4,FALSE)</f>
        <v>Big Qualicum</v>
      </c>
      <c r="O79" s="14">
        <f>VLOOKUP($C79,'Info on Coh Anal Stocks'!$A$6:$K$68,5,FALSE)</f>
        <v>2</v>
      </c>
      <c r="P79" s="14">
        <f>VLOOKUP($C79,'Info on Coh Anal Stocks'!$A$6:$K$68,6,FALSE)</f>
        <v>2</v>
      </c>
      <c r="Q79" s="14">
        <f>VLOOKUP($C79,'Info on Coh Anal Stocks'!$A$6:$K$68,7,FALSE)</f>
        <v>4</v>
      </c>
      <c r="R79" s="14">
        <f>VLOOKUP($C79,'Info on Coh Anal Stocks'!$A$6:$K$68,8,FALSE)</f>
        <v>5</v>
      </c>
      <c r="S79" s="14">
        <f>VLOOKUP($C79,'Info on Coh Anal Stocks'!$A$6:$K$68,9,FALSE)</f>
        <v>0</v>
      </c>
      <c r="T79" s="14">
        <f>VLOOKUP($C79,'Info on Coh Anal Stocks'!$A$6:$K$68,10,FALSE)</f>
        <v>3</v>
      </c>
      <c r="U79">
        <f t="shared" si="5"/>
        <v>1994</v>
      </c>
      <c r="V79" s="14">
        <f>VLOOKUP($C79,'Info on Coh Anal Stocks'!$A$6:$K$68,10,FALSE)</f>
        <v>3</v>
      </c>
      <c r="W79" t="str">
        <f t="shared" si="6"/>
        <v>ocean</v>
      </c>
      <c r="X79">
        <f t="shared" si="7"/>
        <v>0</v>
      </c>
    </row>
    <row r="80" spans="1:24" x14ac:dyDescent="0.25">
      <c r="A80" s="14" t="str">
        <f t="shared" si="4"/>
        <v>BQR1994</v>
      </c>
      <c r="B80" s="14" t="s">
        <v>3</v>
      </c>
      <c r="C80" s="14" t="s">
        <v>8</v>
      </c>
      <c r="D80" s="14">
        <v>1994</v>
      </c>
      <c r="E80" s="14">
        <v>4.3844590000000002E-4</v>
      </c>
      <c r="F80" s="14">
        <v>1.6669079999999999E-3</v>
      </c>
      <c r="G80" s="14">
        <v>4.0214789999999997E-3</v>
      </c>
      <c r="H80" s="14">
        <v>2</v>
      </c>
      <c r="I80" s="14">
        <v>5</v>
      </c>
      <c r="J80" s="14" t="s">
        <v>238</v>
      </c>
      <c r="K80" s="14">
        <v>5</v>
      </c>
      <c r="L80" s="14" t="str">
        <f>VLOOKUP($C80,'Info on Coh Anal Stocks'!$A$6:$K$68,2,FALSE)</f>
        <v>BC</v>
      </c>
      <c r="M80" s="14" t="str">
        <f>VLOOKUP($C80,'Info on Coh Anal Stocks'!$A$6:$K$68,3,FALSE)</f>
        <v>LGS</v>
      </c>
      <c r="N80" s="14" t="str">
        <f>VLOOKUP($C80,'Info on Coh Anal Stocks'!$A$6:$K$68,4,FALSE)</f>
        <v>Big Qualicum</v>
      </c>
      <c r="O80" s="14">
        <f>VLOOKUP($C80,'Info on Coh Anal Stocks'!$A$6:$K$68,5,FALSE)</f>
        <v>2</v>
      </c>
      <c r="P80" s="14">
        <f>VLOOKUP($C80,'Info on Coh Anal Stocks'!$A$6:$K$68,6,FALSE)</f>
        <v>2</v>
      </c>
      <c r="Q80" s="14">
        <f>VLOOKUP($C80,'Info on Coh Anal Stocks'!$A$6:$K$68,7,FALSE)</f>
        <v>4</v>
      </c>
      <c r="R80" s="14">
        <f>VLOOKUP($C80,'Info on Coh Anal Stocks'!$A$6:$K$68,8,FALSE)</f>
        <v>5</v>
      </c>
      <c r="S80" s="14">
        <f>VLOOKUP($C80,'Info on Coh Anal Stocks'!$A$6:$K$68,9,FALSE)</f>
        <v>0</v>
      </c>
      <c r="T80" s="14">
        <f>VLOOKUP($C80,'Info on Coh Anal Stocks'!$A$6:$K$68,10,FALSE)</f>
        <v>3</v>
      </c>
      <c r="U80">
        <f t="shared" si="5"/>
        <v>1995</v>
      </c>
      <c r="V80" s="14">
        <f>VLOOKUP($C80,'Info on Coh Anal Stocks'!$A$6:$K$68,10,FALSE)</f>
        <v>3</v>
      </c>
      <c r="W80" t="str">
        <f t="shared" si="6"/>
        <v>ocean</v>
      </c>
      <c r="X80">
        <f t="shared" si="7"/>
        <v>0</v>
      </c>
    </row>
    <row r="81" spans="1:24" x14ac:dyDescent="0.25">
      <c r="A81" s="14" t="str">
        <f t="shared" si="4"/>
        <v>BQR1995</v>
      </c>
      <c r="B81" s="14" t="s">
        <v>3</v>
      </c>
      <c r="C81" s="14" t="s">
        <v>8</v>
      </c>
      <c r="D81" s="14">
        <v>1995</v>
      </c>
      <c r="E81" s="14">
        <v>1.124553E-4</v>
      </c>
      <c r="F81" s="14">
        <v>8.4456600000000004E-4</v>
      </c>
      <c r="G81" s="14">
        <v>2.297795E-3</v>
      </c>
      <c r="H81" s="14">
        <v>2</v>
      </c>
      <c r="I81" s="14">
        <v>5</v>
      </c>
      <c r="J81" s="14" t="s">
        <v>238</v>
      </c>
      <c r="K81" s="14">
        <v>5</v>
      </c>
      <c r="L81" s="14" t="str">
        <f>VLOOKUP($C81,'Info on Coh Anal Stocks'!$A$6:$K$68,2,FALSE)</f>
        <v>BC</v>
      </c>
      <c r="M81" s="14" t="str">
        <f>VLOOKUP($C81,'Info on Coh Anal Stocks'!$A$6:$K$68,3,FALSE)</f>
        <v>LGS</v>
      </c>
      <c r="N81" s="14" t="str">
        <f>VLOOKUP($C81,'Info on Coh Anal Stocks'!$A$6:$K$68,4,FALSE)</f>
        <v>Big Qualicum</v>
      </c>
      <c r="O81" s="14">
        <f>VLOOKUP($C81,'Info on Coh Anal Stocks'!$A$6:$K$68,5,FALSE)</f>
        <v>2</v>
      </c>
      <c r="P81" s="14">
        <f>VLOOKUP($C81,'Info on Coh Anal Stocks'!$A$6:$K$68,6,FALSE)</f>
        <v>2</v>
      </c>
      <c r="Q81" s="14">
        <f>VLOOKUP($C81,'Info on Coh Anal Stocks'!$A$6:$K$68,7,FALSE)</f>
        <v>4</v>
      </c>
      <c r="R81" s="14">
        <f>VLOOKUP($C81,'Info on Coh Anal Stocks'!$A$6:$K$68,8,FALSE)</f>
        <v>5</v>
      </c>
      <c r="S81" s="14">
        <f>VLOOKUP($C81,'Info on Coh Anal Stocks'!$A$6:$K$68,9,FALSE)</f>
        <v>0</v>
      </c>
      <c r="T81" s="14">
        <f>VLOOKUP($C81,'Info on Coh Anal Stocks'!$A$6:$K$68,10,FALSE)</f>
        <v>3</v>
      </c>
      <c r="U81">
        <f t="shared" si="5"/>
        <v>1996</v>
      </c>
      <c r="V81" s="14">
        <f>VLOOKUP($C81,'Info on Coh Anal Stocks'!$A$6:$K$68,10,FALSE)</f>
        <v>3</v>
      </c>
      <c r="W81" t="str">
        <f t="shared" si="6"/>
        <v>ocean</v>
      </c>
      <c r="X81">
        <f t="shared" si="7"/>
        <v>0</v>
      </c>
    </row>
    <row r="82" spans="1:24" x14ac:dyDescent="0.25">
      <c r="A82" s="14" t="str">
        <f t="shared" si="4"/>
        <v>BQR1996</v>
      </c>
      <c r="B82" s="14" t="s">
        <v>3</v>
      </c>
      <c r="C82" s="14" t="s">
        <v>8</v>
      </c>
      <c r="D82" s="14">
        <v>1996</v>
      </c>
      <c r="E82" s="14">
        <v>2.5438400000000002E-4</v>
      </c>
      <c r="F82" s="14">
        <v>1.5224819999999999E-3</v>
      </c>
      <c r="G82" s="14">
        <v>3.8438529999999999E-3</v>
      </c>
      <c r="H82" s="14">
        <v>2</v>
      </c>
      <c r="I82" s="14">
        <v>5</v>
      </c>
      <c r="J82" s="14" t="s">
        <v>238</v>
      </c>
      <c r="K82" s="14">
        <v>5</v>
      </c>
      <c r="L82" s="14" t="str">
        <f>VLOOKUP($C82,'Info on Coh Anal Stocks'!$A$6:$K$68,2,FALSE)</f>
        <v>BC</v>
      </c>
      <c r="M82" s="14" t="str">
        <f>VLOOKUP($C82,'Info on Coh Anal Stocks'!$A$6:$K$68,3,FALSE)</f>
        <v>LGS</v>
      </c>
      <c r="N82" s="14" t="str">
        <f>VLOOKUP($C82,'Info on Coh Anal Stocks'!$A$6:$K$68,4,FALSE)</f>
        <v>Big Qualicum</v>
      </c>
      <c r="O82" s="14">
        <f>VLOOKUP($C82,'Info on Coh Anal Stocks'!$A$6:$K$68,5,FALSE)</f>
        <v>2</v>
      </c>
      <c r="P82" s="14">
        <f>VLOOKUP($C82,'Info on Coh Anal Stocks'!$A$6:$K$68,6,FALSE)</f>
        <v>2</v>
      </c>
      <c r="Q82" s="14">
        <f>VLOOKUP($C82,'Info on Coh Anal Stocks'!$A$6:$K$68,7,FALSE)</f>
        <v>4</v>
      </c>
      <c r="R82" s="14">
        <f>VLOOKUP($C82,'Info on Coh Anal Stocks'!$A$6:$K$68,8,FALSE)</f>
        <v>5</v>
      </c>
      <c r="S82" s="14">
        <f>VLOOKUP($C82,'Info on Coh Anal Stocks'!$A$6:$K$68,9,FALSE)</f>
        <v>0</v>
      </c>
      <c r="T82" s="14">
        <f>VLOOKUP($C82,'Info on Coh Anal Stocks'!$A$6:$K$68,10,FALSE)</f>
        <v>3</v>
      </c>
      <c r="U82">
        <f t="shared" si="5"/>
        <v>1997</v>
      </c>
      <c r="V82" s="14">
        <f>VLOOKUP($C82,'Info on Coh Anal Stocks'!$A$6:$K$68,10,FALSE)</f>
        <v>3</v>
      </c>
      <c r="W82" t="str">
        <f t="shared" si="6"/>
        <v>ocean</v>
      </c>
      <c r="X82">
        <f t="shared" si="7"/>
        <v>0</v>
      </c>
    </row>
    <row r="83" spans="1:24" x14ac:dyDescent="0.25">
      <c r="A83" s="14" t="str">
        <f t="shared" si="4"/>
        <v>BQR1997</v>
      </c>
      <c r="B83" s="14" t="s">
        <v>3</v>
      </c>
      <c r="C83" s="14" t="s">
        <v>8</v>
      </c>
      <c r="D83" s="14">
        <v>1997</v>
      </c>
      <c r="E83" s="14">
        <v>3.0524620000000003E-4</v>
      </c>
      <c r="F83" s="14">
        <v>2.1003089999999999E-3</v>
      </c>
      <c r="G83" s="14">
        <v>5.6159879999999997E-3</v>
      </c>
      <c r="H83" s="14">
        <v>2</v>
      </c>
      <c r="I83" s="14">
        <v>5</v>
      </c>
      <c r="J83" s="14" t="s">
        <v>238</v>
      </c>
      <c r="K83" s="14">
        <v>5</v>
      </c>
      <c r="L83" s="14" t="str">
        <f>VLOOKUP($C83,'Info on Coh Anal Stocks'!$A$6:$K$68,2,FALSE)</f>
        <v>BC</v>
      </c>
      <c r="M83" s="14" t="str">
        <f>VLOOKUP($C83,'Info on Coh Anal Stocks'!$A$6:$K$68,3,FALSE)</f>
        <v>LGS</v>
      </c>
      <c r="N83" s="14" t="str">
        <f>VLOOKUP($C83,'Info on Coh Anal Stocks'!$A$6:$K$68,4,FALSE)</f>
        <v>Big Qualicum</v>
      </c>
      <c r="O83" s="14">
        <f>VLOOKUP($C83,'Info on Coh Anal Stocks'!$A$6:$K$68,5,FALSE)</f>
        <v>2</v>
      </c>
      <c r="P83" s="14">
        <f>VLOOKUP($C83,'Info on Coh Anal Stocks'!$A$6:$K$68,6,FALSE)</f>
        <v>2</v>
      </c>
      <c r="Q83" s="14">
        <f>VLOOKUP($C83,'Info on Coh Anal Stocks'!$A$6:$K$68,7,FALSE)</f>
        <v>4</v>
      </c>
      <c r="R83" s="14">
        <f>VLOOKUP($C83,'Info on Coh Anal Stocks'!$A$6:$K$68,8,FALSE)</f>
        <v>5</v>
      </c>
      <c r="S83" s="14">
        <f>VLOOKUP($C83,'Info on Coh Anal Stocks'!$A$6:$K$68,9,FALSE)</f>
        <v>0</v>
      </c>
      <c r="T83" s="14">
        <f>VLOOKUP($C83,'Info on Coh Anal Stocks'!$A$6:$K$68,10,FALSE)</f>
        <v>3</v>
      </c>
      <c r="U83">
        <f t="shared" si="5"/>
        <v>1998</v>
      </c>
      <c r="V83" s="14">
        <f>VLOOKUP($C83,'Info on Coh Anal Stocks'!$A$6:$K$68,10,FALSE)</f>
        <v>3</v>
      </c>
      <c r="W83" t="str">
        <f t="shared" si="6"/>
        <v>ocean</v>
      </c>
      <c r="X83">
        <f t="shared" si="7"/>
        <v>0</v>
      </c>
    </row>
    <row r="84" spans="1:24" x14ac:dyDescent="0.25">
      <c r="A84" s="14" t="str">
        <f t="shared" si="4"/>
        <v>BQR1998</v>
      </c>
      <c r="B84" s="14" t="s">
        <v>3</v>
      </c>
      <c r="C84" s="14" t="s">
        <v>8</v>
      </c>
      <c r="D84" s="14">
        <v>1998</v>
      </c>
      <c r="E84" s="14">
        <v>2.2786630000000001E-4</v>
      </c>
      <c r="F84" s="14">
        <v>2.0712349999999998E-3</v>
      </c>
      <c r="G84" s="14">
        <v>5.3248260000000004E-3</v>
      </c>
      <c r="H84" s="14">
        <v>2</v>
      </c>
      <c r="I84" s="14">
        <v>5</v>
      </c>
      <c r="J84" s="14" t="s">
        <v>238</v>
      </c>
      <c r="K84" s="14">
        <v>5</v>
      </c>
      <c r="L84" s="14" t="str">
        <f>VLOOKUP($C84,'Info on Coh Anal Stocks'!$A$6:$K$68,2,FALSE)</f>
        <v>BC</v>
      </c>
      <c r="M84" s="14" t="str">
        <f>VLOOKUP($C84,'Info on Coh Anal Stocks'!$A$6:$K$68,3,FALSE)</f>
        <v>LGS</v>
      </c>
      <c r="N84" s="14" t="str">
        <f>VLOOKUP($C84,'Info on Coh Anal Stocks'!$A$6:$K$68,4,FALSE)</f>
        <v>Big Qualicum</v>
      </c>
      <c r="O84" s="14">
        <f>VLOOKUP($C84,'Info on Coh Anal Stocks'!$A$6:$K$68,5,FALSE)</f>
        <v>2</v>
      </c>
      <c r="P84" s="14">
        <f>VLOOKUP($C84,'Info on Coh Anal Stocks'!$A$6:$K$68,6,FALSE)</f>
        <v>2</v>
      </c>
      <c r="Q84" s="14">
        <f>VLOOKUP($C84,'Info on Coh Anal Stocks'!$A$6:$K$68,7,FALSE)</f>
        <v>4</v>
      </c>
      <c r="R84" s="14">
        <f>VLOOKUP($C84,'Info on Coh Anal Stocks'!$A$6:$K$68,8,FALSE)</f>
        <v>5</v>
      </c>
      <c r="S84" s="14">
        <f>VLOOKUP($C84,'Info on Coh Anal Stocks'!$A$6:$K$68,9,FALSE)</f>
        <v>0</v>
      </c>
      <c r="T84" s="14">
        <f>VLOOKUP($C84,'Info on Coh Anal Stocks'!$A$6:$K$68,10,FALSE)</f>
        <v>3</v>
      </c>
      <c r="U84">
        <f t="shared" si="5"/>
        <v>1999</v>
      </c>
      <c r="V84" s="14">
        <f>VLOOKUP($C84,'Info on Coh Anal Stocks'!$A$6:$K$68,10,FALSE)</f>
        <v>3</v>
      </c>
      <c r="W84" t="str">
        <f t="shared" si="6"/>
        <v>ocean</v>
      </c>
      <c r="X84">
        <f t="shared" si="7"/>
        <v>0</v>
      </c>
    </row>
    <row r="85" spans="1:24" x14ac:dyDescent="0.25">
      <c r="A85" s="14" t="str">
        <f t="shared" si="4"/>
        <v>BQR1999</v>
      </c>
      <c r="B85" s="14" t="s">
        <v>3</v>
      </c>
      <c r="C85" s="14" t="s">
        <v>8</v>
      </c>
      <c r="D85" s="14">
        <v>1999</v>
      </c>
      <c r="E85" s="14">
        <v>5.0956120000000002E-4</v>
      </c>
      <c r="F85" s="14">
        <v>1.929991E-3</v>
      </c>
      <c r="G85" s="14">
        <v>4.8118279999999998E-3</v>
      </c>
      <c r="H85" s="14">
        <v>2</v>
      </c>
      <c r="I85" s="14">
        <v>5</v>
      </c>
      <c r="J85" s="14" t="s">
        <v>238</v>
      </c>
      <c r="K85" s="14">
        <v>5</v>
      </c>
      <c r="L85" s="14" t="str">
        <f>VLOOKUP($C85,'Info on Coh Anal Stocks'!$A$6:$K$68,2,FALSE)</f>
        <v>BC</v>
      </c>
      <c r="M85" s="14" t="str">
        <f>VLOOKUP($C85,'Info on Coh Anal Stocks'!$A$6:$K$68,3,FALSE)</f>
        <v>LGS</v>
      </c>
      <c r="N85" s="14" t="str">
        <f>VLOOKUP($C85,'Info on Coh Anal Stocks'!$A$6:$K$68,4,FALSE)</f>
        <v>Big Qualicum</v>
      </c>
      <c r="O85" s="14">
        <f>VLOOKUP($C85,'Info on Coh Anal Stocks'!$A$6:$K$68,5,FALSE)</f>
        <v>2</v>
      </c>
      <c r="P85" s="14">
        <f>VLOOKUP($C85,'Info on Coh Anal Stocks'!$A$6:$K$68,6,FALSE)</f>
        <v>2</v>
      </c>
      <c r="Q85" s="14">
        <f>VLOOKUP($C85,'Info on Coh Anal Stocks'!$A$6:$K$68,7,FALSE)</f>
        <v>4</v>
      </c>
      <c r="R85" s="14">
        <f>VLOOKUP($C85,'Info on Coh Anal Stocks'!$A$6:$K$68,8,FALSE)</f>
        <v>5</v>
      </c>
      <c r="S85" s="14">
        <f>VLOOKUP($C85,'Info on Coh Anal Stocks'!$A$6:$K$68,9,FALSE)</f>
        <v>0</v>
      </c>
      <c r="T85" s="14">
        <f>VLOOKUP($C85,'Info on Coh Anal Stocks'!$A$6:$K$68,10,FALSE)</f>
        <v>3</v>
      </c>
      <c r="U85">
        <f t="shared" si="5"/>
        <v>2000</v>
      </c>
      <c r="V85" s="14">
        <f>VLOOKUP($C85,'Info on Coh Anal Stocks'!$A$6:$K$68,10,FALSE)</f>
        <v>3</v>
      </c>
      <c r="W85" t="str">
        <f t="shared" si="6"/>
        <v>ocean</v>
      </c>
      <c r="X85">
        <f t="shared" si="7"/>
        <v>0</v>
      </c>
    </row>
    <row r="86" spans="1:24" x14ac:dyDescent="0.25">
      <c r="A86" s="14" t="str">
        <f t="shared" si="4"/>
        <v>BQR2000</v>
      </c>
      <c r="B86" s="14" t="s">
        <v>3</v>
      </c>
      <c r="C86" s="14" t="s">
        <v>8</v>
      </c>
      <c r="D86" s="14">
        <v>2000</v>
      </c>
      <c r="E86" s="14">
        <v>1.6309389999999999E-4</v>
      </c>
      <c r="F86" s="14">
        <v>1.0319050000000001E-3</v>
      </c>
      <c r="G86" s="14">
        <v>2.6991440000000001E-3</v>
      </c>
      <c r="H86" s="14">
        <v>2</v>
      </c>
      <c r="I86" s="14">
        <v>5</v>
      </c>
      <c r="J86" s="14" t="s">
        <v>238</v>
      </c>
      <c r="K86" s="14">
        <v>5</v>
      </c>
      <c r="L86" s="14" t="str">
        <f>VLOOKUP($C86,'Info on Coh Anal Stocks'!$A$6:$K$68,2,FALSE)</f>
        <v>BC</v>
      </c>
      <c r="M86" s="14" t="str">
        <f>VLOOKUP($C86,'Info on Coh Anal Stocks'!$A$6:$K$68,3,FALSE)</f>
        <v>LGS</v>
      </c>
      <c r="N86" s="14" t="str">
        <f>VLOOKUP($C86,'Info on Coh Anal Stocks'!$A$6:$K$68,4,FALSE)</f>
        <v>Big Qualicum</v>
      </c>
      <c r="O86" s="14">
        <f>VLOOKUP($C86,'Info on Coh Anal Stocks'!$A$6:$K$68,5,FALSE)</f>
        <v>2</v>
      </c>
      <c r="P86" s="14">
        <f>VLOOKUP($C86,'Info on Coh Anal Stocks'!$A$6:$K$68,6,FALSE)</f>
        <v>2</v>
      </c>
      <c r="Q86" s="14">
        <f>VLOOKUP($C86,'Info on Coh Anal Stocks'!$A$6:$K$68,7,FALSE)</f>
        <v>4</v>
      </c>
      <c r="R86" s="14">
        <f>VLOOKUP($C86,'Info on Coh Anal Stocks'!$A$6:$K$68,8,FALSE)</f>
        <v>5</v>
      </c>
      <c r="S86" s="14">
        <f>VLOOKUP($C86,'Info on Coh Anal Stocks'!$A$6:$K$68,9,FALSE)</f>
        <v>0</v>
      </c>
      <c r="T86" s="14">
        <f>VLOOKUP($C86,'Info on Coh Anal Stocks'!$A$6:$K$68,10,FALSE)</f>
        <v>3</v>
      </c>
      <c r="U86">
        <f t="shared" si="5"/>
        <v>2001</v>
      </c>
      <c r="V86" s="14">
        <f>VLOOKUP($C86,'Info on Coh Anal Stocks'!$A$6:$K$68,10,FALSE)</f>
        <v>3</v>
      </c>
      <c r="W86" t="str">
        <f t="shared" si="6"/>
        <v>ocean</v>
      </c>
      <c r="X86">
        <f t="shared" si="7"/>
        <v>0</v>
      </c>
    </row>
    <row r="87" spans="1:24" x14ac:dyDescent="0.25">
      <c r="A87" s="14" t="str">
        <f t="shared" si="4"/>
        <v>BQR2001</v>
      </c>
      <c r="B87" s="14" t="s">
        <v>3</v>
      </c>
      <c r="C87" s="14" t="s">
        <v>8</v>
      </c>
      <c r="D87" s="14">
        <v>2001</v>
      </c>
      <c r="E87" s="14">
        <v>2.7436190000000002E-4</v>
      </c>
      <c r="F87" s="14">
        <v>2.5150139999999999E-3</v>
      </c>
      <c r="G87" s="14">
        <v>6.746635E-3</v>
      </c>
      <c r="H87" s="14">
        <v>2</v>
      </c>
      <c r="I87" s="14">
        <v>5</v>
      </c>
      <c r="J87" s="14" t="s">
        <v>238</v>
      </c>
      <c r="K87" s="14">
        <v>5</v>
      </c>
      <c r="L87" s="14" t="str">
        <f>VLOOKUP($C87,'Info on Coh Anal Stocks'!$A$6:$K$68,2,FALSE)</f>
        <v>BC</v>
      </c>
      <c r="M87" s="14" t="str">
        <f>VLOOKUP($C87,'Info on Coh Anal Stocks'!$A$6:$K$68,3,FALSE)</f>
        <v>LGS</v>
      </c>
      <c r="N87" s="14" t="str">
        <f>VLOOKUP($C87,'Info on Coh Anal Stocks'!$A$6:$K$68,4,FALSE)</f>
        <v>Big Qualicum</v>
      </c>
      <c r="O87" s="14">
        <f>VLOOKUP($C87,'Info on Coh Anal Stocks'!$A$6:$K$68,5,FALSE)</f>
        <v>2</v>
      </c>
      <c r="P87" s="14">
        <f>VLOOKUP($C87,'Info on Coh Anal Stocks'!$A$6:$K$68,6,FALSE)</f>
        <v>2</v>
      </c>
      <c r="Q87" s="14">
        <f>VLOOKUP($C87,'Info on Coh Anal Stocks'!$A$6:$K$68,7,FALSE)</f>
        <v>4</v>
      </c>
      <c r="R87" s="14">
        <f>VLOOKUP($C87,'Info on Coh Anal Stocks'!$A$6:$K$68,8,FALSE)</f>
        <v>5</v>
      </c>
      <c r="S87" s="14">
        <f>VLOOKUP($C87,'Info on Coh Anal Stocks'!$A$6:$K$68,9,FALSE)</f>
        <v>0</v>
      </c>
      <c r="T87" s="14">
        <f>VLOOKUP($C87,'Info on Coh Anal Stocks'!$A$6:$K$68,10,FALSE)</f>
        <v>3</v>
      </c>
      <c r="U87">
        <f t="shared" si="5"/>
        <v>2002</v>
      </c>
      <c r="V87" s="14">
        <f>VLOOKUP($C87,'Info on Coh Anal Stocks'!$A$6:$K$68,10,FALSE)</f>
        <v>3</v>
      </c>
      <c r="W87" t="str">
        <f t="shared" si="6"/>
        <v>ocean</v>
      </c>
      <c r="X87">
        <f t="shared" si="7"/>
        <v>0</v>
      </c>
    </row>
    <row r="88" spans="1:24" x14ac:dyDescent="0.25">
      <c r="A88" s="14" t="str">
        <f t="shared" si="4"/>
        <v>BQR2002</v>
      </c>
      <c r="B88" s="14" t="s">
        <v>3</v>
      </c>
      <c r="C88" s="14" t="s">
        <v>8</v>
      </c>
      <c r="D88" s="14">
        <v>2002</v>
      </c>
      <c r="E88" s="14">
        <v>4.9217960000000002E-4</v>
      </c>
      <c r="F88" s="14">
        <v>2.2377500000000002E-3</v>
      </c>
      <c r="G88" s="14">
        <v>5.4131170000000003E-3</v>
      </c>
      <c r="H88" s="14">
        <v>2</v>
      </c>
      <c r="I88" s="14">
        <v>5</v>
      </c>
      <c r="J88" s="14" t="s">
        <v>238</v>
      </c>
      <c r="K88" s="14">
        <v>5</v>
      </c>
      <c r="L88" s="14" t="str">
        <f>VLOOKUP($C88,'Info on Coh Anal Stocks'!$A$6:$K$68,2,FALSE)</f>
        <v>BC</v>
      </c>
      <c r="M88" s="14" t="str">
        <f>VLOOKUP($C88,'Info on Coh Anal Stocks'!$A$6:$K$68,3,FALSE)</f>
        <v>LGS</v>
      </c>
      <c r="N88" s="14" t="str">
        <f>VLOOKUP($C88,'Info on Coh Anal Stocks'!$A$6:$K$68,4,FALSE)</f>
        <v>Big Qualicum</v>
      </c>
      <c r="O88" s="14">
        <f>VLOOKUP($C88,'Info on Coh Anal Stocks'!$A$6:$K$68,5,FALSE)</f>
        <v>2</v>
      </c>
      <c r="P88" s="14">
        <f>VLOOKUP($C88,'Info on Coh Anal Stocks'!$A$6:$K$68,6,FALSE)</f>
        <v>2</v>
      </c>
      <c r="Q88" s="14">
        <f>VLOOKUP($C88,'Info on Coh Anal Stocks'!$A$6:$K$68,7,FALSE)</f>
        <v>4</v>
      </c>
      <c r="R88" s="14">
        <f>VLOOKUP($C88,'Info on Coh Anal Stocks'!$A$6:$K$68,8,FALSE)</f>
        <v>5</v>
      </c>
      <c r="S88" s="14">
        <f>VLOOKUP($C88,'Info on Coh Anal Stocks'!$A$6:$K$68,9,FALSE)</f>
        <v>0</v>
      </c>
      <c r="T88" s="14">
        <f>VLOOKUP($C88,'Info on Coh Anal Stocks'!$A$6:$K$68,10,FALSE)</f>
        <v>3</v>
      </c>
      <c r="U88">
        <f t="shared" si="5"/>
        <v>2003</v>
      </c>
      <c r="V88" s="14">
        <f>VLOOKUP($C88,'Info on Coh Anal Stocks'!$A$6:$K$68,10,FALSE)</f>
        <v>3</v>
      </c>
      <c r="W88" t="str">
        <f t="shared" si="6"/>
        <v>ocean</v>
      </c>
      <c r="X88">
        <f t="shared" si="7"/>
        <v>0</v>
      </c>
    </row>
    <row r="89" spans="1:24" x14ac:dyDescent="0.25">
      <c r="A89" s="14" t="str">
        <f t="shared" si="4"/>
        <v>BQR2003</v>
      </c>
      <c r="B89" s="14" t="s">
        <v>3</v>
      </c>
      <c r="C89" s="14" t="s">
        <v>8</v>
      </c>
      <c r="D89" s="14">
        <v>2003</v>
      </c>
      <c r="E89" s="14">
        <v>7.6616270000000005E-4</v>
      </c>
      <c r="F89" s="14">
        <v>5.0960440000000001E-3</v>
      </c>
      <c r="G89" s="14">
        <v>1.3022540000000001E-2</v>
      </c>
      <c r="H89" s="14">
        <v>2</v>
      </c>
      <c r="I89" s="14">
        <v>5</v>
      </c>
      <c r="J89" s="14" t="s">
        <v>238</v>
      </c>
      <c r="K89" s="14">
        <v>5</v>
      </c>
      <c r="L89" s="14" t="str">
        <f>VLOOKUP($C89,'Info on Coh Anal Stocks'!$A$6:$K$68,2,FALSE)</f>
        <v>BC</v>
      </c>
      <c r="M89" s="14" t="str">
        <f>VLOOKUP($C89,'Info on Coh Anal Stocks'!$A$6:$K$68,3,FALSE)</f>
        <v>LGS</v>
      </c>
      <c r="N89" s="14" t="str">
        <f>VLOOKUP($C89,'Info on Coh Anal Stocks'!$A$6:$K$68,4,FALSE)</f>
        <v>Big Qualicum</v>
      </c>
      <c r="O89" s="14">
        <f>VLOOKUP($C89,'Info on Coh Anal Stocks'!$A$6:$K$68,5,FALSE)</f>
        <v>2</v>
      </c>
      <c r="P89" s="14">
        <f>VLOOKUP($C89,'Info on Coh Anal Stocks'!$A$6:$K$68,6,FALSE)</f>
        <v>2</v>
      </c>
      <c r="Q89" s="14">
        <f>VLOOKUP($C89,'Info on Coh Anal Stocks'!$A$6:$K$68,7,FALSE)</f>
        <v>4</v>
      </c>
      <c r="R89" s="14">
        <f>VLOOKUP($C89,'Info on Coh Anal Stocks'!$A$6:$K$68,8,FALSE)</f>
        <v>5</v>
      </c>
      <c r="S89" s="14">
        <f>VLOOKUP($C89,'Info on Coh Anal Stocks'!$A$6:$K$68,9,FALSE)</f>
        <v>0</v>
      </c>
      <c r="T89" s="14">
        <f>VLOOKUP($C89,'Info on Coh Anal Stocks'!$A$6:$K$68,10,FALSE)</f>
        <v>3</v>
      </c>
      <c r="U89">
        <f t="shared" si="5"/>
        <v>2004</v>
      </c>
      <c r="V89" s="14">
        <f>VLOOKUP($C89,'Info on Coh Anal Stocks'!$A$6:$K$68,10,FALSE)</f>
        <v>3</v>
      </c>
      <c r="W89" t="str">
        <f t="shared" si="6"/>
        <v>ocean</v>
      </c>
      <c r="X89">
        <f t="shared" si="7"/>
        <v>0</v>
      </c>
    </row>
    <row r="90" spans="1:24" x14ac:dyDescent="0.25">
      <c r="A90" s="14" t="str">
        <f t="shared" si="4"/>
        <v>BQR2004</v>
      </c>
      <c r="B90" s="14" t="s">
        <v>3</v>
      </c>
      <c r="C90" s="14" t="s">
        <v>8</v>
      </c>
      <c r="D90" s="14">
        <v>2004</v>
      </c>
      <c r="E90" s="19">
        <v>3.6839499999999999E-5</v>
      </c>
      <c r="F90" s="14">
        <v>6.3140349999999995E-4</v>
      </c>
      <c r="G90" s="14">
        <v>1.582148E-3</v>
      </c>
      <c r="H90" s="14">
        <v>2</v>
      </c>
      <c r="I90" s="14">
        <v>5</v>
      </c>
      <c r="J90" s="14" t="s">
        <v>238</v>
      </c>
      <c r="K90" s="14">
        <v>5</v>
      </c>
      <c r="L90" s="14" t="str">
        <f>VLOOKUP($C90,'Info on Coh Anal Stocks'!$A$6:$K$68,2,FALSE)</f>
        <v>BC</v>
      </c>
      <c r="M90" s="14" t="str">
        <f>VLOOKUP($C90,'Info on Coh Anal Stocks'!$A$6:$K$68,3,FALSE)</f>
        <v>LGS</v>
      </c>
      <c r="N90" s="14" t="str">
        <f>VLOOKUP($C90,'Info on Coh Anal Stocks'!$A$6:$K$68,4,FALSE)</f>
        <v>Big Qualicum</v>
      </c>
      <c r="O90" s="14">
        <f>VLOOKUP($C90,'Info on Coh Anal Stocks'!$A$6:$K$68,5,FALSE)</f>
        <v>2</v>
      </c>
      <c r="P90" s="14">
        <f>VLOOKUP($C90,'Info on Coh Anal Stocks'!$A$6:$K$68,6,FALSE)</f>
        <v>2</v>
      </c>
      <c r="Q90" s="14">
        <f>VLOOKUP($C90,'Info on Coh Anal Stocks'!$A$6:$K$68,7,FALSE)</f>
        <v>4</v>
      </c>
      <c r="R90" s="14">
        <f>VLOOKUP($C90,'Info on Coh Anal Stocks'!$A$6:$K$68,8,FALSE)</f>
        <v>5</v>
      </c>
      <c r="S90" s="14">
        <f>VLOOKUP($C90,'Info on Coh Anal Stocks'!$A$6:$K$68,9,FALSE)</f>
        <v>0</v>
      </c>
      <c r="T90" s="14">
        <f>VLOOKUP($C90,'Info on Coh Anal Stocks'!$A$6:$K$68,10,FALSE)</f>
        <v>3</v>
      </c>
      <c r="U90">
        <f t="shared" si="5"/>
        <v>2005</v>
      </c>
      <c r="V90" s="14">
        <f>VLOOKUP($C90,'Info on Coh Anal Stocks'!$A$6:$K$68,10,FALSE)</f>
        <v>3</v>
      </c>
      <c r="W90" t="str">
        <f t="shared" si="6"/>
        <v>ocean</v>
      </c>
      <c r="X90">
        <f t="shared" si="7"/>
        <v>0</v>
      </c>
    </row>
    <row r="91" spans="1:24" x14ac:dyDescent="0.25">
      <c r="A91" s="14" t="str">
        <f t="shared" si="4"/>
        <v>BQR2005</v>
      </c>
      <c r="B91" s="14" t="s">
        <v>3</v>
      </c>
      <c r="C91" s="14" t="s">
        <v>8</v>
      </c>
      <c r="D91" s="14">
        <v>2005</v>
      </c>
      <c r="E91" s="14">
        <v>8.3341700000000003E-4</v>
      </c>
      <c r="F91" s="14">
        <v>3.1138200000000002E-3</v>
      </c>
      <c r="G91" s="14">
        <v>7.4479079999999996E-3</v>
      </c>
      <c r="H91" s="14">
        <v>2</v>
      </c>
      <c r="I91" s="14">
        <v>5</v>
      </c>
      <c r="J91" s="14" t="s">
        <v>238</v>
      </c>
      <c r="K91" s="14">
        <v>5</v>
      </c>
      <c r="L91" s="14" t="str">
        <f>VLOOKUP($C91,'Info on Coh Anal Stocks'!$A$6:$K$68,2,FALSE)</f>
        <v>BC</v>
      </c>
      <c r="M91" s="14" t="str">
        <f>VLOOKUP($C91,'Info on Coh Anal Stocks'!$A$6:$K$68,3,FALSE)</f>
        <v>LGS</v>
      </c>
      <c r="N91" s="14" t="str">
        <f>VLOOKUP($C91,'Info on Coh Anal Stocks'!$A$6:$K$68,4,FALSE)</f>
        <v>Big Qualicum</v>
      </c>
      <c r="O91" s="14">
        <f>VLOOKUP($C91,'Info on Coh Anal Stocks'!$A$6:$K$68,5,FALSE)</f>
        <v>2</v>
      </c>
      <c r="P91" s="14">
        <f>VLOOKUP($C91,'Info on Coh Anal Stocks'!$A$6:$K$68,6,FALSE)</f>
        <v>2</v>
      </c>
      <c r="Q91" s="14">
        <f>VLOOKUP($C91,'Info on Coh Anal Stocks'!$A$6:$K$68,7,FALSE)</f>
        <v>4</v>
      </c>
      <c r="R91" s="14">
        <f>VLOOKUP($C91,'Info on Coh Anal Stocks'!$A$6:$K$68,8,FALSE)</f>
        <v>5</v>
      </c>
      <c r="S91" s="14">
        <f>VLOOKUP($C91,'Info on Coh Anal Stocks'!$A$6:$K$68,9,FALSE)</f>
        <v>0</v>
      </c>
      <c r="T91" s="14">
        <f>VLOOKUP($C91,'Info on Coh Anal Stocks'!$A$6:$K$68,10,FALSE)</f>
        <v>3</v>
      </c>
      <c r="U91">
        <f t="shared" si="5"/>
        <v>2006</v>
      </c>
      <c r="V91" s="14">
        <f>VLOOKUP($C91,'Info on Coh Anal Stocks'!$A$6:$K$68,10,FALSE)</f>
        <v>3</v>
      </c>
      <c r="W91" t="str">
        <f t="shared" si="6"/>
        <v>ocean</v>
      </c>
      <c r="X91">
        <f t="shared" si="7"/>
        <v>0</v>
      </c>
    </row>
    <row r="92" spans="1:24" x14ac:dyDescent="0.25">
      <c r="A92" s="14" t="str">
        <f t="shared" si="4"/>
        <v>BQR2006</v>
      </c>
      <c r="B92" s="14" t="s">
        <v>3</v>
      </c>
      <c r="C92" s="14" t="s">
        <v>8</v>
      </c>
      <c r="D92" s="14">
        <v>2006</v>
      </c>
      <c r="E92" s="14">
        <v>4.575723E-4</v>
      </c>
      <c r="F92" s="14">
        <v>2.9169220000000002E-3</v>
      </c>
      <c r="G92" s="14">
        <v>7.4280099999999996E-3</v>
      </c>
      <c r="H92" s="14">
        <v>2</v>
      </c>
      <c r="I92" s="14">
        <v>5</v>
      </c>
      <c r="J92" s="14" t="s">
        <v>238</v>
      </c>
      <c r="K92" s="14">
        <v>5</v>
      </c>
      <c r="L92" s="14" t="str">
        <f>VLOOKUP($C92,'Info on Coh Anal Stocks'!$A$6:$K$68,2,FALSE)</f>
        <v>BC</v>
      </c>
      <c r="M92" s="14" t="str">
        <f>VLOOKUP($C92,'Info on Coh Anal Stocks'!$A$6:$K$68,3,FALSE)</f>
        <v>LGS</v>
      </c>
      <c r="N92" s="14" t="str">
        <f>VLOOKUP($C92,'Info on Coh Anal Stocks'!$A$6:$K$68,4,FALSE)</f>
        <v>Big Qualicum</v>
      </c>
      <c r="O92" s="14">
        <f>VLOOKUP($C92,'Info on Coh Anal Stocks'!$A$6:$K$68,5,FALSE)</f>
        <v>2</v>
      </c>
      <c r="P92" s="14">
        <f>VLOOKUP($C92,'Info on Coh Anal Stocks'!$A$6:$K$68,6,FALSE)</f>
        <v>2</v>
      </c>
      <c r="Q92" s="14">
        <f>VLOOKUP($C92,'Info on Coh Anal Stocks'!$A$6:$K$68,7,FALSE)</f>
        <v>4</v>
      </c>
      <c r="R92" s="14">
        <f>VLOOKUP($C92,'Info on Coh Anal Stocks'!$A$6:$K$68,8,FALSE)</f>
        <v>5</v>
      </c>
      <c r="S92" s="14">
        <f>VLOOKUP($C92,'Info on Coh Anal Stocks'!$A$6:$K$68,9,FALSE)</f>
        <v>0</v>
      </c>
      <c r="T92" s="14">
        <f>VLOOKUP($C92,'Info on Coh Anal Stocks'!$A$6:$K$68,10,FALSE)</f>
        <v>3</v>
      </c>
      <c r="U92">
        <f t="shared" si="5"/>
        <v>2007</v>
      </c>
      <c r="V92" s="14">
        <f>VLOOKUP($C92,'Info on Coh Anal Stocks'!$A$6:$K$68,10,FALSE)</f>
        <v>3</v>
      </c>
      <c r="W92" t="str">
        <f t="shared" si="6"/>
        <v>ocean</v>
      </c>
      <c r="X92">
        <f t="shared" si="7"/>
        <v>0</v>
      </c>
    </row>
    <row r="93" spans="1:24" x14ac:dyDescent="0.25">
      <c r="A93" s="14" t="str">
        <f t="shared" si="4"/>
        <v>BQR2007</v>
      </c>
      <c r="B93" s="14" t="s">
        <v>3</v>
      </c>
      <c r="C93" s="14" t="s">
        <v>8</v>
      </c>
      <c r="D93" s="14">
        <v>2007</v>
      </c>
      <c r="E93" s="14">
        <v>3.8349469999999998E-4</v>
      </c>
      <c r="F93" s="14">
        <v>2.1630460000000001E-3</v>
      </c>
      <c r="G93" s="14">
        <v>5.3213410000000003E-3</v>
      </c>
      <c r="H93" s="14">
        <v>2</v>
      </c>
      <c r="I93" s="14">
        <v>5</v>
      </c>
      <c r="J93" s="14" t="s">
        <v>238</v>
      </c>
      <c r="K93" s="14">
        <v>5</v>
      </c>
      <c r="L93" s="14" t="str">
        <f>VLOOKUP($C93,'Info on Coh Anal Stocks'!$A$6:$K$68,2,FALSE)</f>
        <v>BC</v>
      </c>
      <c r="M93" s="14" t="str">
        <f>VLOOKUP($C93,'Info on Coh Anal Stocks'!$A$6:$K$68,3,FALSE)</f>
        <v>LGS</v>
      </c>
      <c r="N93" s="14" t="str">
        <f>VLOOKUP($C93,'Info on Coh Anal Stocks'!$A$6:$K$68,4,FALSE)</f>
        <v>Big Qualicum</v>
      </c>
      <c r="O93" s="14">
        <f>VLOOKUP($C93,'Info on Coh Anal Stocks'!$A$6:$K$68,5,FALSE)</f>
        <v>2</v>
      </c>
      <c r="P93" s="14">
        <f>VLOOKUP($C93,'Info on Coh Anal Stocks'!$A$6:$K$68,6,FALSE)</f>
        <v>2</v>
      </c>
      <c r="Q93" s="14">
        <f>VLOOKUP($C93,'Info on Coh Anal Stocks'!$A$6:$K$68,7,FALSE)</f>
        <v>4</v>
      </c>
      <c r="R93" s="14">
        <f>VLOOKUP($C93,'Info on Coh Anal Stocks'!$A$6:$K$68,8,FALSE)</f>
        <v>5</v>
      </c>
      <c r="S93" s="14">
        <f>VLOOKUP($C93,'Info on Coh Anal Stocks'!$A$6:$K$68,9,FALSE)</f>
        <v>0</v>
      </c>
      <c r="T93" s="14">
        <f>VLOOKUP($C93,'Info on Coh Anal Stocks'!$A$6:$K$68,10,FALSE)</f>
        <v>3</v>
      </c>
      <c r="U93">
        <f t="shared" si="5"/>
        <v>2008</v>
      </c>
      <c r="V93" s="14">
        <f>VLOOKUP($C93,'Info on Coh Anal Stocks'!$A$6:$K$68,10,FALSE)</f>
        <v>3</v>
      </c>
      <c r="W93" t="str">
        <f t="shared" si="6"/>
        <v>ocean</v>
      </c>
      <c r="X93">
        <f t="shared" si="7"/>
        <v>0</v>
      </c>
    </row>
    <row r="94" spans="1:24" x14ac:dyDescent="0.25">
      <c r="A94" s="14" t="str">
        <f t="shared" si="4"/>
        <v>BQR2008</v>
      </c>
      <c r="B94" s="14" t="s">
        <v>3</v>
      </c>
      <c r="C94" s="14" t="s">
        <v>8</v>
      </c>
      <c r="D94" s="14">
        <v>2008</v>
      </c>
      <c r="E94" s="14">
        <v>3.2146680000000002E-4</v>
      </c>
      <c r="F94" s="14">
        <v>2.2141040000000002E-3</v>
      </c>
      <c r="G94" s="14">
        <v>5.5220540000000002E-3</v>
      </c>
      <c r="H94" s="14">
        <v>2</v>
      </c>
      <c r="I94" s="14">
        <v>5</v>
      </c>
      <c r="J94" s="14" t="s">
        <v>238</v>
      </c>
      <c r="K94" s="14">
        <v>5</v>
      </c>
      <c r="L94" s="14" t="str">
        <f>VLOOKUP($C94,'Info on Coh Anal Stocks'!$A$6:$K$68,2,FALSE)</f>
        <v>BC</v>
      </c>
      <c r="M94" s="14" t="str">
        <f>VLOOKUP($C94,'Info on Coh Anal Stocks'!$A$6:$K$68,3,FALSE)</f>
        <v>LGS</v>
      </c>
      <c r="N94" s="14" t="str">
        <f>VLOOKUP($C94,'Info on Coh Anal Stocks'!$A$6:$K$68,4,FALSE)</f>
        <v>Big Qualicum</v>
      </c>
      <c r="O94" s="14">
        <f>VLOOKUP($C94,'Info on Coh Anal Stocks'!$A$6:$K$68,5,FALSE)</f>
        <v>2</v>
      </c>
      <c r="P94" s="14">
        <f>VLOOKUP($C94,'Info on Coh Anal Stocks'!$A$6:$K$68,6,FALSE)</f>
        <v>2</v>
      </c>
      <c r="Q94" s="14">
        <f>VLOOKUP($C94,'Info on Coh Anal Stocks'!$A$6:$K$68,7,FALSE)</f>
        <v>4</v>
      </c>
      <c r="R94" s="14">
        <f>VLOOKUP($C94,'Info on Coh Anal Stocks'!$A$6:$K$68,8,FALSE)</f>
        <v>5</v>
      </c>
      <c r="S94" s="14">
        <f>VLOOKUP($C94,'Info on Coh Anal Stocks'!$A$6:$K$68,9,FALSE)</f>
        <v>0</v>
      </c>
      <c r="T94" s="14">
        <f>VLOOKUP($C94,'Info on Coh Anal Stocks'!$A$6:$K$68,10,FALSE)</f>
        <v>3</v>
      </c>
      <c r="U94">
        <f t="shared" si="5"/>
        <v>2009</v>
      </c>
      <c r="V94" s="14">
        <f>VLOOKUP($C94,'Info on Coh Anal Stocks'!$A$6:$K$68,10,FALSE)</f>
        <v>3</v>
      </c>
      <c r="W94" t="str">
        <f t="shared" si="6"/>
        <v>ocean</v>
      </c>
      <c r="X94">
        <f t="shared" si="7"/>
        <v>0</v>
      </c>
    </row>
    <row r="95" spans="1:24" x14ac:dyDescent="0.25">
      <c r="A95" s="14" t="str">
        <f t="shared" si="4"/>
        <v>BQR2009</v>
      </c>
      <c r="B95" s="14" t="s">
        <v>3</v>
      </c>
      <c r="C95" s="14" t="s">
        <v>8</v>
      </c>
      <c r="D95" s="14">
        <v>2009</v>
      </c>
      <c r="E95" s="14">
        <v>3.3621250000000002E-4</v>
      </c>
      <c r="F95" s="14">
        <v>1.705926E-3</v>
      </c>
      <c r="G95" s="14">
        <v>4.1782859999999998E-3</v>
      </c>
      <c r="H95" s="14">
        <v>2</v>
      </c>
      <c r="I95" s="14">
        <v>5</v>
      </c>
      <c r="J95" s="14" t="s">
        <v>238</v>
      </c>
      <c r="K95" s="14">
        <v>5</v>
      </c>
      <c r="L95" s="14" t="str">
        <f>VLOOKUP($C95,'Info on Coh Anal Stocks'!$A$6:$K$68,2,FALSE)</f>
        <v>BC</v>
      </c>
      <c r="M95" s="14" t="str">
        <f>VLOOKUP($C95,'Info on Coh Anal Stocks'!$A$6:$K$68,3,FALSE)</f>
        <v>LGS</v>
      </c>
      <c r="N95" s="14" t="str">
        <f>VLOOKUP($C95,'Info on Coh Anal Stocks'!$A$6:$K$68,4,FALSE)</f>
        <v>Big Qualicum</v>
      </c>
      <c r="O95" s="14">
        <f>VLOOKUP($C95,'Info on Coh Anal Stocks'!$A$6:$K$68,5,FALSE)</f>
        <v>2</v>
      </c>
      <c r="P95" s="14">
        <f>VLOOKUP($C95,'Info on Coh Anal Stocks'!$A$6:$K$68,6,FALSE)</f>
        <v>2</v>
      </c>
      <c r="Q95" s="14">
        <f>VLOOKUP($C95,'Info on Coh Anal Stocks'!$A$6:$K$68,7,FALSE)</f>
        <v>4</v>
      </c>
      <c r="R95" s="14">
        <f>VLOOKUP($C95,'Info on Coh Anal Stocks'!$A$6:$K$68,8,FALSE)</f>
        <v>5</v>
      </c>
      <c r="S95" s="14">
        <f>VLOOKUP($C95,'Info on Coh Anal Stocks'!$A$6:$K$68,9,FALSE)</f>
        <v>0</v>
      </c>
      <c r="T95" s="14">
        <f>VLOOKUP($C95,'Info on Coh Anal Stocks'!$A$6:$K$68,10,FALSE)</f>
        <v>3</v>
      </c>
      <c r="U95">
        <f t="shared" si="5"/>
        <v>2010</v>
      </c>
      <c r="V95" s="14">
        <f>VLOOKUP($C95,'Info on Coh Anal Stocks'!$A$6:$K$68,10,FALSE)</f>
        <v>3</v>
      </c>
      <c r="W95" t="str">
        <f t="shared" si="6"/>
        <v>ocean</v>
      </c>
      <c r="X95">
        <f t="shared" si="7"/>
        <v>0</v>
      </c>
    </row>
    <row r="96" spans="1:24" x14ac:dyDescent="0.25">
      <c r="A96" s="14" t="str">
        <f t="shared" si="4"/>
        <v>BQR2010</v>
      </c>
      <c r="B96" s="14" t="s">
        <v>3</v>
      </c>
      <c r="C96" s="14" t="s">
        <v>8</v>
      </c>
      <c r="D96" s="14">
        <v>2010</v>
      </c>
      <c r="E96" s="14">
        <v>1.9441289999999999E-4</v>
      </c>
      <c r="F96" s="14">
        <v>1.476609E-3</v>
      </c>
      <c r="G96" s="14">
        <v>3.813889E-3</v>
      </c>
      <c r="H96" s="14">
        <v>2</v>
      </c>
      <c r="I96" s="14">
        <v>5</v>
      </c>
      <c r="J96" s="14" t="s">
        <v>238</v>
      </c>
      <c r="K96" s="14">
        <v>5</v>
      </c>
      <c r="L96" s="14" t="str">
        <f>VLOOKUP($C96,'Info on Coh Anal Stocks'!$A$6:$K$68,2,FALSE)</f>
        <v>BC</v>
      </c>
      <c r="M96" s="14" t="str">
        <f>VLOOKUP($C96,'Info on Coh Anal Stocks'!$A$6:$K$68,3,FALSE)</f>
        <v>LGS</v>
      </c>
      <c r="N96" s="14" t="str">
        <f>VLOOKUP($C96,'Info on Coh Anal Stocks'!$A$6:$K$68,4,FALSE)</f>
        <v>Big Qualicum</v>
      </c>
      <c r="O96" s="14">
        <f>VLOOKUP($C96,'Info on Coh Anal Stocks'!$A$6:$K$68,5,FALSE)</f>
        <v>2</v>
      </c>
      <c r="P96" s="14">
        <f>VLOOKUP($C96,'Info on Coh Anal Stocks'!$A$6:$K$68,6,FALSE)</f>
        <v>2</v>
      </c>
      <c r="Q96" s="14">
        <f>VLOOKUP($C96,'Info on Coh Anal Stocks'!$A$6:$K$68,7,FALSE)</f>
        <v>4</v>
      </c>
      <c r="R96" s="14">
        <f>VLOOKUP($C96,'Info on Coh Anal Stocks'!$A$6:$K$68,8,FALSE)</f>
        <v>5</v>
      </c>
      <c r="S96" s="14">
        <f>VLOOKUP($C96,'Info on Coh Anal Stocks'!$A$6:$K$68,9,FALSE)</f>
        <v>0</v>
      </c>
      <c r="T96" s="14">
        <f>VLOOKUP($C96,'Info on Coh Anal Stocks'!$A$6:$K$68,10,FALSE)</f>
        <v>3</v>
      </c>
      <c r="U96">
        <f t="shared" si="5"/>
        <v>2011</v>
      </c>
      <c r="V96" s="14">
        <f>VLOOKUP($C96,'Info on Coh Anal Stocks'!$A$6:$K$68,10,FALSE)</f>
        <v>3</v>
      </c>
      <c r="W96" t="str">
        <f t="shared" si="6"/>
        <v>ocean</v>
      </c>
      <c r="X96">
        <f t="shared" si="7"/>
        <v>0</v>
      </c>
    </row>
    <row r="97" spans="1:24" x14ac:dyDescent="0.25">
      <c r="A97" s="14" t="str">
        <f t="shared" si="4"/>
        <v>BQR2011</v>
      </c>
      <c r="B97" s="14" t="s">
        <v>3</v>
      </c>
      <c r="C97" s="14" t="s">
        <v>8</v>
      </c>
      <c r="D97" s="14">
        <v>2011</v>
      </c>
      <c r="E97" s="14">
        <v>1.016741E-3</v>
      </c>
      <c r="F97" s="14">
        <v>6.2947000000000003E-3</v>
      </c>
      <c r="G97" s="14">
        <v>1.553495E-2</v>
      </c>
      <c r="H97" s="14">
        <v>2</v>
      </c>
      <c r="I97" s="14">
        <v>5</v>
      </c>
      <c r="J97" s="14" t="s">
        <v>238</v>
      </c>
      <c r="K97" s="14">
        <v>5</v>
      </c>
      <c r="L97" s="14" t="str">
        <f>VLOOKUP($C97,'Info on Coh Anal Stocks'!$A$6:$K$68,2,FALSE)</f>
        <v>BC</v>
      </c>
      <c r="M97" s="14" t="str">
        <f>VLOOKUP($C97,'Info on Coh Anal Stocks'!$A$6:$K$68,3,FALSE)</f>
        <v>LGS</v>
      </c>
      <c r="N97" s="14" t="str">
        <f>VLOOKUP($C97,'Info on Coh Anal Stocks'!$A$6:$K$68,4,FALSE)</f>
        <v>Big Qualicum</v>
      </c>
      <c r="O97" s="14">
        <f>VLOOKUP($C97,'Info on Coh Anal Stocks'!$A$6:$K$68,5,FALSE)</f>
        <v>2</v>
      </c>
      <c r="P97" s="14">
        <f>VLOOKUP($C97,'Info on Coh Anal Stocks'!$A$6:$K$68,6,FALSE)</f>
        <v>2</v>
      </c>
      <c r="Q97" s="14">
        <f>VLOOKUP($C97,'Info on Coh Anal Stocks'!$A$6:$K$68,7,FALSE)</f>
        <v>4</v>
      </c>
      <c r="R97" s="14">
        <f>VLOOKUP($C97,'Info on Coh Anal Stocks'!$A$6:$K$68,8,FALSE)</f>
        <v>5</v>
      </c>
      <c r="S97" s="14">
        <f>VLOOKUP($C97,'Info on Coh Anal Stocks'!$A$6:$K$68,9,FALSE)</f>
        <v>0</v>
      </c>
      <c r="T97" s="14">
        <f>VLOOKUP($C97,'Info on Coh Anal Stocks'!$A$6:$K$68,10,FALSE)</f>
        <v>3</v>
      </c>
      <c r="U97">
        <f t="shared" si="5"/>
        <v>2012</v>
      </c>
      <c r="V97" s="14">
        <f>VLOOKUP($C97,'Info on Coh Anal Stocks'!$A$6:$K$68,10,FALSE)</f>
        <v>3</v>
      </c>
      <c r="W97" t="str">
        <f t="shared" si="6"/>
        <v>ocean</v>
      </c>
      <c r="X97">
        <f t="shared" si="7"/>
        <v>0</v>
      </c>
    </row>
    <row r="98" spans="1:24" x14ac:dyDescent="0.25">
      <c r="A98" s="14" t="str">
        <f t="shared" si="4"/>
        <v>BQR2012</v>
      </c>
      <c r="B98" s="14" t="s">
        <v>3</v>
      </c>
      <c r="C98" s="14" t="s">
        <v>8</v>
      </c>
      <c r="D98" s="14">
        <v>2012</v>
      </c>
      <c r="E98" s="14">
        <v>6.3148689999999999E-4</v>
      </c>
      <c r="F98" s="14">
        <v>3.9124590000000001E-3</v>
      </c>
      <c r="G98" s="14">
        <v>9.9103950000000007E-3</v>
      </c>
      <c r="H98" s="14">
        <v>2</v>
      </c>
      <c r="I98" s="14">
        <v>5</v>
      </c>
      <c r="J98" s="14" t="s">
        <v>239</v>
      </c>
      <c r="K98" s="14">
        <v>4</v>
      </c>
      <c r="L98" s="14" t="str">
        <f>VLOOKUP($C98,'Info on Coh Anal Stocks'!$A$6:$K$68,2,FALSE)</f>
        <v>BC</v>
      </c>
      <c r="M98" s="14" t="str">
        <f>VLOOKUP($C98,'Info on Coh Anal Stocks'!$A$6:$K$68,3,FALSE)</f>
        <v>LGS</v>
      </c>
      <c r="N98" s="14" t="str">
        <f>VLOOKUP($C98,'Info on Coh Anal Stocks'!$A$6:$K$68,4,FALSE)</f>
        <v>Big Qualicum</v>
      </c>
      <c r="O98" s="14">
        <f>VLOOKUP($C98,'Info on Coh Anal Stocks'!$A$6:$K$68,5,FALSE)</f>
        <v>2</v>
      </c>
      <c r="P98" s="14">
        <f>VLOOKUP($C98,'Info on Coh Anal Stocks'!$A$6:$K$68,6,FALSE)</f>
        <v>2</v>
      </c>
      <c r="Q98" s="14">
        <f>VLOOKUP($C98,'Info on Coh Anal Stocks'!$A$6:$K$68,7,FALSE)</f>
        <v>4</v>
      </c>
      <c r="R98" s="14">
        <f>VLOOKUP($C98,'Info on Coh Anal Stocks'!$A$6:$K$68,8,FALSE)</f>
        <v>5</v>
      </c>
      <c r="S98" s="14">
        <f>VLOOKUP($C98,'Info on Coh Anal Stocks'!$A$6:$K$68,9,FALSE)</f>
        <v>0</v>
      </c>
      <c r="T98" s="14">
        <f>VLOOKUP($C98,'Info on Coh Anal Stocks'!$A$6:$K$68,10,FALSE)</f>
        <v>3</v>
      </c>
      <c r="U98">
        <f t="shared" si="5"/>
        <v>2013</v>
      </c>
      <c r="V98" s="14">
        <f>VLOOKUP($C98,'Info on Coh Anal Stocks'!$A$6:$K$68,10,FALSE)</f>
        <v>3</v>
      </c>
      <c r="W98" t="str">
        <f t="shared" si="6"/>
        <v>ocean</v>
      </c>
      <c r="X98">
        <f t="shared" si="7"/>
        <v>1</v>
      </c>
    </row>
    <row r="99" spans="1:24" x14ac:dyDescent="0.25">
      <c r="A99" s="14" t="str">
        <f t="shared" si="4"/>
        <v>BQR2013</v>
      </c>
      <c r="B99" s="14" t="s">
        <v>3</v>
      </c>
      <c r="C99" s="14" t="s">
        <v>8</v>
      </c>
      <c r="D99" s="14">
        <v>2013</v>
      </c>
      <c r="E99" s="14">
        <v>8.015826E-4</v>
      </c>
      <c r="F99" s="14">
        <v>2.2383680000000001E-3</v>
      </c>
      <c r="G99" s="14">
        <v>7.6386800000000001E-3</v>
      </c>
      <c r="H99" s="14">
        <v>2</v>
      </c>
      <c r="I99" s="14">
        <v>5</v>
      </c>
      <c r="J99" s="14" t="s">
        <v>239</v>
      </c>
      <c r="K99" s="14">
        <v>3</v>
      </c>
      <c r="L99" s="14" t="str">
        <f>VLOOKUP($C99,'Info on Coh Anal Stocks'!$A$6:$K$68,2,FALSE)</f>
        <v>BC</v>
      </c>
      <c r="M99" s="14" t="str">
        <f>VLOOKUP($C99,'Info on Coh Anal Stocks'!$A$6:$K$68,3,FALSE)</f>
        <v>LGS</v>
      </c>
      <c r="N99" s="14" t="str">
        <f>VLOOKUP($C99,'Info on Coh Anal Stocks'!$A$6:$K$68,4,FALSE)</f>
        <v>Big Qualicum</v>
      </c>
      <c r="O99" s="14">
        <f>VLOOKUP($C99,'Info on Coh Anal Stocks'!$A$6:$K$68,5,FALSE)</f>
        <v>2</v>
      </c>
      <c r="P99" s="14">
        <f>VLOOKUP($C99,'Info on Coh Anal Stocks'!$A$6:$K$68,6,FALSE)</f>
        <v>2</v>
      </c>
      <c r="Q99" s="14">
        <f>VLOOKUP($C99,'Info on Coh Anal Stocks'!$A$6:$K$68,7,FALSE)</f>
        <v>4</v>
      </c>
      <c r="R99" s="14">
        <f>VLOOKUP($C99,'Info on Coh Anal Stocks'!$A$6:$K$68,8,FALSE)</f>
        <v>5</v>
      </c>
      <c r="S99" s="14">
        <f>VLOOKUP($C99,'Info on Coh Anal Stocks'!$A$6:$K$68,9,FALSE)</f>
        <v>0</v>
      </c>
      <c r="T99" s="14">
        <f>VLOOKUP($C99,'Info on Coh Anal Stocks'!$A$6:$K$68,10,FALSE)</f>
        <v>3</v>
      </c>
      <c r="U99">
        <f t="shared" si="5"/>
        <v>2014</v>
      </c>
      <c r="V99" s="14">
        <f>VLOOKUP($C99,'Info on Coh Anal Stocks'!$A$6:$K$68,10,FALSE)</f>
        <v>3</v>
      </c>
      <c r="W99" t="str">
        <f t="shared" si="6"/>
        <v>ocean</v>
      </c>
      <c r="X99">
        <f t="shared" si="7"/>
        <v>2</v>
      </c>
    </row>
    <row r="100" spans="1:24" x14ac:dyDescent="0.25">
      <c r="A100" s="14" t="str">
        <f t="shared" si="4"/>
        <v>BQR2014</v>
      </c>
      <c r="B100" s="14" t="s">
        <v>3</v>
      </c>
      <c r="C100" s="14" t="s">
        <v>8</v>
      </c>
      <c r="D100" s="14">
        <v>2014</v>
      </c>
      <c r="E100" s="14">
        <v>8.9745419999999996E-4</v>
      </c>
      <c r="F100" s="14">
        <v>8.9745419999999996E-4</v>
      </c>
      <c r="G100" s="14">
        <v>1.276468E-2</v>
      </c>
      <c r="H100" s="14">
        <v>2</v>
      </c>
      <c r="I100" s="14">
        <v>5</v>
      </c>
      <c r="J100" s="14" t="s">
        <v>239</v>
      </c>
      <c r="K100" s="14">
        <v>2</v>
      </c>
      <c r="L100" s="14" t="str">
        <f>VLOOKUP($C100,'Info on Coh Anal Stocks'!$A$6:$K$68,2,FALSE)</f>
        <v>BC</v>
      </c>
      <c r="M100" s="14" t="str">
        <f>VLOOKUP($C100,'Info on Coh Anal Stocks'!$A$6:$K$68,3,FALSE)</f>
        <v>LGS</v>
      </c>
      <c r="N100" s="14" t="str">
        <f>VLOOKUP($C100,'Info on Coh Anal Stocks'!$A$6:$K$68,4,FALSE)</f>
        <v>Big Qualicum</v>
      </c>
      <c r="O100" s="14">
        <f>VLOOKUP($C100,'Info on Coh Anal Stocks'!$A$6:$K$68,5,FALSE)</f>
        <v>2</v>
      </c>
      <c r="P100" s="14">
        <f>VLOOKUP($C100,'Info on Coh Anal Stocks'!$A$6:$K$68,6,FALSE)</f>
        <v>2</v>
      </c>
      <c r="Q100" s="14">
        <f>VLOOKUP($C100,'Info on Coh Anal Stocks'!$A$6:$K$68,7,FALSE)</f>
        <v>4</v>
      </c>
      <c r="R100" s="14">
        <f>VLOOKUP($C100,'Info on Coh Anal Stocks'!$A$6:$K$68,8,FALSE)</f>
        <v>5</v>
      </c>
      <c r="S100" s="14">
        <f>VLOOKUP($C100,'Info on Coh Anal Stocks'!$A$6:$K$68,9,FALSE)</f>
        <v>0</v>
      </c>
      <c r="T100" s="14">
        <f>VLOOKUP($C100,'Info on Coh Anal Stocks'!$A$6:$K$68,10,FALSE)</f>
        <v>3</v>
      </c>
      <c r="U100">
        <f t="shared" si="5"/>
        <v>2015</v>
      </c>
      <c r="V100" s="14">
        <f>VLOOKUP($C100,'Info on Coh Anal Stocks'!$A$6:$K$68,10,FALSE)</f>
        <v>3</v>
      </c>
      <c r="W100" t="str">
        <f t="shared" si="6"/>
        <v>ocean</v>
      </c>
      <c r="X100">
        <f t="shared" si="7"/>
        <v>3</v>
      </c>
    </row>
    <row r="101" spans="1:24" x14ac:dyDescent="0.25">
      <c r="A101" s="14" t="str">
        <f t="shared" si="4"/>
        <v>CHI1981</v>
      </c>
      <c r="B101" s="14" t="s">
        <v>3</v>
      </c>
      <c r="C101" s="14" t="s">
        <v>10</v>
      </c>
      <c r="D101" s="14">
        <v>1981</v>
      </c>
      <c r="E101" s="14">
        <v>4.223143E-2</v>
      </c>
      <c r="F101" s="14">
        <v>0.1329111</v>
      </c>
      <c r="G101" s="14">
        <v>0.30550769999999999</v>
      </c>
      <c r="H101" s="14">
        <v>2</v>
      </c>
      <c r="I101" s="14">
        <v>5</v>
      </c>
      <c r="J101" s="14" t="s">
        <v>238</v>
      </c>
      <c r="K101" s="14">
        <v>5</v>
      </c>
      <c r="L101" s="14" t="str">
        <f>VLOOKUP($C101,'Info on Coh Anal Stocks'!$A$6:$K$68,2,FALSE)</f>
        <v>BC</v>
      </c>
      <c r="M101" s="14" t="str">
        <f>VLOOKUP($C101,'Info on Coh Anal Stocks'!$A$6:$K$68,3,FALSE)</f>
        <v>LFR</v>
      </c>
      <c r="N101" s="14" t="str">
        <f>VLOOKUP($C101,'Info on Coh Anal Stocks'!$A$6:$K$68,4,FALSE)</f>
        <v>Chilliwack Fall</v>
      </c>
      <c r="O101" s="14">
        <f>VLOOKUP($C101,'Info on Coh Anal Stocks'!$A$6:$K$68,5,FALSE)</f>
        <v>2</v>
      </c>
      <c r="P101" s="14">
        <f>VLOOKUP($C101,'Info on Coh Anal Stocks'!$A$6:$K$68,6,FALSE)</f>
        <v>2</v>
      </c>
      <c r="Q101" s="14">
        <f>VLOOKUP($C101,'Info on Coh Anal Stocks'!$A$6:$K$68,7,FALSE)</f>
        <v>4</v>
      </c>
      <c r="R101" s="14">
        <f>VLOOKUP($C101,'Info on Coh Anal Stocks'!$A$6:$K$68,8,FALSE)</f>
        <v>5</v>
      </c>
      <c r="S101" s="14">
        <f>VLOOKUP($C101,'Info on Coh Anal Stocks'!$A$6:$K$68,9,FALSE)</f>
        <v>0</v>
      </c>
      <c r="T101" s="14">
        <f>VLOOKUP($C101,'Info on Coh Anal Stocks'!$A$6:$K$68,10,FALSE)</f>
        <v>3</v>
      </c>
      <c r="U101">
        <f t="shared" si="5"/>
        <v>1982</v>
      </c>
      <c r="V101" s="14">
        <f>VLOOKUP($C101,'Info on Coh Anal Stocks'!$A$6:$K$68,10,FALSE)</f>
        <v>3</v>
      </c>
      <c r="W101" t="str">
        <f t="shared" si="6"/>
        <v>ocean</v>
      </c>
      <c r="X101">
        <f t="shared" si="7"/>
        <v>0</v>
      </c>
    </row>
    <row r="102" spans="1:24" x14ac:dyDescent="0.25">
      <c r="A102" s="14" t="str">
        <f t="shared" si="4"/>
        <v>CHI1982</v>
      </c>
      <c r="B102" s="14" t="s">
        <v>3</v>
      </c>
      <c r="C102" s="14" t="s">
        <v>10</v>
      </c>
      <c r="D102" s="14">
        <v>1982</v>
      </c>
      <c r="E102" s="14">
        <v>5.5023499999999996E-3</v>
      </c>
      <c r="F102" s="14">
        <v>2.06199E-2</v>
      </c>
      <c r="G102" s="14">
        <v>5.0261819999999999E-2</v>
      </c>
      <c r="H102" s="14">
        <v>2</v>
      </c>
      <c r="I102" s="14">
        <v>5</v>
      </c>
      <c r="J102" s="14" t="s">
        <v>238</v>
      </c>
      <c r="K102" s="14">
        <v>5</v>
      </c>
      <c r="L102" s="14" t="str">
        <f>VLOOKUP($C102,'Info on Coh Anal Stocks'!$A$6:$K$68,2,FALSE)</f>
        <v>BC</v>
      </c>
      <c r="M102" s="14" t="str">
        <f>VLOOKUP($C102,'Info on Coh Anal Stocks'!$A$6:$K$68,3,FALSE)</f>
        <v>LFR</v>
      </c>
      <c r="N102" s="14" t="str">
        <f>VLOOKUP($C102,'Info on Coh Anal Stocks'!$A$6:$K$68,4,FALSE)</f>
        <v>Chilliwack Fall</v>
      </c>
      <c r="O102" s="14">
        <f>VLOOKUP($C102,'Info on Coh Anal Stocks'!$A$6:$K$68,5,FALSE)</f>
        <v>2</v>
      </c>
      <c r="P102" s="14">
        <f>VLOOKUP($C102,'Info on Coh Anal Stocks'!$A$6:$K$68,6,FALSE)</f>
        <v>2</v>
      </c>
      <c r="Q102" s="14">
        <f>VLOOKUP($C102,'Info on Coh Anal Stocks'!$A$6:$K$68,7,FALSE)</f>
        <v>4</v>
      </c>
      <c r="R102" s="14">
        <f>VLOOKUP($C102,'Info on Coh Anal Stocks'!$A$6:$K$68,8,FALSE)</f>
        <v>5</v>
      </c>
      <c r="S102" s="14">
        <f>VLOOKUP($C102,'Info on Coh Anal Stocks'!$A$6:$K$68,9,FALSE)</f>
        <v>0</v>
      </c>
      <c r="T102" s="14">
        <f>VLOOKUP($C102,'Info on Coh Anal Stocks'!$A$6:$K$68,10,FALSE)</f>
        <v>3</v>
      </c>
      <c r="U102">
        <f t="shared" si="5"/>
        <v>1983</v>
      </c>
      <c r="V102" s="14">
        <f>VLOOKUP($C102,'Info on Coh Anal Stocks'!$A$6:$K$68,10,FALSE)</f>
        <v>3</v>
      </c>
      <c r="W102" t="str">
        <f t="shared" si="6"/>
        <v>ocean</v>
      </c>
      <c r="X102">
        <f t="shared" si="7"/>
        <v>0</v>
      </c>
    </row>
    <row r="103" spans="1:24" x14ac:dyDescent="0.25">
      <c r="A103" s="14" t="str">
        <f t="shared" si="4"/>
        <v>CHI1983</v>
      </c>
      <c r="B103" s="14" t="s">
        <v>3</v>
      </c>
      <c r="C103" s="14" t="s">
        <v>10</v>
      </c>
      <c r="D103" s="14">
        <v>1983</v>
      </c>
      <c r="E103" s="14">
        <v>6.8306729999999998E-3</v>
      </c>
      <c r="F103" s="14">
        <v>3.7705160000000001E-2</v>
      </c>
      <c r="G103" s="14">
        <v>9.4609570000000004E-2</v>
      </c>
      <c r="H103" s="14">
        <v>2</v>
      </c>
      <c r="I103" s="14">
        <v>5</v>
      </c>
      <c r="J103" s="14" t="s">
        <v>238</v>
      </c>
      <c r="K103" s="14">
        <v>5</v>
      </c>
      <c r="L103" s="14" t="str">
        <f>VLOOKUP($C103,'Info on Coh Anal Stocks'!$A$6:$K$68,2,FALSE)</f>
        <v>BC</v>
      </c>
      <c r="M103" s="14" t="str">
        <f>VLOOKUP($C103,'Info on Coh Anal Stocks'!$A$6:$K$68,3,FALSE)</f>
        <v>LFR</v>
      </c>
      <c r="N103" s="14" t="str">
        <f>VLOOKUP($C103,'Info on Coh Anal Stocks'!$A$6:$K$68,4,FALSE)</f>
        <v>Chilliwack Fall</v>
      </c>
      <c r="O103" s="14">
        <f>VLOOKUP($C103,'Info on Coh Anal Stocks'!$A$6:$K$68,5,FALSE)</f>
        <v>2</v>
      </c>
      <c r="P103" s="14">
        <f>VLOOKUP($C103,'Info on Coh Anal Stocks'!$A$6:$K$68,6,FALSE)</f>
        <v>2</v>
      </c>
      <c r="Q103" s="14">
        <f>VLOOKUP($C103,'Info on Coh Anal Stocks'!$A$6:$K$68,7,FALSE)</f>
        <v>4</v>
      </c>
      <c r="R103" s="14">
        <f>VLOOKUP($C103,'Info on Coh Anal Stocks'!$A$6:$K$68,8,FALSE)</f>
        <v>5</v>
      </c>
      <c r="S103" s="14">
        <f>VLOOKUP($C103,'Info on Coh Anal Stocks'!$A$6:$K$68,9,FALSE)</f>
        <v>0</v>
      </c>
      <c r="T103" s="14">
        <f>VLOOKUP($C103,'Info on Coh Anal Stocks'!$A$6:$K$68,10,FALSE)</f>
        <v>3</v>
      </c>
      <c r="U103">
        <f t="shared" si="5"/>
        <v>1984</v>
      </c>
      <c r="V103" s="14">
        <f>VLOOKUP($C103,'Info on Coh Anal Stocks'!$A$6:$K$68,10,FALSE)</f>
        <v>3</v>
      </c>
      <c r="W103" t="str">
        <f t="shared" si="6"/>
        <v>ocean</v>
      </c>
      <c r="X103">
        <f t="shared" si="7"/>
        <v>0</v>
      </c>
    </row>
    <row r="104" spans="1:24" x14ac:dyDescent="0.25">
      <c r="A104" s="14" t="str">
        <f t="shared" si="4"/>
        <v>CHI1984</v>
      </c>
      <c r="B104" s="14" t="s">
        <v>3</v>
      </c>
      <c r="C104" s="14" t="s">
        <v>10</v>
      </c>
      <c r="D104" s="14">
        <v>1984</v>
      </c>
      <c r="E104" s="14">
        <v>7.9247250000000005E-3</v>
      </c>
      <c r="F104" s="14">
        <v>5.0507620000000003E-2</v>
      </c>
      <c r="G104" s="14">
        <v>0.13091559999999999</v>
      </c>
      <c r="H104" s="14">
        <v>2</v>
      </c>
      <c r="I104" s="14">
        <v>5</v>
      </c>
      <c r="J104" s="14" t="s">
        <v>238</v>
      </c>
      <c r="K104" s="14">
        <v>5</v>
      </c>
      <c r="L104" s="14" t="str">
        <f>VLOOKUP($C104,'Info on Coh Anal Stocks'!$A$6:$K$68,2,FALSE)</f>
        <v>BC</v>
      </c>
      <c r="M104" s="14" t="str">
        <f>VLOOKUP($C104,'Info on Coh Anal Stocks'!$A$6:$K$68,3,FALSE)</f>
        <v>LFR</v>
      </c>
      <c r="N104" s="14" t="str">
        <f>VLOOKUP($C104,'Info on Coh Anal Stocks'!$A$6:$K$68,4,FALSE)</f>
        <v>Chilliwack Fall</v>
      </c>
      <c r="O104" s="14">
        <f>VLOOKUP($C104,'Info on Coh Anal Stocks'!$A$6:$K$68,5,FALSE)</f>
        <v>2</v>
      </c>
      <c r="P104" s="14">
        <f>VLOOKUP($C104,'Info on Coh Anal Stocks'!$A$6:$K$68,6,FALSE)</f>
        <v>2</v>
      </c>
      <c r="Q104" s="14">
        <f>VLOOKUP($C104,'Info on Coh Anal Stocks'!$A$6:$K$68,7,FALSE)</f>
        <v>4</v>
      </c>
      <c r="R104" s="14">
        <f>VLOOKUP($C104,'Info on Coh Anal Stocks'!$A$6:$K$68,8,FALSE)</f>
        <v>5</v>
      </c>
      <c r="S104" s="14">
        <f>VLOOKUP($C104,'Info on Coh Anal Stocks'!$A$6:$K$68,9,FALSE)</f>
        <v>0</v>
      </c>
      <c r="T104" s="14">
        <f>VLOOKUP($C104,'Info on Coh Anal Stocks'!$A$6:$K$68,10,FALSE)</f>
        <v>3</v>
      </c>
      <c r="U104">
        <f t="shared" si="5"/>
        <v>1985</v>
      </c>
      <c r="V104" s="14">
        <f>VLOOKUP($C104,'Info on Coh Anal Stocks'!$A$6:$K$68,10,FALSE)</f>
        <v>3</v>
      </c>
      <c r="W104" t="str">
        <f t="shared" si="6"/>
        <v>ocean</v>
      </c>
      <c r="X104">
        <f t="shared" si="7"/>
        <v>0</v>
      </c>
    </row>
    <row r="105" spans="1:24" x14ac:dyDescent="0.25">
      <c r="A105" s="14" t="str">
        <f t="shared" si="4"/>
        <v>CHI1985</v>
      </c>
      <c r="B105" s="14" t="s">
        <v>3</v>
      </c>
      <c r="C105" s="14" t="s">
        <v>10</v>
      </c>
      <c r="D105" s="14">
        <v>1985</v>
      </c>
      <c r="E105" s="14">
        <v>4.1866079999999996E-3</v>
      </c>
      <c r="F105" s="14">
        <v>1.668068E-2</v>
      </c>
      <c r="G105" s="14">
        <v>3.9773639999999999E-2</v>
      </c>
      <c r="H105" s="14">
        <v>2</v>
      </c>
      <c r="I105" s="14">
        <v>5</v>
      </c>
      <c r="J105" s="14" t="s">
        <v>238</v>
      </c>
      <c r="K105" s="14">
        <v>5</v>
      </c>
      <c r="L105" s="14" t="str">
        <f>VLOOKUP($C105,'Info on Coh Anal Stocks'!$A$6:$K$68,2,FALSE)</f>
        <v>BC</v>
      </c>
      <c r="M105" s="14" t="str">
        <f>VLOOKUP($C105,'Info on Coh Anal Stocks'!$A$6:$K$68,3,FALSE)</f>
        <v>LFR</v>
      </c>
      <c r="N105" s="14" t="str">
        <f>VLOOKUP($C105,'Info on Coh Anal Stocks'!$A$6:$K$68,4,FALSE)</f>
        <v>Chilliwack Fall</v>
      </c>
      <c r="O105" s="14">
        <f>VLOOKUP($C105,'Info on Coh Anal Stocks'!$A$6:$K$68,5,FALSE)</f>
        <v>2</v>
      </c>
      <c r="P105" s="14">
        <f>VLOOKUP($C105,'Info on Coh Anal Stocks'!$A$6:$K$68,6,FALSE)</f>
        <v>2</v>
      </c>
      <c r="Q105" s="14">
        <f>VLOOKUP($C105,'Info on Coh Anal Stocks'!$A$6:$K$68,7,FALSE)</f>
        <v>4</v>
      </c>
      <c r="R105" s="14">
        <f>VLOOKUP($C105,'Info on Coh Anal Stocks'!$A$6:$K$68,8,FALSE)</f>
        <v>5</v>
      </c>
      <c r="S105" s="14">
        <f>VLOOKUP($C105,'Info on Coh Anal Stocks'!$A$6:$K$68,9,FALSE)</f>
        <v>0</v>
      </c>
      <c r="T105" s="14">
        <f>VLOOKUP($C105,'Info on Coh Anal Stocks'!$A$6:$K$68,10,FALSE)</f>
        <v>3</v>
      </c>
      <c r="U105">
        <f t="shared" si="5"/>
        <v>1986</v>
      </c>
      <c r="V105" s="14">
        <f>VLOOKUP($C105,'Info on Coh Anal Stocks'!$A$6:$K$68,10,FALSE)</f>
        <v>3</v>
      </c>
      <c r="W105" t="str">
        <f t="shared" si="6"/>
        <v>ocean</v>
      </c>
      <c r="X105">
        <f t="shared" si="7"/>
        <v>0</v>
      </c>
    </row>
    <row r="106" spans="1:24" x14ac:dyDescent="0.25">
      <c r="A106" s="14" t="str">
        <f t="shared" si="4"/>
        <v>CHI1986</v>
      </c>
      <c r="B106" s="14" t="s">
        <v>3</v>
      </c>
      <c r="C106" s="14" t="s">
        <v>10</v>
      </c>
      <c r="D106" s="14">
        <v>1986</v>
      </c>
      <c r="E106" s="14">
        <v>3.1871990000000003E-2</v>
      </c>
      <c r="F106" s="14">
        <v>0.1180234</v>
      </c>
      <c r="G106" s="14">
        <v>0.28635050000000001</v>
      </c>
      <c r="H106" s="14">
        <v>2</v>
      </c>
      <c r="I106" s="14">
        <v>5</v>
      </c>
      <c r="J106" s="14" t="s">
        <v>238</v>
      </c>
      <c r="K106" s="14">
        <v>5</v>
      </c>
      <c r="L106" s="14" t="str">
        <f>VLOOKUP($C106,'Info on Coh Anal Stocks'!$A$6:$K$68,2,FALSE)</f>
        <v>BC</v>
      </c>
      <c r="M106" s="14" t="str">
        <f>VLOOKUP($C106,'Info on Coh Anal Stocks'!$A$6:$K$68,3,FALSE)</f>
        <v>LFR</v>
      </c>
      <c r="N106" s="14" t="str">
        <f>VLOOKUP($C106,'Info on Coh Anal Stocks'!$A$6:$K$68,4,FALSE)</f>
        <v>Chilliwack Fall</v>
      </c>
      <c r="O106" s="14">
        <f>VLOOKUP($C106,'Info on Coh Anal Stocks'!$A$6:$K$68,5,FALSE)</f>
        <v>2</v>
      </c>
      <c r="P106" s="14">
        <f>VLOOKUP($C106,'Info on Coh Anal Stocks'!$A$6:$K$68,6,FALSE)</f>
        <v>2</v>
      </c>
      <c r="Q106" s="14">
        <f>VLOOKUP($C106,'Info on Coh Anal Stocks'!$A$6:$K$68,7,FALSE)</f>
        <v>4</v>
      </c>
      <c r="R106" s="14">
        <f>VLOOKUP($C106,'Info on Coh Anal Stocks'!$A$6:$K$68,8,FALSE)</f>
        <v>5</v>
      </c>
      <c r="S106" s="14">
        <f>VLOOKUP($C106,'Info on Coh Anal Stocks'!$A$6:$K$68,9,FALSE)</f>
        <v>0</v>
      </c>
      <c r="T106" s="14">
        <f>VLOOKUP($C106,'Info on Coh Anal Stocks'!$A$6:$K$68,10,FALSE)</f>
        <v>3</v>
      </c>
      <c r="U106">
        <f t="shared" si="5"/>
        <v>1987</v>
      </c>
      <c r="V106" s="14">
        <f>VLOOKUP($C106,'Info on Coh Anal Stocks'!$A$6:$K$68,10,FALSE)</f>
        <v>3</v>
      </c>
      <c r="W106" t="str">
        <f t="shared" si="6"/>
        <v>ocean</v>
      </c>
      <c r="X106">
        <f t="shared" si="7"/>
        <v>0</v>
      </c>
    </row>
    <row r="107" spans="1:24" x14ac:dyDescent="0.25">
      <c r="A107" s="14" t="str">
        <f t="shared" si="4"/>
        <v>CHI1987</v>
      </c>
      <c r="B107" s="14" t="s">
        <v>3</v>
      </c>
      <c r="C107" s="14" t="s">
        <v>10</v>
      </c>
      <c r="D107" s="14">
        <v>1987</v>
      </c>
      <c r="E107" s="14">
        <v>7.1035940000000004E-3</v>
      </c>
      <c r="F107" s="14">
        <v>2.8357509999999999E-2</v>
      </c>
      <c r="G107" s="14">
        <v>6.9014699999999998E-2</v>
      </c>
      <c r="H107" s="14">
        <v>2</v>
      </c>
      <c r="I107" s="14">
        <v>5</v>
      </c>
      <c r="J107" s="14" t="s">
        <v>238</v>
      </c>
      <c r="K107" s="14">
        <v>5</v>
      </c>
      <c r="L107" s="14" t="str">
        <f>VLOOKUP($C107,'Info on Coh Anal Stocks'!$A$6:$K$68,2,FALSE)</f>
        <v>BC</v>
      </c>
      <c r="M107" s="14" t="str">
        <f>VLOOKUP($C107,'Info on Coh Anal Stocks'!$A$6:$K$68,3,FALSE)</f>
        <v>LFR</v>
      </c>
      <c r="N107" s="14" t="str">
        <f>VLOOKUP($C107,'Info on Coh Anal Stocks'!$A$6:$K$68,4,FALSE)</f>
        <v>Chilliwack Fall</v>
      </c>
      <c r="O107" s="14">
        <f>VLOOKUP($C107,'Info on Coh Anal Stocks'!$A$6:$K$68,5,FALSE)</f>
        <v>2</v>
      </c>
      <c r="P107" s="14">
        <f>VLOOKUP($C107,'Info on Coh Anal Stocks'!$A$6:$K$68,6,FALSE)</f>
        <v>2</v>
      </c>
      <c r="Q107" s="14">
        <f>VLOOKUP($C107,'Info on Coh Anal Stocks'!$A$6:$K$68,7,FALSE)</f>
        <v>4</v>
      </c>
      <c r="R107" s="14">
        <f>VLOOKUP($C107,'Info on Coh Anal Stocks'!$A$6:$K$68,8,FALSE)</f>
        <v>5</v>
      </c>
      <c r="S107" s="14">
        <f>VLOOKUP($C107,'Info on Coh Anal Stocks'!$A$6:$K$68,9,FALSE)</f>
        <v>0</v>
      </c>
      <c r="T107" s="14">
        <f>VLOOKUP($C107,'Info on Coh Anal Stocks'!$A$6:$K$68,10,FALSE)</f>
        <v>3</v>
      </c>
      <c r="U107">
        <f t="shared" si="5"/>
        <v>1988</v>
      </c>
      <c r="V107" s="14">
        <f>VLOOKUP($C107,'Info on Coh Anal Stocks'!$A$6:$K$68,10,FALSE)</f>
        <v>3</v>
      </c>
      <c r="W107" t="str">
        <f t="shared" si="6"/>
        <v>ocean</v>
      </c>
      <c r="X107">
        <f t="shared" si="7"/>
        <v>0</v>
      </c>
    </row>
    <row r="108" spans="1:24" x14ac:dyDescent="0.25">
      <c r="A108" s="14" t="str">
        <f t="shared" si="4"/>
        <v>CHI1988</v>
      </c>
      <c r="B108" s="14" t="s">
        <v>3</v>
      </c>
      <c r="C108" s="14" t="s">
        <v>10</v>
      </c>
      <c r="D108" s="14">
        <v>1988</v>
      </c>
      <c r="E108" s="14">
        <v>2.4027420000000001E-2</v>
      </c>
      <c r="F108" s="14">
        <v>0.1131572</v>
      </c>
      <c r="G108" s="14">
        <v>0.28401409999999999</v>
      </c>
      <c r="H108" s="14">
        <v>2</v>
      </c>
      <c r="I108" s="14">
        <v>5</v>
      </c>
      <c r="J108" s="14" t="s">
        <v>238</v>
      </c>
      <c r="K108" s="14">
        <v>5</v>
      </c>
      <c r="L108" s="14" t="str">
        <f>VLOOKUP($C108,'Info on Coh Anal Stocks'!$A$6:$K$68,2,FALSE)</f>
        <v>BC</v>
      </c>
      <c r="M108" s="14" t="str">
        <f>VLOOKUP($C108,'Info on Coh Anal Stocks'!$A$6:$K$68,3,FALSE)</f>
        <v>LFR</v>
      </c>
      <c r="N108" s="14" t="str">
        <f>VLOOKUP($C108,'Info on Coh Anal Stocks'!$A$6:$K$68,4,FALSE)</f>
        <v>Chilliwack Fall</v>
      </c>
      <c r="O108" s="14">
        <f>VLOOKUP($C108,'Info on Coh Anal Stocks'!$A$6:$K$68,5,FALSE)</f>
        <v>2</v>
      </c>
      <c r="P108" s="14">
        <f>VLOOKUP($C108,'Info on Coh Anal Stocks'!$A$6:$K$68,6,FALSE)</f>
        <v>2</v>
      </c>
      <c r="Q108" s="14">
        <f>VLOOKUP($C108,'Info on Coh Anal Stocks'!$A$6:$K$68,7,FALSE)</f>
        <v>4</v>
      </c>
      <c r="R108" s="14">
        <f>VLOOKUP($C108,'Info on Coh Anal Stocks'!$A$6:$K$68,8,FALSE)</f>
        <v>5</v>
      </c>
      <c r="S108" s="14">
        <f>VLOOKUP($C108,'Info on Coh Anal Stocks'!$A$6:$K$68,9,FALSE)</f>
        <v>0</v>
      </c>
      <c r="T108" s="14">
        <f>VLOOKUP($C108,'Info on Coh Anal Stocks'!$A$6:$K$68,10,FALSE)</f>
        <v>3</v>
      </c>
      <c r="U108">
        <f t="shared" si="5"/>
        <v>1989</v>
      </c>
      <c r="V108" s="14">
        <f>VLOOKUP($C108,'Info on Coh Anal Stocks'!$A$6:$K$68,10,FALSE)</f>
        <v>3</v>
      </c>
      <c r="W108" t="str">
        <f t="shared" si="6"/>
        <v>ocean</v>
      </c>
      <c r="X108">
        <f t="shared" si="7"/>
        <v>0</v>
      </c>
    </row>
    <row r="109" spans="1:24" x14ac:dyDescent="0.25">
      <c r="A109" s="14" t="str">
        <f t="shared" si="4"/>
        <v>CHI1989</v>
      </c>
      <c r="B109" s="14" t="s">
        <v>3</v>
      </c>
      <c r="C109" s="14" t="s">
        <v>10</v>
      </c>
      <c r="D109" s="14">
        <v>1989</v>
      </c>
      <c r="E109" s="14">
        <v>1.8944840000000001E-2</v>
      </c>
      <c r="F109" s="14">
        <v>8.8381009999999996E-2</v>
      </c>
      <c r="G109" s="14">
        <v>0.21411089999999999</v>
      </c>
      <c r="H109" s="14">
        <v>2</v>
      </c>
      <c r="I109" s="14">
        <v>5</v>
      </c>
      <c r="J109" s="14" t="s">
        <v>238</v>
      </c>
      <c r="K109" s="14">
        <v>5</v>
      </c>
      <c r="L109" s="14" t="str">
        <f>VLOOKUP($C109,'Info on Coh Anal Stocks'!$A$6:$K$68,2,FALSE)</f>
        <v>BC</v>
      </c>
      <c r="M109" s="14" t="str">
        <f>VLOOKUP($C109,'Info on Coh Anal Stocks'!$A$6:$K$68,3,FALSE)</f>
        <v>LFR</v>
      </c>
      <c r="N109" s="14" t="str">
        <f>VLOOKUP($C109,'Info on Coh Anal Stocks'!$A$6:$K$68,4,FALSE)</f>
        <v>Chilliwack Fall</v>
      </c>
      <c r="O109" s="14">
        <f>VLOOKUP($C109,'Info on Coh Anal Stocks'!$A$6:$K$68,5,FALSE)</f>
        <v>2</v>
      </c>
      <c r="P109" s="14">
        <f>VLOOKUP($C109,'Info on Coh Anal Stocks'!$A$6:$K$68,6,FALSE)</f>
        <v>2</v>
      </c>
      <c r="Q109" s="14">
        <f>VLOOKUP($C109,'Info on Coh Anal Stocks'!$A$6:$K$68,7,FALSE)</f>
        <v>4</v>
      </c>
      <c r="R109" s="14">
        <f>VLOOKUP($C109,'Info on Coh Anal Stocks'!$A$6:$K$68,8,FALSE)</f>
        <v>5</v>
      </c>
      <c r="S109" s="14">
        <f>VLOOKUP($C109,'Info on Coh Anal Stocks'!$A$6:$K$68,9,FALSE)</f>
        <v>0</v>
      </c>
      <c r="T109" s="14">
        <f>VLOOKUP($C109,'Info on Coh Anal Stocks'!$A$6:$K$68,10,FALSE)</f>
        <v>3</v>
      </c>
      <c r="U109">
        <f t="shared" si="5"/>
        <v>1990</v>
      </c>
      <c r="V109" s="14">
        <f>VLOOKUP($C109,'Info on Coh Anal Stocks'!$A$6:$K$68,10,FALSE)</f>
        <v>3</v>
      </c>
      <c r="W109" t="str">
        <f t="shared" si="6"/>
        <v>ocean</v>
      </c>
      <c r="X109">
        <f t="shared" si="7"/>
        <v>0</v>
      </c>
    </row>
    <row r="110" spans="1:24" x14ac:dyDescent="0.25">
      <c r="A110" s="14" t="str">
        <f t="shared" si="4"/>
        <v>CHI1990</v>
      </c>
      <c r="B110" s="14" t="s">
        <v>3</v>
      </c>
      <c r="C110" s="14" t="s">
        <v>10</v>
      </c>
      <c r="D110" s="14">
        <v>1990</v>
      </c>
      <c r="E110" s="14">
        <v>5.4595370000000004E-3</v>
      </c>
      <c r="F110" s="14">
        <v>2.7073099999999999E-2</v>
      </c>
      <c r="G110" s="14">
        <v>6.5109E-2</v>
      </c>
      <c r="H110" s="14">
        <v>2</v>
      </c>
      <c r="I110" s="14">
        <v>5</v>
      </c>
      <c r="J110" s="14" t="s">
        <v>238</v>
      </c>
      <c r="K110" s="14">
        <v>5</v>
      </c>
      <c r="L110" s="14" t="str">
        <f>VLOOKUP($C110,'Info on Coh Anal Stocks'!$A$6:$K$68,2,FALSE)</f>
        <v>BC</v>
      </c>
      <c r="M110" s="14" t="str">
        <f>VLOOKUP($C110,'Info on Coh Anal Stocks'!$A$6:$K$68,3,FALSE)</f>
        <v>LFR</v>
      </c>
      <c r="N110" s="14" t="str">
        <f>VLOOKUP($C110,'Info on Coh Anal Stocks'!$A$6:$K$68,4,FALSE)</f>
        <v>Chilliwack Fall</v>
      </c>
      <c r="O110" s="14">
        <f>VLOOKUP($C110,'Info on Coh Anal Stocks'!$A$6:$K$68,5,FALSE)</f>
        <v>2</v>
      </c>
      <c r="P110" s="14">
        <f>VLOOKUP($C110,'Info on Coh Anal Stocks'!$A$6:$K$68,6,FALSE)</f>
        <v>2</v>
      </c>
      <c r="Q110" s="14">
        <f>VLOOKUP($C110,'Info on Coh Anal Stocks'!$A$6:$K$68,7,FALSE)</f>
        <v>4</v>
      </c>
      <c r="R110" s="14">
        <f>VLOOKUP($C110,'Info on Coh Anal Stocks'!$A$6:$K$68,8,FALSE)</f>
        <v>5</v>
      </c>
      <c r="S110" s="14">
        <f>VLOOKUP($C110,'Info on Coh Anal Stocks'!$A$6:$K$68,9,FALSE)</f>
        <v>0</v>
      </c>
      <c r="T110" s="14">
        <f>VLOOKUP($C110,'Info on Coh Anal Stocks'!$A$6:$K$68,10,FALSE)</f>
        <v>3</v>
      </c>
      <c r="U110">
        <f t="shared" si="5"/>
        <v>1991</v>
      </c>
      <c r="V110" s="14">
        <f>VLOOKUP($C110,'Info on Coh Anal Stocks'!$A$6:$K$68,10,FALSE)</f>
        <v>3</v>
      </c>
      <c r="W110" t="str">
        <f t="shared" si="6"/>
        <v>ocean</v>
      </c>
      <c r="X110">
        <f t="shared" si="7"/>
        <v>0</v>
      </c>
    </row>
    <row r="111" spans="1:24" x14ac:dyDescent="0.25">
      <c r="A111" s="14" t="str">
        <f t="shared" si="4"/>
        <v>CHI1991</v>
      </c>
      <c r="B111" s="14" t="s">
        <v>3</v>
      </c>
      <c r="C111" s="14" t="s">
        <v>10</v>
      </c>
      <c r="D111" s="14">
        <v>1991</v>
      </c>
      <c r="E111" s="14">
        <v>1.3228440000000001E-3</v>
      </c>
      <c r="F111" s="14">
        <v>6.5711989999999998E-3</v>
      </c>
      <c r="G111" s="14">
        <v>1.6803350000000002E-2</v>
      </c>
      <c r="H111" s="14">
        <v>2</v>
      </c>
      <c r="I111" s="14">
        <v>5</v>
      </c>
      <c r="J111" s="14" t="s">
        <v>238</v>
      </c>
      <c r="K111" s="14">
        <v>5</v>
      </c>
      <c r="L111" s="14" t="str">
        <f>VLOOKUP($C111,'Info on Coh Anal Stocks'!$A$6:$K$68,2,FALSE)</f>
        <v>BC</v>
      </c>
      <c r="M111" s="14" t="str">
        <f>VLOOKUP($C111,'Info on Coh Anal Stocks'!$A$6:$K$68,3,FALSE)</f>
        <v>LFR</v>
      </c>
      <c r="N111" s="14" t="str">
        <f>VLOOKUP($C111,'Info on Coh Anal Stocks'!$A$6:$K$68,4,FALSE)</f>
        <v>Chilliwack Fall</v>
      </c>
      <c r="O111" s="14">
        <f>VLOOKUP($C111,'Info on Coh Anal Stocks'!$A$6:$K$68,5,FALSE)</f>
        <v>2</v>
      </c>
      <c r="P111" s="14">
        <f>VLOOKUP($C111,'Info on Coh Anal Stocks'!$A$6:$K$68,6,FALSE)</f>
        <v>2</v>
      </c>
      <c r="Q111" s="14">
        <f>VLOOKUP($C111,'Info on Coh Anal Stocks'!$A$6:$K$68,7,FALSE)</f>
        <v>4</v>
      </c>
      <c r="R111" s="14">
        <f>VLOOKUP($C111,'Info on Coh Anal Stocks'!$A$6:$K$68,8,FALSE)</f>
        <v>5</v>
      </c>
      <c r="S111" s="14">
        <f>VLOOKUP($C111,'Info on Coh Anal Stocks'!$A$6:$K$68,9,FALSE)</f>
        <v>0</v>
      </c>
      <c r="T111" s="14">
        <f>VLOOKUP($C111,'Info on Coh Anal Stocks'!$A$6:$K$68,10,FALSE)</f>
        <v>3</v>
      </c>
      <c r="U111">
        <f t="shared" si="5"/>
        <v>1992</v>
      </c>
      <c r="V111" s="14">
        <f>VLOOKUP($C111,'Info on Coh Anal Stocks'!$A$6:$K$68,10,FALSE)</f>
        <v>3</v>
      </c>
      <c r="W111" t="str">
        <f t="shared" si="6"/>
        <v>ocean</v>
      </c>
      <c r="X111">
        <f t="shared" si="7"/>
        <v>0</v>
      </c>
    </row>
    <row r="112" spans="1:24" x14ac:dyDescent="0.25">
      <c r="A112" s="14" t="str">
        <f t="shared" si="4"/>
        <v>CHI1992</v>
      </c>
      <c r="B112" s="14" t="s">
        <v>3</v>
      </c>
      <c r="C112" s="14" t="s">
        <v>10</v>
      </c>
      <c r="D112" s="14">
        <v>1992</v>
      </c>
      <c r="E112" s="14">
        <v>3.9303130000000004E-3</v>
      </c>
      <c r="F112" s="14">
        <v>2.3634639999999998E-2</v>
      </c>
      <c r="G112" s="14">
        <v>5.5595230000000002E-2</v>
      </c>
      <c r="H112" s="14">
        <v>2</v>
      </c>
      <c r="I112" s="14">
        <v>5</v>
      </c>
      <c r="J112" s="14" t="s">
        <v>238</v>
      </c>
      <c r="K112" s="14">
        <v>5</v>
      </c>
      <c r="L112" s="14" t="str">
        <f>VLOOKUP($C112,'Info on Coh Anal Stocks'!$A$6:$K$68,2,FALSE)</f>
        <v>BC</v>
      </c>
      <c r="M112" s="14" t="str">
        <f>VLOOKUP($C112,'Info on Coh Anal Stocks'!$A$6:$K$68,3,FALSE)</f>
        <v>LFR</v>
      </c>
      <c r="N112" s="14" t="str">
        <f>VLOOKUP($C112,'Info on Coh Anal Stocks'!$A$6:$K$68,4,FALSE)</f>
        <v>Chilliwack Fall</v>
      </c>
      <c r="O112" s="14">
        <f>VLOOKUP($C112,'Info on Coh Anal Stocks'!$A$6:$K$68,5,FALSE)</f>
        <v>2</v>
      </c>
      <c r="P112" s="14">
        <f>VLOOKUP($C112,'Info on Coh Anal Stocks'!$A$6:$K$68,6,FALSE)</f>
        <v>2</v>
      </c>
      <c r="Q112" s="14">
        <f>VLOOKUP($C112,'Info on Coh Anal Stocks'!$A$6:$K$68,7,FALSE)</f>
        <v>4</v>
      </c>
      <c r="R112" s="14">
        <f>VLOOKUP($C112,'Info on Coh Anal Stocks'!$A$6:$K$68,8,FALSE)</f>
        <v>5</v>
      </c>
      <c r="S112" s="14">
        <f>VLOOKUP($C112,'Info on Coh Anal Stocks'!$A$6:$K$68,9,FALSE)</f>
        <v>0</v>
      </c>
      <c r="T112" s="14">
        <f>VLOOKUP($C112,'Info on Coh Anal Stocks'!$A$6:$K$68,10,FALSE)</f>
        <v>3</v>
      </c>
      <c r="U112">
        <f t="shared" si="5"/>
        <v>1993</v>
      </c>
      <c r="V112" s="14">
        <f>VLOOKUP($C112,'Info on Coh Anal Stocks'!$A$6:$K$68,10,FALSE)</f>
        <v>3</v>
      </c>
      <c r="W112" t="str">
        <f t="shared" si="6"/>
        <v>ocean</v>
      </c>
      <c r="X112">
        <f t="shared" si="7"/>
        <v>0</v>
      </c>
    </row>
    <row r="113" spans="1:24" x14ac:dyDescent="0.25">
      <c r="A113" s="14" t="str">
        <f t="shared" si="4"/>
        <v>CHI1993</v>
      </c>
      <c r="B113" s="14" t="s">
        <v>3</v>
      </c>
      <c r="C113" s="14" t="s">
        <v>10</v>
      </c>
      <c r="D113" s="14">
        <v>1993</v>
      </c>
      <c r="E113" s="14">
        <v>4.9674050000000003E-3</v>
      </c>
      <c r="F113" s="14">
        <v>2.2447370000000001E-2</v>
      </c>
      <c r="G113" s="14">
        <v>5.44392E-2</v>
      </c>
      <c r="H113" s="14">
        <v>2</v>
      </c>
      <c r="I113" s="14">
        <v>5</v>
      </c>
      <c r="J113" s="14" t="s">
        <v>238</v>
      </c>
      <c r="K113" s="14">
        <v>5</v>
      </c>
      <c r="L113" s="14" t="str">
        <f>VLOOKUP($C113,'Info on Coh Anal Stocks'!$A$6:$K$68,2,FALSE)</f>
        <v>BC</v>
      </c>
      <c r="M113" s="14" t="str">
        <f>VLOOKUP($C113,'Info on Coh Anal Stocks'!$A$6:$K$68,3,FALSE)</f>
        <v>LFR</v>
      </c>
      <c r="N113" s="14" t="str">
        <f>VLOOKUP($C113,'Info on Coh Anal Stocks'!$A$6:$K$68,4,FALSE)</f>
        <v>Chilliwack Fall</v>
      </c>
      <c r="O113" s="14">
        <f>VLOOKUP($C113,'Info on Coh Anal Stocks'!$A$6:$K$68,5,FALSE)</f>
        <v>2</v>
      </c>
      <c r="P113" s="14">
        <f>VLOOKUP($C113,'Info on Coh Anal Stocks'!$A$6:$K$68,6,FALSE)</f>
        <v>2</v>
      </c>
      <c r="Q113" s="14">
        <f>VLOOKUP($C113,'Info on Coh Anal Stocks'!$A$6:$K$68,7,FALSE)</f>
        <v>4</v>
      </c>
      <c r="R113" s="14">
        <f>VLOOKUP($C113,'Info on Coh Anal Stocks'!$A$6:$K$68,8,FALSE)</f>
        <v>5</v>
      </c>
      <c r="S113" s="14">
        <f>VLOOKUP($C113,'Info on Coh Anal Stocks'!$A$6:$K$68,9,FALSE)</f>
        <v>0</v>
      </c>
      <c r="T113" s="14">
        <f>VLOOKUP($C113,'Info on Coh Anal Stocks'!$A$6:$K$68,10,FALSE)</f>
        <v>3</v>
      </c>
      <c r="U113">
        <f t="shared" si="5"/>
        <v>1994</v>
      </c>
      <c r="V113" s="14">
        <f>VLOOKUP($C113,'Info on Coh Anal Stocks'!$A$6:$K$68,10,FALSE)</f>
        <v>3</v>
      </c>
      <c r="W113" t="str">
        <f t="shared" si="6"/>
        <v>ocean</v>
      </c>
      <c r="X113">
        <f t="shared" si="7"/>
        <v>0</v>
      </c>
    </row>
    <row r="114" spans="1:24" x14ac:dyDescent="0.25">
      <c r="A114" s="14" t="str">
        <f t="shared" si="4"/>
        <v>CHI1994</v>
      </c>
      <c r="B114" s="14" t="s">
        <v>3</v>
      </c>
      <c r="C114" s="14" t="s">
        <v>10</v>
      </c>
      <c r="D114" s="14">
        <v>1994</v>
      </c>
      <c r="E114" s="14">
        <v>6.6066989999999997E-3</v>
      </c>
      <c r="F114" s="14">
        <v>4.5547329999999997E-2</v>
      </c>
      <c r="G114" s="14">
        <v>0.116809</v>
      </c>
      <c r="H114" s="14">
        <v>2</v>
      </c>
      <c r="I114" s="14">
        <v>5</v>
      </c>
      <c r="J114" s="14" t="s">
        <v>238</v>
      </c>
      <c r="K114" s="14">
        <v>5</v>
      </c>
      <c r="L114" s="14" t="str">
        <f>VLOOKUP($C114,'Info on Coh Anal Stocks'!$A$6:$K$68,2,FALSE)</f>
        <v>BC</v>
      </c>
      <c r="M114" s="14" t="str">
        <f>VLOOKUP($C114,'Info on Coh Anal Stocks'!$A$6:$K$68,3,FALSE)</f>
        <v>LFR</v>
      </c>
      <c r="N114" s="14" t="str">
        <f>VLOOKUP($C114,'Info on Coh Anal Stocks'!$A$6:$K$68,4,FALSE)</f>
        <v>Chilliwack Fall</v>
      </c>
      <c r="O114" s="14">
        <f>VLOOKUP($C114,'Info on Coh Anal Stocks'!$A$6:$K$68,5,FALSE)</f>
        <v>2</v>
      </c>
      <c r="P114" s="14">
        <f>VLOOKUP($C114,'Info on Coh Anal Stocks'!$A$6:$K$68,6,FALSE)</f>
        <v>2</v>
      </c>
      <c r="Q114" s="14">
        <f>VLOOKUP($C114,'Info on Coh Anal Stocks'!$A$6:$K$68,7,FALSE)</f>
        <v>4</v>
      </c>
      <c r="R114" s="14">
        <f>VLOOKUP($C114,'Info on Coh Anal Stocks'!$A$6:$K$68,8,FALSE)</f>
        <v>5</v>
      </c>
      <c r="S114" s="14">
        <f>VLOOKUP($C114,'Info on Coh Anal Stocks'!$A$6:$K$68,9,FALSE)</f>
        <v>0</v>
      </c>
      <c r="T114" s="14">
        <f>VLOOKUP($C114,'Info on Coh Anal Stocks'!$A$6:$K$68,10,FALSE)</f>
        <v>3</v>
      </c>
      <c r="U114">
        <f t="shared" si="5"/>
        <v>1995</v>
      </c>
      <c r="V114" s="14">
        <f>VLOOKUP($C114,'Info on Coh Anal Stocks'!$A$6:$K$68,10,FALSE)</f>
        <v>3</v>
      </c>
      <c r="W114" t="str">
        <f t="shared" si="6"/>
        <v>ocean</v>
      </c>
      <c r="X114">
        <f t="shared" si="7"/>
        <v>0</v>
      </c>
    </row>
    <row r="115" spans="1:24" x14ac:dyDescent="0.25">
      <c r="A115" s="14" t="str">
        <f t="shared" si="4"/>
        <v>CHI1995</v>
      </c>
      <c r="B115" s="14" t="s">
        <v>3</v>
      </c>
      <c r="C115" s="14" t="s">
        <v>10</v>
      </c>
      <c r="D115" s="14">
        <v>1995</v>
      </c>
      <c r="E115" s="14">
        <v>1.8602709999999999E-3</v>
      </c>
      <c r="F115" s="14">
        <v>1.4947719999999999E-2</v>
      </c>
      <c r="G115" s="14">
        <v>3.8798350000000002E-2</v>
      </c>
      <c r="H115" s="14">
        <v>2</v>
      </c>
      <c r="I115" s="14">
        <v>5</v>
      </c>
      <c r="J115" s="14" t="s">
        <v>238</v>
      </c>
      <c r="K115" s="14">
        <v>5</v>
      </c>
      <c r="L115" s="14" t="str">
        <f>VLOOKUP($C115,'Info on Coh Anal Stocks'!$A$6:$K$68,2,FALSE)</f>
        <v>BC</v>
      </c>
      <c r="M115" s="14" t="str">
        <f>VLOOKUP($C115,'Info on Coh Anal Stocks'!$A$6:$K$68,3,FALSE)</f>
        <v>LFR</v>
      </c>
      <c r="N115" s="14" t="str">
        <f>VLOOKUP($C115,'Info on Coh Anal Stocks'!$A$6:$K$68,4,FALSE)</f>
        <v>Chilliwack Fall</v>
      </c>
      <c r="O115" s="14">
        <f>VLOOKUP($C115,'Info on Coh Anal Stocks'!$A$6:$K$68,5,FALSE)</f>
        <v>2</v>
      </c>
      <c r="P115" s="14">
        <f>VLOOKUP($C115,'Info on Coh Anal Stocks'!$A$6:$K$68,6,FALSE)</f>
        <v>2</v>
      </c>
      <c r="Q115" s="14">
        <f>VLOOKUP($C115,'Info on Coh Anal Stocks'!$A$6:$K$68,7,FALSE)</f>
        <v>4</v>
      </c>
      <c r="R115" s="14">
        <f>VLOOKUP($C115,'Info on Coh Anal Stocks'!$A$6:$K$68,8,FALSE)</f>
        <v>5</v>
      </c>
      <c r="S115" s="14">
        <f>VLOOKUP($C115,'Info on Coh Anal Stocks'!$A$6:$K$68,9,FALSE)</f>
        <v>0</v>
      </c>
      <c r="T115" s="14">
        <f>VLOOKUP($C115,'Info on Coh Anal Stocks'!$A$6:$K$68,10,FALSE)</f>
        <v>3</v>
      </c>
      <c r="U115">
        <f t="shared" si="5"/>
        <v>1996</v>
      </c>
      <c r="V115" s="14">
        <f>VLOOKUP($C115,'Info on Coh Anal Stocks'!$A$6:$K$68,10,FALSE)</f>
        <v>3</v>
      </c>
      <c r="W115" t="str">
        <f t="shared" si="6"/>
        <v>ocean</v>
      </c>
      <c r="X115">
        <f t="shared" si="7"/>
        <v>0</v>
      </c>
    </row>
    <row r="116" spans="1:24" x14ac:dyDescent="0.25">
      <c r="A116" s="14" t="str">
        <f t="shared" ref="A116:A179" si="8">CONCATENATE(C116,D116)</f>
        <v>CHI1996</v>
      </c>
      <c r="B116" s="14" t="s">
        <v>3</v>
      </c>
      <c r="C116" s="14" t="s">
        <v>10</v>
      </c>
      <c r="D116" s="14">
        <v>1996</v>
      </c>
      <c r="E116" s="14">
        <v>7.1988649999999996E-3</v>
      </c>
      <c r="F116" s="14">
        <v>6.4912220000000007E-2</v>
      </c>
      <c r="G116" s="14">
        <v>0.1648664</v>
      </c>
      <c r="H116" s="14">
        <v>2</v>
      </c>
      <c r="I116" s="14">
        <v>5</v>
      </c>
      <c r="J116" s="14" t="s">
        <v>238</v>
      </c>
      <c r="K116" s="14">
        <v>5</v>
      </c>
      <c r="L116" s="14" t="str">
        <f>VLOOKUP($C116,'Info on Coh Anal Stocks'!$A$6:$K$68,2,FALSE)</f>
        <v>BC</v>
      </c>
      <c r="M116" s="14" t="str">
        <f>VLOOKUP($C116,'Info on Coh Anal Stocks'!$A$6:$K$68,3,FALSE)</f>
        <v>LFR</v>
      </c>
      <c r="N116" s="14" t="str">
        <f>VLOOKUP($C116,'Info on Coh Anal Stocks'!$A$6:$K$68,4,FALSE)</f>
        <v>Chilliwack Fall</v>
      </c>
      <c r="O116" s="14">
        <f>VLOOKUP($C116,'Info on Coh Anal Stocks'!$A$6:$K$68,5,FALSE)</f>
        <v>2</v>
      </c>
      <c r="P116" s="14">
        <f>VLOOKUP($C116,'Info on Coh Anal Stocks'!$A$6:$K$68,6,FALSE)</f>
        <v>2</v>
      </c>
      <c r="Q116" s="14">
        <f>VLOOKUP($C116,'Info on Coh Anal Stocks'!$A$6:$K$68,7,FALSE)</f>
        <v>4</v>
      </c>
      <c r="R116" s="14">
        <f>VLOOKUP($C116,'Info on Coh Anal Stocks'!$A$6:$K$68,8,FALSE)</f>
        <v>5</v>
      </c>
      <c r="S116" s="14">
        <f>VLOOKUP($C116,'Info on Coh Anal Stocks'!$A$6:$K$68,9,FALSE)</f>
        <v>0</v>
      </c>
      <c r="T116" s="14">
        <f>VLOOKUP($C116,'Info on Coh Anal Stocks'!$A$6:$K$68,10,FALSE)</f>
        <v>3</v>
      </c>
      <c r="U116">
        <f t="shared" ref="U116:U179" si="9">IF($S116=0,($D116+1),($D116+2))</f>
        <v>1997</v>
      </c>
      <c r="V116" s="14">
        <f>VLOOKUP($C116,'Info on Coh Anal Stocks'!$A$6:$K$68,10,FALSE)</f>
        <v>3</v>
      </c>
      <c r="W116" t="str">
        <f t="shared" ref="W116:W179" si="10">IF(S116=0,"ocean","stream")</f>
        <v>ocean</v>
      </c>
      <c r="X116">
        <f t="shared" si="7"/>
        <v>0</v>
      </c>
    </row>
    <row r="117" spans="1:24" x14ac:dyDescent="0.25">
      <c r="A117" s="14" t="str">
        <f t="shared" si="8"/>
        <v>CHI1997</v>
      </c>
      <c r="B117" s="14" t="s">
        <v>3</v>
      </c>
      <c r="C117" s="14" t="s">
        <v>10</v>
      </c>
      <c r="D117" s="14">
        <v>1997</v>
      </c>
      <c r="E117" s="14">
        <v>1.2202109999999999E-3</v>
      </c>
      <c r="F117" s="14">
        <v>1.1869869999999999E-2</v>
      </c>
      <c r="G117" s="14">
        <v>3.0513490000000001E-2</v>
      </c>
      <c r="H117" s="14">
        <v>2</v>
      </c>
      <c r="I117" s="14">
        <v>5</v>
      </c>
      <c r="J117" s="14" t="s">
        <v>238</v>
      </c>
      <c r="K117" s="14">
        <v>5</v>
      </c>
      <c r="L117" s="14" t="str">
        <f>VLOOKUP($C117,'Info on Coh Anal Stocks'!$A$6:$K$68,2,FALSE)</f>
        <v>BC</v>
      </c>
      <c r="M117" s="14" t="str">
        <f>VLOOKUP($C117,'Info on Coh Anal Stocks'!$A$6:$K$68,3,FALSE)</f>
        <v>LFR</v>
      </c>
      <c r="N117" s="14" t="str">
        <f>VLOOKUP($C117,'Info on Coh Anal Stocks'!$A$6:$K$68,4,FALSE)</f>
        <v>Chilliwack Fall</v>
      </c>
      <c r="O117" s="14">
        <f>VLOOKUP($C117,'Info on Coh Anal Stocks'!$A$6:$K$68,5,FALSE)</f>
        <v>2</v>
      </c>
      <c r="P117" s="14">
        <f>VLOOKUP($C117,'Info on Coh Anal Stocks'!$A$6:$K$68,6,FALSE)</f>
        <v>2</v>
      </c>
      <c r="Q117" s="14">
        <f>VLOOKUP($C117,'Info on Coh Anal Stocks'!$A$6:$K$68,7,FALSE)</f>
        <v>4</v>
      </c>
      <c r="R117" s="14">
        <f>VLOOKUP($C117,'Info on Coh Anal Stocks'!$A$6:$K$68,8,FALSE)</f>
        <v>5</v>
      </c>
      <c r="S117" s="14">
        <f>VLOOKUP($C117,'Info on Coh Anal Stocks'!$A$6:$K$68,9,FALSE)</f>
        <v>0</v>
      </c>
      <c r="T117" s="14">
        <f>VLOOKUP($C117,'Info on Coh Anal Stocks'!$A$6:$K$68,10,FALSE)</f>
        <v>3</v>
      </c>
      <c r="U117">
        <f t="shared" si="9"/>
        <v>1998</v>
      </c>
      <c r="V117" s="14">
        <f>VLOOKUP($C117,'Info on Coh Anal Stocks'!$A$6:$K$68,10,FALSE)</f>
        <v>3</v>
      </c>
      <c r="W117" t="str">
        <f t="shared" si="10"/>
        <v>ocean</v>
      </c>
      <c r="X117">
        <f t="shared" si="7"/>
        <v>0</v>
      </c>
    </row>
    <row r="118" spans="1:24" x14ac:dyDescent="0.25">
      <c r="A118" s="14" t="str">
        <f t="shared" si="8"/>
        <v>CHI1998</v>
      </c>
      <c r="B118" s="14" t="s">
        <v>3</v>
      </c>
      <c r="C118" s="14" t="s">
        <v>10</v>
      </c>
      <c r="D118" s="14">
        <v>1998</v>
      </c>
      <c r="E118" s="14">
        <v>1.0721319999999999E-2</v>
      </c>
      <c r="F118" s="14">
        <v>4.968094E-2</v>
      </c>
      <c r="G118" s="14">
        <v>0.12235600000000001</v>
      </c>
      <c r="H118" s="14">
        <v>2</v>
      </c>
      <c r="I118" s="14">
        <v>5</v>
      </c>
      <c r="J118" s="14" t="s">
        <v>238</v>
      </c>
      <c r="K118" s="14">
        <v>5</v>
      </c>
      <c r="L118" s="14" t="str">
        <f>VLOOKUP($C118,'Info on Coh Anal Stocks'!$A$6:$K$68,2,FALSE)</f>
        <v>BC</v>
      </c>
      <c r="M118" s="14" t="str">
        <f>VLOOKUP($C118,'Info on Coh Anal Stocks'!$A$6:$K$68,3,FALSE)</f>
        <v>LFR</v>
      </c>
      <c r="N118" s="14" t="str">
        <f>VLOOKUP($C118,'Info on Coh Anal Stocks'!$A$6:$K$68,4,FALSE)</f>
        <v>Chilliwack Fall</v>
      </c>
      <c r="O118" s="14">
        <f>VLOOKUP($C118,'Info on Coh Anal Stocks'!$A$6:$K$68,5,FALSE)</f>
        <v>2</v>
      </c>
      <c r="P118" s="14">
        <f>VLOOKUP($C118,'Info on Coh Anal Stocks'!$A$6:$K$68,6,FALSE)</f>
        <v>2</v>
      </c>
      <c r="Q118" s="14">
        <f>VLOOKUP($C118,'Info on Coh Anal Stocks'!$A$6:$K$68,7,FALSE)</f>
        <v>4</v>
      </c>
      <c r="R118" s="14">
        <f>VLOOKUP($C118,'Info on Coh Anal Stocks'!$A$6:$K$68,8,FALSE)</f>
        <v>5</v>
      </c>
      <c r="S118" s="14">
        <f>VLOOKUP($C118,'Info on Coh Anal Stocks'!$A$6:$K$68,9,FALSE)</f>
        <v>0</v>
      </c>
      <c r="T118" s="14">
        <f>VLOOKUP($C118,'Info on Coh Anal Stocks'!$A$6:$K$68,10,FALSE)</f>
        <v>3</v>
      </c>
      <c r="U118">
        <f t="shared" si="9"/>
        <v>1999</v>
      </c>
      <c r="V118" s="14">
        <f>VLOOKUP($C118,'Info on Coh Anal Stocks'!$A$6:$K$68,10,FALSE)</f>
        <v>3</v>
      </c>
      <c r="W118" t="str">
        <f t="shared" si="10"/>
        <v>ocean</v>
      </c>
      <c r="X118">
        <f t="shared" si="7"/>
        <v>0</v>
      </c>
    </row>
    <row r="119" spans="1:24" x14ac:dyDescent="0.25">
      <c r="A119" s="14" t="str">
        <f t="shared" si="8"/>
        <v>CHI1999</v>
      </c>
      <c r="B119" s="14" t="s">
        <v>3</v>
      </c>
      <c r="C119" s="14" t="s">
        <v>10</v>
      </c>
      <c r="D119" s="14">
        <v>1999</v>
      </c>
      <c r="E119" s="14">
        <v>1.2506659999999999E-2</v>
      </c>
      <c r="F119" s="14">
        <v>7.7048430000000001E-2</v>
      </c>
      <c r="G119" s="14">
        <v>0.19715930000000001</v>
      </c>
      <c r="H119" s="14">
        <v>2</v>
      </c>
      <c r="I119" s="14">
        <v>5</v>
      </c>
      <c r="J119" s="14" t="s">
        <v>238</v>
      </c>
      <c r="K119" s="14">
        <v>5</v>
      </c>
      <c r="L119" s="14" t="str">
        <f>VLOOKUP($C119,'Info on Coh Anal Stocks'!$A$6:$K$68,2,FALSE)</f>
        <v>BC</v>
      </c>
      <c r="M119" s="14" t="str">
        <f>VLOOKUP($C119,'Info on Coh Anal Stocks'!$A$6:$K$68,3,FALSE)</f>
        <v>LFR</v>
      </c>
      <c r="N119" s="14" t="str">
        <f>VLOOKUP($C119,'Info on Coh Anal Stocks'!$A$6:$K$68,4,FALSE)</f>
        <v>Chilliwack Fall</v>
      </c>
      <c r="O119" s="14">
        <f>VLOOKUP($C119,'Info on Coh Anal Stocks'!$A$6:$K$68,5,FALSE)</f>
        <v>2</v>
      </c>
      <c r="P119" s="14">
        <f>VLOOKUP($C119,'Info on Coh Anal Stocks'!$A$6:$K$68,6,FALSE)</f>
        <v>2</v>
      </c>
      <c r="Q119" s="14">
        <f>VLOOKUP($C119,'Info on Coh Anal Stocks'!$A$6:$K$68,7,FALSE)</f>
        <v>4</v>
      </c>
      <c r="R119" s="14">
        <f>VLOOKUP($C119,'Info on Coh Anal Stocks'!$A$6:$K$68,8,FALSE)</f>
        <v>5</v>
      </c>
      <c r="S119" s="14">
        <f>VLOOKUP($C119,'Info on Coh Anal Stocks'!$A$6:$K$68,9,FALSE)</f>
        <v>0</v>
      </c>
      <c r="T119" s="14">
        <f>VLOOKUP($C119,'Info on Coh Anal Stocks'!$A$6:$K$68,10,FALSE)</f>
        <v>3</v>
      </c>
      <c r="U119">
        <f t="shared" si="9"/>
        <v>2000</v>
      </c>
      <c r="V119" s="14">
        <f>VLOOKUP($C119,'Info on Coh Anal Stocks'!$A$6:$K$68,10,FALSE)</f>
        <v>3</v>
      </c>
      <c r="W119" t="str">
        <f t="shared" si="10"/>
        <v>ocean</v>
      </c>
      <c r="X119">
        <f t="shared" si="7"/>
        <v>0</v>
      </c>
    </row>
    <row r="120" spans="1:24" x14ac:dyDescent="0.25">
      <c r="A120" s="14" t="str">
        <f t="shared" si="8"/>
        <v>CHI2000</v>
      </c>
      <c r="B120" s="14" t="s">
        <v>3</v>
      </c>
      <c r="C120" s="14" t="s">
        <v>10</v>
      </c>
      <c r="D120" s="14">
        <v>2000</v>
      </c>
      <c r="E120" s="14">
        <v>8.9232110000000003E-3</v>
      </c>
      <c r="F120" s="14">
        <v>5.8086359999999997E-2</v>
      </c>
      <c r="G120" s="14">
        <v>0.15530669999999999</v>
      </c>
      <c r="H120" s="14">
        <v>2</v>
      </c>
      <c r="I120" s="14">
        <v>5</v>
      </c>
      <c r="J120" s="14" t="s">
        <v>238</v>
      </c>
      <c r="K120" s="14">
        <v>5</v>
      </c>
      <c r="L120" s="14" t="str">
        <f>VLOOKUP($C120,'Info on Coh Anal Stocks'!$A$6:$K$68,2,FALSE)</f>
        <v>BC</v>
      </c>
      <c r="M120" s="14" t="str">
        <f>VLOOKUP($C120,'Info on Coh Anal Stocks'!$A$6:$K$68,3,FALSE)</f>
        <v>LFR</v>
      </c>
      <c r="N120" s="14" t="str">
        <f>VLOOKUP($C120,'Info on Coh Anal Stocks'!$A$6:$K$68,4,FALSE)</f>
        <v>Chilliwack Fall</v>
      </c>
      <c r="O120" s="14">
        <f>VLOOKUP($C120,'Info on Coh Anal Stocks'!$A$6:$K$68,5,FALSE)</f>
        <v>2</v>
      </c>
      <c r="P120" s="14">
        <f>VLOOKUP($C120,'Info on Coh Anal Stocks'!$A$6:$K$68,6,FALSE)</f>
        <v>2</v>
      </c>
      <c r="Q120" s="14">
        <f>VLOOKUP($C120,'Info on Coh Anal Stocks'!$A$6:$K$68,7,FALSE)</f>
        <v>4</v>
      </c>
      <c r="R120" s="14">
        <f>VLOOKUP($C120,'Info on Coh Anal Stocks'!$A$6:$K$68,8,FALSE)</f>
        <v>5</v>
      </c>
      <c r="S120" s="14">
        <f>VLOOKUP($C120,'Info on Coh Anal Stocks'!$A$6:$K$68,9,FALSE)</f>
        <v>0</v>
      </c>
      <c r="T120" s="14">
        <f>VLOOKUP($C120,'Info on Coh Anal Stocks'!$A$6:$K$68,10,FALSE)</f>
        <v>3</v>
      </c>
      <c r="U120">
        <f t="shared" si="9"/>
        <v>2001</v>
      </c>
      <c r="V120" s="14">
        <f>VLOOKUP($C120,'Info on Coh Anal Stocks'!$A$6:$K$68,10,FALSE)</f>
        <v>3</v>
      </c>
      <c r="W120" t="str">
        <f t="shared" si="10"/>
        <v>ocean</v>
      </c>
      <c r="X120">
        <f t="shared" si="7"/>
        <v>0</v>
      </c>
    </row>
    <row r="121" spans="1:24" x14ac:dyDescent="0.25">
      <c r="A121" s="14" t="str">
        <f t="shared" si="8"/>
        <v>CHI2001</v>
      </c>
      <c r="B121" s="14" t="s">
        <v>3</v>
      </c>
      <c r="C121" s="14" t="s">
        <v>10</v>
      </c>
      <c r="D121" s="14">
        <v>2001</v>
      </c>
      <c r="E121" s="14">
        <v>3.5653239999999999E-3</v>
      </c>
      <c r="F121" s="14">
        <v>4.9221939999999999E-2</v>
      </c>
      <c r="G121" s="14">
        <v>0.13214890000000001</v>
      </c>
      <c r="H121" s="14">
        <v>2</v>
      </c>
      <c r="I121" s="14">
        <v>5</v>
      </c>
      <c r="J121" s="14" t="s">
        <v>238</v>
      </c>
      <c r="K121" s="14">
        <v>5</v>
      </c>
      <c r="L121" s="14" t="str">
        <f>VLOOKUP($C121,'Info on Coh Anal Stocks'!$A$6:$K$68,2,FALSE)</f>
        <v>BC</v>
      </c>
      <c r="M121" s="14" t="str">
        <f>VLOOKUP($C121,'Info on Coh Anal Stocks'!$A$6:$K$68,3,FALSE)</f>
        <v>LFR</v>
      </c>
      <c r="N121" s="14" t="str">
        <f>VLOOKUP($C121,'Info on Coh Anal Stocks'!$A$6:$K$68,4,FALSE)</f>
        <v>Chilliwack Fall</v>
      </c>
      <c r="O121" s="14">
        <f>VLOOKUP($C121,'Info on Coh Anal Stocks'!$A$6:$K$68,5,FALSE)</f>
        <v>2</v>
      </c>
      <c r="P121" s="14">
        <f>VLOOKUP($C121,'Info on Coh Anal Stocks'!$A$6:$K$68,6,FALSE)</f>
        <v>2</v>
      </c>
      <c r="Q121" s="14">
        <f>VLOOKUP($C121,'Info on Coh Anal Stocks'!$A$6:$K$68,7,FALSE)</f>
        <v>4</v>
      </c>
      <c r="R121" s="14">
        <f>VLOOKUP($C121,'Info on Coh Anal Stocks'!$A$6:$K$68,8,FALSE)</f>
        <v>5</v>
      </c>
      <c r="S121" s="14">
        <f>VLOOKUP($C121,'Info on Coh Anal Stocks'!$A$6:$K$68,9,FALSE)</f>
        <v>0</v>
      </c>
      <c r="T121" s="14">
        <f>VLOOKUP($C121,'Info on Coh Anal Stocks'!$A$6:$K$68,10,FALSE)</f>
        <v>3</v>
      </c>
      <c r="U121">
        <f t="shared" si="9"/>
        <v>2002</v>
      </c>
      <c r="V121" s="14">
        <f>VLOOKUP($C121,'Info on Coh Anal Stocks'!$A$6:$K$68,10,FALSE)</f>
        <v>3</v>
      </c>
      <c r="W121" t="str">
        <f t="shared" si="10"/>
        <v>ocean</v>
      </c>
      <c r="X121">
        <f t="shared" si="7"/>
        <v>0</v>
      </c>
    </row>
    <row r="122" spans="1:24" x14ac:dyDescent="0.25">
      <c r="A122" s="14" t="str">
        <f t="shared" si="8"/>
        <v>CHI2002</v>
      </c>
      <c r="B122" s="14" t="s">
        <v>3</v>
      </c>
      <c r="C122" s="14" t="s">
        <v>10</v>
      </c>
      <c r="D122" s="14">
        <v>2002</v>
      </c>
      <c r="E122" s="14">
        <v>7.5397609999999999E-3</v>
      </c>
      <c r="F122" s="14">
        <v>3.8044219999999997E-2</v>
      </c>
      <c r="G122" s="14">
        <v>9.4223420000000002E-2</v>
      </c>
      <c r="H122" s="14">
        <v>2</v>
      </c>
      <c r="I122" s="14">
        <v>5</v>
      </c>
      <c r="J122" s="14" t="s">
        <v>238</v>
      </c>
      <c r="K122" s="14">
        <v>5</v>
      </c>
      <c r="L122" s="14" t="str">
        <f>VLOOKUP($C122,'Info on Coh Anal Stocks'!$A$6:$K$68,2,FALSE)</f>
        <v>BC</v>
      </c>
      <c r="M122" s="14" t="str">
        <f>VLOOKUP($C122,'Info on Coh Anal Stocks'!$A$6:$K$68,3,FALSE)</f>
        <v>LFR</v>
      </c>
      <c r="N122" s="14" t="str">
        <f>VLOOKUP($C122,'Info on Coh Anal Stocks'!$A$6:$K$68,4,FALSE)</f>
        <v>Chilliwack Fall</v>
      </c>
      <c r="O122" s="14">
        <f>VLOOKUP($C122,'Info on Coh Anal Stocks'!$A$6:$K$68,5,FALSE)</f>
        <v>2</v>
      </c>
      <c r="P122" s="14">
        <f>VLOOKUP($C122,'Info on Coh Anal Stocks'!$A$6:$K$68,6,FALSE)</f>
        <v>2</v>
      </c>
      <c r="Q122" s="14">
        <f>VLOOKUP($C122,'Info on Coh Anal Stocks'!$A$6:$K$68,7,FALSE)</f>
        <v>4</v>
      </c>
      <c r="R122" s="14">
        <f>VLOOKUP($C122,'Info on Coh Anal Stocks'!$A$6:$K$68,8,FALSE)</f>
        <v>5</v>
      </c>
      <c r="S122" s="14">
        <f>VLOOKUP($C122,'Info on Coh Anal Stocks'!$A$6:$K$68,9,FALSE)</f>
        <v>0</v>
      </c>
      <c r="T122" s="14">
        <f>VLOOKUP($C122,'Info on Coh Anal Stocks'!$A$6:$K$68,10,FALSE)</f>
        <v>3</v>
      </c>
      <c r="U122">
        <f t="shared" si="9"/>
        <v>2003</v>
      </c>
      <c r="V122" s="14">
        <f>VLOOKUP($C122,'Info on Coh Anal Stocks'!$A$6:$K$68,10,FALSE)</f>
        <v>3</v>
      </c>
      <c r="W122" t="str">
        <f t="shared" si="10"/>
        <v>ocean</v>
      </c>
      <c r="X122">
        <f t="shared" si="7"/>
        <v>0</v>
      </c>
    </row>
    <row r="123" spans="1:24" x14ac:dyDescent="0.25">
      <c r="A123" s="14" t="str">
        <f t="shared" si="8"/>
        <v>CHI2003</v>
      </c>
      <c r="B123" s="14" t="s">
        <v>3</v>
      </c>
      <c r="C123" s="14" t="s">
        <v>10</v>
      </c>
      <c r="D123" s="14">
        <v>2003</v>
      </c>
      <c r="E123" s="14">
        <v>1.132852E-2</v>
      </c>
      <c r="F123" s="14">
        <v>4.4175699999999998E-2</v>
      </c>
      <c r="G123" s="14">
        <v>0.1059373</v>
      </c>
      <c r="H123" s="14">
        <v>2</v>
      </c>
      <c r="I123" s="14">
        <v>5</v>
      </c>
      <c r="J123" s="14" t="s">
        <v>238</v>
      </c>
      <c r="K123" s="14">
        <v>5</v>
      </c>
      <c r="L123" s="14" t="str">
        <f>VLOOKUP($C123,'Info on Coh Anal Stocks'!$A$6:$K$68,2,FALSE)</f>
        <v>BC</v>
      </c>
      <c r="M123" s="14" t="str">
        <f>VLOOKUP($C123,'Info on Coh Anal Stocks'!$A$6:$K$68,3,FALSE)</f>
        <v>LFR</v>
      </c>
      <c r="N123" s="14" t="str">
        <f>VLOOKUP($C123,'Info on Coh Anal Stocks'!$A$6:$K$68,4,FALSE)</f>
        <v>Chilliwack Fall</v>
      </c>
      <c r="O123" s="14">
        <f>VLOOKUP($C123,'Info on Coh Anal Stocks'!$A$6:$K$68,5,FALSE)</f>
        <v>2</v>
      </c>
      <c r="P123" s="14">
        <f>VLOOKUP($C123,'Info on Coh Anal Stocks'!$A$6:$K$68,6,FALSE)</f>
        <v>2</v>
      </c>
      <c r="Q123" s="14">
        <f>VLOOKUP($C123,'Info on Coh Anal Stocks'!$A$6:$K$68,7,FALSE)</f>
        <v>4</v>
      </c>
      <c r="R123" s="14">
        <f>VLOOKUP($C123,'Info on Coh Anal Stocks'!$A$6:$K$68,8,FALSE)</f>
        <v>5</v>
      </c>
      <c r="S123" s="14">
        <f>VLOOKUP($C123,'Info on Coh Anal Stocks'!$A$6:$K$68,9,FALSE)</f>
        <v>0</v>
      </c>
      <c r="T123" s="14">
        <f>VLOOKUP($C123,'Info on Coh Anal Stocks'!$A$6:$K$68,10,FALSE)</f>
        <v>3</v>
      </c>
      <c r="U123">
        <f t="shared" si="9"/>
        <v>2004</v>
      </c>
      <c r="V123" s="14">
        <f>VLOOKUP($C123,'Info on Coh Anal Stocks'!$A$6:$K$68,10,FALSE)</f>
        <v>3</v>
      </c>
      <c r="W123" t="str">
        <f t="shared" si="10"/>
        <v>ocean</v>
      </c>
      <c r="X123">
        <f t="shared" si="7"/>
        <v>0</v>
      </c>
    </row>
    <row r="124" spans="1:24" x14ac:dyDescent="0.25">
      <c r="A124" s="14" t="str">
        <f t="shared" si="8"/>
        <v>CHI2004</v>
      </c>
      <c r="B124" s="14" t="s">
        <v>3</v>
      </c>
      <c r="C124" s="14" t="s">
        <v>10</v>
      </c>
      <c r="D124" s="14">
        <v>2004</v>
      </c>
      <c r="E124" s="14">
        <v>2.4667140000000001E-3</v>
      </c>
      <c r="F124" s="14">
        <v>8.2006189999999993E-3</v>
      </c>
      <c r="G124" s="14">
        <v>1.8475269999999998E-2</v>
      </c>
      <c r="H124" s="14">
        <v>2</v>
      </c>
      <c r="I124" s="14">
        <v>5</v>
      </c>
      <c r="J124" s="14" t="s">
        <v>238</v>
      </c>
      <c r="K124" s="14">
        <v>5</v>
      </c>
      <c r="L124" s="14" t="str">
        <f>VLOOKUP($C124,'Info on Coh Anal Stocks'!$A$6:$K$68,2,FALSE)</f>
        <v>BC</v>
      </c>
      <c r="M124" s="14" t="str">
        <f>VLOOKUP($C124,'Info on Coh Anal Stocks'!$A$6:$K$68,3,FALSE)</f>
        <v>LFR</v>
      </c>
      <c r="N124" s="14" t="str">
        <f>VLOOKUP($C124,'Info on Coh Anal Stocks'!$A$6:$K$68,4,FALSE)</f>
        <v>Chilliwack Fall</v>
      </c>
      <c r="O124" s="14">
        <f>VLOOKUP($C124,'Info on Coh Anal Stocks'!$A$6:$K$68,5,FALSE)</f>
        <v>2</v>
      </c>
      <c r="P124" s="14">
        <f>VLOOKUP($C124,'Info on Coh Anal Stocks'!$A$6:$K$68,6,FALSE)</f>
        <v>2</v>
      </c>
      <c r="Q124" s="14">
        <f>VLOOKUP($C124,'Info on Coh Anal Stocks'!$A$6:$K$68,7,FALSE)</f>
        <v>4</v>
      </c>
      <c r="R124" s="14">
        <f>VLOOKUP($C124,'Info on Coh Anal Stocks'!$A$6:$K$68,8,FALSE)</f>
        <v>5</v>
      </c>
      <c r="S124" s="14">
        <f>VLOOKUP($C124,'Info on Coh Anal Stocks'!$A$6:$K$68,9,FALSE)</f>
        <v>0</v>
      </c>
      <c r="T124" s="14">
        <f>VLOOKUP($C124,'Info on Coh Anal Stocks'!$A$6:$K$68,10,FALSE)</f>
        <v>3</v>
      </c>
      <c r="U124">
        <f t="shared" si="9"/>
        <v>2005</v>
      </c>
      <c r="V124" s="14">
        <f>VLOOKUP($C124,'Info on Coh Anal Stocks'!$A$6:$K$68,10,FALSE)</f>
        <v>3</v>
      </c>
      <c r="W124" t="str">
        <f t="shared" si="10"/>
        <v>ocean</v>
      </c>
      <c r="X124">
        <f t="shared" si="7"/>
        <v>0</v>
      </c>
    </row>
    <row r="125" spans="1:24" x14ac:dyDescent="0.25">
      <c r="A125" s="14" t="str">
        <f t="shared" si="8"/>
        <v>CHI2005</v>
      </c>
      <c r="B125" s="14" t="s">
        <v>3</v>
      </c>
      <c r="C125" s="14" t="s">
        <v>10</v>
      </c>
      <c r="D125" s="14">
        <v>2005</v>
      </c>
      <c r="E125" s="14">
        <v>1.6197010000000001E-2</v>
      </c>
      <c r="F125" s="14">
        <v>5.8619240000000003E-2</v>
      </c>
      <c r="G125" s="14">
        <v>0.1372081</v>
      </c>
      <c r="H125" s="14">
        <v>2</v>
      </c>
      <c r="I125" s="14">
        <v>5</v>
      </c>
      <c r="J125" s="14" t="s">
        <v>238</v>
      </c>
      <c r="K125" s="14">
        <v>5</v>
      </c>
      <c r="L125" s="14" t="str">
        <f>VLOOKUP($C125,'Info on Coh Anal Stocks'!$A$6:$K$68,2,FALSE)</f>
        <v>BC</v>
      </c>
      <c r="M125" s="14" t="str">
        <f>VLOOKUP($C125,'Info on Coh Anal Stocks'!$A$6:$K$68,3,FALSE)</f>
        <v>LFR</v>
      </c>
      <c r="N125" s="14" t="str">
        <f>VLOOKUP($C125,'Info on Coh Anal Stocks'!$A$6:$K$68,4,FALSE)</f>
        <v>Chilliwack Fall</v>
      </c>
      <c r="O125" s="14">
        <f>VLOOKUP($C125,'Info on Coh Anal Stocks'!$A$6:$K$68,5,FALSE)</f>
        <v>2</v>
      </c>
      <c r="P125" s="14">
        <f>VLOOKUP($C125,'Info on Coh Anal Stocks'!$A$6:$K$68,6,FALSE)</f>
        <v>2</v>
      </c>
      <c r="Q125" s="14">
        <f>VLOOKUP($C125,'Info on Coh Anal Stocks'!$A$6:$K$68,7,FALSE)</f>
        <v>4</v>
      </c>
      <c r="R125" s="14">
        <f>VLOOKUP($C125,'Info on Coh Anal Stocks'!$A$6:$K$68,8,FALSE)</f>
        <v>5</v>
      </c>
      <c r="S125" s="14">
        <f>VLOOKUP($C125,'Info on Coh Anal Stocks'!$A$6:$K$68,9,FALSE)</f>
        <v>0</v>
      </c>
      <c r="T125" s="14">
        <f>VLOOKUP($C125,'Info on Coh Anal Stocks'!$A$6:$K$68,10,FALSE)</f>
        <v>3</v>
      </c>
      <c r="U125">
        <f t="shared" si="9"/>
        <v>2006</v>
      </c>
      <c r="V125" s="14">
        <f>VLOOKUP($C125,'Info on Coh Anal Stocks'!$A$6:$K$68,10,FALSE)</f>
        <v>3</v>
      </c>
      <c r="W125" t="str">
        <f t="shared" si="10"/>
        <v>ocean</v>
      </c>
      <c r="X125">
        <f t="shared" si="7"/>
        <v>0</v>
      </c>
    </row>
    <row r="126" spans="1:24" x14ac:dyDescent="0.25">
      <c r="A126" s="14" t="str">
        <f t="shared" si="8"/>
        <v>CHI2006</v>
      </c>
      <c r="B126" s="14" t="s">
        <v>3</v>
      </c>
      <c r="C126" s="14" t="s">
        <v>10</v>
      </c>
      <c r="D126" s="14">
        <v>2006</v>
      </c>
      <c r="E126" s="14">
        <v>1.59767E-3</v>
      </c>
      <c r="F126" s="14">
        <v>8.8074550000000005E-3</v>
      </c>
      <c r="G126" s="14">
        <v>2.30671E-2</v>
      </c>
      <c r="H126" s="14">
        <v>2</v>
      </c>
      <c r="I126" s="14">
        <v>5</v>
      </c>
      <c r="J126" s="14" t="s">
        <v>238</v>
      </c>
      <c r="K126" s="14">
        <v>5</v>
      </c>
      <c r="L126" s="14" t="str">
        <f>VLOOKUP($C126,'Info on Coh Anal Stocks'!$A$6:$K$68,2,FALSE)</f>
        <v>BC</v>
      </c>
      <c r="M126" s="14" t="str">
        <f>VLOOKUP($C126,'Info on Coh Anal Stocks'!$A$6:$K$68,3,FALSE)</f>
        <v>LFR</v>
      </c>
      <c r="N126" s="14" t="str">
        <f>VLOOKUP($C126,'Info on Coh Anal Stocks'!$A$6:$K$68,4,FALSE)</f>
        <v>Chilliwack Fall</v>
      </c>
      <c r="O126" s="14">
        <f>VLOOKUP($C126,'Info on Coh Anal Stocks'!$A$6:$K$68,5,FALSE)</f>
        <v>2</v>
      </c>
      <c r="P126" s="14">
        <f>VLOOKUP($C126,'Info on Coh Anal Stocks'!$A$6:$K$68,6,FALSE)</f>
        <v>2</v>
      </c>
      <c r="Q126" s="14">
        <f>VLOOKUP($C126,'Info on Coh Anal Stocks'!$A$6:$K$68,7,FALSE)</f>
        <v>4</v>
      </c>
      <c r="R126" s="14">
        <f>VLOOKUP($C126,'Info on Coh Anal Stocks'!$A$6:$K$68,8,FALSE)</f>
        <v>5</v>
      </c>
      <c r="S126" s="14">
        <f>VLOOKUP($C126,'Info on Coh Anal Stocks'!$A$6:$K$68,9,FALSE)</f>
        <v>0</v>
      </c>
      <c r="T126" s="14">
        <f>VLOOKUP($C126,'Info on Coh Anal Stocks'!$A$6:$K$68,10,FALSE)</f>
        <v>3</v>
      </c>
      <c r="U126">
        <f t="shared" si="9"/>
        <v>2007</v>
      </c>
      <c r="V126" s="14">
        <f>VLOOKUP($C126,'Info on Coh Anal Stocks'!$A$6:$K$68,10,FALSE)</f>
        <v>3</v>
      </c>
      <c r="W126" t="str">
        <f t="shared" si="10"/>
        <v>ocean</v>
      </c>
      <c r="X126">
        <f t="shared" si="7"/>
        <v>0</v>
      </c>
    </row>
    <row r="127" spans="1:24" x14ac:dyDescent="0.25">
      <c r="A127" s="14" t="str">
        <f t="shared" si="8"/>
        <v>CHI2007</v>
      </c>
      <c r="B127" s="14" t="s">
        <v>3</v>
      </c>
      <c r="C127" s="14" t="s">
        <v>10</v>
      </c>
      <c r="D127" s="14">
        <v>2007</v>
      </c>
      <c r="E127" s="14">
        <v>1.7941309999999999E-2</v>
      </c>
      <c r="F127" s="14">
        <v>9.254366E-2</v>
      </c>
      <c r="G127" s="14">
        <v>0.22289339999999999</v>
      </c>
      <c r="H127" s="14">
        <v>2</v>
      </c>
      <c r="I127" s="14">
        <v>5</v>
      </c>
      <c r="J127" s="14" t="s">
        <v>238</v>
      </c>
      <c r="K127" s="14">
        <v>5</v>
      </c>
      <c r="L127" s="14" t="str">
        <f>VLOOKUP($C127,'Info on Coh Anal Stocks'!$A$6:$K$68,2,FALSE)</f>
        <v>BC</v>
      </c>
      <c r="M127" s="14" t="str">
        <f>VLOOKUP($C127,'Info on Coh Anal Stocks'!$A$6:$K$68,3,FALSE)</f>
        <v>LFR</v>
      </c>
      <c r="N127" s="14" t="str">
        <f>VLOOKUP($C127,'Info on Coh Anal Stocks'!$A$6:$K$68,4,FALSE)</f>
        <v>Chilliwack Fall</v>
      </c>
      <c r="O127" s="14">
        <f>VLOOKUP($C127,'Info on Coh Anal Stocks'!$A$6:$K$68,5,FALSE)</f>
        <v>2</v>
      </c>
      <c r="P127" s="14">
        <f>VLOOKUP($C127,'Info on Coh Anal Stocks'!$A$6:$K$68,6,FALSE)</f>
        <v>2</v>
      </c>
      <c r="Q127" s="14">
        <f>VLOOKUP($C127,'Info on Coh Anal Stocks'!$A$6:$K$68,7,FALSE)</f>
        <v>4</v>
      </c>
      <c r="R127" s="14">
        <f>VLOOKUP($C127,'Info on Coh Anal Stocks'!$A$6:$K$68,8,FALSE)</f>
        <v>5</v>
      </c>
      <c r="S127" s="14">
        <f>VLOOKUP($C127,'Info on Coh Anal Stocks'!$A$6:$K$68,9,FALSE)</f>
        <v>0</v>
      </c>
      <c r="T127" s="14">
        <f>VLOOKUP($C127,'Info on Coh Anal Stocks'!$A$6:$K$68,10,FALSE)</f>
        <v>3</v>
      </c>
      <c r="U127">
        <f t="shared" si="9"/>
        <v>2008</v>
      </c>
      <c r="V127" s="14">
        <f>VLOOKUP($C127,'Info on Coh Anal Stocks'!$A$6:$K$68,10,FALSE)</f>
        <v>3</v>
      </c>
      <c r="W127" t="str">
        <f t="shared" si="10"/>
        <v>ocean</v>
      </c>
      <c r="X127">
        <f t="shared" si="7"/>
        <v>0</v>
      </c>
    </row>
    <row r="128" spans="1:24" x14ac:dyDescent="0.25">
      <c r="A128" s="14" t="str">
        <f t="shared" si="8"/>
        <v>CHI2008</v>
      </c>
      <c r="B128" s="14" t="s">
        <v>3</v>
      </c>
      <c r="C128" s="14" t="s">
        <v>10</v>
      </c>
      <c r="D128" s="14">
        <v>2008</v>
      </c>
      <c r="E128" s="14">
        <v>1.0217550000000001E-2</v>
      </c>
      <c r="F128" s="14">
        <v>4.8550780000000002E-2</v>
      </c>
      <c r="G128" s="14">
        <v>0.1153739</v>
      </c>
      <c r="H128" s="14">
        <v>2</v>
      </c>
      <c r="I128" s="14">
        <v>5</v>
      </c>
      <c r="J128" s="14" t="s">
        <v>238</v>
      </c>
      <c r="K128" s="14">
        <v>5</v>
      </c>
      <c r="L128" s="14" t="str">
        <f>VLOOKUP($C128,'Info on Coh Anal Stocks'!$A$6:$K$68,2,FALSE)</f>
        <v>BC</v>
      </c>
      <c r="M128" s="14" t="str">
        <f>VLOOKUP($C128,'Info on Coh Anal Stocks'!$A$6:$K$68,3,FALSE)</f>
        <v>LFR</v>
      </c>
      <c r="N128" s="14" t="str">
        <f>VLOOKUP($C128,'Info on Coh Anal Stocks'!$A$6:$K$68,4,FALSE)</f>
        <v>Chilliwack Fall</v>
      </c>
      <c r="O128" s="14">
        <f>VLOOKUP($C128,'Info on Coh Anal Stocks'!$A$6:$K$68,5,FALSE)</f>
        <v>2</v>
      </c>
      <c r="P128" s="14">
        <f>VLOOKUP($C128,'Info on Coh Anal Stocks'!$A$6:$K$68,6,FALSE)</f>
        <v>2</v>
      </c>
      <c r="Q128" s="14">
        <f>VLOOKUP($C128,'Info on Coh Anal Stocks'!$A$6:$K$68,7,FALSE)</f>
        <v>4</v>
      </c>
      <c r="R128" s="14">
        <f>VLOOKUP($C128,'Info on Coh Anal Stocks'!$A$6:$K$68,8,FALSE)</f>
        <v>5</v>
      </c>
      <c r="S128" s="14">
        <f>VLOOKUP($C128,'Info on Coh Anal Stocks'!$A$6:$K$68,9,FALSE)</f>
        <v>0</v>
      </c>
      <c r="T128" s="14">
        <f>VLOOKUP($C128,'Info on Coh Anal Stocks'!$A$6:$K$68,10,FALSE)</f>
        <v>3</v>
      </c>
      <c r="U128">
        <f t="shared" si="9"/>
        <v>2009</v>
      </c>
      <c r="V128" s="14">
        <f>VLOOKUP($C128,'Info on Coh Anal Stocks'!$A$6:$K$68,10,FALSE)</f>
        <v>3</v>
      </c>
      <c r="W128" t="str">
        <f t="shared" si="10"/>
        <v>ocean</v>
      </c>
      <c r="X128">
        <f t="shared" si="7"/>
        <v>0</v>
      </c>
    </row>
    <row r="129" spans="1:24" x14ac:dyDescent="0.25">
      <c r="A129" s="14" t="str">
        <f t="shared" si="8"/>
        <v>CHI2009</v>
      </c>
      <c r="B129" s="14" t="s">
        <v>3</v>
      </c>
      <c r="C129" s="14" t="s">
        <v>10</v>
      </c>
      <c r="D129" s="14">
        <v>2009</v>
      </c>
      <c r="E129" s="14">
        <v>4.7371940000000001E-3</v>
      </c>
      <c r="F129" s="14">
        <v>2.505711E-2</v>
      </c>
      <c r="G129" s="14">
        <v>6.244893E-2</v>
      </c>
      <c r="H129" s="14">
        <v>2</v>
      </c>
      <c r="I129" s="14">
        <v>5</v>
      </c>
      <c r="J129" s="14" t="s">
        <v>238</v>
      </c>
      <c r="K129" s="14">
        <v>5</v>
      </c>
      <c r="L129" s="14" t="str">
        <f>VLOOKUP($C129,'Info on Coh Anal Stocks'!$A$6:$K$68,2,FALSE)</f>
        <v>BC</v>
      </c>
      <c r="M129" s="14" t="str">
        <f>VLOOKUP($C129,'Info on Coh Anal Stocks'!$A$6:$K$68,3,FALSE)</f>
        <v>LFR</v>
      </c>
      <c r="N129" s="14" t="str">
        <f>VLOOKUP($C129,'Info on Coh Anal Stocks'!$A$6:$K$68,4,FALSE)</f>
        <v>Chilliwack Fall</v>
      </c>
      <c r="O129" s="14">
        <f>VLOOKUP($C129,'Info on Coh Anal Stocks'!$A$6:$K$68,5,FALSE)</f>
        <v>2</v>
      </c>
      <c r="P129" s="14">
        <f>VLOOKUP($C129,'Info on Coh Anal Stocks'!$A$6:$K$68,6,FALSE)</f>
        <v>2</v>
      </c>
      <c r="Q129" s="14">
        <f>VLOOKUP($C129,'Info on Coh Anal Stocks'!$A$6:$K$68,7,FALSE)</f>
        <v>4</v>
      </c>
      <c r="R129" s="14">
        <f>VLOOKUP($C129,'Info on Coh Anal Stocks'!$A$6:$K$68,8,FALSE)</f>
        <v>5</v>
      </c>
      <c r="S129" s="14">
        <f>VLOOKUP($C129,'Info on Coh Anal Stocks'!$A$6:$K$68,9,FALSE)</f>
        <v>0</v>
      </c>
      <c r="T129" s="14">
        <f>VLOOKUP($C129,'Info on Coh Anal Stocks'!$A$6:$K$68,10,FALSE)</f>
        <v>3</v>
      </c>
      <c r="U129">
        <f t="shared" si="9"/>
        <v>2010</v>
      </c>
      <c r="V129" s="14">
        <f>VLOOKUP($C129,'Info on Coh Anal Stocks'!$A$6:$K$68,10,FALSE)</f>
        <v>3</v>
      </c>
      <c r="W129" t="str">
        <f t="shared" si="10"/>
        <v>ocean</v>
      </c>
      <c r="X129">
        <f t="shared" si="7"/>
        <v>0</v>
      </c>
    </row>
    <row r="130" spans="1:24" x14ac:dyDescent="0.25">
      <c r="A130" s="14" t="str">
        <f t="shared" si="8"/>
        <v>CHI2010</v>
      </c>
      <c r="B130" s="14" t="s">
        <v>3</v>
      </c>
      <c r="C130" s="14" t="s">
        <v>10</v>
      </c>
      <c r="D130" s="14">
        <v>2010</v>
      </c>
      <c r="E130" s="14">
        <v>1.4967609999999999E-2</v>
      </c>
      <c r="F130" s="14">
        <v>8.0402550000000003E-2</v>
      </c>
      <c r="G130" s="14">
        <v>0.19272239999999999</v>
      </c>
      <c r="H130" s="14">
        <v>2</v>
      </c>
      <c r="I130" s="14">
        <v>5</v>
      </c>
      <c r="J130" s="14" t="s">
        <v>238</v>
      </c>
      <c r="K130" s="14">
        <v>5</v>
      </c>
      <c r="L130" s="14" t="str">
        <f>VLOOKUP($C130,'Info on Coh Anal Stocks'!$A$6:$K$68,2,FALSE)</f>
        <v>BC</v>
      </c>
      <c r="M130" s="14" t="str">
        <f>VLOOKUP($C130,'Info on Coh Anal Stocks'!$A$6:$K$68,3,FALSE)</f>
        <v>LFR</v>
      </c>
      <c r="N130" s="14" t="str">
        <f>VLOOKUP($C130,'Info on Coh Anal Stocks'!$A$6:$K$68,4,FALSE)</f>
        <v>Chilliwack Fall</v>
      </c>
      <c r="O130" s="14">
        <f>VLOOKUP($C130,'Info on Coh Anal Stocks'!$A$6:$K$68,5,FALSE)</f>
        <v>2</v>
      </c>
      <c r="P130" s="14">
        <f>VLOOKUP($C130,'Info on Coh Anal Stocks'!$A$6:$K$68,6,FALSE)</f>
        <v>2</v>
      </c>
      <c r="Q130" s="14">
        <f>VLOOKUP($C130,'Info on Coh Anal Stocks'!$A$6:$K$68,7,FALSE)</f>
        <v>4</v>
      </c>
      <c r="R130" s="14">
        <f>VLOOKUP($C130,'Info on Coh Anal Stocks'!$A$6:$K$68,8,FALSE)</f>
        <v>5</v>
      </c>
      <c r="S130" s="14">
        <f>VLOOKUP($C130,'Info on Coh Anal Stocks'!$A$6:$K$68,9,FALSE)</f>
        <v>0</v>
      </c>
      <c r="T130" s="14">
        <f>VLOOKUP($C130,'Info on Coh Anal Stocks'!$A$6:$K$68,10,FALSE)</f>
        <v>3</v>
      </c>
      <c r="U130">
        <f t="shared" si="9"/>
        <v>2011</v>
      </c>
      <c r="V130" s="14">
        <f>VLOOKUP($C130,'Info on Coh Anal Stocks'!$A$6:$K$68,10,FALSE)</f>
        <v>3</v>
      </c>
      <c r="W130" t="str">
        <f t="shared" si="10"/>
        <v>ocean</v>
      </c>
      <c r="X130">
        <f t="shared" si="7"/>
        <v>0</v>
      </c>
    </row>
    <row r="131" spans="1:24" x14ac:dyDescent="0.25">
      <c r="A131" s="14" t="str">
        <f t="shared" si="8"/>
        <v>CHI2011</v>
      </c>
      <c r="B131" s="14" t="s">
        <v>3</v>
      </c>
      <c r="C131" s="14" t="s">
        <v>10</v>
      </c>
      <c r="D131" s="14">
        <v>2011</v>
      </c>
      <c r="E131" s="14">
        <v>1.192694E-2</v>
      </c>
      <c r="F131" s="14">
        <v>6.5623550000000003E-2</v>
      </c>
      <c r="G131" s="14">
        <v>0.1588145</v>
      </c>
      <c r="H131" s="14">
        <v>2</v>
      </c>
      <c r="I131" s="14">
        <v>5</v>
      </c>
      <c r="J131" s="14" t="s">
        <v>238</v>
      </c>
      <c r="K131" s="14">
        <v>5</v>
      </c>
      <c r="L131" s="14" t="str">
        <f>VLOOKUP($C131,'Info on Coh Anal Stocks'!$A$6:$K$68,2,FALSE)</f>
        <v>BC</v>
      </c>
      <c r="M131" s="14" t="str">
        <f>VLOOKUP($C131,'Info on Coh Anal Stocks'!$A$6:$K$68,3,FALSE)</f>
        <v>LFR</v>
      </c>
      <c r="N131" s="14" t="str">
        <f>VLOOKUP($C131,'Info on Coh Anal Stocks'!$A$6:$K$68,4,FALSE)</f>
        <v>Chilliwack Fall</v>
      </c>
      <c r="O131" s="14">
        <f>VLOOKUP($C131,'Info on Coh Anal Stocks'!$A$6:$K$68,5,FALSE)</f>
        <v>2</v>
      </c>
      <c r="P131" s="14">
        <f>VLOOKUP($C131,'Info on Coh Anal Stocks'!$A$6:$K$68,6,FALSE)</f>
        <v>2</v>
      </c>
      <c r="Q131" s="14">
        <f>VLOOKUP($C131,'Info on Coh Anal Stocks'!$A$6:$K$68,7,FALSE)</f>
        <v>4</v>
      </c>
      <c r="R131" s="14">
        <f>VLOOKUP($C131,'Info on Coh Anal Stocks'!$A$6:$K$68,8,FALSE)</f>
        <v>5</v>
      </c>
      <c r="S131" s="14">
        <f>VLOOKUP($C131,'Info on Coh Anal Stocks'!$A$6:$K$68,9,FALSE)</f>
        <v>0</v>
      </c>
      <c r="T131" s="14">
        <f>VLOOKUP($C131,'Info on Coh Anal Stocks'!$A$6:$K$68,10,FALSE)</f>
        <v>3</v>
      </c>
      <c r="U131">
        <f t="shared" si="9"/>
        <v>2012</v>
      </c>
      <c r="V131" s="14">
        <f>VLOOKUP($C131,'Info on Coh Anal Stocks'!$A$6:$K$68,10,FALSE)</f>
        <v>3</v>
      </c>
      <c r="W131" t="str">
        <f t="shared" si="10"/>
        <v>ocean</v>
      </c>
      <c r="X131">
        <f t="shared" si="7"/>
        <v>0</v>
      </c>
    </row>
    <row r="132" spans="1:24" x14ac:dyDescent="0.25">
      <c r="A132" s="14" t="str">
        <f t="shared" si="8"/>
        <v>CHI2012</v>
      </c>
      <c r="B132" s="14" t="s">
        <v>3</v>
      </c>
      <c r="C132" s="14" t="s">
        <v>10</v>
      </c>
      <c r="D132" s="14">
        <v>2012</v>
      </c>
      <c r="E132" s="14">
        <v>6.2387220000000004E-3</v>
      </c>
      <c r="F132" s="14">
        <v>3.3515690000000001E-2</v>
      </c>
      <c r="G132" s="14">
        <v>8.481727E-2</v>
      </c>
      <c r="H132" s="14">
        <v>2</v>
      </c>
      <c r="I132" s="14">
        <v>5</v>
      </c>
      <c r="J132" s="14" t="s">
        <v>239</v>
      </c>
      <c r="K132" s="14">
        <v>4</v>
      </c>
      <c r="L132" s="14" t="str">
        <f>VLOOKUP($C132,'Info on Coh Anal Stocks'!$A$6:$K$68,2,FALSE)</f>
        <v>BC</v>
      </c>
      <c r="M132" s="14" t="str">
        <f>VLOOKUP($C132,'Info on Coh Anal Stocks'!$A$6:$K$68,3,FALSE)</f>
        <v>LFR</v>
      </c>
      <c r="N132" s="14" t="str">
        <f>VLOOKUP($C132,'Info on Coh Anal Stocks'!$A$6:$K$68,4,FALSE)</f>
        <v>Chilliwack Fall</v>
      </c>
      <c r="O132" s="14">
        <f>VLOOKUP($C132,'Info on Coh Anal Stocks'!$A$6:$K$68,5,FALSE)</f>
        <v>2</v>
      </c>
      <c r="P132" s="14">
        <f>VLOOKUP($C132,'Info on Coh Anal Stocks'!$A$6:$K$68,6,FALSE)</f>
        <v>2</v>
      </c>
      <c r="Q132" s="14">
        <f>VLOOKUP($C132,'Info on Coh Anal Stocks'!$A$6:$K$68,7,FALSE)</f>
        <v>4</v>
      </c>
      <c r="R132" s="14">
        <f>VLOOKUP($C132,'Info on Coh Anal Stocks'!$A$6:$K$68,8,FALSE)</f>
        <v>5</v>
      </c>
      <c r="S132" s="14">
        <f>VLOOKUP($C132,'Info on Coh Anal Stocks'!$A$6:$K$68,9,FALSE)</f>
        <v>0</v>
      </c>
      <c r="T132" s="14">
        <f>VLOOKUP($C132,'Info on Coh Anal Stocks'!$A$6:$K$68,10,FALSE)</f>
        <v>3</v>
      </c>
      <c r="U132">
        <f t="shared" si="9"/>
        <v>2013</v>
      </c>
      <c r="V132" s="14">
        <f>VLOOKUP($C132,'Info on Coh Anal Stocks'!$A$6:$K$68,10,FALSE)</f>
        <v>3</v>
      </c>
      <c r="W132" t="str">
        <f t="shared" si="10"/>
        <v>ocean</v>
      </c>
      <c r="X132">
        <f t="shared" si="7"/>
        <v>1</v>
      </c>
    </row>
    <row r="133" spans="1:24" x14ac:dyDescent="0.25">
      <c r="A133" s="14" t="str">
        <f t="shared" si="8"/>
        <v>CHI2013</v>
      </c>
      <c r="B133" s="14" t="s">
        <v>3</v>
      </c>
      <c r="C133" s="14" t="s">
        <v>10</v>
      </c>
      <c r="D133" s="14">
        <v>2013</v>
      </c>
      <c r="E133" s="14">
        <v>3.1374430000000002E-3</v>
      </c>
      <c r="F133" s="14">
        <v>1.689303E-2</v>
      </c>
      <c r="G133" s="14">
        <v>6.1988109999999999E-2</v>
      </c>
      <c r="H133" s="14">
        <v>2</v>
      </c>
      <c r="I133" s="14">
        <v>5</v>
      </c>
      <c r="J133" s="14" t="s">
        <v>239</v>
      </c>
      <c r="K133" s="14">
        <v>3</v>
      </c>
      <c r="L133" s="14" t="str">
        <f>VLOOKUP($C133,'Info on Coh Anal Stocks'!$A$6:$K$68,2,FALSE)</f>
        <v>BC</v>
      </c>
      <c r="M133" s="14" t="str">
        <f>VLOOKUP($C133,'Info on Coh Anal Stocks'!$A$6:$K$68,3,FALSE)</f>
        <v>LFR</v>
      </c>
      <c r="N133" s="14" t="str">
        <f>VLOOKUP($C133,'Info on Coh Anal Stocks'!$A$6:$K$68,4,FALSE)</f>
        <v>Chilliwack Fall</v>
      </c>
      <c r="O133" s="14">
        <f>VLOOKUP($C133,'Info on Coh Anal Stocks'!$A$6:$K$68,5,FALSE)</f>
        <v>2</v>
      </c>
      <c r="P133" s="14">
        <f>VLOOKUP($C133,'Info on Coh Anal Stocks'!$A$6:$K$68,6,FALSE)</f>
        <v>2</v>
      </c>
      <c r="Q133" s="14">
        <f>VLOOKUP($C133,'Info on Coh Anal Stocks'!$A$6:$K$68,7,FALSE)</f>
        <v>4</v>
      </c>
      <c r="R133" s="14">
        <f>VLOOKUP($C133,'Info on Coh Anal Stocks'!$A$6:$K$68,8,FALSE)</f>
        <v>5</v>
      </c>
      <c r="S133" s="14">
        <f>VLOOKUP($C133,'Info on Coh Anal Stocks'!$A$6:$K$68,9,FALSE)</f>
        <v>0</v>
      </c>
      <c r="T133" s="14">
        <f>VLOOKUP($C133,'Info on Coh Anal Stocks'!$A$6:$K$68,10,FALSE)</f>
        <v>3</v>
      </c>
      <c r="U133">
        <f t="shared" si="9"/>
        <v>2014</v>
      </c>
      <c r="V133" s="14">
        <f>VLOOKUP($C133,'Info on Coh Anal Stocks'!$A$6:$K$68,10,FALSE)</f>
        <v>3</v>
      </c>
      <c r="W133" t="str">
        <f t="shared" si="10"/>
        <v>ocean</v>
      </c>
      <c r="X133">
        <f t="shared" si="7"/>
        <v>2</v>
      </c>
    </row>
    <row r="134" spans="1:24" x14ac:dyDescent="0.25">
      <c r="A134" s="14" t="str">
        <f t="shared" si="8"/>
        <v>CHI2014</v>
      </c>
      <c r="B134" s="14" t="s">
        <v>3</v>
      </c>
      <c r="C134" s="14" t="s">
        <v>10</v>
      </c>
      <c r="D134" s="14">
        <v>2014</v>
      </c>
      <c r="E134" s="19">
        <v>8.1113839999999993E-3</v>
      </c>
      <c r="F134" s="19">
        <v>8.1113839999999993E-3</v>
      </c>
      <c r="G134" s="14">
        <v>8.4817219999999999E-2</v>
      </c>
      <c r="H134" s="14">
        <v>2</v>
      </c>
      <c r="I134" s="14">
        <v>5</v>
      </c>
      <c r="J134" s="14" t="s">
        <v>239</v>
      </c>
      <c r="K134" s="14">
        <v>2</v>
      </c>
      <c r="L134" s="14" t="str">
        <f>VLOOKUP($C134,'Info on Coh Anal Stocks'!$A$6:$K$68,2,FALSE)</f>
        <v>BC</v>
      </c>
      <c r="M134" s="14" t="str">
        <f>VLOOKUP($C134,'Info on Coh Anal Stocks'!$A$6:$K$68,3,FALSE)</f>
        <v>LFR</v>
      </c>
      <c r="N134" s="14" t="str">
        <f>VLOOKUP($C134,'Info on Coh Anal Stocks'!$A$6:$K$68,4,FALSE)</f>
        <v>Chilliwack Fall</v>
      </c>
      <c r="O134" s="14">
        <f>VLOOKUP($C134,'Info on Coh Anal Stocks'!$A$6:$K$68,5,FALSE)</f>
        <v>2</v>
      </c>
      <c r="P134" s="14">
        <f>VLOOKUP($C134,'Info on Coh Anal Stocks'!$A$6:$K$68,6,FALSE)</f>
        <v>2</v>
      </c>
      <c r="Q134" s="14">
        <f>VLOOKUP($C134,'Info on Coh Anal Stocks'!$A$6:$K$68,7,FALSE)</f>
        <v>4</v>
      </c>
      <c r="R134" s="14">
        <f>VLOOKUP($C134,'Info on Coh Anal Stocks'!$A$6:$K$68,8,FALSE)</f>
        <v>5</v>
      </c>
      <c r="S134" s="14">
        <f>VLOOKUP($C134,'Info on Coh Anal Stocks'!$A$6:$K$68,9,FALSE)</f>
        <v>0</v>
      </c>
      <c r="T134" s="14">
        <f>VLOOKUP($C134,'Info on Coh Anal Stocks'!$A$6:$K$68,10,FALSE)</f>
        <v>3</v>
      </c>
      <c r="U134">
        <f t="shared" si="9"/>
        <v>2015</v>
      </c>
      <c r="V134" s="14">
        <f>VLOOKUP($C134,'Info on Coh Anal Stocks'!$A$6:$K$68,10,FALSE)</f>
        <v>3</v>
      </c>
      <c r="W134" t="str">
        <f t="shared" si="10"/>
        <v>ocean</v>
      </c>
      <c r="X134">
        <f t="shared" si="7"/>
        <v>3</v>
      </c>
    </row>
    <row r="135" spans="1:24" x14ac:dyDescent="0.25">
      <c r="A135" s="14" t="str">
        <f t="shared" si="8"/>
        <v>COW1985</v>
      </c>
      <c r="B135" s="14" t="s">
        <v>3</v>
      </c>
      <c r="C135" s="14" t="s">
        <v>12</v>
      </c>
      <c r="D135" s="14">
        <v>1985</v>
      </c>
      <c r="E135" s="14">
        <v>2.1469169999999999E-3</v>
      </c>
      <c r="F135" s="14">
        <v>1.1154280000000001E-2</v>
      </c>
      <c r="G135" s="14">
        <v>2.6709299999999998E-2</v>
      </c>
      <c r="H135" s="14">
        <v>2</v>
      </c>
      <c r="I135" s="14">
        <v>5</v>
      </c>
      <c r="J135" s="14" t="s">
        <v>238</v>
      </c>
      <c r="K135" s="14">
        <v>5</v>
      </c>
      <c r="L135" s="14" t="str">
        <f>VLOOKUP($C135,'Info on Coh Anal Stocks'!$A$6:$K$68,2,FALSE)</f>
        <v>BC</v>
      </c>
      <c r="M135" s="14" t="str">
        <f>VLOOKUP($C135,'Info on Coh Anal Stocks'!$A$6:$K$68,3,FALSE)</f>
        <v>LGS</v>
      </c>
      <c r="N135" s="14" t="str">
        <f>VLOOKUP($C135,'Info on Coh Anal Stocks'!$A$6:$K$68,4,FALSE)</f>
        <v>Cowichan</v>
      </c>
      <c r="O135" s="14">
        <f>VLOOKUP($C135,'Info on Coh Anal Stocks'!$A$6:$K$68,5,FALSE)</f>
        <v>2</v>
      </c>
      <c r="P135" s="14">
        <f>VLOOKUP($C135,'Info on Coh Anal Stocks'!$A$6:$K$68,6,FALSE)</f>
        <v>2</v>
      </c>
      <c r="Q135" s="14">
        <f>VLOOKUP($C135,'Info on Coh Anal Stocks'!$A$6:$K$68,7,FALSE)</f>
        <v>4</v>
      </c>
      <c r="R135" s="14">
        <f>VLOOKUP($C135,'Info on Coh Anal Stocks'!$A$6:$K$68,8,FALSE)</f>
        <v>5</v>
      </c>
      <c r="S135" s="14">
        <f>VLOOKUP($C135,'Info on Coh Anal Stocks'!$A$6:$K$68,9,FALSE)</f>
        <v>0</v>
      </c>
      <c r="T135" s="14">
        <f>VLOOKUP($C135,'Info on Coh Anal Stocks'!$A$6:$K$68,10,FALSE)</f>
        <v>3</v>
      </c>
      <c r="U135">
        <f t="shared" si="9"/>
        <v>1986</v>
      </c>
      <c r="V135" s="14">
        <f>VLOOKUP($C135,'Info on Coh Anal Stocks'!$A$6:$K$68,10,FALSE)</f>
        <v>3</v>
      </c>
      <c r="W135" t="str">
        <f t="shared" si="10"/>
        <v>ocean</v>
      </c>
      <c r="X135">
        <f t="shared" si="7"/>
        <v>0</v>
      </c>
    </row>
    <row r="136" spans="1:24" x14ac:dyDescent="0.25">
      <c r="A136" s="14" t="str">
        <f t="shared" si="8"/>
        <v>COW1986</v>
      </c>
      <c r="B136" s="14" t="s">
        <v>3</v>
      </c>
      <c r="C136" s="14" t="s">
        <v>12</v>
      </c>
      <c r="D136" s="14">
        <v>1986</v>
      </c>
      <c r="E136" s="14" t="s">
        <v>142</v>
      </c>
      <c r="F136" s="14" t="s">
        <v>142</v>
      </c>
      <c r="G136" s="14" t="s">
        <v>142</v>
      </c>
      <c r="H136" s="14" t="s">
        <v>142</v>
      </c>
      <c r="I136" s="14" t="s">
        <v>142</v>
      </c>
      <c r="J136" s="14" t="s">
        <v>142</v>
      </c>
      <c r="K136" s="14" t="s">
        <v>142</v>
      </c>
      <c r="L136" s="14" t="str">
        <f>VLOOKUP($C136,'Info on Coh Anal Stocks'!$A$6:$K$68,2,FALSE)</f>
        <v>BC</v>
      </c>
      <c r="M136" s="14" t="str">
        <f>VLOOKUP($C136,'Info on Coh Anal Stocks'!$A$6:$K$68,3,FALSE)</f>
        <v>LGS</v>
      </c>
      <c r="N136" s="14" t="str">
        <f>VLOOKUP($C136,'Info on Coh Anal Stocks'!$A$6:$K$68,4,FALSE)</f>
        <v>Cowichan</v>
      </c>
      <c r="O136" s="14">
        <f>VLOOKUP($C136,'Info on Coh Anal Stocks'!$A$6:$K$68,5,FALSE)</f>
        <v>2</v>
      </c>
      <c r="P136" s="14">
        <f>VLOOKUP($C136,'Info on Coh Anal Stocks'!$A$6:$K$68,6,FALSE)</f>
        <v>2</v>
      </c>
      <c r="Q136" s="14">
        <f>VLOOKUP($C136,'Info on Coh Anal Stocks'!$A$6:$K$68,7,FALSE)</f>
        <v>4</v>
      </c>
      <c r="R136" s="14">
        <f>VLOOKUP($C136,'Info on Coh Anal Stocks'!$A$6:$K$68,8,FALSE)</f>
        <v>5</v>
      </c>
      <c r="S136" s="14">
        <f>VLOOKUP($C136,'Info on Coh Anal Stocks'!$A$6:$K$68,9,FALSE)</f>
        <v>0</v>
      </c>
      <c r="T136" s="14">
        <f>VLOOKUP($C136,'Info on Coh Anal Stocks'!$A$6:$K$68,10,FALSE)</f>
        <v>3</v>
      </c>
      <c r="U136">
        <f t="shared" si="9"/>
        <v>1987</v>
      </c>
      <c r="V136" s="14">
        <f>VLOOKUP($C136,'Info on Coh Anal Stocks'!$A$6:$K$68,10,FALSE)</f>
        <v>3</v>
      </c>
      <c r="W136" t="str">
        <f t="shared" si="10"/>
        <v>ocean</v>
      </c>
      <c r="X136" t="str">
        <f t="shared" si="7"/>
        <v>na</v>
      </c>
    </row>
    <row r="137" spans="1:24" x14ac:dyDescent="0.25">
      <c r="A137" s="14" t="str">
        <f t="shared" si="8"/>
        <v>COW1987</v>
      </c>
      <c r="B137" s="14" t="s">
        <v>3</v>
      </c>
      <c r="C137" s="14" t="s">
        <v>12</v>
      </c>
      <c r="D137" s="14">
        <v>1987</v>
      </c>
      <c r="E137" s="14">
        <v>4.1062920000000001E-3</v>
      </c>
      <c r="F137" s="14">
        <v>1.431578E-2</v>
      </c>
      <c r="G137" s="14">
        <v>3.3353540000000001E-2</v>
      </c>
      <c r="H137" s="14">
        <v>2</v>
      </c>
      <c r="I137" s="14">
        <v>5</v>
      </c>
      <c r="J137" s="14" t="s">
        <v>238</v>
      </c>
      <c r="K137" s="14">
        <v>5</v>
      </c>
      <c r="L137" s="14" t="str">
        <f>VLOOKUP($C137,'Info on Coh Anal Stocks'!$A$6:$K$68,2,FALSE)</f>
        <v>BC</v>
      </c>
      <c r="M137" s="14" t="str">
        <f>VLOOKUP($C137,'Info on Coh Anal Stocks'!$A$6:$K$68,3,FALSE)</f>
        <v>LGS</v>
      </c>
      <c r="N137" s="14" t="str">
        <f>VLOOKUP($C137,'Info on Coh Anal Stocks'!$A$6:$K$68,4,FALSE)</f>
        <v>Cowichan</v>
      </c>
      <c r="O137" s="14">
        <f>VLOOKUP($C137,'Info on Coh Anal Stocks'!$A$6:$K$68,5,FALSE)</f>
        <v>2</v>
      </c>
      <c r="P137" s="14">
        <f>VLOOKUP($C137,'Info on Coh Anal Stocks'!$A$6:$K$68,6,FALSE)</f>
        <v>2</v>
      </c>
      <c r="Q137" s="14">
        <f>VLOOKUP($C137,'Info on Coh Anal Stocks'!$A$6:$K$68,7,FALSE)</f>
        <v>4</v>
      </c>
      <c r="R137" s="14">
        <f>VLOOKUP($C137,'Info on Coh Anal Stocks'!$A$6:$K$68,8,FALSE)</f>
        <v>5</v>
      </c>
      <c r="S137" s="14">
        <f>VLOOKUP($C137,'Info on Coh Anal Stocks'!$A$6:$K$68,9,FALSE)</f>
        <v>0</v>
      </c>
      <c r="T137" s="14">
        <f>VLOOKUP($C137,'Info on Coh Anal Stocks'!$A$6:$K$68,10,FALSE)</f>
        <v>3</v>
      </c>
      <c r="U137">
        <f t="shared" si="9"/>
        <v>1988</v>
      </c>
      <c r="V137" s="14">
        <f>VLOOKUP($C137,'Info on Coh Anal Stocks'!$A$6:$K$68,10,FALSE)</f>
        <v>3</v>
      </c>
      <c r="W137" t="str">
        <f t="shared" si="10"/>
        <v>ocean</v>
      </c>
      <c r="X137">
        <f t="shared" si="7"/>
        <v>0</v>
      </c>
    </row>
    <row r="138" spans="1:24" x14ac:dyDescent="0.25">
      <c r="A138" s="14" t="str">
        <f t="shared" si="8"/>
        <v>COW1988</v>
      </c>
      <c r="B138" s="14" t="s">
        <v>3</v>
      </c>
      <c r="C138" s="14" t="s">
        <v>12</v>
      </c>
      <c r="D138" s="14">
        <v>1988</v>
      </c>
      <c r="E138" s="19">
        <v>7.7662060000000003E-3</v>
      </c>
      <c r="F138" s="14">
        <v>2.4671289999999998E-2</v>
      </c>
      <c r="G138" s="14">
        <v>5.5695099999999997E-2</v>
      </c>
      <c r="H138" s="14">
        <v>2</v>
      </c>
      <c r="I138" s="14">
        <v>5</v>
      </c>
      <c r="J138" s="14" t="s">
        <v>238</v>
      </c>
      <c r="K138" s="14">
        <v>5</v>
      </c>
      <c r="L138" s="14" t="str">
        <f>VLOOKUP($C138,'Info on Coh Anal Stocks'!$A$6:$K$68,2,FALSE)</f>
        <v>BC</v>
      </c>
      <c r="M138" s="14" t="str">
        <f>VLOOKUP($C138,'Info on Coh Anal Stocks'!$A$6:$K$68,3,FALSE)</f>
        <v>LGS</v>
      </c>
      <c r="N138" s="14" t="str">
        <f>VLOOKUP($C138,'Info on Coh Anal Stocks'!$A$6:$K$68,4,FALSE)</f>
        <v>Cowichan</v>
      </c>
      <c r="O138" s="14">
        <f>VLOOKUP($C138,'Info on Coh Anal Stocks'!$A$6:$K$68,5,FALSE)</f>
        <v>2</v>
      </c>
      <c r="P138" s="14">
        <f>VLOOKUP($C138,'Info on Coh Anal Stocks'!$A$6:$K$68,6,FALSE)</f>
        <v>2</v>
      </c>
      <c r="Q138" s="14">
        <f>VLOOKUP($C138,'Info on Coh Anal Stocks'!$A$6:$K$68,7,FALSE)</f>
        <v>4</v>
      </c>
      <c r="R138" s="14">
        <f>VLOOKUP($C138,'Info on Coh Anal Stocks'!$A$6:$K$68,8,FALSE)</f>
        <v>5</v>
      </c>
      <c r="S138" s="14">
        <f>VLOOKUP($C138,'Info on Coh Anal Stocks'!$A$6:$K$68,9,FALSE)</f>
        <v>0</v>
      </c>
      <c r="T138" s="14">
        <f>VLOOKUP($C138,'Info on Coh Anal Stocks'!$A$6:$K$68,10,FALSE)</f>
        <v>3</v>
      </c>
      <c r="U138">
        <f t="shared" si="9"/>
        <v>1989</v>
      </c>
      <c r="V138" s="14">
        <f>VLOOKUP($C138,'Info on Coh Anal Stocks'!$A$6:$K$68,10,FALSE)</f>
        <v>3</v>
      </c>
      <c r="W138" t="str">
        <f t="shared" si="10"/>
        <v>ocean</v>
      </c>
      <c r="X138">
        <f t="shared" ref="X138:X201" si="11">IF(EXACT(I138,"na"),"na",I138-K138)</f>
        <v>0</v>
      </c>
    </row>
    <row r="139" spans="1:24" x14ac:dyDescent="0.25">
      <c r="A139" s="14" t="str">
        <f t="shared" si="8"/>
        <v>COW1989</v>
      </c>
      <c r="B139" s="14" t="s">
        <v>3</v>
      </c>
      <c r="C139" s="14" t="s">
        <v>12</v>
      </c>
      <c r="D139" s="14">
        <v>1989</v>
      </c>
      <c r="E139" s="14">
        <v>9.9242440000000005E-3</v>
      </c>
      <c r="F139" s="14">
        <v>2.862487E-2</v>
      </c>
      <c r="G139" s="14">
        <v>6.3710260000000005E-2</v>
      </c>
      <c r="H139" s="14">
        <v>2</v>
      </c>
      <c r="I139" s="14">
        <v>5</v>
      </c>
      <c r="J139" s="14" t="s">
        <v>238</v>
      </c>
      <c r="K139" s="14">
        <v>5</v>
      </c>
      <c r="L139" s="14" t="str">
        <f>VLOOKUP($C139,'Info on Coh Anal Stocks'!$A$6:$K$68,2,FALSE)</f>
        <v>BC</v>
      </c>
      <c r="M139" s="14" t="str">
        <f>VLOOKUP($C139,'Info on Coh Anal Stocks'!$A$6:$K$68,3,FALSE)</f>
        <v>LGS</v>
      </c>
      <c r="N139" s="14" t="str">
        <f>VLOOKUP($C139,'Info on Coh Anal Stocks'!$A$6:$K$68,4,FALSE)</f>
        <v>Cowichan</v>
      </c>
      <c r="O139" s="14">
        <f>VLOOKUP($C139,'Info on Coh Anal Stocks'!$A$6:$K$68,5,FALSE)</f>
        <v>2</v>
      </c>
      <c r="P139" s="14">
        <f>VLOOKUP($C139,'Info on Coh Anal Stocks'!$A$6:$K$68,6,FALSE)</f>
        <v>2</v>
      </c>
      <c r="Q139" s="14">
        <f>VLOOKUP($C139,'Info on Coh Anal Stocks'!$A$6:$K$68,7,FALSE)</f>
        <v>4</v>
      </c>
      <c r="R139" s="14">
        <f>VLOOKUP($C139,'Info on Coh Anal Stocks'!$A$6:$K$68,8,FALSE)</f>
        <v>5</v>
      </c>
      <c r="S139" s="14">
        <f>VLOOKUP($C139,'Info on Coh Anal Stocks'!$A$6:$K$68,9,FALSE)</f>
        <v>0</v>
      </c>
      <c r="T139" s="14">
        <f>VLOOKUP($C139,'Info on Coh Anal Stocks'!$A$6:$K$68,10,FALSE)</f>
        <v>3</v>
      </c>
      <c r="U139">
        <f t="shared" si="9"/>
        <v>1990</v>
      </c>
      <c r="V139" s="14">
        <f>VLOOKUP($C139,'Info on Coh Anal Stocks'!$A$6:$K$68,10,FALSE)</f>
        <v>3</v>
      </c>
      <c r="W139" t="str">
        <f t="shared" si="10"/>
        <v>ocean</v>
      </c>
      <c r="X139">
        <f t="shared" si="11"/>
        <v>0</v>
      </c>
    </row>
    <row r="140" spans="1:24" x14ac:dyDescent="0.25">
      <c r="A140" s="14" t="str">
        <f t="shared" si="8"/>
        <v>COW1990</v>
      </c>
      <c r="B140" s="14" t="s">
        <v>3</v>
      </c>
      <c r="C140" s="14" t="s">
        <v>12</v>
      </c>
      <c r="D140" s="14">
        <v>1990</v>
      </c>
      <c r="E140" s="14">
        <v>9.7176180000000008E-3</v>
      </c>
      <c r="F140" s="14">
        <v>3.0968909999999999E-2</v>
      </c>
      <c r="G140" s="14">
        <v>6.8292759999999994E-2</v>
      </c>
      <c r="H140" s="14">
        <v>2</v>
      </c>
      <c r="I140" s="14">
        <v>5</v>
      </c>
      <c r="J140" s="14" t="s">
        <v>238</v>
      </c>
      <c r="K140" s="14">
        <v>5</v>
      </c>
      <c r="L140" s="14" t="str">
        <f>VLOOKUP($C140,'Info on Coh Anal Stocks'!$A$6:$K$68,2,FALSE)</f>
        <v>BC</v>
      </c>
      <c r="M140" s="14" t="str">
        <f>VLOOKUP($C140,'Info on Coh Anal Stocks'!$A$6:$K$68,3,FALSE)</f>
        <v>LGS</v>
      </c>
      <c r="N140" s="14" t="str">
        <f>VLOOKUP($C140,'Info on Coh Anal Stocks'!$A$6:$K$68,4,FALSE)</f>
        <v>Cowichan</v>
      </c>
      <c r="O140" s="14">
        <f>VLOOKUP($C140,'Info on Coh Anal Stocks'!$A$6:$K$68,5,FALSE)</f>
        <v>2</v>
      </c>
      <c r="P140" s="14">
        <f>VLOOKUP($C140,'Info on Coh Anal Stocks'!$A$6:$K$68,6,FALSE)</f>
        <v>2</v>
      </c>
      <c r="Q140" s="14">
        <f>VLOOKUP($C140,'Info on Coh Anal Stocks'!$A$6:$K$68,7,FALSE)</f>
        <v>4</v>
      </c>
      <c r="R140" s="14">
        <f>VLOOKUP($C140,'Info on Coh Anal Stocks'!$A$6:$K$68,8,FALSE)</f>
        <v>5</v>
      </c>
      <c r="S140" s="14">
        <f>VLOOKUP($C140,'Info on Coh Anal Stocks'!$A$6:$K$68,9,FALSE)</f>
        <v>0</v>
      </c>
      <c r="T140" s="14">
        <f>VLOOKUP($C140,'Info on Coh Anal Stocks'!$A$6:$K$68,10,FALSE)</f>
        <v>3</v>
      </c>
      <c r="U140">
        <f t="shared" si="9"/>
        <v>1991</v>
      </c>
      <c r="V140" s="14">
        <f>VLOOKUP($C140,'Info on Coh Anal Stocks'!$A$6:$K$68,10,FALSE)</f>
        <v>3</v>
      </c>
      <c r="W140" t="str">
        <f t="shared" si="10"/>
        <v>ocean</v>
      </c>
      <c r="X140">
        <f t="shared" si="11"/>
        <v>0</v>
      </c>
    </row>
    <row r="141" spans="1:24" x14ac:dyDescent="0.25">
      <c r="A141" s="14" t="str">
        <f t="shared" si="8"/>
        <v>COW1991</v>
      </c>
      <c r="B141" s="14" t="s">
        <v>3</v>
      </c>
      <c r="C141" s="14" t="s">
        <v>12</v>
      </c>
      <c r="D141" s="14">
        <v>1991</v>
      </c>
      <c r="E141" s="14">
        <v>5.1499359999999999E-3</v>
      </c>
      <c r="F141" s="14">
        <v>1.224739E-2</v>
      </c>
      <c r="G141" s="14">
        <v>2.718452E-2</v>
      </c>
      <c r="H141" s="14">
        <v>2</v>
      </c>
      <c r="I141" s="14">
        <v>5</v>
      </c>
      <c r="J141" s="14" t="s">
        <v>238</v>
      </c>
      <c r="K141" s="14">
        <v>5</v>
      </c>
      <c r="L141" s="14" t="str">
        <f>VLOOKUP($C141,'Info on Coh Anal Stocks'!$A$6:$K$68,2,FALSE)</f>
        <v>BC</v>
      </c>
      <c r="M141" s="14" t="str">
        <f>VLOOKUP($C141,'Info on Coh Anal Stocks'!$A$6:$K$68,3,FALSE)</f>
        <v>LGS</v>
      </c>
      <c r="N141" s="14" t="str">
        <f>VLOOKUP($C141,'Info on Coh Anal Stocks'!$A$6:$K$68,4,FALSE)</f>
        <v>Cowichan</v>
      </c>
      <c r="O141" s="14">
        <f>VLOOKUP($C141,'Info on Coh Anal Stocks'!$A$6:$K$68,5,FALSE)</f>
        <v>2</v>
      </c>
      <c r="P141" s="14">
        <f>VLOOKUP($C141,'Info on Coh Anal Stocks'!$A$6:$K$68,6,FALSE)</f>
        <v>2</v>
      </c>
      <c r="Q141" s="14">
        <f>VLOOKUP($C141,'Info on Coh Anal Stocks'!$A$6:$K$68,7,FALSE)</f>
        <v>4</v>
      </c>
      <c r="R141" s="14">
        <f>VLOOKUP($C141,'Info on Coh Anal Stocks'!$A$6:$K$68,8,FALSE)</f>
        <v>5</v>
      </c>
      <c r="S141" s="14">
        <f>VLOOKUP($C141,'Info on Coh Anal Stocks'!$A$6:$K$68,9,FALSE)</f>
        <v>0</v>
      </c>
      <c r="T141" s="14">
        <f>VLOOKUP($C141,'Info on Coh Anal Stocks'!$A$6:$K$68,10,FALSE)</f>
        <v>3</v>
      </c>
      <c r="U141">
        <f t="shared" si="9"/>
        <v>1992</v>
      </c>
      <c r="V141" s="14">
        <f>VLOOKUP($C141,'Info on Coh Anal Stocks'!$A$6:$K$68,10,FALSE)</f>
        <v>3</v>
      </c>
      <c r="W141" t="str">
        <f t="shared" si="10"/>
        <v>ocean</v>
      </c>
      <c r="X141">
        <f t="shared" si="11"/>
        <v>0</v>
      </c>
    </row>
    <row r="142" spans="1:24" x14ac:dyDescent="0.25">
      <c r="A142" s="14" t="str">
        <f t="shared" si="8"/>
        <v>COW1992</v>
      </c>
      <c r="B142" s="14" t="s">
        <v>3</v>
      </c>
      <c r="C142" s="14" t="s">
        <v>12</v>
      </c>
      <c r="D142" s="14">
        <v>1992</v>
      </c>
      <c r="E142" s="19">
        <v>4.1600439999999999E-3</v>
      </c>
      <c r="F142" s="14">
        <v>1.157618E-2</v>
      </c>
      <c r="G142" s="14">
        <v>2.5604439999999999E-2</v>
      </c>
      <c r="H142" s="14">
        <v>2</v>
      </c>
      <c r="I142" s="14">
        <v>5</v>
      </c>
      <c r="J142" s="14" t="s">
        <v>238</v>
      </c>
      <c r="K142" s="14">
        <v>5</v>
      </c>
      <c r="L142" s="14" t="str">
        <f>VLOOKUP($C142,'Info on Coh Anal Stocks'!$A$6:$K$68,2,FALSE)</f>
        <v>BC</v>
      </c>
      <c r="M142" s="14" t="str">
        <f>VLOOKUP($C142,'Info on Coh Anal Stocks'!$A$6:$K$68,3,FALSE)</f>
        <v>LGS</v>
      </c>
      <c r="N142" s="14" t="str">
        <f>VLOOKUP($C142,'Info on Coh Anal Stocks'!$A$6:$K$68,4,FALSE)</f>
        <v>Cowichan</v>
      </c>
      <c r="O142" s="14">
        <f>VLOOKUP($C142,'Info on Coh Anal Stocks'!$A$6:$K$68,5,FALSE)</f>
        <v>2</v>
      </c>
      <c r="P142" s="14">
        <f>VLOOKUP($C142,'Info on Coh Anal Stocks'!$A$6:$K$68,6,FALSE)</f>
        <v>2</v>
      </c>
      <c r="Q142" s="14">
        <f>VLOOKUP($C142,'Info on Coh Anal Stocks'!$A$6:$K$68,7,FALSE)</f>
        <v>4</v>
      </c>
      <c r="R142" s="14">
        <f>VLOOKUP($C142,'Info on Coh Anal Stocks'!$A$6:$K$68,8,FALSE)</f>
        <v>5</v>
      </c>
      <c r="S142" s="14">
        <f>VLOOKUP($C142,'Info on Coh Anal Stocks'!$A$6:$K$68,9,FALSE)</f>
        <v>0</v>
      </c>
      <c r="T142" s="14">
        <f>VLOOKUP($C142,'Info on Coh Anal Stocks'!$A$6:$K$68,10,FALSE)</f>
        <v>3</v>
      </c>
      <c r="U142">
        <f t="shared" si="9"/>
        <v>1993</v>
      </c>
      <c r="V142" s="14">
        <f>VLOOKUP($C142,'Info on Coh Anal Stocks'!$A$6:$K$68,10,FALSE)</f>
        <v>3</v>
      </c>
      <c r="W142" t="str">
        <f t="shared" si="10"/>
        <v>ocean</v>
      </c>
      <c r="X142">
        <f t="shared" si="11"/>
        <v>0</v>
      </c>
    </row>
    <row r="143" spans="1:24" x14ac:dyDescent="0.25">
      <c r="A143" s="14" t="str">
        <f t="shared" si="8"/>
        <v>COW1993</v>
      </c>
      <c r="B143" s="14" t="s">
        <v>3</v>
      </c>
      <c r="C143" s="14" t="s">
        <v>12</v>
      </c>
      <c r="D143" s="14">
        <v>1993</v>
      </c>
      <c r="E143" s="19">
        <v>3.5907679999999998E-3</v>
      </c>
      <c r="F143" s="14">
        <v>8.3365539999999995E-3</v>
      </c>
      <c r="G143" s="14">
        <v>1.7955680000000002E-2</v>
      </c>
      <c r="H143" s="14">
        <v>2</v>
      </c>
      <c r="I143" s="14">
        <v>5</v>
      </c>
      <c r="J143" s="14" t="s">
        <v>238</v>
      </c>
      <c r="K143" s="14">
        <v>5</v>
      </c>
      <c r="L143" s="14" t="str">
        <f>VLOOKUP($C143,'Info on Coh Anal Stocks'!$A$6:$K$68,2,FALSE)</f>
        <v>BC</v>
      </c>
      <c r="M143" s="14" t="str">
        <f>VLOOKUP($C143,'Info on Coh Anal Stocks'!$A$6:$K$68,3,FALSE)</f>
        <v>LGS</v>
      </c>
      <c r="N143" s="14" t="str">
        <f>VLOOKUP($C143,'Info on Coh Anal Stocks'!$A$6:$K$68,4,FALSE)</f>
        <v>Cowichan</v>
      </c>
      <c r="O143" s="14">
        <f>VLOOKUP($C143,'Info on Coh Anal Stocks'!$A$6:$K$68,5,FALSE)</f>
        <v>2</v>
      </c>
      <c r="P143" s="14">
        <f>VLOOKUP($C143,'Info on Coh Anal Stocks'!$A$6:$K$68,6,FALSE)</f>
        <v>2</v>
      </c>
      <c r="Q143" s="14">
        <f>VLOOKUP($C143,'Info on Coh Anal Stocks'!$A$6:$K$68,7,FALSE)</f>
        <v>4</v>
      </c>
      <c r="R143" s="14">
        <f>VLOOKUP($C143,'Info on Coh Anal Stocks'!$A$6:$K$68,8,FALSE)</f>
        <v>5</v>
      </c>
      <c r="S143" s="14">
        <f>VLOOKUP($C143,'Info on Coh Anal Stocks'!$A$6:$K$68,9,FALSE)</f>
        <v>0</v>
      </c>
      <c r="T143" s="14">
        <f>VLOOKUP($C143,'Info on Coh Anal Stocks'!$A$6:$K$68,10,FALSE)</f>
        <v>3</v>
      </c>
      <c r="U143">
        <f t="shared" si="9"/>
        <v>1994</v>
      </c>
      <c r="V143" s="14">
        <f>VLOOKUP($C143,'Info on Coh Anal Stocks'!$A$6:$K$68,10,FALSE)</f>
        <v>3</v>
      </c>
      <c r="W143" t="str">
        <f t="shared" si="10"/>
        <v>ocean</v>
      </c>
      <c r="X143">
        <f t="shared" si="11"/>
        <v>0</v>
      </c>
    </row>
    <row r="144" spans="1:24" x14ac:dyDescent="0.25">
      <c r="A144" s="14" t="str">
        <f t="shared" si="8"/>
        <v>COW1994</v>
      </c>
      <c r="B144" s="14" t="s">
        <v>3</v>
      </c>
      <c r="C144" s="14" t="s">
        <v>12</v>
      </c>
      <c r="D144" s="14">
        <v>1994</v>
      </c>
      <c r="E144" s="19">
        <v>3.9525200000000002E-3</v>
      </c>
      <c r="F144" s="14">
        <v>8.2080710000000008E-3</v>
      </c>
      <c r="G144" s="14">
        <v>1.7425220000000002E-2</v>
      </c>
      <c r="H144" s="14">
        <v>2</v>
      </c>
      <c r="I144" s="14">
        <v>5</v>
      </c>
      <c r="J144" s="14" t="s">
        <v>238</v>
      </c>
      <c r="K144" s="14">
        <v>5</v>
      </c>
      <c r="L144" s="14" t="str">
        <f>VLOOKUP($C144,'Info on Coh Anal Stocks'!$A$6:$K$68,2,FALSE)</f>
        <v>BC</v>
      </c>
      <c r="M144" s="14" t="str">
        <f>VLOOKUP($C144,'Info on Coh Anal Stocks'!$A$6:$K$68,3,FALSE)</f>
        <v>LGS</v>
      </c>
      <c r="N144" s="14" t="str">
        <f>VLOOKUP($C144,'Info on Coh Anal Stocks'!$A$6:$K$68,4,FALSE)</f>
        <v>Cowichan</v>
      </c>
      <c r="O144" s="14">
        <f>VLOOKUP($C144,'Info on Coh Anal Stocks'!$A$6:$K$68,5,FALSE)</f>
        <v>2</v>
      </c>
      <c r="P144" s="14">
        <f>VLOOKUP($C144,'Info on Coh Anal Stocks'!$A$6:$K$68,6,FALSE)</f>
        <v>2</v>
      </c>
      <c r="Q144" s="14">
        <f>VLOOKUP($C144,'Info on Coh Anal Stocks'!$A$6:$K$68,7,FALSE)</f>
        <v>4</v>
      </c>
      <c r="R144" s="14">
        <f>VLOOKUP($C144,'Info on Coh Anal Stocks'!$A$6:$K$68,8,FALSE)</f>
        <v>5</v>
      </c>
      <c r="S144" s="14">
        <f>VLOOKUP($C144,'Info on Coh Anal Stocks'!$A$6:$K$68,9,FALSE)</f>
        <v>0</v>
      </c>
      <c r="T144" s="14">
        <f>VLOOKUP($C144,'Info on Coh Anal Stocks'!$A$6:$K$68,10,FALSE)</f>
        <v>3</v>
      </c>
      <c r="U144">
        <f t="shared" si="9"/>
        <v>1995</v>
      </c>
      <c r="V144" s="14">
        <f>VLOOKUP($C144,'Info on Coh Anal Stocks'!$A$6:$K$68,10,FALSE)</f>
        <v>3</v>
      </c>
      <c r="W144" t="str">
        <f t="shared" si="10"/>
        <v>ocean</v>
      </c>
      <c r="X144">
        <f t="shared" si="11"/>
        <v>0</v>
      </c>
    </row>
    <row r="145" spans="1:24" x14ac:dyDescent="0.25">
      <c r="A145" s="14" t="str">
        <f t="shared" si="8"/>
        <v>COW1995</v>
      </c>
      <c r="B145" s="14" t="s">
        <v>3</v>
      </c>
      <c r="C145" s="14" t="s">
        <v>12</v>
      </c>
      <c r="D145" s="14">
        <v>1995</v>
      </c>
      <c r="E145" s="19">
        <v>2.5678279999999999E-3</v>
      </c>
      <c r="F145" s="14">
        <v>4.2133789999999997E-3</v>
      </c>
      <c r="G145" s="14">
        <v>8.8106360000000002E-3</v>
      </c>
      <c r="H145" s="14">
        <v>2</v>
      </c>
      <c r="I145" s="14">
        <v>5</v>
      </c>
      <c r="J145" s="14" t="s">
        <v>238</v>
      </c>
      <c r="K145" s="14">
        <v>5</v>
      </c>
      <c r="L145" s="14" t="str">
        <f>VLOOKUP($C145,'Info on Coh Anal Stocks'!$A$6:$K$68,2,FALSE)</f>
        <v>BC</v>
      </c>
      <c r="M145" s="14" t="str">
        <f>VLOOKUP($C145,'Info on Coh Anal Stocks'!$A$6:$K$68,3,FALSE)</f>
        <v>LGS</v>
      </c>
      <c r="N145" s="14" t="str">
        <f>VLOOKUP($C145,'Info on Coh Anal Stocks'!$A$6:$K$68,4,FALSE)</f>
        <v>Cowichan</v>
      </c>
      <c r="O145" s="14">
        <f>VLOOKUP($C145,'Info on Coh Anal Stocks'!$A$6:$K$68,5,FALSE)</f>
        <v>2</v>
      </c>
      <c r="P145" s="14">
        <f>VLOOKUP($C145,'Info on Coh Anal Stocks'!$A$6:$K$68,6,FALSE)</f>
        <v>2</v>
      </c>
      <c r="Q145" s="14">
        <f>VLOOKUP($C145,'Info on Coh Anal Stocks'!$A$6:$K$68,7,FALSE)</f>
        <v>4</v>
      </c>
      <c r="R145" s="14">
        <f>VLOOKUP($C145,'Info on Coh Anal Stocks'!$A$6:$K$68,8,FALSE)</f>
        <v>5</v>
      </c>
      <c r="S145" s="14">
        <f>VLOOKUP($C145,'Info on Coh Anal Stocks'!$A$6:$K$68,9,FALSE)</f>
        <v>0</v>
      </c>
      <c r="T145" s="14">
        <f>VLOOKUP($C145,'Info on Coh Anal Stocks'!$A$6:$K$68,10,FALSE)</f>
        <v>3</v>
      </c>
      <c r="U145">
        <f t="shared" si="9"/>
        <v>1996</v>
      </c>
      <c r="V145" s="14">
        <f>VLOOKUP($C145,'Info on Coh Anal Stocks'!$A$6:$K$68,10,FALSE)</f>
        <v>3</v>
      </c>
      <c r="W145" t="str">
        <f t="shared" si="10"/>
        <v>ocean</v>
      </c>
      <c r="X145">
        <f t="shared" si="11"/>
        <v>0</v>
      </c>
    </row>
    <row r="146" spans="1:24" x14ac:dyDescent="0.25">
      <c r="A146" s="14" t="str">
        <f t="shared" si="8"/>
        <v>COW1996</v>
      </c>
      <c r="B146" s="14" t="s">
        <v>3</v>
      </c>
      <c r="C146" s="14" t="s">
        <v>12</v>
      </c>
      <c r="D146" s="14">
        <v>1996</v>
      </c>
      <c r="E146" s="19">
        <v>1.359018E-3</v>
      </c>
      <c r="F146" s="14">
        <v>3.6732269999999998E-3</v>
      </c>
      <c r="G146" s="14">
        <v>8.2940110000000004E-3</v>
      </c>
      <c r="H146" s="14">
        <v>2</v>
      </c>
      <c r="I146" s="14">
        <v>5</v>
      </c>
      <c r="J146" s="14" t="s">
        <v>238</v>
      </c>
      <c r="K146" s="14">
        <v>5</v>
      </c>
      <c r="L146" s="14" t="str">
        <f>VLOOKUP($C146,'Info on Coh Anal Stocks'!$A$6:$K$68,2,FALSE)</f>
        <v>BC</v>
      </c>
      <c r="M146" s="14" t="str">
        <f>VLOOKUP($C146,'Info on Coh Anal Stocks'!$A$6:$K$68,3,FALSE)</f>
        <v>LGS</v>
      </c>
      <c r="N146" s="14" t="str">
        <f>VLOOKUP($C146,'Info on Coh Anal Stocks'!$A$6:$K$68,4,FALSE)</f>
        <v>Cowichan</v>
      </c>
      <c r="O146" s="14">
        <f>VLOOKUP($C146,'Info on Coh Anal Stocks'!$A$6:$K$68,5,FALSE)</f>
        <v>2</v>
      </c>
      <c r="P146" s="14">
        <f>VLOOKUP($C146,'Info on Coh Anal Stocks'!$A$6:$K$68,6,FALSE)</f>
        <v>2</v>
      </c>
      <c r="Q146" s="14">
        <f>VLOOKUP($C146,'Info on Coh Anal Stocks'!$A$6:$K$68,7,FALSE)</f>
        <v>4</v>
      </c>
      <c r="R146" s="14">
        <f>VLOOKUP($C146,'Info on Coh Anal Stocks'!$A$6:$K$68,8,FALSE)</f>
        <v>5</v>
      </c>
      <c r="S146" s="14">
        <f>VLOOKUP($C146,'Info on Coh Anal Stocks'!$A$6:$K$68,9,FALSE)</f>
        <v>0</v>
      </c>
      <c r="T146" s="14">
        <f>VLOOKUP($C146,'Info on Coh Anal Stocks'!$A$6:$K$68,10,FALSE)</f>
        <v>3</v>
      </c>
      <c r="U146">
        <f t="shared" si="9"/>
        <v>1997</v>
      </c>
      <c r="V146" s="14">
        <f>VLOOKUP($C146,'Info on Coh Anal Stocks'!$A$6:$K$68,10,FALSE)</f>
        <v>3</v>
      </c>
      <c r="W146" t="str">
        <f t="shared" si="10"/>
        <v>ocean</v>
      </c>
      <c r="X146">
        <f t="shared" si="11"/>
        <v>0</v>
      </c>
    </row>
    <row r="147" spans="1:24" x14ac:dyDescent="0.25">
      <c r="A147" s="14" t="str">
        <f t="shared" si="8"/>
        <v>COW1997</v>
      </c>
      <c r="B147" s="14" t="s">
        <v>3</v>
      </c>
      <c r="C147" s="14" t="s">
        <v>12</v>
      </c>
      <c r="D147" s="14">
        <v>1997</v>
      </c>
      <c r="E147" s="19">
        <v>1.1485880000000001E-3</v>
      </c>
      <c r="F147" s="14">
        <v>4.6690359999999997E-3</v>
      </c>
      <c r="G147" s="14">
        <v>1.09988E-2</v>
      </c>
      <c r="H147" s="14">
        <v>2</v>
      </c>
      <c r="I147" s="14">
        <v>5</v>
      </c>
      <c r="J147" s="14" t="s">
        <v>238</v>
      </c>
      <c r="K147" s="14">
        <v>5</v>
      </c>
      <c r="L147" s="14" t="str">
        <f>VLOOKUP($C147,'Info on Coh Anal Stocks'!$A$6:$K$68,2,FALSE)</f>
        <v>BC</v>
      </c>
      <c r="M147" s="14" t="str">
        <f>VLOOKUP($C147,'Info on Coh Anal Stocks'!$A$6:$K$68,3,FALSE)</f>
        <v>LGS</v>
      </c>
      <c r="N147" s="14" t="str">
        <f>VLOOKUP($C147,'Info on Coh Anal Stocks'!$A$6:$K$68,4,FALSE)</f>
        <v>Cowichan</v>
      </c>
      <c r="O147" s="14">
        <f>VLOOKUP($C147,'Info on Coh Anal Stocks'!$A$6:$K$68,5,FALSE)</f>
        <v>2</v>
      </c>
      <c r="P147" s="14">
        <f>VLOOKUP($C147,'Info on Coh Anal Stocks'!$A$6:$K$68,6,FALSE)</f>
        <v>2</v>
      </c>
      <c r="Q147" s="14">
        <f>VLOOKUP($C147,'Info on Coh Anal Stocks'!$A$6:$K$68,7,FALSE)</f>
        <v>4</v>
      </c>
      <c r="R147" s="14">
        <f>VLOOKUP($C147,'Info on Coh Anal Stocks'!$A$6:$K$68,8,FALSE)</f>
        <v>5</v>
      </c>
      <c r="S147" s="14">
        <f>VLOOKUP($C147,'Info on Coh Anal Stocks'!$A$6:$K$68,9,FALSE)</f>
        <v>0</v>
      </c>
      <c r="T147" s="14">
        <f>VLOOKUP($C147,'Info on Coh Anal Stocks'!$A$6:$K$68,10,FALSE)</f>
        <v>3</v>
      </c>
      <c r="U147">
        <f t="shared" si="9"/>
        <v>1998</v>
      </c>
      <c r="V147" s="14">
        <f>VLOOKUP($C147,'Info on Coh Anal Stocks'!$A$6:$K$68,10,FALSE)</f>
        <v>3</v>
      </c>
      <c r="W147" t="str">
        <f t="shared" si="10"/>
        <v>ocean</v>
      </c>
      <c r="X147">
        <f t="shared" si="11"/>
        <v>0</v>
      </c>
    </row>
    <row r="148" spans="1:24" x14ac:dyDescent="0.25">
      <c r="A148" s="14" t="str">
        <f t="shared" si="8"/>
        <v>COW1998</v>
      </c>
      <c r="B148" s="14" t="s">
        <v>3</v>
      </c>
      <c r="C148" s="14" t="s">
        <v>12</v>
      </c>
      <c r="D148" s="14">
        <v>1998</v>
      </c>
      <c r="E148" s="19">
        <v>1.2687830000000001E-3</v>
      </c>
      <c r="F148" s="14">
        <v>5.4102070000000002E-3</v>
      </c>
      <c r="G148" s="14">
        <v>1.292219E-2</v>
      </c>
      <c r="H148" s="14">
        <v>2</v>
      </c>
      <c r="I148" s="14">
        <v>5</v>
      </c>
      <c r="J148" s="14" t="s">
        <v>238</v>
      </c>
      <c r="K148" s="14">
        <v>5</v>
      </c>
      <c r="L148" s="14" t="str">
        <f>VLOOKUP($C148,'Info on Coh Anal Stocks'!$A$6:$K$68,2,FALSE)</f>
        <v>BC</v>
      </c>
      <c r="M148" s="14" t="str">
        <f>VLOOKUP($C148,'Info on Coh Anal Stocks'!$A$6:$K$68,3,FALSE)</f>
        <v>LGS</v>
      </c>
      <c r="N148" s="14" t="str">
        <f>VLOOKUP($C148,'Info on Coh Anal Stocks'!$A$6:$K$68,4,FALSE)</f>
        <v>Cowichan</v>
      </c>
      <c r="O148" s="14">
        <f>VLOOKUP($C148,'Info on Coh Anal Stocks'!$A$6:$K$68,5,FALSE)</f>
        <v>2</v>
      </c>
      <c r="P148" s="14">
        <f>VLOOKUP($C148,'Info on Coh Anal Stocks'!$A$6:$K$68,6,FALSE)</f>
        <v>2</v>
      </c>
      <c r="Q148" s="14">
        <f>VLOOKUP($C148,'Info on Coh Anal Stocks'!$A$6:$K$68,7,FALSE)</f>
        <v>4</v>
      </c>
      <c r="R148" s="14">
        <f>VLOOKUP($C148,'Info on Coh Anal Stocks'!$A$6:$K$68,8,FALSE)</f>
        <v>5</v>
      </c>
      <c r="S148" s="14">
        <f>VLOOKUP($C148,'Info on Coh Anal Stocks'!$A$6:$K$68,9,FALSE)</f>
        <v>0</v>
      </c>
      <c r="T148" s="14">
        <f>VLOOKUP($C148,'Info on Coh Anal Stocks'!$A$6:$K$68,10,FALSE)</f>
        <v>3</v>
      </c>
      <c r="U148">
        <f t="shared" si="9"/>
        <v>1999</v>
      </c>
      <c r="V148" s="14">
        <f>VLOOKUP($C148,'Info on Coh Anal Stocks'!$A$6:$K$68,10,FALSE)</f>
        <v>3</v>
      </c>
      <c r="W148" t="str">
        <f t="shared" si="10"/>
        <v>ocean</v>
      </c>
      <c r="X148">
        <f t="shared" si="11"/>
        <v>0</v>
      </c>
    </row>
    <row r="149" spans="1:24" x14ac:dyDescent="0.25">
      <c r="A149" s="14" t="str">
        <f t="shared" si="8"/>
        <v>COW1999</v>
      </c>
      <c r="B149" s="14" t="s">
        <v>3</v>
      </c>
      <c r="C149" s="14" t="s">
        <v>12</v>
      </c>
      <c r="D149" s="14">
        <v>1999</v>
      </c>
      <c r="E149" s="19">
        <v>8.6912969999999997E-4</v>
      </c>
      <c r="F149" s="14">
        <v>3.9833029999999997E-3</v>
      </c>
      <c r="G149" s="14">
        <v>9.4168389999999998E-3</v>
      </c>
      <c r="H149" s="14">
        <v>2</v>
      </c>
      <c r="I149" s="14">
        <v>5</v>
      </c>
      <c r="J149" s="14" t="s">
        <v>238</v>
      </c>
      <c r="K149" s="14">
        <v>5</v>
      </c>
      <c r="L149" s="14" t="str">
        <f>VLOOKUP($C149,'Info on Coh Anal Stocks'!$A$6:$K$68,2,FALSE)</f>
        <v>BC</v>
      </c>
      <c r="M149" s="14" t="str">
        <f>VLOOKUP($C149,'Info on Coh Anal Stocks'!$A$6:$K$68,3,FALSE)</f>
        <v>LGS</v>
      </c>
      <c r="N149" s="14" t="str">
        <f>VLOOKUP($C149,'Info on Coh Anal Stocks'!$A$6:$K$68,4,FALSE)</f>
        <v>Cowichan</v>
      </c>
      <c r="O149" s="14">
        <f>VLOOKUP($C149,'Info on Coh Anal Stocks'!$A$6:$K$68,5,FALSE)</f>
        <v>2</v>
      </c>
      <c r="P149" s="14">
        <f>VLOOKUP($C149,'Info on Coh Anal Stocks'!$A$6:$K$68,6,FALSE)</f>
        <v>2</v>
      </c>
      <c r="Q149" s="14">
        <f>VLOOKUP($C149,'Info on Coh Anal Stocks'!$A$6:$K$68,7,FALSE)</f>
        <v>4</v>
      </c>
      <c r="R149" s="14">
        <f>VLOOKUP($C149,'Info on Coh Anal Stocks'!$A$6:$K$68,8,FALSE)</f>
        <v>5</v>
      </c>
      <c r="S149" s="14">
        <f>VLOOKUP($C149,'Info on Coh Anal Stocks'!$A$6:$K$68,9,FALSE)</f>
        <v>0</v>
      </c>
      <c r="T149" s="14">
        <f>VLOOKUP($C149,'Info on Coh Anal Stocks'!$A$6:$K$68,10,FALSE)</f>
        <v>3</v>
      </c>
      <c r="U149">
        <f t="shared" si="9"/>
        <v>2000</v>
      </c>
      <c r="V149" s="14">
        <f>VLOOKUP($C149,'Info on Coh Anal Stocks'!$A$6:$K$68,10,FALSE)</f>
        <v>3</v>
      </c>
      <c r="W149" t="str">
        <f t="shared" si="10"/>
        <v>ocean</v>
      </c>
      <c r="X149">
        <f t="shared" si="11"/>
        <v>0</v>
      </c>
    </row>
    <row r="150" spans="1:24" x14ac:dyDescent="0.25">
      <c r="A150" s="14" t="str">
        <f t="shared" si="8"/>
        <v>COW2000</v>
      </c>
      <c r="B150" s="14" t="s">
        <v>3</v>
      </c>
      <c r="C150" s="14" t="s">
        <v>12</v>
      </c>
      <c r="D150" s="14">
        <v>2000</v>
      </c>
      <c r="E150" s="19">
        <v>4.3467959999999998E-4</v>
      </c>
      <c r="F150" s="14">
        <v>1.848417E-3</v>
      </c>
      <c r="G150" s="14">
        <v>4.669627E-3</v>
      </c>
      <c r="H150" s="14">
        <v>2</v>
      </c>
      <c r="I150" s="14">
        <v>5</v>
      </c>
      <c r="J150" s="14" t="s">
        <v>238</v>
      </c>
      <c r="K150" s="14">
        <v>5</v>
      </c>
      <c r="L150" s="14" t="str">
        <f>VLOOKUP($C150,'Info on Coh Anal Stocks'!$A$6:$K$68,2,FALSE)</f>
        <v>BC</v>
      </c>
      <c r="M150" s="14" t="str">
        <f>VLOOKUP($C150,'Info on Coh Anal Stocks'!$A$6:$K$68,3,FALSE)</f>
        <v>LGS</v>
      </c>
      <c r="N150" s="14" t="str">
        <f>VLOOKUP($C150,'Info on Coh Anal Stocks'!$A$6:$K$68,4,FALSE)</f>
        <v>Cowichan</v>
      </c>
      <c r="O150" s="14">
        <f>VLOOKUP($C150,'Info on Coh Anal Stocks'!$A$6:$K$68,5,FALSE)</f>
        <v>2</v>
      </c>
      <c r="P150" s="14">
        <f>VLOOKUP($C150,'Info on Coh Anal Stocks'!$A$6:$K$68,6,FALSE)</f>
        <v>2</v>
      </c>
      <c r="Q150" s="14">
        <f>VLOOKUP($C150,'Info on Coh Anal Stocks'!$A$6:$K$68,7,FALSE)</f>
        <v>4</v>
      </c>
      <c r="R150" s="14">
        <f>VLOOKUP($C150,'Info on Coh Anal Stocks'!$A$6:$K$68,8,FALSE)</f>
        <v>5</v>
      </c>
      <c r="S150" s="14">
        <f>VLOOKUP($C150,'Info on Coh Anal Stocks'!$A$6:$K$68,9,FALSE)</f>
        <v>0</v>
      </c>
      <c r="T150" s="14">
        <f>VLOOKUP($C150,'Info on Coh Anal Stocks'!$A$6:$K$68,10,FALSE)</f>
        <v>3</v>
      </c>
      <c r="U150">
        <f t="shared" si="9"/>
        <v>2001</v>
      </c>
      <c r="V150" s="14">
        <f>VLOOKUP($C150,'Info on Coh Anal Stocks'!$A$6:$K$68,10,FALSE)</f>
        <v>3</v>
      </c>
      <c r="W150" t="str">
        <f t="shared" si="10"/>
        <v>ocean</v>
      </c>
      <c r="X150">
        <f t="shared" si="11"/>
        <v>0</v>
      </c>
    </row>
    <row r="151" spans="1:24" x14ac:dyDescent="0.25">
      <c r="A151" s="14" t="str">
        <f t="shared" si="8"/>
        <v>COW2001</v>
      </c>
      <c r="B151" s="14" t="s">
        <v>3</v>
      </c>
      <c r="C151" s="14" t="s">
        <v>12</v>
      </c>
      <c r="D151" s="14">
        <v>2001</v>
      </c>
      <c r="E151" s="19">
        <v>5.8058070000000005E-4</v>
      </c>
      <c r="F151" s="14">
        <v>2.3330780000000001E-3</v>
      </c>
      <c r="G151" s="14">
        <v>5.7661020000000004E-3</v>
      </c>
      <c r="H151" s="14">
        <v>2</v>
      </c>
      <c r="I151" s="14">
        <v>5</v>
      </c>
      <c r="J151" s="14" t="s">
        <v>238</v>
      </c>
      <c r="K151" s="14">
        <v>5</v>
      </c>
      <c r="L151" s="14" t="str">
        <f>VLOOKUP($C151,'Info on Coh Anal Stocks'!$A$6:$K$68,2,FALSE)</f>
        <v>BC</v>
      </c>
      <c r="M151" s="14" t="str">
        <f>VLOOKUP($C151,'Info on Coh Anal Stocks'!$A$6:$K$68,3,FALSE)</f>
        <v>LGS</v>
      </c>
      <c r="N151" s="14" t="str">
        <f>VLOOKUP($C151,'Info on Coh Anal Stocks'!$A$6:$K$68,4,FALSE)</f>
        <v>Cowichan</v>
      </c>
      <c r="O151" s="14">
        <f>VLOOKUP($C151,'Info on Coh Anal Stocks'!$A$6:$K$68,5,FALSE)</f>
        <v>2</v>
      </c>
      <c r="P151" s="14">
        <f>VLOOKUP($C151,'Info on Coh Anal Stocks'!$A$6:$K$68,6,FALSE)</f>
        <v>2</v>
      </c>
      <c r="Q151" s="14">
        <f>VLOOKUP($C151,'Info on Coh Anal Stocks'!$A$6:$K$68,7,FALSE)</f>
        <v>4</v>
      </c>
      <c r="R151" s="14">
        <f>VLOOKUP($C151,'Info on Coh Anal Stocks'!$A$6:$K$68,8,FALSE)</f>
        <v>5</v>
      </c>
      <c r="S151" s="14">
        <f>VLOOKUP($C151,'Info on Coh Anal Stocks'!$A$6:$K$68,9,FALSE)</f>
        <v>0</v>
      </c>
      <c r="T151" s="14">
        <f>VLOOKUP($C151,'Info on Coh Anal Stocks'!$A$6:$K$68,10,FALSE)</f>
        <v>3</v>
      </c>
      <c r="U151">
        <f t="shared" si="9"/>
        <v>2002</v>
      </c>
      <c r="V151" s="14">
        <f>VLOOKUP($C151,'Info on Coh Anal Stocks'!$A$6:$K$68,10,FALSE)</f>
        <v>3</v>
      </c>
      <c r="W151" t="str">
        <f t="shared" si="10"/>
        <v>ocean</v>
      </c>
      <c r="X151">
        <f t="shared" si="11"/>
        <v>0</v>
      </c>
    </row>
    <row r="152" spans="1:24" x14ac:dyDescent="0.25">
      <c r="A152" s="14" t="str">
        <f t="shared" si="8"/>
        <v>COW2002</v>
      </c>
      <c r="B152" s="14" t="s">
        <v>3</v>
      </c>
      <c r="C152" s="14" t="s">
        <v>12</v>
      </c>
      <c r="D152" s="14">
        <v>2002</v>
      </c>
      <c r="E152" s="14">
        <v>5.0772679999999996E-4</v>
      </c>
      <c r="F152" s="14">
        <v>1.3701060000000001E-3</v>
      </c>
      <c r="G152" s="14">
        <v>3.3207670000000001E-3</v>
      </c>
      <c r="H152" s="14">
        <v>2</v>
      </c>
      <c r="I152" s="14">
        <v>5</v>
      </c>
      <c r="J152" s="14" t="s">
        <v>238</v>
      </c>
      <c r="K152" s="14">
        <v>5</v>
      </c>
      <c r="L152" s="14" t="str">
        <f>VLOOKUP($C152,'Info on Coh Anal Stocks'!$A$6:$K$68,2,FALSE)</f>
        <v>BC</v>
      </c>
      <c r="M152" s="14" t="str">
        <f>VLOOKUP($C152,'Info on Coh Anal Stocks'!$A$6:$K$68,3,FALSE)</f>
        <v>LGS</v>
      </c>
      <c r="N152" s="14" t="str">
        <f>VLOOKUP($C152,'Info on Coh Anal Stocks'!$A$6:$K$68,4,FALSE)</f>
        <v>Cowichan</v>
      </c>
      <c r="O152" s="14">
        <f>VLOOKUP($C152,'Info on Coh Anal Stocks'!$A$6:$K$68,5,FALSE)</f>
        <v>2</v>
      </c>
      <c r="P152" s="14">
        <f>VLOOKUP($C152,'Info on Coh Anal Stocks'!$A$6:$K$68,6,FALSE)</f>
        <v>2</v>
      </c>
      <c r="Q152" s="14">
        <f>VLOOKUP($C152,'Info on Coh Anal Stocks'!$A$6:$K$68,7,FALSE)</f>
        <v>4</v>
      </c>
      <c r="R152" s="14">
        <f>VLOOKUP($C152,'Info on Coh Anal Stocks'!$A$6:$K$68,8,FALSE)</f>
        <v>5</v>
      </c>
      <c r="S152" s="14">
        <f>VLOOKUP($C152,'Info on Coh Anal Stocks'!$A$6:$K$68,9,FALSE)</f>
        <v>0</v>
      </c>
      <c r="T152" s="14">
        <f>VLOOKUP($C152,'Info on Coh Anal Stocks'!$A$6:$K$68,10,FALSE)</f>
        <v>3</v>
      </c>
      <c r="U152">
        <f t="shared" si="9"/>
        <v>2003</v>
      </c>
      <c r="V152" s="14">
        <f>VLOOKUP($C152,'Info on Coh Anal Stocks'!$A$6:$K$68,10,FALSE)</f>
        <v>3</v>
      </c>
      <c r="W152" t="str">
        <f t="shared" si="10"/>
        <v>ocean</v>
      </c>
      <c r="X152">
        <f t="shared" si="11"/>
        <v>0</v>
      </c>
    </row>
    <row r="153" spans="1:24" x14ac:dyDescent="0.25">
      <c r="A153" s="14" t="str">
        <f t="shared" si="8"/>
        <v>COW2003</v>
      </c>
      <c r="B153" s="14" t="s">
        <v>3</v>
      </c>
      <c r="C153" s="14" t="s">
        <v>12</v>
      </c>
      <c r="D153" s="14">
        <v>2003</v>
      </c>
      <c r="E153" s="19">
        <v>5.2512679999999995E-4</v>
      </c>
      <c r="F153" s="14">
        <v>1.926273E-3</v>
      </c>
      <c r="G153" s="14">
        <v>4.6303100000000003E-3</v>
      </c>
      <c r="H153" s="14">
        <v>2</v>
      </c>
      <c r="I153" s="14">
        <v>5</v>
      </c>
      <c r="J153" s="14" t="s">
        <v>238</v>
      </c>
      <c r="K153" s="14">
        <v>5</v>
      </c>
      <c r="L153" s="14" t="str">
        <f>VLOOKUP($C153,'Info on Coh Anal Stocks'!$A$6:$K$68,2,FALSE)</f>
        <v>BC</v>
      </c>
      <c r="M153" s="14" t="str">
        <f>VLOOKUP($C153,'Info on Coh Anal Stocks'!$A$6:$K$68,3,FALSE)</f>
        <v>LGS</v>
      </c>
      <c r="N153" s="14" t="str">
        <f>VLOOKUP($C153,'Info on Coh Anal Stocks'!$A$6:$K$68,4,FALSE)</f>
        <v>Cowichan</v>
      </c>
      <c r="O153" s="14">
        <f>VLOOKUP($C153,'Info on Coh Anal Stocks'!$A$6:$K$68,5,FALSE)</f>
        <v>2</v>
      </c>
      <c r="P153" s="14">
        <f>VLOOKUP($C153,'Info on Coh Anal Stocks'!$A$6:$K$68,6,FALSE)</f>
        <v>2</v>
      </c>
      <c r="Q153" s="14">
        <f>VLOOKUP($C153,'Info on Coh Anal Stocks'!$A$6:$K$68,7,FALSE)</f>
        <v>4</v>
      </c>
      <c r="R153" s="14">
        <f>VLOOKUP($C153,'Info on Coh Anal Stocks'!$A$6:$K$68,8,FALSE)</f>
        <v>5</v>
      </c>
      <c r="S153" s="14">
        <f>VLOOKUP($C153,'Info on Coh Anal Stocks'!$A$6:$K$68,9,FALSE)</f>
        <v>0</v>
      </c>
      <c r="T153" s="14">
        <f>VLOOKUP($C153,'Info on Coh Anal Stocks'!$A$6:$K$68,10,FALSE)</f>
        <v>3</v>
      </c>
      <c r="U153">
        <f t="shared" si="9"/>
        <v>2004</v>
      </c>
      <c r="V153" s="14">
        <f>VLOOKUP($C153,'Info on Coh Anal Stocks'!$A$6:$K$68,10,FALSE)</f>
        <v>3</v>
      </c>
      <c r="W153" t="str">
        <f t="shared" si="10"/>
        <v>ocean</v>
      </c>
      <c r="X153">
        <f t="shared" si="11"/>
        <v>0</v>
      </c>
    </row>
    <row r="154" spans="1:24" x14ac:dyDescent="0.25">
      <c r="A154" s="14" t="str">
        <f t="shared" si="8"/>
        <v>COW2004</v>
      </c>
      <c r="B154" s="14" t="s">
        <v>3</v>
      </c>
      <c r="C154" s="14" t="s">
        <v>12</v>
      </c>
      <c r="D154" s="14">
        <v>2004</v>
      </c>
      <c r="E154" s="14" t="s">
        <v>142</v>
      </c>
      <c r="F154" s="14" t="s">
        <v>142</v>
      </c>
      <c r="G154" s="14" t="s">
        <v>142</v>
      </c>
      <c r="H154" s="14" t="s">
        <v>142</v>
      </c>
      <c r="I154" s="14" t="s">
        <v>142</v>
      </c>
      <c r="J154" s="14" t="s">
        <v>142</v>
      </c>
      <c r="K154" s="14" t="s">
        <v>142</v>
      </c>
      <c r="L154" s="14" t="str">
        <f>VLOOKUP($C154,'Info on Coh Anal Stocks'!$A$6:$K$68,2,FALSE)</f>
        <v>BC</v>
      </c>
      <c r="M154" s="14" t="str">
        <f>VLOOKUP($C154,'Info on Coh Anal Stocks'!$A$6:$K$68,3,FALSE)</f>
        <v>LGS</v>
      </c>
      <c r="N154" s="14" t="str">
        <f>VLOOKUP($C154,'Info on Coh Anal Stocks'!$A$6:$K$68,4,FALSE)</f>
        <v>Cowichan</v>
      </c>
      <c r="O154" s="14">
        <f>VLOOKUP($C154,'Info on Coh Anal Stocks'!$A$6:$K$68,5,FALSE)</f>
        <v>2</v>
      </c>
      <c r="P154" s="14">
        <f>VLOOKUP($C154,'Info on Coh Anal Stocks'!$A$6:$K$68,6,FALSE)</f>
        <v>2</v>
      </c>
      <c r="Q154" s="14">
        <f>VLOOKUP($C154,'Info on Coh Anal Stocks'!$A$6:$K$68,7,FALSE)</f>
        <v>4</v>
      </c>
      <c r="R154" s="14">
        <f>VLOOKUP($C154,'Info on Coh Anal Stocks'!$A$6:$K$68,8,FALSE)</f>
        <v>5</v>
      </c>
      <c r="S154" s="14">
        <f>VLOOKUP($C154,'Info on Coh Anal Stocks'!$A$6:$K$68,9,FALSE)</f>
        <v>0</v>
      </c>
      <c r="T154" s="14">
        <f>VLOOKUP($C154,'Info on Coh Anal Stocks'!$A$6:$K$68,10,FALSE)</f>
        <v>3</v>
      </c>
      <c r="U154">
        <f t="shared" si="9"/>
        <v>2005</v>
      </c>
      <c r="V154" s="14">
        <f>VLOOKUP($C154,'Info on Coh Anal Stocks'!$A$6:$K$68,10,FALSE)</f>
        <v>3</v>
      </c>
      <c r="W154" t="str">
        <f t="shared" si="10"/>
        <v>ocean</v>
      </c>
      <c r="X154" t="str">
        <f t="shared" si="11"/>
        <v>na</v>
      </c>
    </row>
    <row r="155" spans="1:24" x14ac:dyDescent="0.25">
      <c r="A155" s="14" t="str">
        <f t="shared" si="8"/>
        <v>COW2005</v>
      </c>
      <c r="B155" s="14" t="s">
        <v>3</v>
      </c>
      <c r="C155" s="14" t="s">
        <v>12</v>
      </c>
      <c r="D155" s="14">
        <v>2005</v>
      </c>
      <c r="E155" s="19">
        <v>9.1872000000000004E-4</v>
      </c>
      <c r="F155" s="14">
        <v>2.0631120000000002E-3</v>
      </c>
      <c r="G155" s="14">
        <v>4.5379599999999997E-3</v>
      </c>
      <c r="H155" s="14">
        <v>2</v>
      </c>
      <c r="I155" s="14">
        <v>5</v>
      </c>
      <c r="J155" s="14" t="s">
        <v>238</v>
      </c>
      <c r="K155" s="14">
        <v>5</v>
      </c>
      <c r="L155" s="14" t="str">
        <f>VLOOKUP($C155,'Info on Coh Anal Stocks'!$A$6:$K$68,2,FALSE)</f>
        <v>BC</v>
      </c>
      <c r="M155" s="14" t="str">
        <f>VLOOKUP($C155,'Info on Coh Anal Stocks'!$A$6:$K$68,3,FALSE)</f>
        <v>LGS</v>
      </c>
      <c r="N155" s="14" t="str">
        <f>VLOOKUP($C155,'Info on Coh Anal Stocks'!$A$6:$K$68,4,FALSE)</f>
        <v>Cowichan</v>
      </c>
      <c r="O155" s="14">
        <f>VLOOKUP($C155,'Info on Coh Anal Stocks'!$A$6:$K$68,5,FALSE)</f>
        <v>2</v>
      </c>
      <c r="P155" s="14">
        <f>VLOOKUP($C155,'Info on Coh Anal Stocks'!$A$6:$K$68,6,FALSE)</f>
        <v>2</v>
      </c>
      <c r="Q155" s="14">
        <f>VLOOKUP($C155,'Info on Coh Anal Stocks'!$A$6:$K$68,7,FALSE)</f>
        <v>4</v>
      </c>
      <c r="R155" s="14">
        <f>VLOOKUP($C155,'Info on Coh Anal Stocks'!$A$6:$K$68,8,FALSE)</f>
        <v>5</v>
      </c>
      <c r="S155" s="14">
        <f>VLOOKUP($C155,'Info on Coh Anal Stocks'!$A$6:$K$68,9,FALSE)</f>
        <v>0</v>
      </c>
      <c r="T155" s="14">
        <f>VLOOKUP($C155,'Info on Coh Anal Stocks'!$A$6:$K$68,10,FALSE)</f>
        <v>3</v>
      </c>
      <c r="U155">
        <f t="shared" si="9"/>
        <v>2006</v>
      </c>
      <c r="V155" s="14">
        <f>VLOOKUP($C155,'Info on Coh Anal Stocks'!$A$6:$K$68,10,FALSE)</f>
        <v>3</v>
      </c>
      <c r="W155" t="str">
        <f t="shared" si="10"/>
        <v>ocean</v>
      </c>
      <c r="X155">
        <f t="shared" si="11"/>
        <v>0</v>
      </c>
    </row>
    <row r="156" spans="1:24" x14ac:dyDescent="0.25">
      <c r="A156" s="14" t="str">
        <f t="shared" si="8"/>
        <v>COW2006</v>
      </c>
      <c r="B156" s="14" t="s">
        <v>3</v>
      </c>
      <c r="C156" s="14" t="s">
        <v>12</v>
      </c>
      <c r="D156" s="14">
        <v>2006</v>
      </c>
      <c r="E156" s="14">
        <v>4.4289379999999998E-4</v>
      </c>
      <c r="F156" s="14">
        <v>1.5545190000000001E-3</v>
      </c>
      <c r="G156" s="14">
        <v>3.53521E-3</v>
      </c>
      <c r="H156" s="14">
        <v>2</v>
      </c>
      <c r="I156" s="14">
        <v>5</v>
      </c>
      <c r="J156" s="14" t="s">
        <v>238</v>
      </c>
      <c r="K156" s="14">
        <v>5</v>
      </c>
      <c r="L156" s="14" t="str">
        <f>VLOOKUP($C156,'Info on Coh Anal Stocks'!$A$6:$K$68,2,FALSE)</f>
        <v>BC</v>
      </c>
      <c r="M156" s="14" t="str">
        <f>VLOOKUP($C156,'Info on Coh Anal Stocks'!$A$6:$K$68,3,FALSE)</f>
        <v>LGS</v>
      </c>
      <c r="N156" s="14" t="str">
        <f>VLOOKUP($C156,'Info on Coh Anal Stocks'!$A$6:$K$68,4,FALSE)</f>
        <v>Cowichan</v>
      </c>
      <c r="O156" s="14">
        <f>VLOOKUP($C156,'Info on Coh Anal Stocks'!$A$6:$K$68,5,FALSE)</f>
        <v>2</v>
      </c>
      <c r="P156" s="14">
        <f>VLOOKUP($C156,'Info on Coh Anal Stocks'!$A$6:$K$68,6,FALSE)</f>
        <v>2</v>
      </c>
      <c r="Q156" s="14">
        <f>VLOOKUP($C156,'Info on Coh Anal Stocks'!$A$6:$K$68,7,FALSE)</f>
        <v>4</v>
      </c>
      <c r="R156" s="14">
        <f>VLOOKUP($C156,'Info on Coh Anal Stocks'!$A$6:$K$68,8,FALSE)</f>
        <v>5</v>
      </c>
      <c r="S156" s="14">
        <f>VLOOKUP($C156,'Info on Coh Anal Stocks'!$A$6:$K$68,9,FALSE)</f>
        <v>0</v>
      </c>
      <c r="T156" s="14">
        <f>VLOOKUP($C156,'Info on Coh Anal Stocks'!$A$6:$K$68,10,FALSE)</f>
        <v>3</v>
      </c>
      <c r="U156">
        <f t="shared" si="9"/>
        <v>2007</v>
      </c>
      <c r="V156" s="14">
        <f>VLOOKUP($C156,'Info on Coh Anal Stocks'!$A$6:$K$68,10,FALSE)</f>
        <v>3</v>
      </c>
      <c r="W156" t="str">
        <f t="shared" si="10"/>
        <v>ocean</v>
      </c>
      <c r="X156">
        <f t="shared" si="11"/>
        <v>0</v>
      </c>
    </row>
    <row r="157" spans="1:24" x14ac:dyDescent="0.25">
      <c r="A157" s="14" t="str">
        <f t="shared" si="8"/>
        <v>COW2007</v>
      </c>
      <c r="B157" s="14" t="s">
        <v>3</v>
      </c>
      <c r="C157" s="14" t="s">
        <v>12</v>
      </c>
      <c r="D157" s="14">
        <v>2007</v>
      </c>
      <c r="E157" s="14">
        <v>9.5329210000000004E-4</v>
      </c>
      <c r="F157" s="14">
        <v>2.928337E-3</v>
      </c>
      <c r="G157" s="14">
        <v>6.8012469999999998E-3</v>
      </c>
      <c r="H157" s="14">
        <v>2</v>
      </c>
      <c r="I157" s="14">
        <v>5</v>
      </c>
      <c r="J157" s="14" t="s">
        <v>238</v>
      </c>
      <c r="K157" s="14">
        <v>5</v>
      </c>
      <c r="L157" s="14" t="str">
        <f>VLOOKUP($C157,'Info on Coh Anal Stocks'!$A$6:$K$68,2,FALSE)</f>
        <v>BC</v>
      </c>
      <c r="M157" s="14" t="str">
        <f>VLOOKUP($C157,'Info on Coh Anal Stocks'!$A$6:$K$68,3,FALSE)</f>
        <v>LGS</v>
      </c>
      <c r="N157" s="14" t="str">
        <f>VLOOKUP($C157,'Info on Coh Anal Stocks'!$A$6:$K$68,4,FALSE)</f>
        <v>Cowichan</v>
      </c>
      <c r="O157" s="14">
        <f>VLOOKUP($C157,'Info on Coh Anal Stocks'!$A$6:$K$68,5,FALSE)</f>
        <v>2</v>
      </c>
      <c r="P157" s="14">
        <f>VLOOKUP($C157,'Info on Coh Anal Stocks'!$A$6:$K$68,6,FALSE)</f>
        <v>2</v>
      </c>
      <c r="Q157" s="14">
        <f>VLOOKUP($C157,'Info on Coh Anal Stocks'!$A$6:$K$68,7,FALSE)</f>
        <v>4</v>
      </c>
      <c r="R157" s="14">
        <f>VLOOKUP($C157,'Info on Coh Anal Stocks'!$A$6:$K$68,8,FALSE)</f>
        <v>5</v>
      </c>
      <c r="S157" s="14">
        <f>VLOOKUP($C157,'Info on Coh Anal Stocks'!$A$6:$K$68,9,FALSE)</f>
        <v>0</v>
      </c>
      <c r="T157" s="14">
        <f>VLOOKUP($C157,'Info on Coh Anal Stocks'!$A$6:$K$68,10,FALSE)</f>
        <v>3</v>
      </c>
      <c r="U157">
        <f t="shared" si="9"/>
        <v>2008</v>
      </c>
      <c r="V157" s="14">
        <f>VLOOKUP($C157,'Info on Coh Anal Stocks'!$A$6:$K$68,10,FALSE)</f>
        <v>3</v>
      </c>
      <c r="W157" t="str">
        <f t="shared" si="10"/>
        <v>ocean</v>
      </c>
      <c r="X157">
        <f t="shared" si="11"/>
        <v>0</v>
      </c>
    </row>
    <row r="158" spans="1:24" x14ac:dyDescent="0.25">
      <c r="A158" s="14" t="str">
        <f t="shared" si="8"/>
        <v>COW2008</v>
      </c>
      <c r="B158" s="14" t="s">
        <v>3</v>
      </c>
      <c r="C158" s="14" t="s">
        <v>12</v>
      </c>
      <c r="D158" s="14">
        <v>2008</v>
      </c>
      <c r="E158" s="14">
        <v>1.02071E-3</v>
      </c>
      <c r="F158" s="14">
        <v>3.8085889999999998E-3</v>
      </c>
      <c r="G158" s="14">
        <v>9.1711269999999994E-3</v>
      </c>
      <c r="H158" s="14">
        <v>2</v>
      </c>
      <c r="I158" s="14">
        <v>5</v>
      </c>
      <c r="J158" s="14" t="s">
        <v>238</v>
      </c>
      <c r="K158" s="14">
        <v>5</v>
      </c>
      <c r="L158" s="14" t="str">
        <f>VLOOKUP($C158,'Info on Coh Anal Stocks'!$A$6:$K$68,2,FALSE)</f>
        <v>BC</v>
      </c>
      <c r="M158" s="14" t="str">
        <f>VLOOKUP($C158,'Info on Coh Anal Stocks'!$A$6:$K$68,3,FALSE)</f>
        <v>LGS</v>
      </c>
      <c r="N158" s="14" t="str">
        <f>VLOOKUP($C158,'Info on Coh Anal Stocks'!$A$6:$K$68,4,FALSE)</f>
        <v>Cowichan</v>
      </c>
      <c r="O158" s="14">
        <f>VLOOKUP($C158,'Info on Coh Anal Stocks'!$A$6:$K$68,5,FALSE)</f>
        <v>2</v>
      </c>
      <c r="P158" s="14">
        <f>VLOOKUP($C158,'Info on Coh Anal Stocks'!$A$6:$K$68,6,FALSE)</f>
        <v>2</v>
      </c>
      <c r="Q158" s="14">
        <f>VLOOKUP($C158,'Info on Coh Anal Stocks'!$A$6:$K$68,7,FALSE)</f>
        <v>4</v>
      </c>
      <c r="R158" s="14">
        <f>VLOOKUP($C158,'Info on Coh Anal Stocks'!$A$6:$K$68,8,FALSE)</f>
        <v>5</v>
      </c>
      <c r="S158" s="14">
        <f>VLOOKUP($C158,'Info on Coh Anal Stocks'!$A$6:$K$68,9,FALSE)</f>
        <v>0</v>
      </c>
      <c r="T158" s="14">
        <f>VLOOKUP($C158,'Info on Coh Anal Stocks'!$A$6:$K$68,10,FALSE)</f>
        <v>3</v>
      </c>
      <c r="U158">
        <f t="shared" si="9"/>
        <v>2009</v>
      </c>
      <c r="V158" s="14">
        <f>VLOOKUP($C158,'Info on Coh Anal Stocks'!$A$6:$K$68,10,FALSE)</f>
        <v>3</v>
      </c>
      <c r="W158" t="str">
        <f t="shared" si="10"/>
        <v>ocean</v>
      </c>
      <c r="X158">
        <f t="shared" si="11"/>
        <v>0</v>
      </c>
    </row>
    <row r="159" spans="1:24" x14ac:dyDescent="0.25">
      <c r="A159" s="14" t="str">
        <f t="shared" si="8"/>
        <v>COW2009</v>
      </c>
      <c r="B159" s="14" t="s">
        <v>3</v>
      </c>
      <c r="C159" s="14" t="s">
        <v>12</v>
      </c>
      <c r="D159" s="14">
        <v>2009</v>
      </c>
      <c r="E159" s="14">
        <v>2.2064250000000001E-3</v>
      </c>
      <c r="F159" s="14">
        <v>7.1148519999999996E-3</v>
      </c>
      <c r="G159" s="14">
        <v>1.60158E-2</v>
      </c>
      <c r="H159" s="14">
        <v>2</v>
      </c>
      <c r="I159" s="14">
        <v>5</v>
      </c>
      <c r="J159" s="14" t="s">
        <v>238</v>
      </c>
      <c r="K159" s="14">
        <v>5</v>
      </c>
      <c r="L159" s="14" t="str">
        <f>VLOOKUP($C159,'Info on Coh Anal Stocks'!$A$6:$K$68,2,FALSE)</f>
        <v>BC</v>
      </c>
      <c r="M159" s="14" t="str">
        <f>VLOOKUP($C159,'Info on Coh Anal Stocks'!$A$6:$K$68,3,FALSE)</f>
        <v>LGS</v>
      </c>
      <c r="N159" s="14" t="str">
        <f>VLOOKUP($C159,'Info on Coh Anal Stocks'!$A$6:$K$68,4,FALSE)</f>
        <v>Cowichan</v>
      </c>
      <c r="O159" s="14">
        <f>VLOOKUP($C159,'Info on Coh Anal Stocks'!$A$6:$K$68,5,FALSE)</f>
        <v>2</v>
      </c>
      <c r="P159" s="14">
        <f>VLOOKUP($C159,'Info on Coh Anal Stocks'!$A$6:$K$68,6,FALSE)</f>
        <v>2</v>
      </c>
      <c r="Q159" s="14">
        <f>VLOOKUP($C159,'Info on Coh Anal Stocks'!$A$6:$K$68,7,FALSE)</f>
        <v>4</v>
      </c>
      <c r="R159" s="14">
        <f>VLOOKUP($C159,'Info on Coh Anal Stocks'!$A$6:$K$68,8,FALSE)</f>
        <v>5</v>
      </c>
      <c r="S159" s="14">
        <f>VLOOKUP($C159,'Info on Coh Anal Stocks'!$A$6:$K$68,9,FALSE)</f>
        <v>0</v>
      </c>
      <c r="T159" s="14">
        <f>VLOOKUP($C159,'Info on Coh Anal Stocks'!$A$6:$K$68,10,FALSE)</f>
        <v>3</v>
      </c>
      <c r="U159">
        <f t="shared" si="9"/>
        <v>2010</v>
      </c>
      <c r="V159" s="14">
        <f>VLOOKUP($C159,'Info on Coh Anal Stocks'!$A$6:$K$68,10,FALSE)</f>
        <v>3</v>
      </c>
      <c r="W159" t="str">
        <f t="shared" si="10"/>
        <v>ocean</v>
      </c>
      <c r="X159">
        <f t="shared" si="11"/>
        <v>0</v>
      </c>
    </row>
    <row r="160" spans="1:24" x14ac:dyDescent="0.25">
      <c r="A160" s="14" t="str">
        <f t="shared" si="8"/>
        <v>COW2010</v>
      </c>
      <c r="B160" s="14" t="s">
        <v>3</v>
      </c>
      <c r="C160" s="14" t="s">
        <v>12</v>
      </c>
      <c r="D160" s="14">
        <v>2010</v>
      </c>
      <c r="E160" s="14">
        <v>2.5632440000000001E-3</v>
      </c>
      <c r="F160" s="14">
        <v>8.4896590000000001E-3</v>
      </c>
      <c r="G160" s="14">
        <v>1.933203E-2</v>
      </c>
      <c r="H160" s="14">
        <v>2</v>
      </c>
      <c r="I160" s="14">
        <v>5</v>
      </c>
      <c r="J160" s="14" t="s">
        <v>238</v>
      </c>
      <c r="K160" s="14">
        <v>5</v>
      </c>
      <c r="L160" s="14" t="str">
        <f>VLOOKUP($C160,'Info on Coh Anal Stocks'!$A$6:$K$68,2,FALSE)</f>
        <v>BC</v>
      </c>
      <c r="M160" s="14" t="str">
        <f>VLOOKUP($C160,'Info on Coh Anal Stocks'!$A$6:$K$68,3,FALSE)</f>
        <v>LGS</v>
      </c>
      <c r="N160" s="14" t="str">
        <f>VLOOKUP($C160,'Info on Coh Anal Stocks'!$A$6:$K$68,4,FALSE)</f>
        <v>Cowichan</v>
      </c>
      <c r="O160" s="14">
        <f>VLOOKUP($C160,'Info on Coh Anal Stocks'!$A$6:$K$68,5,FALSE)</f>
        <v>2</v>
      </c>
      <c r="P160" s="14">
        <f>VLOOKUP($C160,'Info on Coh Anal Stocks'!$A$6:$K$68,6,FALSE)</f>
        <v>2</v>
      </c>
      <c r="Q160" s="14">
        <f>VLOOKUP($C160,'Info on Coh Anal Stocks'!$A$6:$K$68,7,FALSE)</f>
        <v>4</v>
      </c>
      <c r="R160" s="14">
        <f>VLOOKUP($C160,'Info on Coh Anal Stocks'!$A$6:$K$68,8,FALSE)</f>
        <v>5</v>
      </c>
      <c r="S160" s="14">
        <f>VLOOKUP($C160,'Info on Coh Anal Stocks'!$A$6:$K$68,9,FALSE)</f>
        <v>0</v>
      </c>
      <c r="T160" s="14">
        <f>VLOOKUP($C160,'Info on Coh Anal Stocks'!$A$6:$K$68,10,FALSE)</f>
        <v>3</v>
      </c>
      <c r="U160">
        <f t="shared" si="9"/>
        <v>2011</v>
      </c>
      <c r="V160" s="14">
        <f>VLOOKUP($C160,'Info on Coh Anal Stocks'!$A$6:$K$68,10,FALSE)</f>
        <v>3</v>
      </c>
      <c r="W160" t="str">
        <f t="shared" si="10"/>
        <v>ocean</v>
      </c>
      <c r="X160">
        <f t="shared" si="11"/>
        <v>0</v>
      </c>
    </row>
    <row r="161" spans="1:24" x14ac:dyDescent="0.25">
      <c r="A161" s="14" t="str">
        <f t="shared" si="8"/>
        <v>COW2011</v>
      </c>
      <c r="B161" s="14" t="s">
        <v>3</v>
      </c>
      <c r="C161" s="14" t="s">
        <v>12</v>
      </c>
      <c r="D161" s="14">
        <v>2011</v>
      </c>
      <c r="E161" s="14">
        <v>2.1980739999999999E-3</v>
      </c>
      <c r="F161" s="14">
        <v>7.0757270000000004E-3</v>
      </c>
      <c r="G161" s="14">
        <v>1.6464969999999999E-2</v>
      </c>
      <c r="H161" s="14">
        <v>2</v>
      </c>
      <c r="I161" s="14">
        <v>5</v>
      </c>
      <c r="J161" s="14" t="s">
        <v>238</v>
      </c>
      <c r="K161" s="14">
        <v>5</v>
      </c>
      <c r="L161" s="14" t="str">
        <f>VLOOKUP($C161,'Info on Coh Anal Stocks'!$A$6:$K$68,2,FALSE)</f>
        <v>BC</v>
      </c>
      <c r="M161" s="14" t="str">
        <f>VLOOKUP($C161,'Info on Coh Anal Stocks'!$A$6:$K$68,3,FALSE)</f>
        <v>LGS</v>
      </c>
      <c r="N161" s="14" t="str">
        <f>VLOOKUP($C161,'Info on Coh Anal Stocks'!$A$6:$K$68,4,FALSE)</f>
        <v>Cowichan</v>
      </c>
      <c r="O161" s="14">
        <f>VLOOKUP($C161,'Info on Coh Anal Stocks'!$A$6:$K$68,5,FALSE)</f>
        <v>2</v>
      </c>
      <c r="P161" s="14">
        <f>VLOOKUP($C161,'Info on Coh Anal Stocks'!$A$6:$K$68,6,FALSE)</f>
        <v>2</v>
      </c>
      <c r="Q161" s="14">
        <f>VLOOKUP($C161,'Info on Coh Anal Stocks'!$A$6:$K$68,7,FALSE)</f>
        <v>4</v>
      </c>
      <c r="R161" s="14">
        <f>VLOOKUP($C161,'Info on Coh Anal Stocks'!$A$6:$K$68,8,FALSE)</f>
        <v>5</v>
      </c>
      <c r="S161" s="14">
        <f>VLOOKUP($C161,'Info on Coh Anal Stocks'!$A$6:$K$68,9,FALSE)</f>
        <v>0</v>
      </c>
      <c r="T161" s="14">
        <f>VLOOKUP($C161,'Info on Coh Anal Stocks'!$A$6:$K$68,10,FALSE)</f>
        <v>3</v>
      </c>
      <c r="U161">
        <f t="shared" si="9"/>
        <v>2012</v>
      </c>
      <c r="V161" s="14">
        <f>VLOOKUP($C161,'Info on Coh Anal Stocks'!$A$6:$K$68,10,FALSE)</f>
        <v>3</v>
      </c>
      <c r="W161" t="str">
        <f t="shared" si="10"/>
        <v>ocean</v>
      </c>
      <c r="X161">
        <f t="shared" si="11"/>
        <v>0</v>
      </c>
    </row>
    <row r="162" spans="1:24" x14ac:dyDescent="0.25">
      <c r="A162" s="14" t="str">
        <f t="shared" si="8"/>
        <v>COW2012</v>
      </c>
      <c r="B162" s="14" t="s">
        <v>3</v>
      </c>
      <c r="C162" s="14" t="s">
        <v>12</v>
      </c>
      <c r="D162" s="14">
        <v>2012</v>
      </c>
      <c r="E162" s="14">
        <v>7.0249910000000002E-4</v>
      </c>
      <c r="F162" s="14">
        <v>3.2798599999999999E-3</v>
      </c>
      <c r="G162" s="14">
        <v>8.6962099999999994E-3</v>
      </c>
      <c r="H162" s="14">
        <v>2</v>
      </c>
      <c r="I162" s="14">
        <v>5</v>
      </c>
      <c r="J162" s="14" t="s">
        <v>239</v>
      </c>
      <c r="K162" s="14">
        <v>4</v>
      </c>
      <c r="L162" s="14" t="str">
        <f>VLOOKUP($C162,'Info on Coh Anal Stocks'!$A$6:$K$68,2,FALSE)</f>
        <v>BC</v>
      </c>
      <c r="M162" s="14" t="str">
        <f>VLOOKUP($C162,'Info on Coh Anal Stocks'!$A$6:$K$68,3,FALSE)</f>
        <v>LGS</v>
      </c>
      <c r="N162" s="14" t="str">
        <f>VLOOKUP($C162,'Info on Coh Anal Stocks'!$A$6:$K$68,4,FALSE)</f>
        <v>Cowichan</v>
      </c>
      <c r="O162" s="14">
        <f>VLOOKUP($C162,'Info on Coh Anal Stocks'!$A$6:$K$68,5,FALSE)</f>
        <v>2</v>
      </c>
      <c r="P162" s="14">
        <f>VLOOKUP($C162,'Info on Coh Anal Stocks'!$A$6:$K$68,6,FALSE)</f>
        <v>2</v>
      </c>
      <c r="Q162" s="14">
        <f>VLOOKUP($C162,'Info on Coh Anal Stocks'!$A$6:$K$68,7,FALSE)</f>
        <v>4</v>
      </c>
      <c r="R162" s="14">
        <f>VLOOKUP($C162,'Info on Coh Anal Stocks'!$A$6:$K$68,8,FALSE)</f>
        <v>5</v>
      </c>
      <c r="S162" s="14">
        <f>VLOOKUP($C162,'Info on Coh Anal Stocks'!$A$6:$K$68,9,FALSE)</f>
        <v>0</v>
      </c>
      <c r="T162" s="14">
        <f>VLOOKUP($C162,'Info on Coh Anal Stocks'!$A$6:$K$68,10,FALSE)</f>
        <v>3</v>
      </c>
      <c r="U162">
        <f t="shared" si="9"/>
        <v>2013</v>
      </c>
      <c r="V162" s="14">
        <f>VLOOKUP($C162,'Info on Coh Anal Stocks'!$A$6:$K$68,10,FALSE)</f>
        <v>3</v>
      </c>
      <c r="W162" t="str">
        <f t="shared" si="10"/>
        <v>ocean</v>
      </c>
      <c r="X162">
        <f t="shared" si="11"/>
        <v>1</v>
      </c>
    </row>
    <row r="163" spans="1:24" x14ac:dyDescent="0.25">
      <c r="A163" s="14" t="str">
        <f t="shared" si="8"/>
        <v>COW2013</v>
      </c>
      <c r="B163" s="14" t="s">
        <v>3</v>
      </c>
      <c r="C163" s="14" t="s">
        <v>12</v>
      </c>
      <c r="D163" s="14">
        <v>2013</v>
      </c>
      <c r="E163" s="14">
        <v>5.4305330000000004E-4</v>
      </c>
      <c r="F163" s="14">
        <v>2.4519210000000001E-3</v>
      </c>
      <c r="G163" s="14">
        <v>7.3452309999999998E-3</v>
      </c>
      <c r="H163" s="14">
        <v>2</v>
      </c>
      <c r="I163" s="14">
        <v>5</v>
      </c>
      <c r="J163" s="14" t="s">
        <v>239</v>
      </c>
      <c r="K163" s="14">
        <v>3</v>
      </c>
      <c r="L163" s="14" t="str">
        <f>VLOOKUP($C163,'Info on Coh Anal Stocks'!$A$6:$K$68,2,FALSE)</f>
        <v>BC</v>
      </c>
      <c r="M163" s="14" t="str">
        <f>VLOOKUP($C163,'Info on Coh Anal Stocks'!$A$6:$K$68,3,FALSE)</f>
        <v>LGS</v>
      </c>
      <c r="N163" s="14" t="str">
        <f>VLOOKUP($C163,'Info on Coh Anal Stocks'!$A$6:$K$68,4,FALSE)</f>
        <v>Cowichan</v>
      </c>
      <c r="O163" s="14">
        <f>VLOOKUP($C163,'Info on Coh Anal Stocks'!$A$6:$K$68,5,FALSE)</f>
        <v>2</v>
      </c>
      <c r="P163" s="14">
        <f>VLOOKUP($C163,'Info on Coh Anal Stocks'!$A$6:$K$68,6,FALSE)</f>
        <v>2</v>
      </c>
      <c r="Q163" s="14">
        <f>VLOOKUP($C163,'Info on Coh Anal Stocks'!$A$6:$K$68,7,FALSE)</f>
        <v>4</v>
      </c>
      <c r="R163" s="14">
        <f>VLOOKUP($C163,'Info on Coh Anal Stocks'!$A$6:$K$68,8,FALSE)</f>
        <v>5</v>
      </c>
      <c r="S163" s="14">
        <f>VLOOKUP($C163,'Info on Coh Anal Stocks'!$A$6:$K$68,9,FALSE)</f>
        <v>0</v>
      </c>
      <c r="T163" s="14">
        <f>VLOOKUP($C163,'Info on Coh Anal Stocks'!$A$6:$K$68,10,FALSE)</f>
        <v>3</v>
      </c>
      <c r="U163">
        <f t="shared" si="9"/>
        <v>2014</v>
      </c>
      <c r="V163" s="14">
        <f>VLOOKUP($C163,'Info on Coh Anal Stocks'!$A$6:$K$68,10,FALSE)</f>
        <v>3</v>
      </c>
      <c r="W163" t="str">
        <f t="shared" si="10"/>
        <v>ocean</v>
      </c>
      <c r="X163">
        <f t="shared" si="11"/>
        <v>2</v>
      </c>
    </row>
    <row r="164" spans="1:24" x14ac:dyDescent="0.25">
      <c r="A164" s="14" t="str">
        <f t="shared" si="8"/>
        <v>COW2014</v>
      </c>
      <c r="B164" s="14" t="s">
        <v>3</v>
      </c>
      <c r="C164" s="14" t="s">
        <v>12</v>
      </c>
      <c r="D164" s="14">
        <v>2014</v>
      </c>
      <c r="E164" s="14">
        <v>3.2913790000000001E-3</v>
      </c>
      <c r="F164" s="14">
        <v>3.2913790000000001E-3</v>
      </c>
      <c r="G164" s="14">
        <v>2.451296E-2</v>
      </c>
      <c r="H164" s="14">
        <v>2</v>
      </c>
      <c r="I164" s="14">
        <v>5</v>
      </c>
      <c r="J164" s="14" t="s">
        <v>239</v>
      </c>
      <c r="K164" s="14">
        <v>2</v>
      </c>
      <c r="L164" s="14" t="str">
        <f>VLOOKUP($C164,'Info on Coh Anal Stocks'!$A$6:$K$68,2,FALSE)</f>
        <v>BC</v>
      </c>
      <c r="M164" s="14" t="str">
        <f>VLOOKUP($C164,'Info on Coh Anal Stocks'!$A$6:$K$68,3,FALSE)</f>
        <v>LGS</v>
      </c>
      <c r="N164" s="14" t="str">
        <f>VLOOKUP($C164,'Info on Coh Anal Stocks'!$A$6:$K$68,4,FALSE)</f>
        <v>Cowichan</v>
      </c>
      <c r="O164" s="14">
        <f>VLOOKUP($C164,'Info on Coh Anal Stocks'!$A$6:$K$68,5,FALSE)</f>
        <v>2</v>
      </c>
      <c r="P164" s="14">
        <f>VLOOKUP($C164,'Info on Coh Anal Stocks'!$A$6:$K$68,6,FALSE)</f>
        <v>2</v>
      </c>
      <c r="Q164" s="14">
        <f>VLOOKUP($C164,'Info on Coh Anal Stocks'!$A$6:$K$68,7,FALSE)</f>
        <v>4</v>
      </c>
      <c r="R164" s="14">
        <f>VLOOKUP($C164,'Info on Coh Anal Stocks'!$A$6:$K$68,8,FALSE)</f>
        <v>5</v>
      </c>
      <c r="S164" s="14">
        <f>VLOOKUP($C164,'Info on Coh Anal Stocks'!$A$6:$K$68,9,FALSE)</f>
        <v>0</v>
      </c>
      <c r="T164" s="14">
        <f>VLOOKUP($C164,'Info on Coh Anal Stocks'!$A$6:$K$68,10,FALSE)</f>
        <v>3</v>
      </c>
      <c r="U164">
        <f t="shared" si="9"/>
        <v>2015</v>
      </c>
      <c r="V164" s="14">
        <f>VLOOKUP($C164,'Info on Coh Anal Stocks'!$A$6:$K$68,10,FALSE)</f>
        <v>3</v>
      </c>
      <c r="W164" t="str">
        <f t="shared" si="10"/>
        <v>ocean</v>
      </c>
      <c r="X164">
        <f t="shared" si="11"/>
        <v>3</v>
      </c>
    </row>
    <row r="165" spans="1:24" x14ac:dyDescent="0.25">
      <c r="A165" s="14" t="str">
        <f t="shared" si="8"/>
        <v>DOM1986</v>
      </c>
      <c r="B165" s="14" t="s">
        <v>3</v>
      </c>
      <c r="C165" s="14" t="s">
        <v>30</v>
      </c>
      <c r="D165" s="14">
        <v>1986</v>
      </c>
      <c r="E165" s="14">
        <v>0</v>
      </c>
      <c r="F165" s="14">
        <v>1.508016E-3</v>
      </c>
      <c r="G165" s="14">
        <v>4.2477859999999999E-3</v>
      </c>
      <c r="H165" s="14">
        <v>3</v>
      </c>
      <c r="I165" s="14">
        <v>6</v>
      </c>
      <c r="J165" s="14" t="s">
        <v>238</v>
      </c>
      <c r="K165" s="14">
        <v>6</v>
      </c>
      <c r="L165" s="14" t="str">
        <f>VLOOKUP($C165,'Info on Coh Anal Stocks'!$A$6:$K$68,2,FALSE)</f>
        <v>BC</v>
      </c>
      <c r="M165" s="14" t="str">
        <f>VLOOKUP($C165,'Info on Coh Anal Stocks'!$A$6:$K$68,3,FALSE)</f>
        <v>UPF</v>
      </c>
      <c r="N165" s="14" t="str">
        <f>VLOOKUP($C165,'Info on Coh Anal Stocks'!$A$6:$K$68,4,FALSE)</f>
        <v>Dome Creek Spring</v>
      </c>
      <c r="O165" s="14">
        <f>VLOOKUP($C165,'Info on Coh Anal Stocks'!$A$6:$K$68,5,FALSE)</f>
        <v>2</v>
      </c>
      <c r="P165" s="14">
        <f>VLOOKUP($C165,'Info on Coh Anal Stocks'!$A$6:$K$68,6,FALSE)</f>
        <v>3</v>
      </c>
      <c r="Q165" s="14">
        <f>VLOOKUP($C165,'Info on Coh Anal Stocks'!$A$6:$K$68,7,FALSE)</f>
        <v>5</v>
      </c>
      <c r="R165" s="14">
        <f>VLOOKUP($C165,'Info on Coh Anal Stocks'!$A$6:$K$68,8,FALSE)</f>
        <v>6</v>
      </c>
      <c r="S165" s="14">
        <f>VLOOKUP($C165,'Info on Coh Anal Stocks'!$A$6:$K$68,9,FALSE)</f>
        <v>1</v>
      </c>
      <c r="T165" s="14">
        <f>VLOOKUP($C165,'Info on Coh Anal Stocks'!$A$6:$K$68,10,FALSE)</f>
        <v>1</v>
      </c>
      <c r="U165">
        <f t="shared" si="9"/>
        <v>1988</v>
      </c>
      <c r="V165" s="14">
        <f>VLOOKUP($C165,'Info on Coh Anal Stocks'!$A$6:$K$68,10,FALSE)</f>
        <v>1</v>
      </c>
      <c r="W165" t="str">
        <f t="shared" si="10"/>
        <v>stream</v>
      </c>
      <c r="X165">
        <f t="shared" si="11"/>
        <v>0</v>
      </c>
    </row>
    <row r="166" spans="1:24" x14ac:dyDescent="0.25">
      <c r="A166" s="14" t="str">
        <f t="shared" si="8"/>
        <v>DOM1987</v>
      </c>
      <c r="B166" s="14" t="s">
        <v>3</v>
      </c>
      <c r="C166" s="14" t="s">
        <v>30</v>
      </c>
      <c r="D166" s="14">
        <v>1987</v>
      </c>
      <c r="E166" s="14">
        <v>0</v>
      </c>
      <c r="F166" s="14">
        <v>4.1921550000000004E-3</v>
      </c>
      <c r="G166" s="14">
        <v>1.146088E-2</v>
      </c>
      <c r="H166" s="14">
        <v>3</v>
      </c>
      <c r="I166" s="14">
        <v>6</v>
      </c>
      <c r="J166" s="14" t="s">
        <v>238</v>
      </c>
      <c r="K166" s="14">
        <v>6</v>
      </c>
      <c r="L166" s="14" t="str">
        <f>VLOOKUP($C166,'Info on Coh Anal Stocks'!$A$6:$K$68,2,FALSE)</f>
        <v>BC</v>
      </c>
      <c r="M166" s="14" t="str">
        <f>VLOOKUP($C166,'Info on Coh Anal Stocks'!$A$6:$K$68,3,FALSE)</f>
        <v>UPF</v>
      </c>
      <c r="N166" s="14" t="str">
        <f>VLOOKUP($C166,'Info on Coh Anal Stocks'!$A$6:$K$68,4,FALSE)</f>
        <v>Dome Creek Spring</v>
      </c>
      <c r="O166" s="14">
        <f>VLOOKUP($C166,'Info on Coh Anal Stocks'!$A$6:$K$68,5,FALSE)</f>
        <v>2</v>
      </c>
      <c r="P166" s="14">
        <f>VLOOKUP($C166,'Info on Coh Anal Stocks'!$A$6:$K$68,6,FALSE)</f>
        <v>3</v>
      </c>
      <c r="Q166" s="14">
        <f>VLOOKUP($C166,'Info on Coh Anal Stocks'!$A$6:$K$68,7,FALSE)</f>
        <v>5</v>
      </c>
      <c r="R166" s="14">
        <f>VLOOKUP($C166,'Info on Coh Anal Stocks'!$A$6:$K$68,8,FALSE)</f>
        <v>6</v>
      </c>
      <c r="S166" s="14">
        <f>VLOOKUP($C166,'Info on Coh Anal Stocks'!$A$6:$K$68,9,FALSE)</f>
        <v>1</v>
      </c>
      <c r="T166" s="14">
        <f>VLOOKUP($C166,'Info on Coh Anal Stocks'!$A$6:$K$68,10,FALSE)</f>
        <v>1</v>
      </c>
      <c r="U166">
        <f t="shared" si="9"/>
        <v>1989</v>
      </c>
      <c r="V166" s="14">
        <f>VLOOKUP($C166,'Info on Coh Anal Stocks'!$A$6:$K$68,10,FALSE)</f>
        <v>1</v>
      </c>
      <c r="W166" t="str">
        <f t="shared" si="10"/>
        <v>stream</v>
      </c>
      <c r="X166">
        <f t="shared" si="11"/>
        <v>0</v>
      </c>
    </row>
    <row r="167" spans="1:24" x14ac:dyDescent="0.25">
      <c r="A167" s="14" t="str">
        <f t="shared" si="8"/>
        <v>DOM1988</v>
      </c>
      <c r="B167" s="14" t="s">
        <v>3</v>
      </c>
      <c r="C167" s="14" t="s">
        <v>30</v>
      </c>
      <c r="D167" s="14">
        <v>1988</v>
      </c>
      <c r="E167" s="14">
        <v>2.4999640000000002E-4</v>
      </c>
      <c r="F167" s="14">
        <v>6.8959770000000002E-3</v>
      </c>
      <c r="G167" s="14">
        <v>1.96968E-2</v>
      </c>
      <c r="H167" s="14">
        <v>3</v>
      </c>
      <c r="I167" s="14">
        <v>6</v>
      </c>
      <c r="J167" s="14" t="s">
        <v>238</v>
      </c>
      <c r="K167" s="14">
        <v>6</v>
      </c>
      <c r="L167" s="14" t="str">
        <f>VLOOKUP($C167,'Info on Coh Anal Stocks'!$A$6:$K$68,2,FALSE)</f>
        <v>BC</v>
      </c>
      <c r="M167" s="14" t="str">
        <f>VLOOKUP($C167,'Info on Coh Anal Stocks'!$A$6:$K$68,3,FALSE)</f>
        <v>UPF</v>
      </c>
      <c r="N167" s="14" t="str">
        <f>VLOOKUP($C167,'Info on Coh Anal Stocks'!$A$6:$K$68,4,FALSE)</f>
        <v>Dome Creek Spring</v>
      </c>
      <c r="O167" s="14">
        <f>VLOOKUP($C167,'Info on Coh Anal Stocks'!$A$6:$K$68,5,FALSE)</f>
        <v>2</v>
      </c>
      <c r="P167" s="14">
        <f>VLOOKUP($C167,'Info on Coh Anal Stocks'!$A$6:$K$68,6,FALSE)</f>
        <v>3</v>
      </c>
      <c r="Q167" s="14">
        <f>VLOOKUP($C167,'Info on Coh Anal Stocks'!$A$6:$K$68,7,FALSE)</f>
        <v>5</v>
      </c>
      <c r="R167" s="14">
        <f>VLOOKUP($C167,'Info on Coh Anal Stocks'!$A$6:$K$68,8,FALSE)</f>
        <v>6</v>
      </c>
      <c r="S167" s="14">
        <f>VLOOKUP($C167,'Info on Coh Anal Stocks'!$A$6:$K$68,9,FALSE)</f>
        <v>1</v>
      </c>
      <c r="T167" s="14">
        <f>VLOOKUP($C167,'Info on Coh Anal Stocks'!$A$6:$K$68,10,FALSE)</f>
        <v>1</v>
      </c>
      <c r="U167">
        <f t="shared" si="9"/>
        <v>1990</v>
      </c>
      <c r="V167" s="14">
        <f>VLOOKUP($C167,'Info on Coh Anal Stocks'!$A$6:$K$68,10,FALSE)</f>
        <v>1</v>
      </c>
      <c r="W167" t="str">
        <f t="shared" si="10"/>
        <v>stream</v>
      </c>
      <c r="X167">
        <f t="shared" si="11"/>
        <v>0</v>
      </c>
    </row>
    <row r="168" spans="1:24" x14ac:dyDescent="0.25">
      <c r="A168" s="14" t="str">
        <f t="shared" si="8"/>
        <v>DOM1989</v>
      </c>
      <c r="B168" s="14" t="s">
        <v>3</v>
      </c>
      <c r="C168" s="14" t="s">
        <v>30</v>
      </c>
      <c r="D168" s="14">
        <v>1989</v>
      </c>
      <c r="E168" s="19">
        <v>5.3902359999999998E-5</v>
      </c>
      <c r="F168" s="14">
        <v>3.1558749999999998E-3</v>
      </c>
      <c r="G168" s="14">
        <v>8.1787960000000003E-3</v>
      </c>
      <c r="H168" s="14">
        <v>3</v>
      </c>
      <c r="I168" s="14">
        <v>6</v>
      </c>
      <c r="J168" s="14" t="s">
        <v>238</v>
      </c>
      <c r="K168" s="14">
        <v>6</v>
      </c>
      <c r="L168" s="14" t="str">
        <f>VLOOKUP($C168,'Info on Coh Anal Stocks'!$A$6:$K$68,2,FALSE)</f>
        <v>BC</v>
      </c>
      <c r="M168" s="14" t="str">
        <f>VLOOKUP($C168,'Info on Coh Anal Stocks'!$A$6:$K$68,3,FALSE)</f>
        <v>UPF</v>
      </c>
      <c r="N168" s="14" t="str">
        <f>VLOOKUP($C168,'Info on Coh Anal Stocks'!$A$6:$K$68,4,FALSE)</f>
        <v>Dome Creek Spring</v>
      </c>
      <c r="O168" s="14">
        <f>VLOOKUP($C168,'Info on Coh Anal Stocks'!$A$6:$K$68,5,FALSE)</f>
        <v>2</v>
      </c>
      <c r="P168" s="14">
        <f>VLOOKUP($C168,'Info on Coh Anal Stocks'!$A$6:$K$68,6,FALSE)</f>
        <v>3</v>
      </c>
      <c r="Q168" s="14">
        <f>VLOOKUP($C168,'Info on Coh Anal Stocks'!$A$6:$K$68,7,FALSE)</f>
        <v>5</v>
      </c>
      <c r="R168" s="14">
        <f>VLOOKUP($C168,'Info on Coh Anal Stocks'!$A$6:$K$68,8,FALSE)</f>
        <v>6</v>
      </c>
      <c r="S168" s="14">
        <f>VLOOKUP($C168,'Info on Coh Anal Stocks'!$A$6:$K$68,9,FALSE)</f>
        <v>1</v>
      </c>
      <c r="T168" s="14">
        <f>VLOOKUP($C168,'Info on Coh Anal Stocks'!$A$6:$K$68,10,FALSE)</f>
        <v>1</v>
      </c>
      <c r="U168">
        <f t="shared" si="9"/>
        <v>1991</v>
      </c>
      <c r="V168" s="14">
        <f>VLOOKUP($C168,'Info on Coh Anal Stocks'!$A$6:$K$68,10,FALSE)</f>
        <v>1</v>
      </c>
      <c r="W168" t="str">
        <f t="shared" si="10"/>
        <v>stream</v>
      </c>
      <c r="X168">
        <f t="shared" si="11"/>
        <v>0</v>
      </c>
    </row>
    <row r="169" spans="1:24" x14ac:dyDescent="0.25">
      <c r="A169" s="14" t="str">
        <f t="shared" si="8"/>
        <v>DOM1990</v>
      </c>
      <c r="B169" s="14" t="s">
        <v>3</v>
      </c>
      <c r="C169" s="14" t="s">
        <v>30</v>
      </c>
      <c r="D169" s="14">
        <v>1990</v>
      </c>
      <c r="E169" s="14">
        <v>2.0430040000000001E-4</v>
      </c>
      <c r="F169" s="14">
        <v>9.2313450000000002E-3</v>
      </c>
      <c r="G169" s="14">
        <v>2.4607299999999999E-2</v>
      </c>
      <c r="H169" s="14">
        <v>3</v>
      </c>
      <c r="I169" s="14">
        <v>6</v>
      </c>
      <c r="J169" s="14" t="s">
        <v>238</v>
      </c>
      <c r="K169" s="14">
        <v>6</v>
      </c>
      <c r="L169" s="14" t="str">
        <f>VLOOKUP($C169,'Info on Coh Anal Stocks'!$A$6:$K$68,2,FALSE)</f>
        <v>BC</v>
      </c>
      <c r="M169" s="14" t="str">
        <f>VLOOKUP($C169,'Info on Coh Anal Stocks'!$A$6:$K$68,3,FALSE)</f>
        <v>UPF</v>
      </c>
      <c r="N169" s="14" t="str">
        <f>VLOOKUP($C169,'Info on Coh Anal Stocks'!$A$6:$K$68,4,FALSE)</f>
        <v>Dome Creek Spring</v>
      </c>
      <c r="O169" s="14">
        <f>VLOOKUP($C169,'Info on Coh Anal Stocks'!$A$6:$K$68,5,FALSE)</f>
        <v>2</v>
      </c>
      <c r="P169" s="14">
        <f>VLOOKUP($C169,'Info on Coh Anal Stocks'!$A$6:$K$68,6,FALSE)</f>
        <v>3</v>
      </c>
      <c r="Q169" s="14">
        <f>VLOOKUP($C169,'Info on Coh Anal Stocks'!$A$6:$K$68,7,FALSE)</f>
        <v>5</v>
      </c>
      <c r="R169" s="14">
        <f>VLOOKUP($C169,'Info on Coh Anal Stocks'!$A$6:$K$68,8,FALSE)</f>
        <v>6</v>
      </c>
      <c r="S169" s="14">
        <f>VLOOKUP($C169,'Info on Coh Anal Stocks'!$A$6:$K$68,9,FALSE)</f>
        <v>1</v>
      </c>
      <c r="T169" s="14">
        <f>VLOOKUP($C169,'Info on Coh Anal Stocks'!$A$6:$K$68,10,FALSE)</f>
        <v>1</v>
      </c>
      <c r="U169">
        <f t="shared" si="9"/>
        <v>1992</v>
      </c>
      <c r="V169" s="14">
        <f>VLOOKUP($C169,'Info on Coh Anal Stocks'!$A$6:$K$68,10,FALSE)</f>
        <v>1</v>
      </c>
      <c r="W169" t="str">
        <f t="shared" si="10"/>
        <v>stream</v>
      </c>
      <c r="X169">
        <f t="shared" si="11"/>
        <v>0</v>
      </c>
    </row>
    <row r="170" spans="1:24" x14ac:dyDescent="0.25">
      <c r="A170" s="14" t="str">
        <f t="shared" si="8"/>
        <v>DOM1991</v>
      </c>
      <c r="B170" s="14" t="s">
        <v>3</v>
      </c>
      <c r="C170" s="14" t="s">
        <v>30</v>
      </c>
      <c r="D170" s="14">
        <v>1991</v>
      </c>
      <c r="E170" s="14">
        <v>1.005464E-4</v>
      </c>
      <c r="F170" s="14">
        <v>6.6434959999999996E-3</v>
      </c>
      <c r="G170" s="14">
        <v>1.6675280000000001E-2</v>
      </c>
      <c r="H170" s="14">
        <v>3</v>
      </c>
      <c r="I170" s="14">
        <v>6</v>
      </c>
      <c r="J170" s="14" t="s">
        <v>238</v>
      </c>
      <c r="K170" s="14">
        <v>6</v>
      </c>
      <c r="L170" s="14" t="str">
        <f>VLOOKUP($C170,'Info on Coh Anal Stocks'!$A$6:$K$68,2,FALSE)</f>
        <v>BC</v>
      </c>
      <c r="M170" s="14" t="str">
        <f>VLOOKUP($C170,'Info on Coh Anal Stocks'!$A$6:$K$68,3,FALSE)</f>
        <v>UPF</v>
      </c>
      <c r="N170" s="14" t="str">
        <f>VLOOKUP($C170,'Info on Coh Anal Stocks'!$A$6:$K$68,4,FALSE)</f>
        <v>Dome Creek Spring</v>
      </c>
      <c r="O170" s="14">
        <f>VLOOKUP($C170,'Info on Coh Anal Stocks'!$A$6:$K$68,5,FALSE)</f>
        <v>2</v>
      </c>
      <c r="P170" s="14">
        <f>VLOOKUP($C170,'Info on Coh Anal Stocks'!$A$6:$K$68,6,FALSE)</f>
        <v>3</v>
      </c>
      <c r="Q170" s="14">
        <f>VLOOKUP($C170,'Info on Coh Anal Stocks'!$A$6:$K$68,7,FALSE)</f>
        <v>5</v>
      </c>
      <c r="R170" s="14">
        <f>VLOOKUP($C170,'Info on Coh Anal Stocks'!$A$6:$K$68,8,FALSE)</f>
        <v>6</v>
      </c>
      <c r="S170" s="14">
        <f>VLOOKUP($C170,'Info on Coh Anal Stocks'!$A$6:$K$68,9,FALSE)</f>
        <v>1</v>
      </c>
      <c r="T170" s="14">
        <f>VLOOKUP($C170,'Info on Coh Anal Stocks'!$A$6:$K$68,10,FALSE)</f>
        <v>1</v>
      </c>
      <c r="U170">
        <f t="shared" si="9"/>
        <v>1993</v>
      </c>
      <c r="V170" s="14">
        <f>VLOOKUP($C170,'Info on Coh Anal Stocks'!$A$6:$K$68,10,FALSE)</f>
        <v>1</v>
      </c>
      <c r="W170" t="str">
        <f t="shared" si="10"/>
        <v>stream</v>
      </c>
      <c r="X170">
        <f t="shared" si="11"/>
        <v>0</v>
      </c>
    </row>
    <row r="171" spans="1:24" x14ac:dyDescent="0.25">
      <c r="A171" s="14" t="str">
        <f t="shared" si="8"/>
        <v>DOM1992</v>
      </c>
      <c r="B171" s="14" t="s">
        <v>3</v>
      </c>
      <c r="C171" s="14" t="s">
        <v>30</v>
      </c>
      <c r="D171" s="14">
        <v>1992</v>
      </c>
      <c r="E171" s="19">
        <v>9.8719129999999997E-5</v>
      </c>
      <c r="F171" s="14">
        <v>6.937492E-3</v>
      </c>
      <c r="G171" s="14">
        <v>1.7523259999999999E-2</v>
      </c>
      <c r="H171" s="14">
        <v>3</v>
      </c>
      <c r="I171" s="14">
        <v>6</v>
      </c>
      <c r="J171" s="14" t="s">
        <v>238</v>
      </c>
      <c r="K171" s="14">
        <v>6</v>
      </c>
      <c r="L171" s="14" t="str">
        <f>VLOOKUP($C171,'Info on Coh Anal Stocks'!$A$6:$K$68,2,FALSE)</f>
        <v>BC</v>
      </c>
      <c r="M171" s="14" t="str">
        <f>VLOOKUP($C171,'Info on Coh Anal Stocks'!$A$6:$K$68,3,FALSE)</f>
        <v>UPF</v>
      </c>
      <c r="N171" s="14" t="str">
        <f>VLOOKUP($C171,'Info on Coh Anal Stocks'!$A$6:$K$68,4,FALSE)</f>
        <v>Dome Creek Spring</v>
      </c>
      <c r="O171" s="14">
        <f>VLOOKUP($C171,'Info on Coh Anal Stocks'!$A$6:$K$68,5,FALSE)</f>
        <v>2</v>
      </c>
      <c r="P171" s="14">
        <f>VLOOKUP($C171,'Info on Coh Anal Stocks'!$A$6:$K$68,6,FALSE)</f>
        <v>3</v>
      </c>
      <c r="Q171" s="14">
        <f>VLOOKUP($C171,'Info on Coh Anal Stocks'!$A$6:$K$68,7,FALSE)</f>
        <v>5</v>
      </c>
      <c r="R171" s="14">
        <f>VLOOKUP($C171,'Info on Coh Anal Stocks'!$A$6:$K$68,8,FALSE)</f>
        <v>6</v>
      </c>
      <c r="S171" s="14">
        <f>VLOOKUP($C171,'Info on Coh Anal Stocks'!$A$6:$K$68,9,FALSE)</f>
        <v>1</v>
      </c>
      <c r="T171" s="14">
        <f>VLOOKUP($C171,'Info on Coh Anal Stocks'!$A$6:$K$68,10,FALSE)</f>
        <v>1</v>
      </c>
      <c r="U171">
        <f t="shared" si="9"/>
        <v>1994</v>
      </c>
      <c r="V171" s="14">
        <f>VLOOKUP($C171,'Info on Coh Anal Stocks'!$A$6:$K$68,10,FALSE)</f>
        <v>1</v>
      </c>
      <c r="W171" t="str">
        <f t="shared" si="10"/>
        <v>stream</v>
      </c>
      <c r="X171">
        <f t="shared" si="11"/>
        <v>0</v>
      </c>
    </row>
    <row r="172" spans="1:24" x14ac:dyDescent="0.25">
      <c r="A172" s="14" t="str">
        <f t="shared" si="8"/>
        <v>DOM1993</v>
      </c>
      <c r="B172" s="14" t="s">
        <v>3</v>
      </c>
      <c r="C172" s="14" t="s">
        <v>30</v>
      </c>
      <c r="D172" s="14">
        <v>1993</v>
      </c>
      <c r="E172" s="14">
        <v>1.148971E-4</v>
      </c>
      <c r="F172" s="14">
        <v>8.8413039999999995E-3</v>
      </c>
      <c r="G172" s="14">
        <v>2.360891E-2</v>
      </c>
      <c r="H172" s="14">
        <v>3</v>
      </c>
      <c r="I172" s="14">
        <v>6</v>
      </c>
      <c r="J172" s="14" t="s">
        <v>238</v>
      </c>
      <c r="K172" s="14">
        <v>6</v>
      </c>
      <c r="L172" s="14" t="str">
        <f>VLOOKUP($C172,'Info on Coh Anal Stocks'!$A$6:$K$68,2,FALSE)</f>
        <v>BC</v>
      </c>
      <c r="M172" s="14" t="str">
        <f>VLOOKUP($C172,'Info on Coh Anal Stocks'!$A$6:$K$68,3,FALSE)</f>
        <v>UPF</v>
      </c>
      <c r="N172" s="14" t="str">
        <f>VLOOKUP($C172,'Info on Coh Anal Stocks'!$A$6:$K$68,4,FALSE)</f>
        <v>Dome Creek Spring</v>
      </c>
      <c r="O172" s="14">
        <f>VLOOKUP($C172,'Info on Coh Anal Stocks'!$A$6:$K$68,5,FALSE)</f>
        <v>2</v>
      </c>
      <c r="P172" s="14">
        <f>VLOOKUP($C172,'Info on Coh Anal Stocks'!$A$6:$K$68,6,FALSE)</f>
        <v>3</v>
      </c>
      <c r="Q172" s="14">
        <f>VLOOKUP($C172,'Info on Coh Anal Stocks'!$A$6:$K$68,7,FALSE)</f>
        <v>5</v>
      </c>
      <c r="R172" s="14">
        <f>VLOOKUP($C172,'Info on Coh Anal Stocks'!$A$6:$K$68,8,FALSE)</f>
        <v>6</v>
      </c>
      <c r="S172" s="14">
        <f>VLOOKUP($C172,'Info on Coh Anal Stocks'!$A$6:$K$68,9,FALSE)</f>
        <v>1</v>
      </c>
      <c r="T172" s="14">
        <f>VLOOKUP($C172,'Info on Coh Anal Stocks'!$A$6:$K$68,10,FALSE)</f>
        <v>1</v>
      </c>
      <c r="U172">
        <f t="shared" si="9"/>
        <v>1995</v>
      </c>
      <c r="V172" s="14">
        <f>VLOOKUP($C172,'Info on Coh Anal Stocks'!$A$6:$K$68,10,FALSE)</f>
        <v>1</v>
      </c>
      <c r="W172" t="str">
        <f t="shared" si="10"/>
        <v>stream</v>
      </c>
      <c r="X172">
        <f t="shared" si="11"/>
        <v>0</v>
      </c>
    </row>
    <row r="173" spans="1:24" x14ac:dyDescent="0.25">
      <c r="A173" s="14" t="str">
        <f t="shared" si="8"/>
        <v>DOM1994</v>
      </c>
      <c r="B173" s="14" t="s">
        <v>3</v>
      </c>
      <c r="C173" s="14" t="s">
        <v>30</v>
      </c>
      <c r="D173" s="14">
        <v>1994</v>
      </c>
      <c r="E173" s="19">
        <v>1.7512700000000001E-6</v>
      </c>
      <c r="F173" s="14">
        <v>5.2656139999999996E-4</v>
      </c>
      <c r="G173" s="14">
        <v>1.395255E-3</v>
      </c>
      <c r="H173" s="14">
        <v>3</v>
      </c>
      <c r="I173" s="14">
        <v>6</v>
      </c>
      <c r="J173" s="14" t="s">
        <v>238</v>
      </c>
      <c r="K173" s="14">
        <v>6</v>
      </c>
      <c r="L173" s="14" t="str">
        <f>VLOOKUP($C173,'Info on Coh Anal Stocks'!$A$6:$K$68,2,FALSE)</f>
        <v>BC</v>
      </c>
      <c r="M173" s="14" t="str">
        <f>VLOOKUP($C173,'Info on Coh Anal Stocks'!$A$6:$K$68,3,FALSE)</f>
        <v>UPF</v>
      </c>
      <c r="N173" s="14" t="str">
        <f>VLOOKUP($C173,'Info on Coh Anal Stocks'!$A$6:$K$68,4,FALSE)</f>
        <v>Dome Creek Spring</v>
      </c>
      <c r="O173" s="14">
        <f>VLOOKUP($C173,'Info on Coh Anal Stocks'!$A$6:$K$68,5,FALSE)</f>
        <v>2</v>
      </c>
      <c r="P173" s="14">
        <f>VLOOKUP($C173,'Info on Coh Anal Stocks'!$A$6:$K$68,6,FALSE)</f>
        <v>3</v>
      </c>
      <c r="Q173" s="14">
        <f>VLOOKUP($C173,'Info on Coh Anal Stocks'!$A$6:$K$68,7,FALSE)</f>
        <v>5</v>
      </c>
      <c r="R173" s="14">
        <f>VLOOKUP($C173,'Info on Coh Anal Stocks'!$A$6:$K$68,8,FALSE)</f>
        <v>6</v>
      </c>
      <c r="S173" s="14">
        <f>VLOOKUP($C173,'Info on Coh Anal Stocks'!$A$6:$K$68,9,FALSE)</f>
        <v>1</v>
      </c>
      <c r="T173" s="14">
        <f>VLOOKUP($C173,'Info on Coh Anal Stocks'!$A$6:$K$68,10,FALSE)</f>
        <v>1</v>
      </c>
      <c r="U173">
        <f t="shared" si="9"/>
        <v>1996</v>
      </c>
      <c r="V173" s="14">
        <f>VLOOKUP($C173,'Info on Coh Anal Stocks'!$A$6:$K$68,10,FALSE)</f>
        <v>1</v>
      </c>
      <c r="W173" t="str">
        <f t="shared" si="10"/>
        <v>stream</v>
      </c>
      <c r="X173">
        <f t="shared" si="11"/>
        <v>0</v>
      </c>
    </row>
    <row r="174" spans="1:24" x14ac:dyDescent="0.25">
      <c r="A174" s="14" t="str">
        <f t="shared" si="8"/>
        <v>DOM1995</v>
      </c>
      <c r="B174" s="14" t="s">
        <v>3</v>
      </c>
      <c r="C174" s="14" t="s">
        <v>30</v>
      </c>
      <c r="D174" s="14">
        <v>1995</v>
      </c>
      <c r="E174" s="19">
        <v>4.0121820000000001E-5</v>
      </c>
      <c r="F174" s="14">
        <v>1.0426859999999999E-3</v>
      </c>
      <c r="G174" s="14">
        <v>2.7264030000000001E-3</v>
      </c>
      <c r="H174" s="14">
        <v>3</v>
      </c>
      <c r="I174" s="14">
        <v>6</v>
      </c>
      <c r="J174" s="14" t="s">
        <v>238</v>
      </c>
      <c r="K174" s="14">
        <v>6</v>
      </c>
      <c r="L174" s="14" t="str">
        <f>VLOOKUP($C174,'Info on Coh Anal Stocks'!$A$6:$K$68,2,FALSE)</f>
        <v>BC</v>
      </c>
      <c r="M174" s="14" t="str">
        <f>VLOOKUP($C174,'Info on Coh Anal Stocks'!$A$6:$K$68,3,FALSE)</f>
        <v>UPF</v>
      </c>
      <c r="N174" s="14" t="str">
        <f>VLOOKUP($C174,'Info on Coh Anal Stocks'!$A$6:$K$68,4,FALSE)</f>
        <v>Dome Creek Spring</v>
      </c>
      <c r="O174" s="14">
        <f>VLOOKUP($C174,'Info on Coh Anal Stocks'!$A$6:$K$68,5,FALSE)</f>
        <v>2</v>
      </c>
      <c r="P174" s="14">
        <f>VLOOKUP($C174,'Info on Coh Anal Stocks'!$A$6:$K$68,6,FALSE)</f>
        <v>3</v>
      </c>
      <c r="Q174" s="14">
        <f>VLOOKUP($C174,'Info on Coh Anal Stocks'!$A$6:$K$68,7,FALSE)</f>
        <v>5</v>
      </c>
      <c r="R174" s="14">
        <f>VLOOKUP($C174,'Info on Coh Anal Stocks'!$A$6:$K$68,8,FALSE)</f>
        <v>6</v>
      </c>
      <c r="S174" s="14">
        <f>VLOOKUP($C174,'Info on Coh Anal Stocks'!$A$6:$K$68,9,FALSE)</f>
        <v>1</v>
      </c>
      <c r="T174" s="14">
        <f>VLOOKUP($C174,'Info on Coh Anal Stocks'!$A$6:$K$68,10,FALSE)</f>
        <v>1</v>
      </c>
      <c r="U174">
        <f t="shared" si="9"/>
        <v>1997</v>
      </c>
      <c r="V174" s="14">
        <f>VLOOKUP($C174,'Info on Coh Anal Stocks'!$A$6:$K$68,10,FALSE)</f>
        <v>1</v>
      </c>
      <c r="W174" t="str">
        <f t="shared" si="10"/>
        <v>stream</v>
      </c>
      <c r="X174">
        <f t="shared" si="11"/>
        <v>0</v>
      </c>
    </row>
    <row r="175" spans="1:24" x14ac:dyDescent="0.25">
      <c r="A175" s="14" t="str">
        <f t="shared" si="8"/>
        <v>DOM1996</v>
      </c>
      <c r="B175" s="14" t="s">
        <v>3</v>
      </c>
      <c r="C175" s="14" t="s">
        <v>30</v>
      </c>
      <c r="D175" s="14">
        <v>1996</v>
      </c>
      <c r="E175" s="14">
        <v>1.351046E-4</v>
      </c>
      <c r="F175" s="14">
        <v>3.5311299999999999E-3</v>
      </c>
      <c r="G175" s="14">
        <v>9.4255150000000006E-3</v>
      </c>
      <c r="H175" s="14">
        <v>3</v>
      </c>
      <c r="I175" s="14">
        <v>6</v>
      </c>
      <c r="J175" s="14" t="s">
        <v>238</v>
      </c>
      <c r="K175" s="14">
        <v>6</v>
      </c>
      <c r="L175" s="14" t="str">
        <f>VLOOKUP($C175,'Info on Coh Anal Stocks'!$A$6:$K$68,2,FALSE)</f>
        <v>BC</v>
      </c>
      <c r="M175" s="14" t="str">
        <f>VLOOKUP($C175,'Info on Coh Anal Stocks'!$A$6:$K$68,3,FALSE)</f>
        <v>UPF</v>
      </c>
      <c r="N175" s="14" t="str">
        <f>VLOOKUP($C175,'Info on Coh Anal Stocks'!$A$6:$K$68,4,FALSE)</f>
        <v>Dome Creek Spring</v>
      </c>
      <c r="O175" s="14">
        <f>VLOOKUP($C175,'Info on Coh Anal Stocks'!$A$6:$K$68,5,FALSE)</f>
        <v>2</v>
      </c>
      <c r="P175" s="14">
        <f>VLOOKUP($C175,'Info on Coh Anal Stocks'!$A$6:$K$68,6,FALSE)</f>
        <v>3</v>
      </c>
      <c r="Q175" s="14">
        <f>VLOOKUP($C175,'Info on Coh Anal Stocks'!$A$6:$K$68,7,FALSE)</f>
        <v>5</v>
      </c>
      <c r="R175" s="14">
        <f>VLOOKUP($C175,'Info on Coh Anal Stocks'!$A$6:$K$68,8,FALSE)</f>
        <v>6</v>
      </c>
      <c r="S175" s="14">
        <f>VLOOKUP($C175,'Info on Coh Anal Stocks'!$A$6:$K$68,9,FALSE)</f>
        <v>1</v>
      </c>
      <c r="T175" s="14">
        <f>VLOOKUP($C175,'Info on Coh Anal Stocks'!$A$6:$K$68,10,FALSE)</f>
        <v>1</v>
      </c>
      <c r="U175">
        <f t="shared" si="9"/>
        <v>1998</v>
      </c>
      <c r="V175" s="14">
        <f>VLOOKUP($C175,'Info on Coh Anal Stocks'!$A$6:$K$68,10,FALSE)</f>
        <v>1</v>
      </c>
      <c r="W175" t="str">
        <f t="shared" si="10"/>
        <v>stream</v>
      </c>
      <c r="X175">
        <f t="shared" si="11"/>
        <v>0</v>
      </c>
    </row>
    <row r="176" spans="1:24" x14ac:dyDescent="0.25">
      <c r="A176" s="14" t="str">
        <f t="shared" si="8"/>
        <v>DOM1997</v>
      </c>
      <c r="B176" s="14" t="s">
        <v>3</v>
      </c>
      <c r="C176" s="14" t="s">
        <v>30</v>
      </c>
      <c r="D176" s="14">
        <v>1997</v>
      </c>
      <c r="E176" s="19">
        <v>1.2607479999999999E-5</v>
      </c>
      <c r="F176" s="14">
        <v>5.7238619999999997E-3</v>
      </c>
      <c r="G176" s="14">
        <v>1.449344E-2</v>
      </c>
      <c r="H176" s="14">
        <v>3</v>
      </c>
      <c r="I176" s="14">
        <v>6</v>
      </c>
      <c r="J176" s="14" t="s">
        <v>238</v>
      </c>
      <c r="K176" s="14">
        <v>6</v>
      </c>
      <c r="L176" s="14" t="str">
        <f>VLOOKUP($C176,'Info on Coh Anal Stocks'!$A$6:$K$68,2,FALSE)</f>
        <v>BC</v>
      </c>
      <c r="M176" s="14" t="str">
        <f>VLOOKUP($C176,'Info on Coh Anal Stocks'!$A$6:$K$68,3,FALSE)</f>
        <v>UPF</v>
      </c>
      <c r="N176" s="14" t="str">
        <f>VLOOKUP($C176,'Info on Coh Anal Stocks'!$A$6:$K$68,4,FALSE)</f>
        <v>Dome Creek Spring</v>
      </c>
      <c r="O176" s="14">
        <f>VLOOKUP($C176,'Info on Coh Anal Stocks'!$A$6:$K$68,5,FALSE)</f>
        <v>2</v>
      </c>
      <c r="P176" s="14">
        <f>VLOOKUP($C176,'Info on Coh Anal Stocks'!$A$6:$K$68,6,FALSE)</f>
        <v>3</v>
      </c>
      <c r="Q176" s="14">
        <f>VLOOKUP($C176,'Info on Coh Anal Stocks'!$A$6:$K$68,7,FALSE)</f>
        <v>5</v>
      </c>
      <c r="R176" s="14">
        <f>VLOOKUP($C176,'Info on Coh Anal Stocks'!$A$6:$K$68,8,FALSE)</f>
        <v>6</v>
      </c>
      <c r="S176" s="14">
        <f>VLOOKUP($C176,'Info on Coh Anal Stocks'!$A$6:$K$68,9,FALSE)</f>
        <v>1</v>
      </c>
      <c r="T176" s="14">
        <f>VLOOKUP($C176,'Info on Coh Anal Stocks'!$A$6:$K$68,10,FALSE)</f>
        <v>1</v>
      </c>
      <c r="U176">
        <f t="shared" si="9"/>
        <v>1999</v>
      </c>
      <c r="V176" s="14">
        <f>VLOOKUP($C176,'Info on Coh Anal Stocks'!$A$6:$K$68,10,FALSE)</f>
        <v>1</v>
      </c>
      <c r="W176" t="str">
        <f t="shared" si="10"/>
        <v>stream</v>
      </c>
      <c r="X176">
        <f t="shared" si="11"/>
        <v>0</v>
      </c>
    </row>
    <row r="177" spans="1:24" x14ac:dyDescent="0.25">
      <c r="A177" s="14" t="str">
        <f t="shared" si="8"/>
        <v>DOM1998</v>
      </c>
      <c r="B177" s="14" t="s">
        <v>3</v>
      </c>
      <c r="C177" s="14" t="s">
        <v>30</v>
      </c>
      <c r="D177" s="14">
        <v>1998</v>
      </c>
      <c r="E177" s="19">
        <v>1.3467300000000001E-5</v>
      </c>
      <c r="F177" s="14">
        <v>4.5197709999999997E-3</v>
      </c>
      <c r="G177" s="14">
        <v>1.261198E-2</v>
      </c>
      <c r="H177" s="14">
        <v>3</v>
      </c>
      <c r="I177" s="14">
        <v>6</v>
      </c>
      <c r="J177" s="14" t="s">
        <v>238</v>
      </c>
      <c r="K177" s="14">
        <v>6</v>
      </c>
      <c r="L177" s="14" t="str">
        <f>VLOOKUP($C177,'Info on Coh Anal Stocks'!$A$6:$K$68,2,FALSE)</f>
        <v>BC</v>
      </c>
      <c r="M177" s="14" t="str">
        <f>VLOOKUP($C177,'Info on Coh Anal Stocks'!$A$6:$K$68,3,FALSE)</f>
        <v>UPF</v>
      </c>
      <c r="N177" s="14" t="str">
        <f>VLOOKUP($C177,'Info on Coh Anal Stocks'!$A$6:$K$68,4,FALSE)</f>
        <v>Dome Creek Spring</v>
      </c>
      <c r="O177" s="14">
        <f>VLOOKUP($C177,'Info on Coh Anal Stocks'!$A$6:$K$68,5,FALSE)</f>
        <v>2</v>
      </c>
      <c r="P177" s="14">
        <f>VLOOKUP($C177,'Info on Coh Anal Stocks'!$A$6:$K$68,6,FALSE)</f>
        <v>3</v>
      </c>
      <c r="Q177" s="14">
        <f>VLOOKUP($C177,'Info on Coh Anal Stocks'!$A$6:$K$68,7,FALSE)</f>
        <v>5</v>
      </c>
      <c r="R177" s="14">
        <f>VLOOKUP($C177,'Info on Coh Anal Stocks'!$A$6:$K$68,8,FALSE)</f>
        <v>6</v>
      </c>
      <c r="S177" s="14">
        <f>VLOOKUP($C177,'Info on Coh Anal Stocks'!$A$6:$K$68,9,FALSE)</f>
        <v>1</v>
      </c>
      <c r="T177" s="14">
        <f>VLOOKUP($C177,'Info on Coh Anal Stocks'!$A$6:$K$68,10,FALSE)</f>
        <v>1</v>
      </c>
      <c r="U177">
        <f t="shared" si="9"/>
        <v>2000</v>
      </c>
      <c r="V177" s="14">
        <f>VLOOKUP($C177,'Info on Coh Anal Stocks'!$A$6:$K$68,10,FALSE)</f>
        <v>1</v>
      </c>
      <c r="W177" t="str">
        <f t="shared" si="10"/>
        <v>stream</v>
      </c>
      <c r="X177">
        <f t="shared" si="11"/>
        <v>0</v>
      </c>
    </row>
    <row r="178" spans="1:24" x14ac:dyDescent="0.25">
      <c r="A178" s="14" t="str">
        <f t="shared" si="8"/>
        <v>DOM1999</v>
      </c>
      <c r="B178" s="14" t="s">
        <v>3</v>
      </c>
      <c r="C178" s="14" t="s">
        <v>30</v>
      </c>
      <c r="D178" s="14">
        <v>1999</v>
      </c>
      <c r="E178" s="14" t="s">
        <v>142</v>
      </c>
      <c r="F178" s="14" t="s">
        <v>142</v>
      </c>
      <c r="G178" s="14" t="s">
        <v>142</v>
      </c>
      <c r="H178" s="14" t="s">
        <v>142</v>
      </c>
      <c r="I178" s="14" t="s">
        <v>142</v>
      </c>
      <c r="J178" s="14" t="s">
        <v>142</v>
      </c>
      <c r="K178" s="14" t="s">
        <v>142</v>
      </c>
      <c r="L178" s="14" t="str">
        <f>VLOOKUP($C178,'Info on Coh Anal Stocks'!$A$6:$K$68,2,FALSE)</f>
        <v>BC</v>
      </c>
      <c r="M178" s="14" t="str">
        <f>VLOOKUP($C178,'Info on Coh Anal Stocks'!$A$6:$K$68,3,FALSE)</f>
        <v>UPF</v>
      </c>
      <c r="N178" s="14" t="str">
        <f>VLOOKUP($C178,'Info on Coh Anal Stocks'!$A$6:$K$68,4,FALSE)</f>
        <v>Dome Creek Spring</v>
      </c>
      <c r="O178" s="14">
        <f>VLOOKUP($C178,'Info on Coh Anal Stocks'!$A$6:$K$68,5,FALSE)</f>
        <v>2</v>
      </c>
      <c r="P178" s="14">
        <f>VLOOKUP($C178,'Info on Coh Anal Stocks'!$A$6:$K$68,6,FALSE)</f>
        <v>3</v>
      </c>
      <c r="Q178" s="14">
        <f>VLOOKUP($C178,'Info on Coh Anal Stocks'!$A$6:$K$68,7,FALSE)</f>
        <v>5</v>
      </c>
      <c r="R178" s="14">
        <f>VLOOKUP($C178,'Info on Coh Anal Stocks'!$A$6:$K$68,8,FALSE)</f>
        <v>6</v>
      </c>
      <c r="S178" s="14">
        <f>VLOOKUP($C178,'Info on Coh Anal Stocks'!$A$6:$K$68,9,FALSE)</f>
        <v>1</v>
      </c>
      <c r="T178" s="14">
        <f>VLOOKUP($C178,'Info on Coh Anal Stocks'!$A$6:$K$68,10,FALSE)</f>
        <v>1</v>
      </c>
      <c r="U178">
        <f t="shared" si="9"/>
        <v>2001</v>
      </c>
      <c r="V178" s="14">
        <f>VLOOKUP($C178,'Info on Coh Anal Stocks'!$A$6:$K$68,10,FALSE)</f>
        <v>1</v>
      </c>
      <c r="W178" t="str">
        <f t="shared" si="10"/>
        <v>stream</v>
      </c>
      <c r="X178" t="str">
        <f t="shared" si="11"/>
        <v>na</v>
      </c>
    </row>
    <row r="179" spans="1:24" x14ac:dyDescent="0.25">
      <c r="A179" s="14" t="str">
        <f t="shared" si="8"/>
        <v>DOM2000</v>
      </c>
      <c r="B179" s="14" t="s">
        <v>3</v>
      </c>
      <c r="C179" s="14" t="s">
        <v>30</v>
      </c>
      <c r="D179" s="14">
        <v>2000</v>
      </c>
      <c r="E179" s="19">
        <v>2.173978E-5</v>
      </c>
      <c r="F179" s="14">
        <v>1.078519E-3</v>
      </c>
      <c r="G179" s="14">
        <v>3.170885E-3</v>
      </c>
      <c r="H179" s="14">
        <v>3</v>
      </c>
      <c r="I179" s="14">
        <v>6</v>
      </c>
      <c r="J179" s="14" t="s">
        <v>238</v>
      </c>
      <c r="K179" s="14">
        <v>6</v>
      </c>
      <c r="L179" s="14" t="str">
        <f>VLOOKUP($C179,'Info on Coh Anal Stocks'!$A$6:$K$68,2,FALSE)</f>
        <v>BC</v>
      </c>
      <c r="M179" s="14" t="str">
        <f>VLOOKUP($C179,'Info on Coh Anal Stocks'!$A$6:$K$68,3,FALSE)</f>
        <v>UPF</v>
      </c>
      <c r="N179" s="14" t="str">
        <f>VLOOKUP($C179,'Info on Coh Anal Stocks'!$A$6:$K$68,4,FALSE)</f>
        <v>Dome Creek Spring</v>
      </c>
      <c r="O179" s="14">
        <f>VLOOKUP($C179,'Info on Coh Anal Stocks'!$A$6:$K$68,5,FALSE)</f>
        <v>2</v>
      </c>
      <c r="P179" s="14">
        <f>VLOOKUP($C179,'Info on Coh Anal Stocks'!$A$6:$K$68,6,FALSE)</f>
        <v>3</v>
      </c>
      <c r="Q179" s="14">
        <f>VLOOKUP($C179,'Info on Coh Anal Stocks'!$A$6:$K$68,7,FALSE)</f>
        <v>5</v>
      </c>
      <c r="R179" s="14">
        <f>VLOOKUP($C179,'Info on Coh Anal Stocks'!$A$6:$K$68,8,FALSE)</f>
        <v>6</v>
      </c>
      <c r="S179" s="14">
        <f>VLOOKUP($C179,'Info on Coh Anal Stocks'!$A$6:$K$68,9,FALSE)</f>
        <v>1</v>
      </c>
      <c r="T179" s="14">
        <f>VLOOKUP($C179,'Info on Coh Anal Stocks'!$A$6:$K$68,10,FALSE)</f>
        <v>1</v>
      </c>
      <c r="U179">
        <f t="shared" si="9"/>
        <v>2002</v>
      </c>
      <c r="V179" s="14">
        <f>VLOOKUP($C179,'Info on Coh Anal Stocks'!$A$6:$K$68,10,FALSE)</f>
        <v>1</v>
      </c>
      <c r="W179" t="str">
        <f t="shared" si="10"/>
        <v>stream</v>
      </c>
      <c r="X179">
        <f t="shared" si="11"/>
        <v>0</v>
      </c>
    </row>
    <row r="180" spans="1:24" x14ac:dyDescent="0.25">
      <c r="A180" s="14" t="str">
        <f t="shared" ref="A180:A243" si="12">CONCATENATE(C180,D180)</f>
        <v>DOM2001</v>
      </c>
      <c r="B180" s="14" t="s">
        <v>3</v>
      </c>
      <c r="C180" s="14" t="s">
        <v>30</v>
      </c>
      <c r="D180" s="14">
        <v>2001</v>
      </c>
      <c r="E180" s="14">
        <v>0</v>
      </c>
      <c r="F180" s="14">
        <v>1.6173069999999999E-3</v>
      </c>
      <c r="G180" s="14">
        <v>4.0845830000000001E-3</v>
      </c>
      <c r="H180" s="14">
        <v>3</v>
      </c>
      <c r="I180" s="14">
        <v>6</v>
      </c>
      <c r="J180" s="14" t="s">
        <v>238</v>
      </c>
      <c r="K180" s="14">
        <v>6</v>
      </c>
      <c r="L180" s="14" t="str">
        <f>VLOOKUP($C180,'Info on Coh Anal Stocks'!$A$6:$K$68,2,FALSE)</f>
        <v>BC</v>
      </c>
      <c r="M180" s="14" t="str">
        <f>VLOOKUP($C180,'Info on Coh Anal Stocks'!$A$6:$K$68,3,FALSE)</f>
        <v>UPF</v>
      </c>
      <c r="N180" s="14" t="str">
        <f>VLOOKUP($C180,'Info on Coh Anal Stocks'!$A$6:$K$68,4,FALSE)</f>
        <v>Dome Creek Spring</v>
      </c>
      <c r="O180" s="14">
        <f>VLOOKUP($C180,'Info on Coh Anal Stocks'!$A$6:$K$68,5,FALSE)</f>
        <v>2</v>
      </c>
      <c r="P180" s="14">
        <f>VLOOKUP($C180,'Info on Coh Anal Stocks'!$A$6:$K$68,6,FALSE)</f>
        <v>3</v>
      </c>
      <c r="Q180" s="14">
        <f>VLOOKUP($C180,'Info on Coh Anal Stocks'!$A$6:$K$68,7,FALSE)</f>
        <v>5</v>
      </c>
      <c r="R180" s="14">
        <f>VLOOKUP($C180,'Info on Coh Anal Stocks'!$A$6:$K$68,8,FALSE)</f>
        <v>6</v>
      </c>
      <c r="S180" s="14">
        <f>VLOOKUP($C180,'Info on Coh Anal Stocks'!$A$6:$K$68,9,FALSE)</f>
        <v>1</v>
      </c>
      <c r="T180" s="14">
        <f>VLOOKUP($C180,'Info on Coh Anal Stocks'!$A$6:$K$68,10,FALSE)</f>
        <v>1</v>
      </c>
      <c r="U180">
        <f t="shared" ref="U180:U243" si="13">IF($S180=0,($D180+1),($D180+2))</f>
        <v>2003</v>
      </c>
      <c r="V180" s="14">
        <f>VLOOKUP($C180,'Info on Coh Anal Stocks'!$A$6:$K$68,10,FALSE)</f>
        <v>1</v>
      </c>
      <c r="W180" t="str">
        <f t="shared" ref="W180:W243" si="14">IF(S180=0,"ocean","stream")</f>
        <v>stream</v>
      </c>
      <c r="X180">
        <f t="shared" si="11"/>
        <v>0</v>
      </c>
    </row>
    <row r="181" spans="1:24" x14ac:dyDescent="0.25">
      <c r="A181" s="14" t="str">
        <f t="shared" si="12"/>
        <v>DOM2002</v>
      </c>
      <c r="B181" s="14" t="s">
        <v>3</v>
      </c>
      <c r="C181" s="14" t="s">
        <v>30</v>
      </c>
      <c r="D181" s="14">
        <v>2002</v>
      </c>
      <c r="E181" s="19">
        <v>1.019353E-5</v>
      </c>
      <c r="F181" s="14">
        <v>1.4393489999999999E-3</v>
      </c>
      <c r="G181" s="14">
        <v>3.644244E-3</v>
      </c>
      <c r="H181" s="14">
        <v>3</v>
      </c>
      <c r="I181" s="14">
        <v>6</v>
      </c>
      <c r="J181" s="14" t="s">
        <v>238</v>
      </c>
      <c r="K181" s="14">
        <v>6</v>
      </c>
      <c r="L181" s="14" t="str">
        <f>VLOOKUP($C181,'Info on Coh Anal Stocks'!$A$6:$K$68,2,FALSE)</f>
        <v>BC</v>
      </c>
      <c r="M181" s="14" t="str">
        <f>VLOOKUP($C181,'Info on Coh Anal Stocks'!$A$6:$K$68,3,FALSE)</f>
        <v>UPF</v>
      </c>
      <c r="N181" s="14" t="str">
        <f>VLOOKUP($C181,'Info on Coh Anal Stocks'!$A$6:$K$68,4,FALSE)</f>
        <v>Dome Creek Spring</v>
      </c>
      <c r="O181" s="14">
        <f>VLOOKUP($C181,'Info on Coh Anal Stocks'!$A$6:$K$68,5,FALSE)</f>
        <v>2</v>
      </c>
      <c r="P181" s="14">
        <f>VLOOKUP($C181,'Info on Coh Anal Stocks'!$A$6:$K$68,6,FALSE)</f>
        <v>3</v>
      </c>
      <c r="Q181" s="14">
        <f>VLOOKUP($C181,'Info on Coh Anal Stocks'!$A$6:$K$68,7,FALSE)</f>
        <v>5</v>
      </c>
      <c r="R181" s="14">
        <f>VLOOKUP($C181,'Info on Coh Anal Stocks'!$A$6:$K$68,8,FALSE)</f>
        <v>6</v>
      </c>
      <c r="S181" s="14">
        <f>VLOOKUP($C181,'Info on Coh Anal Stocks'!$A$6:$K$68,9,FALSE)</f>
        <v>1</v>
      </c>
      <c r="T181" s="14">
        <f>VLOOKUP($C181,'Info on Coh Anal Stocks'!$A$6:$K$68,10,FALSE)</f>
        <v>1</v>
      </c>
      <c r="U181">
        <f t="shared" si="13"/>
        <v>2004</v>
      </c>
      <c r="V181" s="14">
        <f>VLOOKUP($C181,'Info on Coh Anal Stocks'!$A$6:$K$68,10,FALSE)</f>
        <v>1</v>
      </c>
      <c r="W181" t="str">
        <f t="shared" si="14"/>
        <v>stream</v>
      </c>
      <c r="X181">
        <f t="shared" si="11"/>
        <v>0</v>
      </c>
    </row>
    <row r="182" spans="1:24" x14ac:dyDescent="0.25">
      <c r="A182" s="14" t="str">
        <f t="shared" si="12"/>
        <v>HAR1981</v>
      </c>
      <c r="B182" s="14" t="s">
        <v>3</v>
      </c>
      <c r="C182" s="14" t="s">
        <v>14</v>
      </c>
      <c r="D182" s="14">
        <v>1981</v>
      </c>
      <c r="E182" s="14">
        <v>2.406202E-2</v>
      </c>
      <c r="F182" s="14">
        <v>0.1028403</v>
      </c>
      <c r="G182" s="14">
        <v>0.23967079999999999</v>
      </c>
      <c r="H182" s="14">
        <v>2</v>
      </c>
      <c r="I182" s="14">
        <v>5</v>
      </c>
      <c r="J182" s="14" t="s">
        <v>238</v>
      </c>
      <c r="K182" s="14">
        <v>5</v>
      </c>
      <c r="L182" s="14" t="str">
        <f>VLOOKUP($C182,'Info on Coh Anal Stocks'!$A$6:$K$68,2,FALSE)</f>
        <v>BC</v>
      </c>
      <c r="M182" s="14" t="str">
        <f>VLOOKUP($C182,'Info on Coh Anal Stocks'!$A$6:$K$68,3,FALSE)</f>
        <v>LFR</v>
      </c>
      <c r="N182" s="14" t="str">
        <f>VLOOKUP($C182,'Info on Coh Anal Stocks'!$A$6:$K$68,4,FALSE)</f>
        <v>Harrison River Fall</v>
      </c>
      <c r="O182" s="14">
        <f>VLOOKUP($C182,'Info on Coh Anal Stocks'!$A$6:$K$68,5,FALSE)</f>
        <v>2</v>
      </c>
      <c r="P182" s="14">
        <f>VLOOKUP($C182,'Info on Coh Anal Stocks'!$A$6:$K$68,6,FALSE)</f>
        <v>2</v>
      </c>
      <c r="Q182" s="14">
        <f>VLOOKUP($C182,'Info on Coh Anal Stocks'!$A$6:$K$68,7,FALSE)</f>
        <v>4</v>
      </c>
      <c r="R182" s="14">
        <f>VLOOKUP($C182,'Info on Coh Anal Stocks'!$A$6:$K$68,8,FALSE)</f>
        <v>5</v>
      </c>
      <c r="S182" s="14">
        <f>VLOOKUP($C182,'Info on Coh Anal Stocks'!$A$6:$K$68,9,FALSE)</f>
        <v>0</v>
      </c>
      <c r="T182" s="14">
        <f>VLOOKUP($C182,'Info on Coh Anal Stocks'!$A$6:$K$68,10,FALSE)</f>
        <v>3</v>
      </c>
      <c r="U182">
        <f t="shared" si="13"/>
        <v>1982</v>
      </c>
      <c r="V182" s="14">
        <f>VLOOKUP($C182,'Info on Coh Anal Stocks'!$A$6:$K$68,10,FALSE)</f>
        <v>3</v>
      </c>
      <c r="W182" t="str">
        <f t="shared" si="14"/>
        <v>ocean</v>
      </c>
      <c r="X182">
        <f t="shared" si="11"/>
        <v>0</v>
      </c>
    </row>
    <row r="183" spans="1:24" x14ac:dyDescent="0.25">
      <c r="A183" s="14" t="str">
        <f t="shared" si="12"/>
        <v>HAR1982</v>
      </c>
      <c r="B183" s="14" t="s">
        <v>3</v>
      </c>
      <c r="C183" s="14" t="s">
        <v>14</v>
      </c>
      <c r="D183" s="14">
        <v>1982</v>
      </c>
      <c r="E183" s="14">
        <v>4.4762589999999998E-3</v>
      </c>
      <c r="F183" s="14">
        <v>1.613146E-2</v>
      </c>
      <c r="G183" s="14">
        <v>3.8049380000000001E-2</v>
      </c>
      <c r="H183" s="14">
        <v>2</v>
      </c>
      <c r="I183" s="14">
        <v>5</v>
      </c>
      <c r="J183" s="14" t="s">
        <v>238</v>
      </c>
      <c r="K183" s="14">
        <v>5</v>
      </c>
      <c r="L183" s="14" t="str">
        <f>VLOOKUP($C183,'Info on Coh Anal Stocks'!$A$6:$K$68,2,FALSE)</f>
        <v>BC</v>
      </c>
      <c r="M183" s="14" t="str">
        <f>VLOOKUP($C183,'Info on Coh Anal Stocks'!$A$6:$K$68,3,FALSE)</f>
        <v>LFR</v>
      </c>
      <c r="N183" s="14" t="str">
        <f>VLOOKUP($C183,'Info on Coh Anal Stocks'!$A$6:$K$68,4,FALSE)</f>
        <v>Harrison River Fall</v>
      </c>
      <c r="O183" s="14">
        <f>VLOOKUP($C183,'Info on Coh Anal Stocks'!$A$6:$K$68,5,FALSE)</f>
        <v>2</v>
      </c>
      <c r="P183" s="14">
        <f>VLOOKUP($C183,'Info on Coh Anal Stocks'!$A$6:$K$68,6,FALSE)</f>
        <v>2</v>
      </c>
      <c r="Q183" s="14">
        <f>VLOOKUP($C183,'Info on Coh Anal Stocks'!$A$6:$K$68,7,FALSE)</f>
        <v>4</v>
      </c>
      <c r="R183" s="14">
        <f>VLOOKUP($C183,'Info on Coh Anal Stocks'!$A$6:$K$68,8,FALSE)</f>
        <v>5</v>
      </c>
      <c r="S183" s="14">
        <f>VLOOKUP($C183,'Info on Coh Anal Stocks'!$A$6:$K$68,9,FALSE)</f>
        <v>0</v>
      </c>
      <c r="T183" s="14">
        <f>VLOOKUP($C183,'Info on Coh Anal Stocks'!$A$6:$K$68,10,FALSE)</f>
        <v>3</v>
      </c>
      <c r="U183">
        <f t="shared" si="13"/>
        <v>1983</v>
      </c>
      <c r="V183" s="14">
        <f>VLOOKUP($C183,'Info on Coh Anal Stocks'!$A$6:$K$68,10,FALSE)</f>
        <v>3</v>
      </c>
      <c r="W183" t="str">
        <f t="shared" si="14"/>
        <v>ocean</v>
      </c>
      <c r="X183">
        <f t="shared" si="11"/>
        <v>0</v>
      </c>
    </row>
    <row r="184" spans="1:24" x14ac:dyDescent="0.25">
      <c r="A184" s="14" t="str">
        <f t="shared" si="12"/>
        <v>HAR1983</v>
      </c>
      <c r="B184" s="14" t="s">
        <v>3</v>
      </c>
      <c r="C184" s="14" t="s">
        <v>14</v>
      </c>
      <c r="D184" s="14">
        <v>1983</v>
      </c>
      <c r="E184" s="14">
        <v>8.8125469999999996E-4</v>
      </c>
      <c r="F184" s="14">
        <v>4.1367030000000003E-3</v>
      </c>
      <c r="G184" s="14">
        <v>1.0279659999999999E-2</v>
      </c>
      <c r="H184" s="14">
        <v>2</v>
      </c>
      <c r="I184" s="14">
        <v>5</v>
      </c>
      <c r="J184" s="14" t="s">
        <v>238</v>
      </c>
      <c r="K184" s="14">
        <v>5</v>
      </c>
      <c r="L184" s="14" t="str">
        <f>VLOOKUP($C184,'Info on Coh Anal Stocks'!$A$6:$K$68,2,FALSE)</f>
        <v>BC</v>
      </c>
      <c r="M184" s="14" t="str">
        <f>VLOOKUP($C184,'Info on Coh Anal Stocks'!$A$6:$K$68,3,FALSE)</f>
        <v>LFR</v>
      </c>
      <c r="N184" s="14" t="str">
        <f>VLOOKUP($C184,'Info on Coh Anal Stocks'!$A$6:$K$68,4,FALSE)</f>
        <v>Harrison River Fall</v>
      </c>
      <c r="O184" s="14">
        <f>VLOOKUP($C184,'Info on Coh Anal Stocks'!$A$6:$K$68,5,FALSE)</f>
        <v>2</v>
      </c>
      <c r="P184" s="14">
        <f>VLOOKUP($C184,'Info on Coh Anal Stocks'!$A$6:$K$68,6,FALSE)</f>
        <v>2</v>
      </c>
      <c r="Q184" s="14">
        <f>VLOOKUP($C184,'Info on Coh Anal Stocks'!$A$6:$K$68,7,FALSE)</f>
        <v>4</v>
      </c>
      <c r="R184" s="14">
        <f>VLOOKUP($C184,'Info on Coh Anal Stocks'!$A$6:$K$68,8,FALSE)</f>
        <v>5</v>
      </c>
      <c r="S184" s="14">
        <f>VLOOKUP($C184,'Info on Coh Anal Stocks'!$A$6:$K$68,9,FALSE)</f>
        <v>0</v>
      </c>
      <c r="T184" s="14">
        <f>VLOOKUP($C184,'Info on Coh Anal Stocks'!$A$6:$K$68,10,FALSE)</f>
        <v>3</v>
      </c>
      <c r="U184">
        <f t="shared" si="13"/>
        <v>1984</v>
      </c>
      <c r="V184" s="14">
        <f>VLOOKUP($C184,'Info on Coh Anal Stocks'!$A$6:$K$68,10,FALSE)</f>
        <v>3</v>
      </c>
      <c r="W184" t="str">
        <f t="shared" si="14"/>
        <v>ocean</v>
      </c>
      <c r="X184">
        <f t="shared" si="11"/>
        <v>0</v>
      </c>
    </row>
    <row r="185" spans="1:24" x14ac:dyDescent="0.25">
      <c r="A185" s="14" t="str">
        <f t="shared" si="12"/>
        <v>HAR1984</v>
      </c>
      <c r="B185" s="14" t="s">
        <v>3</v>
      </c>
      <c r="C185" s="14" t="s">
        <v>14</v>
      </c>
      <c r="D185" s="14">
        <v>1984</v>
      </c>
      <c r="E185" s="14">
        <v>7.8452199999999995E-4</v>
      </c>
      <c r="F185" s="14">
        <v>4.0936059999999996E-3</v>
      </c>
      <c r="G185" s="14">
        <v>1.0610990000000001E-2</v>
      </c>
      <c r="H185" s="14">
        <v>2</v>
      </c>
      <c r="I185" s="14">
        <v>5</v>
      </c>
      <c r="J185" s="14" t="s">
        <v>238</v>
      </c>
      <c r="K185" s="14">
        <v>5</v>
      </c>
      <c r="L185" s="14" t="str">
        <f>VLOOKUP($C185,'Info on Coh Anal Stocks'!$A$6:$K$68,2,FALSE)</f>
        <v>BC</v>
      </c>
      <c r="M185" s="14" t="str">
        <f>VLOOKUP($C185,'Info on Coh Anal Stocks'!$A$6:$K$68,3,FALSE)</f>
        <v>LFR</v>
      </c>
      <c r="N185" s="14" t="str">
        <f>VLOOKUP($C185,'Info on Coh Anal Stocks'!$A$6:$K$68,4,FALSE)</f>
        <v>Harrison River Fall</v>
      </c>
      <c r="O185" s="14">
        <f>VLOOKUP($C185,'Info on Coh Anal Stocks'!$A$6:$K$68,5,FALSE)</f>
        <v>2</v>
      </c>
      <c r="P185" s="14">
        <f>VLOOKUP($C185,'Info on Coh Anal Stocks'!$A$6:$K$68,6,FALSE)</f>
        <v>2</v>
      </c>
      <c r="Q185" s="14">
        <f>VLOOKUP($C185,'Info on Coh Anal Stocks'!$A$6:$K$68,7,FALSE)</f>
        <v>4</v>
      </c>
      <c r="R185" s="14">
        <f>VLOOKUP($C185,'Info on Coh Anal Stocks'!$A$6:$K$68,8,FALSE)</f>
        <v>5</v>
      </c>
      <c r="S185" s="14">
        <f>VLOOKUP($C185,'Info on Coh Anal Stocks'!$A$6:$K$68,9,FALSE)</f>
        <v>0</v>
      </c>
      <c r="T185" s="14">
        <f>VLOOKUP($C185,'Info on Coh Anal Stocks'!$A$6:$K$68,10,FALSE)</f>
        <v>3</v>
      </c>
      <c r="U185">
        <f t="shared" si="13"/>
        <v>1985</v>
      </c>
      <c r="V185" s="14">
        <f>VLOOKUP($C185,'Info on Coh Anal Stocks'!$A$6:$K$68,10,FALSE)</f>
        <v>3</v>
      </c>
      <c r="W185" t="str">
        <f t="shared" si="14"/>
        <v>ocean</v>
      </c>
      <c r="X185">
        <f t="shared" si="11"/>
        <v>0</v>
      </c>
    </row>
    <row r="186" spans="1:24" x14ac:dyDescent="0.25">
      <c r="A186" s="14" t="str">
        <f t="shared" si="12"/>
        <v>HAR1985</v>
      </c>
      <c r="B186" s="14" t="s">
        <v>3</v>
      </c>
      <c r="C186" s="14" t="s">
        <v>14</v>
      </c>
      <c r="D186" s="14">
        <v>1985</v>
      </c>
      <c r="E186" s="14">
        <v>9.6378770000000004E-4</v>
      </c>
      <c r="F186" s="14">
        <v>5.4134949999999999E-3</v>
      </c>
      <c r="G186" s="14">
        <v>1.3753980000000001E-2</v>
      </c>
      <c r="H186" s="14">
        <v>2</v>
      </c>
      <c r="I186" s="14">
        <v>5</v>
      </c>
      <c r="J186" s="14" t="s">
        <v>238</v>
      </c>
      <c r="K186" s="14">
        <v>5</v>
      </c>
      <c r="L186" s="14" t="str">
        <f>VLOOKUP($C186,'Info on Coh Anal Stocks'!$A$6:$K$68,2,FALSE)</f>
        <v>BC</v>
      </c>
      <c r="M186" s="14" t="str">
        <f>VLOOKUP($C186,'Info on Coh Anal Stocks'!$A$6:$K$68,3,FALSE)</f>
        <v>LFR</v>
      </c>
      <c r="N186" s="14" t="str">
        <f>VLOOKUP($C186,'Info on Coh Anal Stocks'!$A$6:$K$68,4,FALSE)</f>
        <v>Harrison River Fall</v>
      </c>
      <c r="O186" s="14">
        <f>VLOOKUP($C186,'Info on Coh Anal Stocks'!$A$6:$K$68,5,FALSE)</f>
        <v>2</v>
      </c>
      <c r="P186" s="14">
        <f>VLOOKUP($C186,'Info on Coh Anal Stocks'!$A$6:$K$68,6,FALSE)</f>
        <v>2</v>
      </c>
      <c r="Q186" s="14">
        <f>VLOOKUP($C186,'Info on Coh Anal Stocks'!$A$6:$K$68,7,FALSE)</f>
        <v>4</v>
      </c>
      <c r="R186" s="14">
        <f>VLOOKUP($C186,'Info on Coh Anal Stocks'!$A$6:$K$68,8,FALSE)</f>
        <v>5</v>
      </c>
      <c r="S186" s="14">
        <f>VLOOKUP($C186,'Info on Coh Anal Stocks'!$A$6:$K$68,9,FALSE)</f>
        <v>0</v>
      </c>
      <c r="T186" s="14">
        <f>VLOOKUP($C186,'Info on Coh Anal Stocks'!$A$6:$K$68,10,FALSE)</f>
        <v>3</v>
      </c>
      <c r="U186">
        <f t="shared" si="13"/>
        <v>1986</v>
      </c>
      <c r="V186" s="14">
        <f>VLOOKUP($C186,'Info on Coh Anal Stocks'!$A$6:$K$68,10,FALSE)</f>
        <v>3</v>
      </c>
      <c r="W186" t="str">
        <f t="shared" si="14"/>
        <v>ocean</v>
      </c>
      <c r="X186">
        <f t="shared" si="11"/>
        <v>0</v>
      </c>
    </row>
    <row r="187" spans="1:24" x14ac:dyDescent="0.25">
      <c r="A187" s="14" t="str">
        <f t="shared" si="12"/>
        <v>HAR1986</v>
      </c>
      <c r="B187" s="14" t="s">
        <v>3</v>
      </c>
      <c r="C187" s="14" t="s">
        <v>14</v>
      </c>
      <c r="D187" s="14">
        <v>1986</v>
      </c>
      <c r="E187" s="14">
        <v>7.5342789999999996E-3</v>
      </c>
      <c r="F187" s="14">
        <v>2.9653929999999998E-2</v>
      </c>
      <c r="G187" s="14">
        <v>7.2244859999999994E-2</v>
      </c>
      <c r="H187" s="14">
        <v>2</v>
      </c>
      <c r="I187" s="14">
        <v>5</v>
      </c>
      <c r="J187" s="14" t="s">
        <v>238</v>
      </c>
      <c r="K187" s="14">
        <v>5</v>
      </c>
      <c r="L187" s="14" t="str">
        <f>VLOOKUP($C187,'Info on Coh Anal Stocks'!$A$6:$K$68,2,FALSE)</f>
        <v>BC</v>
      </c>
      <c r="M187" s="14" t="str">
        <f>VLOOKUP($C187,'Info on Coh Anal Stocks'!$A$6:$K$68,3,FALSE)</f>
        <v>LFR</v>
      </c>
      <c r="N187" s="14" t="str">
        <f>VLOOKUP($C187,'Info on Coh Anal Stocks'!$A$6:$K$68,4,FALSE)</f>
        <v>Harrison River Fall</v>
      </c>
      <c r="O187" s="14">
        <f>VLOOKUP($C187,'Info on Coh Anal Stocks'!$A$6:$K$68,5,FALSE)</f>
        <v>2</v>
      </c>
      <c r="P187" s="14">
        <f>VLOOKUP($C187,'Info on Coh Anal Stocks'!$A$6:$K$68,6,FALSE)</f>
        <v>2</v>
      </c>
      <c r="Q187" s="14">
        <f>VLOOKUP($C187,'Info on Coh Anal Stocks'!$A$6:$K$68,7,FALSE)</f>
        <v>4</v>
      </c>
      <c r="R187" s="14">
        <f>VLOOKUP($C187,'Info on Coh Anal Stocks'!$A$6:$K$68,8,FALSE)</f>
        <v>5</v>
      </c>
      <c r="S187" s="14">
        <f>VLOOKUP($C187,'Info on Coh Anal Stocks'!$A$6:$K$68,9,FALSE)</f>
        <v>0</v>
      </c>
      <c r="T187" s="14">
        <f>VLOOKUP($C187,'Info on Coh Anal Stocks'!$A$6:$K$68,10,FALSE)</f>
        <v>3</v>
      </c>
      <c r="U187">
        <f t="shared" si="13"/>
        <v>1987</v>
      </c>
      <c r="V187" s="14">
        <f>VLOOKUP($C187,'Info on Coh Anal Stocks'!$A$6:$K$68,10,FALSE)</f>
        <v>3</v>
      </c>
      <c r="W187" t="str">
        <f t="shared" si="14"/>
        <v>ocean</v>
      </c>
      <c r="X187">
        <f t="shared" si="11"/>
        <v>0</v>
      </c>
    </row>
    <row r="188" spans="1:24" x14ac:dyDescent="0.25">
      <c r="A188" s="14" t="str">
        <f t="shared" si="12"/>
        <v>HAR1987</v>
      </c>
      <c r="B188" s="14" t="s">
        <v>3</v>
      </c>
      <c r="C188" s="14" t="s">
        <v>14</v>
      </c>
      <c r="D188" s="14">
        <v>1987</v>
      </c>
      <c r="E188" s="14">
        <v>2.7497609999999999E-3</v>
      </c>
      <c r="F188" s="14">
        <v>1.091993E-2</v>
      </c>
      <c r="G188" s="14">
        <v>2.6305579999999999E-2</v>
      </c>
      <c r="H188" s="14">
        <v>2</v>
      </c>
      <c r="I188" s="14">
        <v>5</v>
      </c>
      <c r="J188" s="14" t="s">
        <v>238</v>
      </c>
      <c r="K188" s="14">
        <v>5</v>
      </c>
      <c r="L188" s="14" t="str">
        <f>VLOOKUP($C188,'Info on Coh Anal Stocks'!$A$6:$K$68,2,FALSE)</f>
        <v>BC</v>
      </c>
      <c r="M188" s="14" t="str">
        <f>VLOOKUP($C188,'Info on Coh Anal Stocks'!$A$6:$K$68,3,FALSE)</f>
        <v>LFR</v>
      </c>
      <c r="N188" s="14" t="str">
        <f>VLOOKUP($C188,'Info on Coh Anal Stocks'!$A$6:$K$68,4,FALSE)</f>
        <v>Harrison River Fall</v>
      </c>
      <c r="O188" s="14">
        <f>VLOOKUP($C188,'Info on Coh Anal Stocks'!$A$6:$K$68,5,FALSE)</f>
        <v>2</v>
      </c>
      <c r="P188" s="14">
        <f>VLOOKUP($C188,'Info on Coh Anal Stocks'!$A$6:$K$68,6,FALSE)</f>
        <v>2</v>
      </c>
      <c r="Q188" s="14">
        <f>VLOOKUP($C188,'Info on Coh Anal Stocks'!$A$6:$K$68,7,FALSE)</f>
        <v>4</v>
      </c>
      <c r="R188" s="14">
        <f>VLOOKUP($C188,'Info on Coh Anal Stocks'!$A$6:$K$68,8,FALSE)</f>
        <v>5</v>
      </c>
      <c r="S188" s="14">
        <f>VLOOKUP($C188,'Info on Coh Anal Stocks'!$A$6:$K$68,9,FALSE)</f>
        <v>0</v>
      </c>
      <c r="T188" s="14">
        <f>VLOOKUP($C188,'Info on Coh Anal Stocks'!$A$6:$K$68,10,FALSE)</f>
        <v>3</v>
      </c>
      <c r="U188">
        <f t="shared" si="13"/>
        <v>1988</v>
      </c>
      <c r="V188" s="14">
        <f>VLOOKUP($C188,'Info on Coh Anal Stocks'!$A$6:$K$68,10,FALSE)</f>
        <v>3</v>
      </c>
      <c r="W188" t="str">
        <f t="shared" si="14"/>
        <v>ocean</v>
      </c>
      <c r="X188">
        <f t="shared" si="11"/>
        <v>0</v>
      </c>
    </row>
    <row r="189" spans="1:24" x14ac:dyDescent="0.25">
      <c r="A189" s="14" t="str">
        <f t="shared" si="12"/>
        <v>HAR1988</v>
      </c>
      <c r="B189" s="14" t="s">
        <v>3</v>
      </c>
      <c r="C189" s="14" t="s">
        <v>14</v>
      </c>
      <c r="D189" s="14">
        <v>1988</v>
      </c>
      <c r="E189" s="14">
        <v>1.050952E-2</v>
      </c>
      <c r="F189" s="14">
        <v>4.4801399999999998E-2</v>
      </c>
      <c r="G189" s="14">
        <v>0.108545</v>
      </c>
      <c r="H189" s="14">
        <v>2</v>
      </c>
      <c r="I189" s="14">
        <v>5</v>
      </c>
      <c r="J189" s="14" t="s">
        <v>238</v>
      </c>
      <c r="K189" s="14">
        <v>5</v>
      </c>
      <c r="L189" s="14" t="str">
        <f>VLOOKUP($C189,'Info on Coh Anal Stocks'!$A$6:$K$68,2,FALSE)</f>
        <v>BC</v>
      </c>
      <c r="M189" s="14" t="str">
        <f>VLOOKUP($C189,'Info on Coh Anal Stocks'!$A$6:$K$68,3,FALSE)</f>
        <v>LFR</v>
      </c>
      <c r="N189" s="14" t="str">
        <f>VLOOKUP($C189,'Info on Coh Anal Stocks'!$A$6:$K$68,4,FALSE)</f>
        <v>Harrison River Fall</v>
      </c>
      <c r="O189" s="14">
        <f>VLOOKUP($C189,'Info on Coh Anal Stocks'!$A$6:$K$68,5,FALSE)</f>
        <v>2</v>
      </c>
      <c r="P189" s="14">
        <f>VLOOKUP($C189,'Info on Coh Anal Stocks'!$A$6:$K$68,6,FALSE)</f>
        <v>2</v>
      </c>
      <c r="Q189" s="14">
        <f>VLOOKUP($C189,'Info on Coh Anal Stocks'!$A$6:$K$68,7,FALSE)</f>
        <v>4</v>
      </c>
      <c r="R189" s="14">
        <f>VLOOKUP($C189,'Info on Coh Anal Stocks'!$A$6:$K$68,8,FALSE)</f>
        <v>5</v>
      </c>
      <c r="S189" s="14">
        <f>VLOOKUP($C189,'Info on Coh Anal Stocks'!$A$6:$K$68,9,FALSE)</f>
        <v>0</v>
      </c>
      <c r="T189" s="14">
        <f>VLOOKUP($C189,'Info on Coh Anal Stocks'!$A$6:$K$68,10,FALSE)</f>
        <v>3</v>
      </c>
      <c r="U189">
        <f t="shared" si="13"/>
        <v>1989</v>
      </c>
      <c r="V189" s="14">
        <f>VLOOKUP($C189,'Info on Coh Anal Stocks'!$A$6:$K$68,10,FALSE)</f>
        <v>3</v>
      </c>
      <c r="W189" t="str">
        <f t="shared" si="14"/>
        <v>ocean</v>
      </c>
      <c r="X189">
        <f t="shared" si="11"/>
        <v>0</v>
      </c>
    </row>
    <row r="190" spans="1:24" x14ac:dyDescent="0.25">
      <c r="A190" s="14" t="str">
        <f t="shared" si="12"/>
        <v>HAR1989</v>
      </c>
      <c r="B190" s="14" t="s">
        <v>3</v>
      </c>
      <c r="C190" s="14" t="s">
        <v>14</v>
      </c>
      <c r="D190" s="14">
        <v>1989</v>
      </c>
      <c r="E190" s="14">
        <v>7.0082649999999996E-3</v>
      </c>
      <c r="F190" s="14">
        <v>2.998636E-2</v>
      </c>
      <c r="G190" s="14">
        <v>7.2070679999999998E-2</v>
      </c>
      <c r="H190" s="14">
        <v>2</v>
      </c>
      <c r="I190" s="14">
        <v>5</v>
      </c>
      <c r="J190" s="14" t="s">
        <v>238</v>
      </c>
      <c r="K190" s="14">
        <v>5</v>
      </c>
      <c r="L190" s="14" t="str">
        <f>VLOOKUP($C190,'Info on Coh Anal Stocks'!$A$6:$K$68,2,FALSE)</f>
        <v>BC</v>
      </c>
      <c r="M190" s="14" t="str">
        <f>VLOOKUP($C190,'Info on Coh Anal Stocks'!$A$6:$K$68,3,FALSE)</f>
        <v>LFR</v>
      </c>
      <c r="N190" s="14" t="str">
        <f>VLOOKUP($C190,'Info on Coh Anal Stocks'!$A$6:$K$68,4,FALSE)</f>
        <v>Harrison River Fall</v>
      </c>
      <c r="O190" s="14">
        <f>VLOOKUP($C190,'Info on Coh Anal Stocks'!$A$6:$K$68,5,FALSE)</f>
        <v>2</v>
      </c>
      <c r="P190" s="14">
        <f>VLOOKUP($C190,'Info on Coh Anal Stocks'!$A$6:$K$68,6,FALSE)</f>
        <v>2</v>
      </c>
      <c r="Q190" s="14">
        <f>VLOOKUP($C190,'Info on Coh Anal Stocks'!$A$6:$K$68,7,FALSE)</f>
        <v>4</v>
      </c>
      <c r="R190" s="14">
        <f>VLOOKUP($C190,'Info on Coh Anal Stocks'!$A$6:$K$68,8,FALSE)</f>
        <v>5</v>
      </c>
      <c r="S190" s="14">
        <f>VLOOKUP($C190,'Info on Coh Anal Stocks'!$A$6:$K$68,9,FALSE)</f>
        <v>0</v>
      </c>
      <c r="T190" s="14">
        <f>VLOOKUP($C190,'Info on Coh Anal Stocks'!$A$6:$K$68,10,FALSE)</f>
        <v>3</v>
      </c>
      <c r="U190">
        <f t="shared" si="13"/>
        <v>1990</v>
      </c>
      <c r="V190" s="14">
        <f>VLOOKUP($C190,'Info on Coh Anal Stocks'!$A$6:$K$68,10,FALSE)</f>
        <v>3</v>
      </c>
      <c r="W190" t="str">
        <f t="shared" si="14"/>
        <v>ocean</v>
      </c>
      <c r="X190">
        <f t="shared" si="11"/>
        <v>0</v>
      </c>
    </row>
    <row r="191" spans="1:24" x14ac:dyDescent="0.25">
      <c r="A191" s="14" t="str">
        <f t="shared" si="12"/>
        <v>HAR1990</v>
      </c>
      <c r="B191" s="14" t="s">
        <v>3</v>
      </c>
      <c r="C191" s="14" t="s">
        <v>14</v>
      </c>
      <c r="D191" s="14">
        <v>1990</v>
      </c>
      <c r="E191" s="19">
        <v>2.411149E-3</v>
      </c>
      <c r="F191" s="14">
        <v>9.3047860000000007E-3</v>
      </c>
      <c r="G191" s="14">
        <v>2.1953009999999998E-2</v>
      </c>
      <c r="H191" s="14">
        <v>2</v>
      </c>
      <c r="I191" s="14">
        <v>5</v>
      </c>
      <c r="J191" s="14" t="s">
        <v>238</v>
      </c>
      <c r="K191" s="14">
        <v>5</v>
      </c>
      <c r="L191" s="14" t="str">
        <f>VLOOKUP($C191,'Info on Coh Anal Stocks'!$A$6:$K$68,2,FALSE)</f>
        <v>BC</v>
      </c>
      <c r="M191" s="14" t="str">
        <f>VLOOKUP($C191,'Info on Coh Anal Stocks'!$A$6:$K$68,3,FALSE)</f>
        <v>LFR</v>
      </c>
      <c r="N191" s="14" t="str">
        <f>VLOOKUP($C191,'Info on Coh Anal Stocks'!$A$6:$K$68,4,FALSE)</f>
        <v>Harrison River Fall</v>
      </c>
      <c r="O191" s="14">
        <f>VLOOKUP($C191,'Info on Coh Anal Stocks'!$A$6:$K$68,5,FALSE)</f>
        <v>2</v>
      </c>
      <c r="P191" s="14">
        <f>VLOOKUP($C191,'Info on Coh Anal Stocks'!$A$6:$K$68,6,FALSE)</f>
        <v>2</v>
      </c>
      <c r="Q191" s="14">
        <f>VLOOKUP($C191,'Info on Coh Anal Stocks'!$A$6:$K$68,7,FALSE)</f>
        <v>4</v>
      </c>
      <c r="R191" s="14">
        <f>VLOOKUP($C191,'Info on Coh Anal Stocks'!$A$6:$K$68,8,FALSE)</f>
        <v>5</v>
      </c>
      <c r="S191" s="14">
        <f>VLOOKUP($C191,'Info on Coh Anal Stocks'!$A$6:$K$68,9,FALSE)</f>
        <v>0</v>
      </c>
      <c r="T191" s="14">
        <f>VLOOKUP($C191,'Info on Coh Anal Stocks'!$A$6:$K$68,10,FALSE)</f>
        <v>3</v>
      </c>
      <c r="U191">
        <f t="shared" si="13"/>
        <v>1991</v>
      </c>
      <c r="V191" s="14">
        <f>VLOOKUP($C191,'Info on Coh Anal Stocks'!$A$6:$K$68,10,FALSE)</f>
        <v>3</v>
      </c>
      <c r="W191" t="str">
        <f t="shared" si="14"/>
        <v>ocean</v>
      </c>
      <c r="X191">
        <f t="shared" si="11"/>
        <v>0</v>
      </c>
    </row>
    <row r="192" spans="1:24" x14ac:dyDescent="0.25">
      <c r="A192" s="14" t="str">
        <f t="shared" si="12"/>
        <v>HAR1991</v>
      </c>
      <c r="B192" s="14" t="s">
        <v>3</v>
      </c>
      <c r="C192" s="14" t="s">
        <v>14</v>
      </c>
      <c r="D192" s="14">
        <v>1991</v>
      </c>
      <c r="E192" s="14">
        <v>3.7435829999999998E-4</v>
      </c>
      <c r="F192" s="14">
        <v>1.696896E-3</v>
      </c>
      <c r="G192" s="14">
        <v>4.0256839999999999E-3</v>
      </c>
      <c r="H192" s="14">
        <v>2</v>
      </c>
      <c r="I192" s="14">
        <v>5</v>
      </c>
      <c r="J192" s="14" t="s">
        <v>238</v>
      </c>
      <c r="K192" s="14">
        <v>5</v>
      </c>
      <c r="L192" s="14" t="str">
        <f>VLOOKUP($C192,'Info on Coh Anal Stocks'!$A$6:$K$68,2,FALSE)</f>
        <v>BC</v>
      </c>
      <c r="M192" s="14" t="str">
        <f>VLOOKUP($C192,'Info on Coh Anal Stocks'!$A$6:$K$68,3,FALSE)</f>
        <v>LFR</v>
      </c>
      <c r="N192" s="14" t="str">
        <f>VLOOKUP($C192,'Info on Coh Anal Stocks'!$A$6:$K$68,4,FALSE)</f>
        <v>Harrison River Fall</v>
      </c>
      <c r="O192" s="14">
        <f>VLOOKUP($C192,'Info on Coh Anal Stocks'!$A$6:$K$68,5,FALSE)</f>
        <v>2</v>
      </c>
      <c r="P192" s="14">
        <f>VLOOKUP($C192,'Info on Coh Anal Stocks'!$A$6:$K$68,6,FALSE)</f>
        <v>2</v>
      </c>
      <c r="Q192" s="14">
        <f>VLOOKUP($C192,'Info on Coh Anal Stocks'!$A$6:$K$68,7,FALSE)</f>
        <v>4</v>
      </c>
      <c r="R192" s="14">
        <f>VLOOKUP($C192,'Info on Coh Anal Stocks'!$A$6:$K$68,8,FALSE)</f>
        <v>5</v>
      </c>
      <c r="S192" s="14">
        <f>VLOOKUP($C192,'Info on Coh Anal Stocks'!$A$6:$K$68,9,FALSE)</f>
        <v>0</v>
      </c>
      <c r="T192" s="14">
        <f>VLOOKUP($C192,'Info on Coh Anal Stocks'!$A$6:$K$68,10,FALSE)</f>
        <v>3</v>
      </c>
      <c r="U192">
        <f t="shared" si="13"/>
        <v>1992</v>
      </c>
      <c r="V192" s="14">
        <f>VLOOKUP($C192,'Info on Coh Anal Stocks'!$A$6:$K$68,10,FALSE)</f>
        <v>3</v>
      </c>
      <c r="W192" t="str">
        <f t="shared" si="14"/>
        <v>ocean</v>
      </c>
      <c r="X192">
        <f t="shared" si="11"/>
        <v>0</v>
      </c>
    </row>
    <row r="193" spans="1:24" x14ac:dyDescent="0.25">
      <c r="A193" s="14" t="str">
        <f t="shared" si="12"/>
        <v>HAR1992</v>
      </c>
      <c r="B193" s="14" t="s">
        <v>3</v>
      </c>
      <c r="C193" s="14" t="s">
        <v>14</v>
      </c>
      <c r="D193" s="14">
        <v>1992</v>
      </c>
      <c r="E193" s="14">
        <v>5.952787E-4</v>
      </c>
      <c r="F193" s="14">
        <v>2.6877820000000001E-3</v>
      </c>
      <c r="G193" s="14">
        <v>6.4714439999999998E-3</v>
      </c>
      <c r="H193" s="14">
        <v>2</v>
      </c>
      <c r="I193" s="14">
        <v>5</v>
      </c>
      <c r="J193" s="14" t="s">
        <v>238</v>
      </c>
      <c r="K193" s="14">
        <v>5</v>
      </c>
      <c r="L193" s="14" t="str">
        <f>VLOOKUP($C193,'Info on Coh Anal Stocks'!$A$6:$K$68,2,FALSE)</f>
        <v>BC</v>
      </c>
      <c r="M193" s="14" t="str">
        <f>VLOOKUP($C193,'Info on Coh Anal Stocks'!$A$6:$K$68,3,FALSE)</f>
        <v>LFR</v>
      </c>
      <c r="N193" s="14" t="str">
        <f>VLOOKUP($C193,'Info on Coh Anal Stocks'!$A$6:$K$68,4,FALSE)</f>
        <v>Harrison River Fall</v>
      </c>
      <c r="O193" s="14">
        <f>VLOOKUP($C193,'Info on Coh Anal Stocks'!$A$6:$K$68,5,FALSE)</f>
        <v>2</v>
      </c>
      <c r="P193" s="14">
        <f>VLOOKUP($C193,'Info on Coh Anal Stocks'!$A$6:$K$68,6,FALSE)</f>
        <v>2</v>
      </c>
      <c r="Q193" s="14">
        <f>VLOOKUP($C193,'Info on Coh Anal Stocks'!$A$6:$K$68,7,FALSE)</f>
        <v>4</v>
      </c>
      <c r="R193" s="14">
        <f>VLOOKUP($C193,'Info on Coh Anal Stocks'!$A$6:$K$68,8,FALSE)</f>
        <v>5</v>
      </c>
      <c r="S193" s="14">
        <f>VLOOKUP($C193,'Info on Coh Anal Stocks'!$A$6:$K$68,9,FALSE)</f>
        <v>0</v>
      </c>
      <c r="T193" s="14">
        <f>VLOOKUP($C193,'Info on Coh Anal Stocks'!$A$6:$K$68,10,FALSE)</f>
        <v>3</v>
      </c>
      <c r="U193">
        <f t="shared" si="13"/>
        <v>1993</v>
      </c>
      <c r="V193" s="14">
        <f>VLOOKUP($C193,'Info on Coh Anal Stocks'!$A$6:$K$68,10,FALSE)</f>
        <v>3</v>
      </c>
      <c r="W193" t="str">
        <f t="shared" si="14"/>
        <v>ocean</v>
      </c>
      <c r="X193">
        <f t="shared" si="11"/>
        <v>0</v>
      </c>
    </row>
    <row r="194" spans="1:24" x14ac:dyDescent="0.25">
      <c r="A194" s="14" t="str">
        <f t="shared" si="12"/>
        <v>HAR1993</v>
      </c>
      <c r="B194" s="14" t="s">
        <v>3</v>
      </c>
      <c r="C194" s="14" t="s">
        <v>14</v>
      </c>
      <c r="D194" s="14">
        <v>1993</v>
      </c>
      <c r="E194" s="19">
        <v>1.7480379999999999E-3</v>
      </c>
      <c r="F194" s="14">
        <v>8.4527879999999993E-3</v>
      </c>
      <c r="G194" s="14">
        <v>2.045638E-2</v>
      </c>
      <c r="H194" s="14">
        <v>2</v>
      </c>
      <c r="I194" s="14">
        <v>5</v>
      </c>
      <c r="J194" s="14" t="s">
        <v>238</v>
      </c>
      <c r="K194" s="14">
        <v>5</v>
      </c>
      <c r="L194" s="14" t="str">
        <f>VLOOKUP($C194,'Info on Coh Anal Stocks'!$A$6:$K$68,2,FALSE)</f>
        <v>BC</v>
      </c>
      <c r="M194" s="14" t="str">
        <f>VLOOKUP($C194,'Info on Coh Anal Stocks'!$A$6:$K$68,3,FALSE)</f>
        <v>LFR</v>
      </c>
      <c r="N194" s="14" t="str">
        <f>VLOOKUP($C194,'Info on Coh Anal Stocks'!$A$6:$K$68,4,FALSE)</f>
        <v>Harrison River Fall</v>
      </c>
      <c r="O194" s="14">
        <f>VLOOKUP($C194,'Info on Coh Anal Stocks'!$A$6:$K$68,5,FALSE)</f>
        <v>2</v>
      </c>
      <c r="P194" s="14">
        <f>VLOOKUP($C194,'Info on Coh Anal Stocks'!$A$6:$K$68,6,FALSE)</f>
        <v>2</v>
      </c>
      <c r="Q194" s="14">
        <f>VLOOKUP($C194,'Info on Coh Anal Stocks'!$A$6:$K$68,7,FALSE)</f>
        <v>4</v>
      </c>
      <c r="R194" s="14">
        <f>VLOOKUP($C194,'Info on Coh Anal Stocks'!$A$6:$K$68,8,FALSE)</f>
        <v>5</v>
      </c>
      <c r="S194" s="14">
        <f>VLOOKUP($C194,'Info on Coh Anal Stocks'!$A$6:$K$68,9,FALSE)</f>
        <v>0</v>
      </c>
      <c r="T194" s="14">
        <f>VLOOKUP($C194,'Info on Coh Anal Stocks'!$A$6:$K$68,10,FALSE)</f>
        <v>3</v>
      </c>
      <c r="U194">
        <f t="shared" si="13"/>
        <v>1994</v>
      </c>
      <c r="V194" s="14">
        <f>VLOOKUP($C194,'Info on Coh Anal Stocks'!$A$6:$K$68,10,FALSE)</f>
        <v>3</v>
      </c>
      <c r="W194" t="str">
        <f t="shared" si="14"/>
        <v>ocean</v>
      </c>
      <c r="X194">
        <f t="shared" si="11"/>
        <v>0</v>
      </c>
    </row>
    <row r="195" spans="1:24" x14ac:dyDescent="0.25">
      <c r="A195" s="14" t="str">
        <f t="shared" si="12"/>
        <v>HAR1994</v>
      </c>
      <c r="B195" s="14" t="s">
        <v>3</v>
      </c>
      <c r="C195" s="14" t="s">
        <v>14</v>
      </c>
      <c r="D195" s="14">
        <v>1994</v>
      </c>
      <c r="E195" s="19">
        <v>3.974198E-3</v>
      </c>
      <c r="F195" s="14">
        <v>1.5109040000000001E-2</v>
      </c>
      <c r="G195" s="14">
        <v>3.7810959999999998E-2</v>
      </c>
      <c r="H195" s="14">
        <v>2</v>
      </c>
      <c r="I195" s="14">
        <v>5</v>
      </c>
      <c r="J195" s="14" t="s">
        <v>238</v>
      </c>
      <c r="K195" s="14">
        <v>5</v>
      </c>
      <c r="L195" s="14" t="str">
        <f>VLOOKUP($C195,'Info on Coh Anal Stocks'!$A$6:$K$68,2,FALSE)</f>
        <v>BC</v>
      </c>
      <c r="M195" s="14" t="str">
        <f>VLOOKUP($C195,'Info on Coh Anal Stocks'!$A$6:$K$68,3,FALSE)</f>
        <v>LFR</v>
      </c>
      <c r="N195" s="14" t="str">
        <f>VLOOKUP($C195,'Info on Coh Anal Stocks'!$A$6:$K$68,4,FALSE)</f>
        <v>Harrison River Fall</v>
      </c>
      <c r="O195" s="14">
        <f>VLOOKUP($C195,'Info on Coh Anal Stocks'!$A$6:$K$68,5,FALSE)</f>
        <v>2</v>
      </c>
      <c r="P195" s="14">
        <f>VLOOKUP($C195,'Info on Coh Anal Stocks'!$A$6:$K$68,6,FALSE)</f>
        <v>2</v>
      </c>
      <c r="Q195" s="14">
        <f>VLOOKUP($C195,'Info on Coh Anal Stocks'!$A$6:$K$68,7,FALSE)</f>
        <v>4</v>
      </c>
      <c r="R195" s="14">
        <f>VLOOKUP($C195,'Info on Coh Anal Stocks'!$A$6:$K$68,8,FALSE)</f>
        <v>5</v>
      </c>
      <c r="S195" s="14">
        <f>VLOOKUP($C195,'Info on Coh Anal Stocks'!$A$6:$K$68,9,FALSE)</f>
        <v>0</v>
      </c>
      <c r="T195" s="14">
        <f>VLOOKUP($C195,'Info on Coh Anal Stocks'!$A$6:$K$68,10,FALSE)</f>
        <v>3</v>
      </c>
      <c r="U195">
        <f t="shared" si="13"/>
        <v>1995</v>
      </c>
      <c r="V195" s="14">
        <f>VLOOKUP($C195,'Info on Coh Anal Stocks'!$A$6:$K$68,10,FALSE)</f>
        <v>3</v>
      </c>
      <c r="W195" t="str">
        <f t="shared" si="14"/>
        <v>ocean</v>
      </c>
      <c r="X195">
        <f t="shared" si="11"/>
        <v>0</v>
      </c>
    </row>
    <row r="196" spans="1:24" x14ac:dyDescent="0.25">
      <c r="A196" s="14" t="str">
        <f t="shared" si="12"/>
        <v>HAR1995</v>
      </c>
      <c r="B196" s="14" t="s">
        <v>3</v>
      </c>
      <c r="C196" s="14" t="s">
        <v>14</v>
      </c>
      <c r="D196" s="14">
        <v>1995</v>
      </c>
      <c r="E196" s="19">
        <v>3.2438980000000002E-4</v>
      </c>
      <c r="F196" s="14">
        <v>3.633809E-3</v>
      </c>
      <c r="G196" s="14">
        <v>1.0037829999999999E-2</v>
      </c>
      <c r="H196" s="14">
        <v>2</v>
      </c>
      <c r="I196" s="14">
        <v>5</v>
      </c>
      <c r="J196" s="14" t="s">
        <v>238</v>
      </c>
      <c r="K196" s="14">
        <v>5</v>
      </c>
      <c r="L196" s="14" t="str">
        <f>VLOOKUP($C196,'Info on Coh Anal Stocks'!$A$6:$K$68,2,FALSE)</f>
        <v>BC</v>
      </c>
      <c r="M196" s="14" t="str">
        <f>VLOOKUP($C196,'Info on Coh Anal Stocks'!$A$6:$K$68,3,FALSE)</f>
        <v>LFR</v>
      </c>
      <c r="N196" s="14" t="str">
        <f>VLOOKUP($C196,'Info on Coh Anal Stocks'!$A$6:$K$68,4,FALSE)</f>
        <v>Harrison River Fall</v>
      </c>
      <c r="O196" s="14">
        <f>VLOOKUP($C196,'Info on Coh Anal Stocks'!$A$6:$K$68,5,FALSE)</f>
        <v>2</v>
      </c>
      <c r="P196" s="14">
        <f>VLOOKUP($C196,'Info on Coh Anal Stocks'!$A$6:$K$68,6,FALSE)</f>
        <v>2</v>
      </c>
      <c r="Q196" s="14">
        <f>VLOOKUP($C196,'Info on Coh Anal Stocks'!$A$6:$K$68,7,FALSE)</f>
        <v>4</v>
      </c>
      <c r="R196" s="14">
        <f>VLOOKUP($C196,'Info on Coh Anal Stocks'!$A$6:$K$68,8,FALSE)</f>
        <v>5</v>
      </c>
      <c r="S196" s="14">
        <f>VLOOKUP($C196,'Info on Coh Anal Stocks'!$A$6:$K$68,9,FALSE)</f>
        <v>0</v>
      </c>
      <c r="T196" s="14">
        <f>VLOOKUP($C196,'Info on Coh Anal Stocks'!$A$6:$K$68,10,FALSE)</f>
        <v>3</v>
      </c>
      <c r="U196">
        <f t="shared" si="13"/>
        <v>1996</v>
      </c>
      <c r="V196" s="14">
        <f>VLOOKUP($C196,'Info on Coh Anal Stocks'!$A$6:$K$68,10,FALSE)</f>
        <v>3</v>
      </c>
      <c r="W196" t="str">
        <f t="shared" si="14"/>
        <v>ocean</v>
      </c>
      <c r="X196">
        <f t="shared" si="11"/>
        <v>0</v>
      </c>
    </row>
    <row r="197" spans="1:24" x14ac:dyDescent="0.25">
      <c r="A197" s="14" t="str">
        <f t="shared" si="12"/>
        <v>HAR1996</v>
      </c>
      <c r="B197" s="14" t="s">
        <v>3</v>
      </c>
      <c r="C197" s="14" t="s">
        <v>14</v>
      </c>
      <c r="D197" s="14">
        <v>1996</v>
      </c>
      <c r="E197" s="14">
        <v>6.9153360000000002E-4</v>
      </c>
      <c r="F197" s="14">
        <v>8.9923039999999996E-3</v>
      </c>
      <c r="G197" s="14">
        <v>2.3245769999999999E-2</v>
      </c>
      <c r="H197" s="14">
        <v>2</v>
      </c>
      <c r="I197" s="14">
        <v>5</v>
      </c>
      <c r="J197" s="14" t="s">
        <v>238</v>
      </c>
      <c r="K197" s="14">
        <v>5</v>
      </c>
      <c r="L197" s="14" t="str">
        <f>VLOOKUP($C197,'Info on Coh Anal Stocks'!$A$6:$K$68,2,FALSE)</f>
        <v>BC</v>
      </c>
      <c r="M197" s="14" t="str">
        <f>VLOOKUP($C197,'Info on Coh Anal Stocks'!$A$6:$K$68,3,FALSE)</f>
        <v>LFR</v>
      </c>
      <c r="N197" s="14" t="str">
        <f>VLOOKUP($C197,'Info on Coh Anal Stocks'!$A$6:$K$68,4,FALSE)</f>
        <v>Harrison River Fall</v>
      </c>
      <c r="O197" s="14">
        <f>VLOOKUP($C197,'Info on Coh Anal Stocks'!$A$6:$K$68,5,FALSE)</f>
        <v>2</v>
      </c>
      <c r="P197" s="14">
        <f>VLOOKUP($C197,'Info on Coh Anal Stocks'!$A$6:$K$68,6,FALSE)</f>
        <v>2</v>
      </c>
      <c r="Q197" s="14">
        <f>VLOOKUP($C197,'Info on Coh Anal Stocks'!$A$6:$K$68,7,FALSE)</f>
        <v>4</v>
      </c>
      <c r="R197" s="14">
        <f>VLOOKUP($C197,'Info on Coh Anal Stocks'!$A$6:$K$68,8,FALSE)</f>
        <v>5</v>
      </c>
      <c r="S197" s="14">
        <f>VLOOKUP($C197,'Info on Coh Anal Stocks'!$A$6:$K$68,9,FALSE)</f>
        <v>0</v>
      </c>
      <c r="T197" s="14">
        <f>VLOOKUP($C197,'Info on Coh Anal Stocks'!$A$6:$K$68,10,FALSE)</f>
        <v>3</v>
      </c>
      <c r="U197">
        <f t="shared" si="13"/>
        <v>1997</v>
      </c>
      <c r="V197" s="14">
        <f>VLOOKUP($C197,'Info on Coh Anal Stocks'!$A$6:$K$68,10,FALSE)</f>
        <v>3</v>
      </c>
      <c r="W197" t="str">
        <f t="shared" si="14"/>
        <v>ocean</v>
      </c>
      <c r="X197">
        <f t="shared" si="11"/>
        <v>0</v>
      </c>
    </row>
    <row r="198" spans="1:24" x14ac:dyDescent="0.25">
      <c r="A198" s="14" t="str">
        <f t="shared" si="12"/>
        <v>HAR1997</v>
      </c>
      <c r="B198" s="14" t="s">
        <v>3</v>
      </c>
      <c r="C198" s="14" t="s">
        <v>14</v>
      </c>
      <c r="D198" s="14">
        <v>1997</v>
      </c>
      <c r="E198" s="14">
        <v>8.5928130000000004E-4</v>
      </c>
      <c r="F198" s="14">
        <v>3.2287589999999999E-3</v>
      </c>
      <c r="G198" s="14">
        <v>8.2970890000000005E-3</v>
      </c>
      <c r="H198" s="14">
        <v>2</v>
      </c>
      <c r="I198" s="14">
        <v>5</v>
      </c>
      <c r="J198" s="14" t="s">
        <v>238</v>
      </c>
      <c r="K198" s="14">
        <v>5</v>
      </c>
      <c r="L198" s="14" t="str">
        <f>VLOOKUP($C198,'Info on Coh Anal Stocks'!$A$6:$K$68,2,FALSE)</f>
        <v>BC</v>
      </c>
      <c r="M198" s="14" t="str">
        <f>VLOOKUP($C198,'Info on Coh Anal Stocks'!$A$6:$K$68,3,FALSE)</f>
        <v>LFR</v>
      </c>
      <c r="N198" s="14" t="str">
        <f>VLOOKUP($C198,'Info on Coh Anal Stocks'!$A$6:$K$68,4,FALSE)</f>
        <v>Harrison River Fall</v>
      </c>
      <c r="O198" s="14">
        <f>VLOOKUP($C198,'Info on Coh Anal Stocks'!$A$6:$K$68,5,FALSE)</f>
        <v>2</v>
      </c>
      <c r="P198" s="14">
        <f>VLOOKUP($C198,'Info on Coh Anal Stocks'!$A$6:$K$68,6,FALSE)</f>
        <v>2</v>
      </c>
      <c r="Q198" s="14">
        <f>VLOOKUP($C198,'Info on Coh Anal Stocks'!$A$6:$K$68,7,FALSE)</f>
        <v>4</v>
      </c>
      <c r="R198" s="14">
        <f>VLOOKUP($C198,'Info on Coh Anal Stocks'!$A$6:$K$68,8,FALSE)</f>
        <v>5</v>
      </c>
      <c r="S198" s="14">
        <f>VLOOKUP($C198,'Info on Coh Anal Stocks'!$A$6:$K$68,9,FALSE)</f>
        <v>0</v>
      </c>
      <c r="T198" s="14">
        <f>VLOOKUP($C198,'Info on Coh Anal Stocks'!$A$6:$K$68,10,FALSE)</f>
        <v>3</v>
      </c>
      <c r="U198">
        <f t="shared" si="13"/>
        <v>1998</v>
      </c>
      <c r="V198" s="14">
        <f>VLOOKUP($C198,'Info on Coh Anal Stocks'!$A$6:$K$68,10,FALSE)</f>
        <v>3</v>
      </c>
      <c r="W198" t="str">
        <f t="shared" si="14"/>
        <v>ocean</v>
      </c>
      <c r="X198">
        <f t="shared" si="11"/>
        <v>0</v>
      </c>
    </row>
    <row r="199" spans="1:24" x14ac:dyDescent="0.25">
      <c r="A199" s="14" t="str">
        <f t="shared" si="12"/>
        <v>HAR1998</v>
      </c>
      <c r="B199" s="14" t="s">
        <v>3</v>
      </c>
      <c r="C199" s="14" t="s">
        <v>14</v>
      </c>
      <c r="D199" s="14">
        <v>1998</v>
      </c>
      <c r="E199" s="19">
        <v>6.0113409999999995E-4</v>
      </c>
      <c r="F199" s="14">
        <v>3.5534690000000001E-3</v>
      </c>
      <c r="G199" s="14">
        <v>9.1503660000000001E-3</v>
      </c>
      <c r="H199" s="14">
        <v>2</v>
      </c>
      <c r="I199" s="14">
        <v>5</v>
      </c>
      <c r="J199" s="14" t="s">
        <v>238</v>
      </c>
      <c r="K199" s="14">
        <v>5</v>
      </c>
      <c r="L199" s="14" t="str">
        <f>VLOOKUP($C199,'Info on Coh Anal Stocks'!$A$6:$K$68,2,FALSE)</f>
        <v>BC</v>
      </c>
      <c r="M199" s="14" t="str">
        <f>VLOOKUP($C199,'Info on Coh Anal Stocks'!$A$6:$K$68,3,FALSE)</f>
        <v>LFR</v>
      </c>
      <c r="N199" s="14" t="str">
        <f>VLOOKUP($C199,'Info on Coh Anal Stocks'!$A$6:$K$68,4,FALSE)</f>
        <v>Harrison River Fall</v>
      </c>
      <c r="O199" s="14">
        <f>VLOOKUP($C199,'Info on Coh Anal Stocks'!$A$6:$K$68,5,FALSE)</f>
        <v>2</v>
      </c>
      <c r="P199" s="14">
        <f>VLOOKUP($C199,'Info on Coh Anal Stocks'!$A$6:$K$68,6,FALSE)</f>
        <v>2</v>
      </c>
      <c r="Q199" s="14">
        <f>VLOOKUP($C199,'Info on Coh Anal Stocks'!$A$6:$K$68,7,FALSE)</f>
        <v>4</v>
      </c>
      <c r="R199" s="14">
        <f>VLOOKUP($C199,'Info on Coh Anal Stocks'!$A$6:$K$68,8,FALSE)</f>
        <v>5</v>
      </c>
      <c r="S199" s="14">
        <f>VLOOKUP($C199,'Info on Coh Anal Stocks'!$A$6:$K$68,9,FALSE)</f>
        <v>0</v>
      </c>
      <c r="T199" s="14">
        <f>VLOOKUP($C199,'Info on Coh Anal Stocks'!$A$6:$K$68,10,FALSE)</f>
        <v>3</v>
      </c>
      <c r="U199">
        <f t="shared" si="13"/>
        <v>1999</v>
      </c>
      <c r="V199" s="14">
        <f>VLOOKUP($C199,'Info on Coh Anal Stocks'!$A$6:$K$68,10,FALSE)</f>
        <v>3</v>
      </c>
      <c r="W199" t="str">
        <f t="shared" si="14"/>
        <v>ocean</v>
      </c>
      <c r="X199">
        <f t="shared" si="11"/>
        <v>0</v>
      </c>
    </row>
    <row r="200" spans="1:24" x14ac:dyDescent="0.25">
      <c r="A200" s="14" t="str">
        <f t="shared" si="12"/>
        <v>HAR1999</v>
      </c>
      <c r="B200" s="14" t="s">
        <v>3</v>
      </c>
      <c r="C200" s="14" t="s">
        <v>14</v>
      </c>
      <c r="D200" s="14">
        <v>1999</v>
      </c>
      <c r="E200" s="19">
        <v>5.2407290000000004E-3</v>
      </c>
      <c r="F200" s="14">
        <v>9.5764860000000004E-3</v>
      </c>
      <c r="G200" s="14">
        <v>2.0984909999999999E-2</v>
      </c>
      <c r="H200" s="14">
        <v>2</v>
      </c>
      <c r="I200" s="14">
        <v>5</v>
      </c>
      <c r="J200" s="14" t="s">
        <v>238</v>
      </c>
      <c r="K200" s="14">
        <v>5</v>
      </c>
      <c r="L200" s="14" t="str">
        <f>VLOOKUP($C200,'Info on Coh Anal Stocks'!$A$6:$K$68,2,FALSE)</f>
        <v>BC</v>
      </c>
      <c r="M200" s="14" t="str">
        <f>VLOOKUP($C200,'Info on Coh Anal Stocks'!$A$6:$K$68,3,FALSE)</f>
        <v>LFR</v>
      </c>
      <c r="N200" s="14" t="str">
        <f>VLOOKUP($C200,'Info on Coh Anal Stocks'!$A$6:$K$68,4,FALSE)</f>
        <v>Harrison River Fall</v>
      </c>
      <c r="O200" s="14">
        <f>VLOOKUP($C200,'Info on Coh Anal Stocks'!$A$6:$K$68,5,FALSE)</f>
        <v>2</v>
      </c>
      <c r="P200" s="14">
        <f>VLOOKUP($C200,'Info on Coh Anal Stocks'!$A$6:$K$68,6,FALSE)</f>
        <v>2</v>
      </c>
      <c r="Q200" s="14">
        <f>VLOOKUP($C200,'Info on Coh Anal Stocks'!$A$6:$K$68,7,FALSE)</f>
        <v>4</v>
      </c>
      <c r="R200" s="14">
        <f>VLOOKUP($C200,'Info on Coh Anal Stocks'!$A$6:$K$68,8,FALSE)</f>
        <v>5</v>
      </c>
      <c r="S200" s="14">
        <f>VLOOKUP($C200,'Info on Coh Anal Stocks'!$A$6:$K$68,9,FALSE)</f>
        <v>0</v>
      </c>
      <c r="T200" s="14">
        <f>VLOOKUP($C200,'Info on Coh Anal Stocks'!$A$6:$K$68,10,FALSE)</f>
        <v>3</v>
      </c>
      <c r="U200">
        <f t="shared" si="13"/>
        <v>2000</v>
      </c>
      <c r="V200" s="14">
        <f>VLOOKUP($C200,'Info on Coh Anal Stocks'!$A$6:$K$68,10,FALSE)</f>
        <v>3</v>
      </c>
      <c r="W200" t="str">
        <f t="shared" si="14"/>
        <v>ocean</v>
      </c>
      <c r="X200">
        <f t="shared" si="11"/>
        <v>0</v>
      </c>
    </row>
    <row r="201" spans="1:24" x14ac:dyDescent="0.25">
      <c r="A201" s="14" t="str">
        <f t="shared" si="12"/>
        <v>HAR2000</v>
      </c>
      <c r="B201" s="14" t="s">
        <v>3</v>
      </c>
      <c r="C201" s="14" t="s">
        <v>14</v>
      </c>
      <c r="D201" s="14">
        <v>2000</v>
      </c>
      <c r="E201" s="19">
        <v>1.6553690000000001E-3</v>
      </c>
      <c r="F201" s="14">
        <v>5.6121909999999999E-3</v>
      </c>
      <c r="G201" s="14">
        <v>1.43514E-2</v>
      </c>
      <c r="H201" s="14">
        <v>2</v>
      </c>
      <c r="I201" s="14">
        <v>5</v>
      </c>
      <c r="J201" s="14" t="s">
        <v>238</v>
      </c>
      <c r="K201" s="14">
        <v>5</v>
      </c>
      <c r="L201" s="14" t="str">
        <f>VLOOKUP($C201,'Info on Coh Anal Stocks'!$A$6:$K$68,2,FALSE)</f>
        <v>BC</v>
      </c>
      <c r="M201" s="14" t="str">
        <f>VLOOKUP($C201,'Info on Coh Anal Stocks'!$A$6:$K$68,3,FALSE)</f>
        <v>LFR</v>
      </c>
      <c r="N201" s="14" t="str">
        <f>VLOOKUP($C201,'Info on Coh Anal Stocks'!$A$6:$K$68,4,FALSE)</f>
        <v>Harrison River Fall</v>
      </c>
      <c r="O201" s="14">
        <f>VLOOKUP($C201,'Info on Coh Anal Stocks'!$A$6:$K$68,5,FALSE)</f>
        <v>2</v>
      </c>
      <c r="P201" s="14">
        <f>VLOOKUP($C201,'Info on Coh Anal Stocks'!$A$6:$K$68,6,FALSE)</f>
        <v>2</v>
      </c>
      <c r="Q201" s="14">
        <f>VLOOKUP($C201,'Info on Coh Anal Stocks'!$A$6:$K$68,7,FALSE)</f>
        <v>4</v>
      </c>
      <c r="R201" s="14">
        <f>VLOOKUP($C201,'Info on Coh Anal Stocks'!$A$6:$K$68,8,FALSE)</f>
        <v>5</v>
      </c>
      <c r="S201" s="14">
        <f>VLOOKUP($C201,'Info on Coh Anal Stocks'!$A$6:$K$68,9,FALSE)</f>
        <v>0</v>
      </c>
      <c r="T201" s="14">
        <f>VLOOKUP($C201,'Info on Coh Anal Stocks'!$A$6:$K$68,10,FALSE)</f>
        <v>3</v>
      </c>
      <c r="U201">
        <f t="shared" si="13"/>
        <v>2001</v>
      </c>
      <c r="V201" s="14">
        <f>VLOOKUP($C201,'Info on Coh Anal Stocks'!$A$6:$K$68,10,FALSE)</f>
        <v>3</v>
      </c>
      <c r="W201" t="str">
        <f t="shared" si="14"/>
        <v>ocean</v>
      </c>
      <c r="X201">
        <f t="shared" si="11"/>
        <v>0</v>
      </c>
    </row>
    <row r="202" spans="1:24" x14ac:dyDescent="0.25">
      <c r="A202" s="14" t="str">
        <f t="shared" si="12"/>
        <v>HAR2001</v>
      </c>
      <c r="B202" s="14" t="s">
        <v>3</v>
      </c>
      <c r="C202" s="14" t="s">
        <v>14</v>
      </c>
      <c r="D202" s="14">
        <v>2001</v>
      </c>
      <c r="E202" s="14">
        <v>1.312265E-3</v>
      </c>
      <c r="F202" s="14">
        <v>9.0902489999999999E-3</v>
      </c>
      <c r="G202" s="14">
        <v>2.4073689999999998E-2</v>
      </c>
      <c r="H202" s="14">
        <v>2</v>
      </c>
      <c r="I202" s="14">
        <v>5</v>
      </c>
      <c r="J202" s="14" t="s">
        <v>238</v>
      </c>
      <c r="K202" s="14">
        <v>5</v>
      </c>
      <c r="L202" s="14" t="str">
        <f>VLOOKUP($C202,'Info on Coh Anal Stocks'!$A$6:$K$68,2,FALSE)</f>
        <v>BC</v>
      </c>
      <c r="M202" s="14" t="str">
        <f>VLOOKUP($C202,'Info on Coh Anal Stocks'!$A$6:$K$68,3,FALSE)</f>
        <v>LFR</v>
      </c>
      <c r="N202" s="14" t="str">
        <f>VLOOKUP($C202,'Info on Coh Anal Stocks'!$A$6:$K$68,4,FALSE)</f>
        <v>Harrison River Fall</v>
      </c>
      <c r="O202" s="14">
        <f>VLOOKUP($C202,'Info on Coh Anal Stocks'!$A$6:$K$68,5,FALSE)</f>
        <v>2</v>
      </c>
      <c r="P202" s="14">
        <f>VLOOKUP($C202,'Info on Coh Anal Stocks'!$A$6:$K$68,6,FALSE)</f>
        <v>2</v>
      </c>
      <c r="Q202" s="14">
        <f>VLOOKUP($C202,'Info on Coh Anal Stocks'!$A$6:$K$68,7,FALSE)</f>
        <v>4</v>
      </c>
      <c r="R202" s="14">
        <f>VLOOKUP($C202,'Info on Coh Anal Stocks'!$A$6:$K$68,8,FALSE)</f>
        <v>5</v>
      </c>
      <c r="S202" s="14">
        <f>VLOOKUP($C202,'Info on Coh Anal Stocks'!$A$6:$K$68,9,FALSE)</f>
        <v>0</v>
      </c>
      <c r="T202" s="14">
        <f>VLOOKUP($C202,'Info on Coh Anal Stocks'!$A$6:$K$68,10,FALSE)</f>
        <v>3</v>
      </c>
      <c r="U202">
        <f t="shared" si="13"/>
        <v>2002</v>
      </c>
      <c r="V202" s="14">
        <f>VLOOKUP($C202,'Info on Coh Anal Stocks'!$A$6:$K$68,10,FALSE)</f>
        <v>3</v>
      </c>
      <c r="W202" t="str">
        <f t="shared" si="14"/>
        <v>ocean</v>
      </c>
      <c r="X202">
        <f t="shared" ref="X202:X265" si="15">IF(EXACT(I202,"na"),"na",I202-K202)</f>
        <v>0</v>
      </c>
    </row>
    <row r="203" spans="1:24" x14ac:dyDescent="0.25">
      <c r="A203" s="14" t="str">
        <f t="shared" si="12"/>
        <v>HAR2002</v>
      </c>
      <c r="B203" s="14" t="s">
        <v>3</v>
      </c>
      <c r="C203" s="14" t="s">
        <v>14</v>
      </c>
      <c r="D203" s="14">
        <v>2002</v>
      </c>
      <c r="E203" s="14">
        <v>2.8309370000000002E-4</v>
      </c>
      <c r="F203" s="14">
        <v>3.187343E-3</v>
      </c>
      <c r="G203" s="14">
        <v>8.6039189999999998E-3</v>
      </c>
      <c r="H203" s="14">
        <v>2</v>
      </c>
      <c r="I203" s="14">
        <v>5</v>
      </c>
      <c r="J203" s="14" t="s">
        <v>238</v>
      </c>
      <c r="K203" s="14">
        <v>5</v>
      </c>
      <c r="L203" s="14" t="str">
        <f>VLOOKUP($C203,'Info on Coh Anal Stocks'!$A$6:$K$68,2,FALSE)</f>
        <v>BC</v>
      </c>
      <c r="M203" s="14" t="str">
        <f>VLOOKUP($C203,'Info on Coh Anal Stocks'!$A$6:$K$68,3,FALSE)</f>
        <v>LFR</v>
      </c>
      <c r="N203" s="14" t="str">
        <f>VLOOKUP($C203,'Info on Coh Anal Stocks'!$A$6:$K$68,4,FALSE)</f>
        <v>Harrison River Fall</v>
      </c>
      <c r="O203" s="14">
        <f>VLOOKUP($C203,'Info on Coh Anal Stocks'!$A$6:$K$68,5,FALSE)</f>
        <v>2</v>
      </c>
      <c r="P203" s="14">
        <f>VLOOKUP($C203,'Info on Coh Anal Stocks'!$A$6:$K$68,6,FALSE)</f>
        <v>2</v>
      </c>
      <c r="Q203" s="14">
        <f>VLOOKUP($C203,'Info on Coh Anal Stocks'!$A$6:$K$68,7,FALSE)</f>
        <v>4</v>
      </c>
      <c r="R203" s="14">
        <f>VLOOKUP($C203,'Info on Coh Anal Stocks'!$A$6:$K$68,8,FALSE)</f>
        <v>5</v>
      </c>
      <c r="S203" s="14">
        <f>VLOOKUP($C203,'Info on Coh Anal Stocks'!$A$6:$K$68,9,FALSE)</f>
        <v>0</v>
      </c>
      <c r="T203" s="14">
        <f>VLOOKUP($C203,'Info on Coh Anal Stocks'!$A$6:$K$68,10,FALSE)</f>
        <v>3</v>
      </c>
      <c r="U203">
        <f t="shared" si="13"/>
        <v>2003</v>
      </c>
      <c r="V203" s="14">
        <f>VLOOKUP($C203,'Info on Coh Anal Stocks'!$A$6:$K$68,10,FALSE)</f>
        <v>3</v>
      </c>
      <c r="W203" t="str">
        <f t="shared" si="14"/>
        <v>ocean</v>
      </c>
      <c r="X203">
        <f t="shared" si="15"/>
        <v>0</v>
      </c>
    </row>
    <row r="204" spans="1:24" x14ac:dyDescent="0.25">
      <c r="A204" s="14" t="str">
        <f t="shared" si="12"/>
        <v>HAR2003</v>
      </c>
      <c r="B204" s="14" t="s">
        <v>3</v>
      </c>
      <c r="C204" s="14" t="s">
        <v>14</v>
      </c>
      <c r="D204" s="14">
        <v>2003</v>
      </c>
      <c r="E204" s="14">
        <v>9.7300019999999997E-4</v>
      </c>
      <c r="F204" s="14">
        <v>5.3988999999999999E-3</v>
      </c>
      <c r="G204" s="14">
        <v>1.3713090000000001E-2</v>
      </c>
      <c r="H204" s="14">
        <v>2</v>
      </c>
      <c r="I204" s="14">
        <v>5</v>
      </c>
      <c r="J204" s="14" t="s">
        <v>238</v>
      </c>
      <c r="K204" s="14">
        <v>5</v>
      </c>
      <c r="L204" s="14" t="str">
        <f>VLOOKUP($C204,'Info on Coh Anal Stocks'!$A$6:$K$68,2,FALSE)</f>
        <v>BC</v>
      </c>
      <c r="M204" s="14" t="str">
        <f>VLOOKUP($C204,'Info on Coh Anal Stocks'!$A$6:$K$68,3,FALSE)</f>
        <v>LFR</v>
      </c>
      <c r="N204" s="14" t="str">
        <f>VLOOKUP($C204,'Info on Coh Anal Stocks'!$A$6:$K$68,4,FALSE)</f>
        <v>Harrison River Fall</v>
      </c>
      <c r="O204" s="14">
        <f>VLOOKUP($C204,'Info on Coh Anal Stocks'!$A$6:$K$68,5,FALSE)</f>
        <v>2</v>
      </c>
      <c r="P204" s="14">
        <f>VLOOKUP($C204,'Info on Coh Anal Stocks'!$A$6:$K$68,6,FALSE)</f>
        <v>2</v>
      </c>
      <c r="Q204" s="14">
        <f>VLOOKUP($C204,'Info on Coh Anal Stocks'!$A$6:$K$68,7,FALSE)</f>
        <v>4</v>
      </c>
      <c r="R204" s="14">
        <f>VLOOKUP($C204,'Info on Coh Anal Stocks'!$A$6:$K$68,8,FALSE)</f>
        <v>5</v>
      </c>
      <c r="S204" s="14">
        <f>VLOOKUP($C204,'Info on Coh Anal Stocks'!$A$6:$K$68,9,FALSE)</f>
        <v>0</v>
      </c>
      <c r="T204" s="14">
        <f>VLOOKUP($C204,'Info on Coh Anal Stocks'!$A$6:$K$68,10,FALSE)</f>
        <v>3</v>
      </c>
      <c r="U204">
        <f t="shared" si="13"/>
        <v>2004</v>
      </c>
      <c r="V204" s="14">
        <f>VLOOKUP($C204,'Info on Coh Anal Stocks'!$A$6:$K$68,10,FALSE)</f>
        <v>3</v>
      </c>
      <c r="W204" t="str">
        <f t="shared" si="14"/>
        <v>ocean</v>
      </c>
      <c r="X204">
        <f t="shared" si="15"/>
        <v>0</v>
      </c>
    </row>
    <row r="205" spans="1:24" x14ac:dyDescent="0.25">
      <c r="A205" s="14" t="str">
        <f t="shared" si="12"/>
        <v>HAR2004</v>
      </c>
      <c r="B205" s="14" t="s">
        <v>3</v>
      </c>
      <c r="C205" s="14" t="s">
        <v>14</v>
      </c>
      <c r="D205" s="14">
        <v>2004</v>
      </c>
      <c r="E205" s="19" t="s">
        <v>142</v>
      </c>
      <c r="F205" s="14" t="s">
        <v>142</v>
      </c>
      <c r="G205" s="14" t="s">
        <v>142</v>
      </c>
      <c r="H205" s="14" t="s">
        <v>142</v>
      </c>
      <c r="I205" s="14" t="s">
        <v>142</v>
      </c>
      <c r="J205" s="14" t="s">
        <v>142</v>
      </c>
      <c r="K205" s="14" t="s">
        <v>142</v>
      </c>
      <c r="L205" s="14" t="str">
        <f>VLOOKUP($C205,'Info on Coh Anal Stocks'!$A$6:$K$68,2,FALSE)</f>
        <v>BC</v>
      </c>
      <c r="M205" s="14" t="str">
        <f>VLOOKUP($C205,'Info on Coh Anal Stocks'!$A$6:$K$68,3,FALSE)</f>
        <v>LFR</v>
      </c>
      <c r="N205" s="14" t="str">
        <f>VLOOKUP($C205,'Info on Coh Anal Stocks'!$A$6:$K$68,4,FALSE)</f>
        <v>Harrison River Fall</v>
      </c>
      <c r="O205" s="14">
        <f>VLOOKUP($C205,'Info on Coh Anal Stocks'!$A$6:$K$68,5,FALSE)</f>
        <v>2</v>
      </c>
      <c r="P205" s="14">
        <f>VLOOKUP($C205,'Info on Coh Anal Stocks'!$A$6:$K$68,6,FALSE)</f>
        <v>2</v>
      </c>
      <c r="Q205" s="14">
        <f>VLOOKUP($C205,'Info on Coh Anal Stocks'!$A$6:$K$68,7,FALSE)</f>
        <v>4</v>
      </c>
      <c r="R205" s="14">
        <f>VLOOKUP($C205,'Info on Coh Anal Stocks'!$A$6:$K$68,8,FALSE)</f>
        <v>5</v>
      </c>
      <c r="S205" s="14">
        <f>VLOOKUP($C205,'Info on Coh Anal Stocks'!$A$6:$K$68,9,FALSE)</f>
        <v>0</v>
      </c>
      <c r="T205" s="14">
        <f>VLOOKUP($C205,'Info on Coh Anal Stocks'!$A$6:$K$68,10,FALSE)</f>
        <v>3</v>
      </c>
      <c r="U205">
        <f t="shared" si="13"/>
        <v>2005</v>
      </c>
      <c r="V205" s="14">
        <f>VLOOKUP($C205,'Info on Coh Anal Stocks'!$A$6:$K$68,10,FALSE)</f>
        <v>3</v>
      </c>
      <c r="W205" t="str">
        <f t="shared" si="14"/>
        <v>ocean</v>
      </c>
      <c r="X205" t="str">
        <f t="shared" si="15"/>
        <v>na</v>
      </c>
    </row>
    <row r="206" spans="1:24" x14ac:dyDescent="0.25">
      <c r="A206" s="14" t="str">
        <f t="shared" si="12"/>
        <v>HAR2005</v>
      </c>
      <c r="B206" s="14" t="s">
        <v>3</v>
      </c>
      <c r="C206" s="14" t="s">
        <v>14</v>
      </c>
      <c r="D206" s="14">
        <v>2005</v>
      </c>
      <c r="E206" s="19">
        <v>6.7970820000000003E-3</v>
      </c>
      <c r="F206" s="14">
        <v>2.733789E-2</v>
      </c>
      <c r="G206" s="14">
        <v>6.7711549999999995E-2</v>
      </c>
      <c r="H206" s="14">
        <v>2</v>
      </c>
      <c r="I206" s="14">
        <v>5</v>
      </c>
      <c r="J206" s="14" t="s">
        <v>238</v>
      </c>
      <c r="K206" s="14">
        <v>5</v>
      </c>
      <c r="L206" s="14" t="str">
        <f>VLOOKUP($C206,'Info on Coh Anal Stocks'!$A$6:$K$68,2,FALSE)</f>
        <v>BC</v>
      </c>
      <c r="M206" s="14" t="str">
        <f>VLOOKUP($C206,'Info on Coh Anal Stocks'!$A$6:$K$68,3,FALSE)</f>
        <v>LFR</v>
      </c>
      <c r="N206" s="14" t="str">
        <f>VLOOKUP($C206,'Info on Coh Anal Stocks'!$A$6:$K$68,4,FALSE)</f>
        <v>Harrison River Fall</v>
      </c>
      <c r="O206" s="14">
        <f>VLOOKUP($C206,'Info on Coh Anal Stocks'!$A$6:$K$68,5,FALSE)</f>
        <v>2</v>
      </c>
      <c r="P206" s="14">
        <f>VLOOKUP($C206,'Info on Coh Anal Stocks'!$A$6:$K$68,6,FALSE)</f>
        <v>2</v>
      </c>
      <c r="Q206" s="14">
        <f>VLOOKUP($C206,'Info on Coh Anal Stocks'!$A$6:$K$68,7,FALSE)</f>
        <v>4</v>
      </c>
      <c r="R206" s="14">
        <f>VLOOKUP($C206,'Info on Coh Anal Stocks'!$A$6:$K$68,8,FALSE)</f>
        <v>5</v>
      </c>
      <c r="S206" s="14">
        <f>VLOOKUP($C206,'Info on Coh Anal Stocks'!$A$6:$K$68,9,FALSE)</f>
        <v>0</v>
      </c>
      <c r="T206" s="14">
        <f>VLOOKUP($C206,'Info on Coh Anal Stocks'!$A$6:$K$68,10,FALSE)</f>
        <v>3</v>
      </c>
      <c r="U206">
        <f t="shared" si="13"/>
        <v>2006</v>
      </c>
      <c r="V206" s="14">
        <f>VLOOKUP($C206,'Info on Coh Anal Stocks'!$A$6:$K$68,10,FALSE)</f>
        <v>3</v>
      </c>
      <c r="W206" t="str">
        <f t="shared" si="14"/>
        <v>ocean</v>
      </c>
      <c r="X206">
        <f t="shared" si="15"/>
        <v>0</v>
      </c>
    </row>
    <row r="207" spans="1:24" x14ac:dyDescent="0.25">
      <c r="A207" s="14" t="str">
        <f t="shared" si="12"/>
        <v>HAR2006</v>
      </c>
      <c r="B207" s="14" t="s">
        <v>3</v>
      </c>
      <c r="C207" s="14" t="s">
        <v>14</v>
      </c>
      <c r="D207" s="14">
        <v>2006</v>
      </c>
      <c r="E207" s="19">
        <v>5.4108919999999998E-4</v>
      </c>
      <c r="F207" s="14">
        <v>3.0639700000000001E-3</v>
      </c>
      <c r="G207" s="14">
        <v>8.0164030000000001E-3</v>
      </c>
      <c r="H207" s="14">
        <v>2</v>
      </c>
      <c r="I207" s="14">
        <v>5</v>
      </c>
      <c r="J207" s="14" t="s">
        <v>238</v>
      </c>
      <c r="K207" s="14">
        <v>5</v>
      </c>
      <c r="L207" s="14" t="str">
        <f>VLOOKUP($C207,'Info on Coh Anal Stocks'!$A$6:$K$68,2,FALSE)</f>
        <v>BC</v>
      </c>
      <c r="M207" s="14" t="str">
        <f>VLOOKUP($C207,'Info on Coh Anal Stocks'!$A$6:$K$68,3,FALSE)</f>
        <v>LFR</v>
      </c>
      <c r="N207" s="14" t="str">
        <f>VLOOKUP($C207,'Info on Coh Anal Stocks'!$A$6:$K$68,4,FALSE)</f>
        <v>Harrison River Fall</v>
      </c>
      <c r="O207" s="14">
        <f>VLOOKUP($C207,'Info on Coh Anal Stocks'!$A$6:$K$68,5,FALSE)</f>
        <v>2</v>
      </c>
      <c r="P207" s="14">
        <f>VLOOKUP($C207,'Info on Coh Anal Stocks'!$A$6:$K$68,6,FALSE)</f>
        <v>2</v>
      </c>
      <c r="Q207" s="14">
        <f>VLOOKUP($C207,'Info on Coh Anal Stocks'!$A$6:$K$68,7,FALSE)</f>
        <v>4</v>
      </c>
      <c r="R207" s="14">
        <f>VLOOKUP($C207,'Info on Coh Anal Stocks'!$A$6:$K$68,8,FALSE)</f>
        <v>5</v>
      </c>
      <c r="S207" s="14">
        <f>VLOOKUP($C207,'Info on Coh Anal Stocks'!$A$6:$K$68,9,FALSE)</f>
        <v>0</v>
      </c>
      <c r="T207" s="14">
        <f>VLOOKUP($C207,'Info on Coh Anal Stocks'!$A$6:$K$68,10,FALSE)</f>
        <v>3</v>
      </c>
      <c r="U207">
        <f t="shared" si="13"/>
        <v>2007</v>
      </c>
      <c r="V207" s="14">
        <f>VLOOKUP($C207,'Info on Coh Anal Stocks'!$A$6:$K$68,10,FALSE)</f>
        <v>3</v>
      </c>
      <c r="W207" t="str">
        <f t="shared" si="14"/>
        <v>ocean</v>
      </c>
      <c r="X207">
        <f t="shared" si="15"/>
        <v>0</v>
      </c>
    </row>
    <row r="208" spans="1:24" x14ac:dyDescent="0.25">
      <c r="A208" s="14" t="str">
        <f t="shared" si="12"/>
        <v>HAR2007</v>
      </c>
      <c r="B208" s="14" t="s">
        <v>3</v>
      </c>
      <c r="C208" s="14" t="s">
        <v>14</v>
      </c>
      <c r="D208" s="14">
        <v>2007</v>
      </c>
      <c r="E208" s="14">
        <v>4.7447599999999998E-3</v>
      </c>
      <c r="F208" s="14">
        <v>2.2787660000000001E-2</v>
      </c>
      <c r="G208" s="14">
        <v>5.74263E-2</v>
      </c>
      <c r="H208" s="14">
        <v>2</v>
      </c>
      <c r="I208" s="14">
        <v>5</v>
      </c>
      <c r="J208" s="14" t="s">
        <v>238</v>
      </c>
      <c r="K208" s="14">
        <v>5</v>
      </c>
      <c r="L208" s="14" t="str">
        <f>VLOOKUP($C208,'Info on Coh Anal Stocks'!$A$6:$K$68,2,FALSE)</f>
        <v>BC</v>
      </c>
      <c r="M208" s="14" t="str">
        <f>VLOOKUP($C208,'Info on Coh Anal Stocks'!$A$6:$K$68,3,FALSE)</f>
        <v>LFR</v>
      </c>
      <c r="N208" s="14" t="str">
        <f>VLOOKUP($C208,'Info on Coh Anal Stocks'!$A$6:$K$68,4,FALSE)</f>
        <v>Harrison River Fall</v>
      </c>
      <c r="O208" s="14">
        <f>VLOOKUP($C208,'Info on Coh Anal Stocks'!$A$6:$K$68,5,FALSE)</f>
        <v>2</v>
      </c>
      <c r="P208" s="14">
        <f>VLOOKUP($C208,'Info on Coh Anal Stocks'!$A$6:$K$68,6,FALSE)</f>
        <v>2</v>
      </c>
      <c r="Q208" s="14">
        <f>VLOOKUP($C208,'Info on Coh Anal Stocks'!$A$6:$K$68,7,FALSE)</f>
        <v>4</v>
      </c>
      <c r="R208" s="14">
        <f>VLOOKUP($C208,'Info on Coh Anal Stocks'!$A$6:$K$68,8,FALSE)</f>
        <v>5</v>
      </c>
      <c r="S208" s="14">
        <f>VLOOKUP($C208,'Info on Coh Anal Stocks'!$A$6:$K$68,9,FALSE)</f>
        <v>0</v>
      </c>
      <c r="T208" s="14">
        <f>VLOOKUP($C208,'Info on Coh Anal Stocks'!$A$6:$K$68,10,FALSE)</f>
        <v>3</v>
      </c>
      <c r="U208">
        <f t="shared" si="13"/>
        <v>2008</v>
      </c>
      <c r="V208" s="14">
        <f>VLOOKUP($C208,'Info on Coh Anal Stocks'!$A$6:$K$68,10,FALSE)</f>
        <v>3</v>
      </c>
      <c r="W208" t="str">
        <f t="shared" si="14"/>
        <v>ocean</v>
      </c>
      <c r="X208">
        <f t="shared" si="15"/>
        <v>0</v>
      </c>
    </row>
    <row r="209" spans="1:24" x14ac:dyDescent="0.25">
      <c r="A209" s="14" t="str">
        <f t="shared" si="12"/>
        <v>HAR2008</v>
      </c>
      <c r="B209" s="14" t="s">
        <v>3</v>
      </c>
      <c r="C209" s="14" t="s">
        <v>14</v>
      </c>
      <c r="D209" s="14">
        <v>2008</v>
      </c>
      <c r="E209" s="19">
        <v>4.864065E-4</v>
      </c>
      <c r="F209" s="14">
        <v>7.3346169999999999E-3</v>
      </c>
      <c r="G209" s="14">
        <v>1.985021E-2</v>
      </c>
      <c r="H209" s="14">
        <v>2</v>
      </c>
      <c r="I209" s="14">
        <v>5</v>
      </c>
      <c r="J209" s="14" t="s">
        <v>238</v>
      </c>
      <c r="K209" s="14">
        <v>5</v>
      </c>
      <c r="L209" s="14" t="str">
        <f>VLOOKUP($C209,'Info on Coh Anal Stocks'!$A$6:$K$68,2,FALSE)</f>
        <v>BC</v>
      </c>
      <c r="M209" s="14" t="str">
        <f>VLOOKUP($C209,'Info on Coh Anal Stocks'!$A$6:$K$68,3,FALSE)</f>
        <v>LFR</v>
      </c>
      <c r="N209" s="14" t="str">
        <f>VLOOKUP($C209,'Info on Coh Anal Stocks'!$A$6:$K$68,4,FALSE)</f>
        <v>Harrison River Fall</v>
      </c>
      <c r="O209" s="14">
        <f>VLOOKUP($C209,'Info on Coh Anal Stocks'!$A$6:$K$68,5,FALSE)</f>
        <v>2</v>
      </c>
      <c r="P209" s="14">
        <f>VLOOKUP($C209,'Info on Coh Anal Stocks'!$A$6:$K$68,6,FALSE)</f>
        <v>2</v>
      </c>
      <c r="Q209" s="14">
        <f>VLOOKUP($C209,'Info on Coh Anal Stocks'!$A$6:$K$68,7,FALSE)</f>
        <v>4</v>
      </c>
      <c r="R209" s="14">
        <f>VLOOKUP($C209,'Info on Coh Anal Stocks'!$A$6:$K$68,8,FALSE)</f>
        <v>5</v>
      </c>
      <c r="S209" s="14">
        <f>VLOOKUP($C209,'Info on Coh Anal Stocks'!$A$6:$K$68,9,FALSE)</f>
        <v>0</v>
      </c>
      <c r="T209" s="14">
        <f>VLOOKUP($C209,'Info on Coh Anal Stocks'!$A$6:$K$68,10,FALSE)</f>
        <v>3</v>
      </c>
      <c r="U209">
        <f t="shared" si="13"/>
        <v>2009</v>
      </c>
      <c r="V209" s="14">
        <f>VLOOKUP($C209,'Info on Coh Anal Stocks'!$A$6:$K$68,10,FALSE)</f>
        <v>3</v>
      </c>
      <c r="W209" t="str">
        <f t="shared" si="14"/>
        <v>ocean</v>
      </c>
      <c r="X209">
        <f t="shared" si="15"/>
        <v>0</v>
      </c>
    </row>
    <row r="210" spans="1:24" x14ac:dyDescent="0.25">
      <c r="A210" s="14" t="str">
        <f t="shared" si="12"/>
        <v>HAR2009</v>
      </c>
      <c r="B210" s="14" t="s">
        <v>3</v>
      </c>
      <c r="C210" s="14" t="s">
        <v>14</v>
      </c>
      <c r="D210" s="14">
        <v>2009</v>
      </c>
      <c r="E210" s="19">
        <v>6.1887260000000001E-4</v>
      </c>
      <c r="F210" s="14">
        <v>3.9975740000000003E-3</v>
      </c>
      <c r="G210" s="14">
        <v>1.030588E-2</v>
      </c>
      <c r="H210" s="14">
        <v>2</v>
      </c>
      <c r="I210" s="14">
        <v>5</v>
      </c>
      <c r="J210" s="14" t="s">
        <v>238</v>
      </c>
      <c r="K210" s="14">
        <v>5</v>
      </c>
      <c r="L210" s="14" t="str">
        <f>VLOOKUP($C210,'Info on Coh Anal Stocks'!$A$6:$K$68,2,FALSE)</f>
        <v>BC</v>
      </c>
      <c r="M210" s="14" t="str">
        <f>VLOOKUP($C210,'Info on Coh Anal Stocks'!$A$6:$K$68,3,FALSE)</f>
        <v>LFR</v>
      </c>
      <c r="N210" s="14" t="str">
        <f>VLOOKUP($C210,'Info on Coh Anal Stocks'!$A$6:$K$68,4,FALSE)</f>
        <v>Harrison River Fall</v>
      </c>
      <c r="O210" s="14">
        <f>VLOOKUP($C210,'Info on Coh Anal Stocks'!$A$6:$K$68,5,FALSE)</f>
        <v>2</v>
      </c>
      <c r="P210" s="14">
        <f>VLOOKUP($C210,'Info on Coh Anal Stocks'!$A$6:$K$68,6,FALSE)</f>
        <v>2</v>
      </c>
      <c r="Q210" s="14">
        <f>VLOOKUP($C210,'Info on Coh Anal Stocks'!$A$6:$K$68,7,FALSE)</f>
        <v>4</v>
      </c>
      <c r="R210" s="14">
        <f>VLOOKUP($C210,'Info on Coh Anal Stocks'!$A$6:$K$68,8,FALSE)</f>
        <v>5</v>
      </c>
      <c r="S210" s="14">
        <f>VLOOKUP($C210,'Info on Coh Anal Stocks'!$A$6:$K$68,9,FALSE)</f>
        <v>0</v>
      </c>
      <c r="T210" s="14">
        <f>VLOOKUP($C210,'Info on Coh Anal Stocks'!$A$6:$K$68,10,FALSE)</f>
        <v>3</v>
      </c>
      <c r="U210">
        <f t="shared" si="13"/>
        <v>2010</v>
      </c>
      <c r="V210" s="14">
        <f>VLOOKUP($C210,'Info on Coh Anal Stocks'!$A$6:$K$68,10,FALSE)</f>
        <v>3</v>
      </c>
      <c r="W210" t="str">
        <f t="shared" si="14"/>
        <v>ocean</v>
      </c>
      <c r="X210">
        <f t="shared" si="15"/>
        <v>0</v>
      </c>
    </row>
    <row r="211" spans="1:24" x14ac:dyDescent="0.25">
      <c r="A211" s="14" t="str">
        <f t="shared" si="12"/>
        <v>HAR2010</v>
      </c>
      <c r="B211" s="14" t="s">
        <v>3</v>
      </c>
      <c r="C211" s="14" t="s">
        <v>14</v>
      </c>
      <c r="D211" s="14">
        <v>2010</v>
      </c>
      <c r="E211" s="19">
        <v>4.8204010000000002E-3</v>
      </c>
      <c r="F211" s="14">
        <v>1.921838E-2</v>
      </c>
      <c r="G211" s="14">
        <v>4.6954419999999997E-2</v>
      </c>
      <c r="H211" s="14">
        <v>2</v>
      </c>
      <c r="I211" s="14">
        <v>5</v>
      </c>
      <c r="J211" s="14" t="s">
        <v>238</v>
      </c>
      <c r="K211" s="14">
        <v>5</v>
      </c>
      <c r="L211" s="14" t="str">
        <f>VLOOKUP($C211,'Info on Coh Anal Stocks'!$A$6:$K$68,2,FALSE)</f>
        <v>BC</v>
      </c>
      <c r="M211" s="14" t="str">
        <f>VLOOKUP($C211,'Info on Coh Anal Stocks'!$A$6:$K$68,3,FALSE)</f>
        <v>LFR</v>
      </c>
      <c r="N211" s="14" t="str">
        <f>VLOOKUP($C211,'Info on Coh Anal Stocks'!$A$6:$K$68,4,FALSE)</f>
        <v>Harrison River Fall</v>
      </c>
      <c r="O211" s="14">
        <f>VLOOKUP($C211,'Info on Coh Anal Stocks'!$A$6:$K$68,5,FALSE)</f>
        <v>2</v>
      </c>
      <c r="P211" s="14">
        <f>VLOOKUP($C211,'Info on Coh Anal Stocks'!$A$6:$K$68,6,FALSE)</f>
        <v>2</v>
      </c>
      <c r="Q211" s="14">
        <f>VLOOKUP($C211,'Info on Coh Anal Stocks'!$A$6:$K$68,7,FALSE)</f>
        <v>4</v>
      </c>
      <c r="R211" s="14">
        <f>VLOOKUP($C211,'Info on Coh Anal Stocks'!$A$6:$K$68,8,FALSE)</f>
        <v>5</v>
      </c>
      <c r="S211" s="14">
        <f>VLOOKUP($C211,'Info on Coh Anal Stocks'!$A$6:$K$68,9,FALSE)</f>
        <v>0</v>
      </c>
      <c r="T211" s="14">
        <f>VLOOKUP($C211,'Info on Coh Anal Stocks'!$A$6:$K$68,10,FALSE)</f>
        <v>3</v>
      </c>
      <c r="U211">
        <f t="shared" si="13"/>
        <v>2011</v>
      </c>
      <c r="V211" s="14">
        <f>VLOOKUP($C211,'Info on Coh Anal Stocks'!$A$6:$K$68,10,FALSE)</f>
        <v>3</v>
      </c>
      <c r="W211" t="str">
        <f t="shared" si="14"/>
        <v>ocean</v>
      </c>
      <c r="X211">
        <f t="shared" si="15"/>
        <v>0</v>
      </c>
    </row>
    <row r="212" spans="1:24" x14ac:dyDescent="0.25">
      <c r="A212" s="14" t="str">
        <f t="shared" si="12"/>
        <v>HAR2011</v>
      </c>
      <c r="B212" s="14" t="s">
        <v>3</v>
      </c>
      <c r="C212" s="14" t="s">
        <v>14</v>
      </c>
      <c r="D212" s="14">
        <v>2011</v>
      </c>
      <c r="E212" s="19">
        <v>6.5800850000000003E-3</v>
      </c>
      <c r="F212" s="14">
        <v>1.51407E-2</v>
      </c>
      <c r="G212" s="14">
        <v>3.5041750000000003E-2</v>
      </c>
      <c r="H212" s="14">
        <v>2</v>
      </c>
      <c r="I212" s="14">
        <v>5</v>
      </c>
      <c r="J212" s="14" t="s">
        <v>238</v>
      </c>
      <c r="K212" s="14">
        <v>5</v>
      </c>
      <c r="L212" s="14" t="str">
        <f>VLOOKUP($C212,'Info on Coh Anal Stocks'!$A$6:$K$68,2,FALSE)</f>
        <v>BC</v>
      </c>
      <c r="M212" s="14" t="str">
        <f>VLOOKUP($C212,'Info on Coh Anal Stocks'!$A$6:$K$68,3,FALSE)</f>
        <v>LFR</v>
      </c>
      <c r="N212" s="14" t="str">
        <f>VLOOKUP($C212,'Info on Coh Anal Stocks'!$A$6:$K$68,4,FALSE)</f>
        <v>Harrison River Fall</v>
      </c>
      <c r="O212" s="14">
        <f>VLOOKUP($C212,'Info on Coh Anal Stocks'!$A$6:$K$68,5,FALSE)</f>
        <v>2</v>
      </c>
      <c r="P212" s="14">
        <f>VLOOKUP($C212,'Info on Coh Anal Stocks'!$A$6:$K$68,6,FALSE)</f>
        <v>2</v>
      </c>
      <c r="Q212" s="14">
        <f>VLOOKUP($C212,'Info on Coh Anal Stocks'!$A$6:$K$68,7,FALSE)</f>
        <v>4</v>
      </c>
      <c r="R212" s="14">
        <f>VLOOKUP($C212,'Info on Coh Anal Stocks'!$A$6:$K$68,8,FALSE)</f>
        <v>5</v>
      </c>
      <c r="S212" s="14">
        <f>VLOOKUP($C212,'Info on Coh Anal Stocks'!$A$6:$K$68,9,FALSE)</f>
        <v>0</v>
      </c>
      <c r="T212" s="14">
        <f>VLOOKUP($C212,'Info on Coh Anal Stocks'!$A$6:$K$68,10,FALSE)</f>
        <v>3</v>
      </c>
      <c r="U212">
        <f t="shared" si="13"/>
        <v>2012</v>
      </c>
      <c r="V212" s="14">
        <f>VLOOKUP($C212,'Info on Coh Anal Stocks'!$A$6:$K$68,10,FALSE)</f>
        <v>3</v>
      </c>
      <c r="W212" t="str">
        <f t="shared" si="14"/>
        <v>ocean</v>
      </c>
      <c r="X212">
        <f t="shared" si="15"/>
        <v>0</v>
      </c>
    </row>
    <row r="213" spans="1:24" x14ac:dyDescent="0.25">
      <c r="A213" s="14" t="str">
        <f t="shared" si="12"/>
        <v>HAR2012</v>
      </c>
      <c r="B213" s="14" t="s">
        <v>3</v>
      </c>
      <c r="C213" s="14" t="s">
        <v>14</v>
      </c>
      <c r="D213" s="14">
        <v>2012</v>
      </c>
      <c r="E213" s="14">
        <v>3.610509E-4</v>
      </c>
      <c r="F213" s="14">
        <v>2.4569570000000001E-3</v>
      </c>
      <c r="G213" s="14">
        <v>7.6524660000000001E-3</v>
      </c>
      <c r="H213" s="14">
        <v>2</v>
      </c>
      <c r="I213" s="14">
        <v>5</v>
      </c>
      <c r="J213" s="14" t="s">
        <v>239</v>
      </c>
      <c r="K213" s="14">
        <v>4</v>
      </c>
      <c r="L213" s="14" t="str">
        <f>VLOOKUP($C213,'Info on Coh Anal Stocks'!$A$6:$K$68,2,FALSE)</f>
        <v>BC</v>
      </c>
      <c r="M213" s="14" t="str">
        <f>VLOOKUP($C213,'Info on Coh Anal Stocks'!$A$6:$K$68,3,FALSE)</f>
        <v>LFR</v>
      </c>
      <c r="N213" s="14" t="str">
        <f>VLOOKUP($C213,'Info on Coh Anal Stocks'!$A$6:$K$68,4,FALSE)</f>
        <v>Harrison River Fall</v>
      </c>
      <c r="O213" s="14">
        <f>VLOOKUP($C213,'Info on Coh Anal Stocks'!$A$6:$K$68,5,FALSE)</f>
        <v>2</v>
      </c>
      <c r="P213" s="14">
        <f>VLOOKUP($C213,'Info on Coh Anal Stocks'!$A$6:$K$68,6,FALSE)</f>
        <v>2</v>
      </c>
      <c r="Q213" s="14">
        <f>VLOOKUP($C213,'Info on Coh Anal Stocks'!$A$6:$K$68,7,FALSE)</f>
        <v>4</v>
      </c>
      <c r="R213" s="14">
        <f>VLOOKUP($C213,'Info on Coh Anal Stocks'!$A$6:$K$68,8,FALSE)</f>
        <v>5</v>
      </c>
      <c r="S213" s="14">
        <f>VLOOKUP($C213,'Info on Coh Anal Stocks'!$A$6:$K$68,9,FALSE)</f>
        <v>0</v>
      </c>
      <c r="T213" s="14">
        <f>VLOOKUP($C213,'Info on Coh Anal Stocks'!$A$6:$K$68,10,FALSE)</f>
        <v>3</v>
      </c>
      <c r="U213">
        <f t="shared" si="13"/>
        <v>2013</v>
      </c>
      <c r="V213" s="14">
        <f>VLOOKUP($C213,'Info on Coh Anal Stocks'!$A$6:$K$68,10,FALSE)</f>
        <v>3</v>
      </c>
      <c r="W213" t="str">
        <f t="shared" si="14"/>
        <v>ocean</v>
      </c>
      <c r="X213">
        <f t="shared" si="15"/>
        <v>1</v>
      </c>
    </row>
    <row r="214" spans="1:24" x14ac:dyDescent="0.25">
      <c r="A214" s="14" t="str">
        <f t="shared" si="12"/>
        <v>HAR2013</v>
      </c>
      <c r="B214" s="14" t="s">
        <v>3</v>
      </c>
      <c r="C214" s="14" t="s">
        <v>14</v>
      </c>
      <c r="D214" s="14">
        <v>2013</v>
      </c>
      <c r="E214" s="19">
        <v>1.316259E-3</v>
      </c>
      <c r="F214" s="14">
        <v>5.8921939999999999E-3</v>
      </c>
      <c r="G214" s="14">
        <v>5.0608599999999997E-2</v>
      </c>
      <c r="H214" s="14">
        <v>2</v>
      </c>
      <c r="I214" s="14">
        <v>5</v>
      </c>
      <c r="J214" s="14" t="s">
        <v>239</v>
      </c>
      <c r="K214" s="14">
        <v>3</v>
      </c>
      <c r="L214" s="14" t="str">
        <f>VLOOKUP($C214,'Info on Coh Anal Stocks'!$A$6:$K$68,2,FALSE)</f>
        <v>BC</v>
      </c>
      <c r="M214" s="14" t="str">
        <f>VLOOKUP($C214,'Info on Coh Anal Stocks'!$A$6:$K$68,3,FALSE)</f>
        <v>LFR</v>
      </c>
      <c r="N214" s="14" t="str">
        <f>VLOOKUP($C214,'Info on Coh Anal Stocks'!$A$6:$K$68,4,FALSE)</f>
        <v>Harrison River Fall</v>
      </c>
      <c r="O214" s="14">
        <f>VLOOKUP($C214,'Info on Coh Anal Stocks'!$A$6:$K$68,5,FALSE)</f>
        <v>2</v>
      </c>
      <c r="P214" s="14">
        <f>VLOOKUP($C214,'Info on Coh Anal Stocks'!$A$6:$K$68,6,FALSE)</f>
        <v>2</v>
      </c>
      <c r="Q214" s="14">
        <f>VLOOKUP($C214,'Info on Coh Anal Stocks'!$A$6:$K$68,7,FALSE)</f>
        <v>4</v>
      </c>
      <c r="R214" s="14">
        <f>VLOOKUP($C214,'Info on Coh Anal Stocks'!$A$6:$K$68,8,FALSE)</f>
        <v>5</v>
      </c>
      <c r="S214" s="14">
        <f>VLOOKUP($C214,'Info on Coh Anal Stocks'!$A$6:$K$68,9,FALSE)</f>
        <v>0</v>
      </c>
      <c r="T214" s="14">
        <f>VLOOKUP($C214,'Info on Coh Anal Stocks'!$A$6:$K$68,10,FALSE)</f>
        <v>3</v>
      </c>
      <c r="U214">
        <f t="shared" si="13"/>
        <v>2014</v>
      </c>
      <c r="V214" s="14">
        <f>VLOOKUP($C214,'Info on Coh Anal Stocks'!$A$6:$K$68,10,FALSE)</f>
        <v>3</v>
      </c>
      <c r="W214" t="str">
        <f t="shared" si="14"/>
        <v>ocean</v>
      </c>
      <c r="X214">
        <f t="shared" si="15"/>
        <v>2</v>
      </c>
    </row>
    <row r="215" spans="1:24" x14ac:dyDescent="0.25">
      <c r="A215" s="14" t="str">
        <f t="shared" si="12"/>
        <v>HAR2014</v>
      </c>
      <c r="B215" s="14" t="s">
        <v>3</v>
      </c>
      <c r="C215" s="14" t="s">
        <v>14</v>
      </c>
      <c r="D215" s="14">
        <v>2014</v>
      </c>
      <c r="E215" s="19">
        <v>3.1073020000000002E-3</v>
      </c>
      <c r="F215" s="14">
        <v>3.1073020000000002E-3</v>
      </c>
      <c r="G215" s="14">
        <v>4.3244480000000002E-2</v>
      </c>
      <c r="H215" s="14">
        <v>2</v>
      </c>
      <c r="I215" s="14">
        <v>5</v>
      </c>
      <c r="J215" s="14" t="s">
        <v>239</v>
      </c>
      <c r="K215" s="14">
        <v>2</v>
      </c>
      <c r="L215" s="14" t="str">
        <f>VLOOKUP($C215,'Info on Coh Anal Stocks'!$A$6:$K$68,2,FALSE)</f>
        <v>BC</v>
      </c>
      <c r="M215" s="14" t="str">
        <f>VLOOKUP($C215,'Info on Coh Anal Stocks'!$A$6:$K$68,3,FALSE)</f>
        <v>LFR</v>
      </c>
      <c r="N215" s="14" t="str">
        <f>VLOOKUP($C215,'Info on Coh Anal Stocks'!$A$6:$K$68,4,FALSE)</f>
        <v>Harrison River Fall</v>
      </c>
      <c r="O215" s="14">
        <f>VLOOKUP($C215,'Info on Coh Anal Stocks'!$A$6:$K$68,5,FALSE)</f>
        <v>2</v>
      </c>
      <c r="P215" s="14">
        <f>VLOOKUP($C215,'Info on Coh Anal Stocks'!$A$6:$K$68,6,FALSE)</f>
        <v>2</v>
      </c>
      <c r="Q215" s="14">
        <f>VLOOKUP($C215,'Info on Coh Anal Stocks'!$A$6:$K$68,7,FALSE)</f>
        <v>4</v>
      </c>
      <c r="R215" s="14">
        <f>VLOOKUP($C215,'Info on Coh Anal Stocks'!$A$6:$K$68,8,FALSE)</f>
        <v>5</v>
      </c>
      <c r="S215" s="14">
        <f>VLOOKUP($C215,'Info on Coh Anal Stocks'!$A$6:$K$68,9,FALSE)</f>
        <v>0</v>
      </c>
      <c r="T215" s="14">
        <f>VLOOKUP($C215,'Info on Coh Anal Stocks'!$A$6:$K$68,10,FALSE)</f>
        <v>3</v>
      </c>
      <c r="U215">
        <f t="shared" si="13"/>
        <v>2015</v>
      </c>
      <c r="V215" s="14">
        <f>VLOOKUP($C215,'Info on Coh Anal Stocks'!$A$6:$K$68,10,FALSE)</f>
        <v>3</v>
      </c>
      <c r="W215" t="str">
        <f t="shared" si="14"/>
        <v>ocean</v>
      </c>
      <c r="X215">
        <f t="shared" si="15"/>
        <v>3</v>
      </c>
    </row>
    <row r="216" spans="1:24" x14ac:dyDescent="0.25">
      <c r="A216" s="14" t="str">
        <f t="shared" si="12"/>
        <v>KLM1979</v>
      </c>
      <c r="B216" s="14" t="s">
        <v>3</v>
      </c>
      <c r="C216" s="14" t="s">
        <v>32</v>
      </c>
      <c r="D216" s="14">
        <v>1979</v>
      </c>
      <c r="E216" s="14">
        <v>2.6440410000000002E-3</v>
      </c>
      <c r="F216" s="14">
        <v>4.3874129999999997E-3</v>
      </c>
      <c r="G216" s="14">
        <v>9.8108120000000004E-3</v>
      </c>
      <c r="H216" s="14">
        <v>3</v>
      </c>
      <c r="I216" s="14">
        <v>6</v>
      </c>
      <c r="J216" s="14" t="s">
        <v>238</v>
      </c>
      <c r="K216" s="14">
        <v>6</v>
      </c>
      <c r="L216" s="14" t="str">
        <f>VLOOKUP($C216,'Info on Coh Anal Stocks'!$A$6:$K$68,2,FALSE)</f>
        <v>BC</v>
      </c>
      <c r="M216" s="14" t="str">
        <f>VLOOKUP($C216,'Info on Coh Anal Stocks'!$A$6:$K$68,3,FALSE)</f>
        <v>NBC</v>
      </c>
      <c r="N216" s="14" t="str">
        <f>VLOOKUP($C216,'Info on Coh Anal Stocks'!$A$6:$K$68,4,FALSE)</f>
        <v>Kitsumkalum Summers</v>
      </c>
      <c r="O216" s="14">
        <f>VLOOKUP($C216,'Info on Coh Anal Stocks'!$A$6:$K$68,5,FALSE)</f>
        <v>2</v>
      </c>
      <c r="P216" s="14">
        <f>VLOOKUP($C216,'Info on Coh Anal Stocks'!$A$6:$K$68,6,FALSE)</f>
        <v>3</v>
      </c>
      <c r="Q216" s="14">
        <f>VLOOKUP($C216,'Info on Coh Anal Stocks'!$A$6:$K$68,7,FALSE)</f>
        <v>5</v>
      </c>
      <c r="R216" s="14">
        <f>VLOOKUP($C216,'Info on Coh Anal Stocks'!$A$6:$K$68,8,FALSE)</f>
        <v>6</v>
      </c>
      <c r="S216" s="14">
        <f>VLOOKUP($C216,'Info on Coh Anal Stocks'!$A$6:$K$68,9,FALSE)</f>
        <v>1</v>
      </c>
      <c r="T216" s="14">
        <f>VLOOKUP($C216,'Info on Coh Anal Stocks'!$A$6:$K$68,10,FALSE)</f>
        <v>2</v>
      </c>
      <c r="U216">
        <f t="shared" si="13"/>
        <v>1981</v>
      </c>
      <c r="V216" s="14">
        <f>VLOOKUP($C216,'Info on Coh Anal Stocks'!$A$6:$K$68,10,FALSE)</f>
        <v>2</v>
      </c>
      <c r="W216" t="str">
        <f t="shared" si="14"/>
        <v>stream</v>
      </c>
      <c r="X216">
        <f t="shared" si="15"/>
        <v>0</v>
      </c>
    </row>
    <row r="217" spans="1:24" x14ac:dyDescent="0.25">
      <c r="A217" s="14" t="str">
        <f t="shared" si="12"/>
        <v>KLM1980</v>
      </c>
      <c r="B217" s="14" t="s">
        <v>3</v>
      </c>
      <c r="C217" s="14" t="s">
        <v>32</v>
      </c>
      <c r="D217" s="14">
        <v>1980</v>
      </c>
      <c r="E217" s="19">
        <v>3.9088030000000002E-4</v>
      </c>
      <c r="F217" s="14">
        <v>5.777473E-3</v>
      </c>
      <c r="G217" s="14">
        <v>1.648119E-2</v>
      </c>
      <c r="H217" s="14">
        <v>3</v>
      </c>
      <c r="I217" s="14">
        <v>6</v>
      </c>
      <c r="J217" s="14" t="s">
        <v>238</v>
      </c>
      <c r="K217" s="14">
        <v>6</v>
      </c>
      <c r="L217" s="14" t="str">
        <f>VLOOKUP($C217,'Info on Coh Anal Stocks'!$A$6:$K$68,2,FALSE)</f>
        <v>BC</v>
      </c>
      <c r="M217" s="14" t="str">
        <f>VLOOKUP($C217,'Info on Coh Anal Stocks'!$A$6:$K$68,3,FALSE)</f>
        <v>NBC</v>
      </c>
      <c r="N217" s="14" t="str">
        <f>VLOOKUP($C217,'Info on Coh Anal Stocks'!$A$6:$K$68,4,FALSE)</f>
        <v>Kitsumkalum Summers</v>
      </c>
      <c r="O217" s="14">
        <f>VLOOKUP($C217,'Info on Coh Anal Stocks'!$A$6:$K$68,5,FALSE)</f>
        <v>2</v>
      </c>
      <c r="P217" s="14">
        <f>VLOOKUP($C217,'Info on Coh Anal Stocks'!$A$6:$K$68,6,FALSE)</f>
        <v>3</v>
      </c>
      <c r="Q217" s="14">
        <f>VLOOKUP($C217,'Info on Coh Anal Stocks'!$A$6:$K$68,7,FALSE)</f>
        <v>5</v>
      </c>
      <c r="R217" s="14">
        <f>VLOOKUP($C217,'Info on Coh Anal Stocks'!$A$6:$K$68,8,FALSE)</f>
        <v>6</v>
      </c>
      <c r="S217" s="14">
        <f>VLOOKUP($C217,'Info on Coh Anal Stocks'!$A$6:$K$68,9,FALSE)</f>
        <v>1</v>
      </c>
      <c r="T217" s="14">
        <f>VLOOKUP($C217,'Info on Coh Anal Stocks'!$A$6:$K$68,10,FALSE)</f>
        <v>2</v>
      </c>
      <c r="U217">
        <f t="shared" si="13"/>
        <v>1982</v>
      </c>
      <c r="V217" s="14">
        <f>VLOOKUP($C217,'Info on Coh Anal Stocks'!$A$6:$K$68,10,FALSE)</f>
        <v>2</v>
      </c>
      <c r="W217" t="str">
        <f t="shared" si="14"/>
        <v>stream</v>
      </c>
      <c r="X217">
        <f t="shared" si="15"/>
        <v>0</v>
      </c>
    </row>
    <row r="218" spans="1:24" x14ac:dyDescent="0.25">
      <c r="A218" s="14" t="str">
        <f t="shared" si="12"/>
        <v>KLM1981</v>
      </c>
      <c r="B218" s="14" t="s">
        <v>3</v>
      </c>
      <c r="C218" s="14" t="s">
        <v>32</v>
      </c>
      <c r="D218" s="14">
        <v>1981</v>
      </c>
      <c r="E218" s="14">
        <v>4.4824920000000002E-4</v>
      </c>
      <c r="F218" s="14">
        <v>8.2405900000000008E-3</v>
      </c>
      <c r="G218" s="14">
        <v>2.464483E-2</v>
      </c>
      <c r="H218" s="14">
        <v>3</v>
      </c>
      <c r="I218" s="14">
        <v>6</v>
      </c>
      <c r="J218" s="14" t="s">
        <v>238</v>
      </c>
      <c r="K218" s="14">
        <v>6</v>
      </c>
      <c r="L218" s="14" t="str">
        <f>VLOOKUP($C218,'Info on Coh Anal Stocks'!$A$6:$K$68,2,FALSE)</f>
        <v>BC</v>
      </c>
      <c r="M218" s="14" t="str">
        <f>VLOOKUP($C218,'Info on Coh Anal Stocks'!$A$6:$K$68,3,FALSE)</f>
        <v>NBC</v>
      </c>
      <c r="N218" s="14" t="str">
        <f>VLOOKUP($C218,'Info on Coh Anal Stocks'!$A$6:$K$68,4,FALSE)</f>
        <v>Kitsumkalum Summers</v>
      </c>
      <c r="O218" s="14">
        <f>VLOOKUP($C218,'Info on Coh Anal Stocks'!$A$6:$K$68,5,FALSE)</f>
        <v>2</v>
      </c>
      <c r="P218" s="14">
        <f>VLOOKUP($C218,'Info on Coh Anal Stocks'!$A$6:$K$68,6,FALSE)</f>
        <v>3</v>
      </c>
      <c r="Q218" s="14">
        <f>VLOOKUP($C218,'Info on Coh Anal Stocks'!$A$6:$K$68,7,FALSE)</f>
        <v>5</v>
      </c>
      <c r="R218" s="14">
        <f>VLOOKUP($C218,'Info on Coh Anal Stocks'!$A$6:$K$68,8,FALSE)</f>
        <v>6</v>
      </c>
      <c r="S218" s="14">
        <f>VLOOKUP($C218,'Info on Coh Anal Stocks'!$A$6:$K$68,9,FALSE)</f>
        <v>1</v>
      </c>
      <c r="T218" s="14">
        <f>VLOOKUP($C218,'Info on Coh Anal Stocks'!$A$6:$K$68,10,FALSE)</f>
        <v>2</v>
      </c>
      <c r="U218">
        <f t="shared" si="13"/>
        <v>1983</v>
      </c>
      <c r="V218" s="14">
        <f>VLOOKUP($C218,'Info on Coh Anal Stocks'!$A$6:$K$68,10,FALSE)</f>
        <v>2</v>
      </c>
      <c r="W218" t="str">
        <f t="shared" si="14"/>
        <v>stream</v>
      </c>
      <c r="X218">
        <f t="shared" si="15"/>
        <v>0</v>
      </c>
    </row>
    <row r="219" spans="1:24" x14ac:dyDescent="0.25">
      <c r="A219" s="14" t="str">
        <f t="shared" si="12"/>
        <v>KLM1982</v>
      </c>
      <c r="B219" s="14" t="s">
        <v>3</v>
      </c>
      <c r="C219" s="14" t="s">
        <v>32</v>
      </c>
      <c r="D219" s="14">
        <v>1982</v>
      </c>
      <c r="E219" s="19" t="s">
        <v>142</v>
      </c>
      <c r="F219" s="14" t="s">
        <v>142</v>
      </c>
      <c r="G219" s="14" t="s">
        <v>142</v>
      </c>
      <c r="H219" s="14" t="s">
        <v>142</v>
      </c>
      <c r="I219" s="14" t="s">
        <v>142</v>
      </c>
      <c r="J219" s="14" t="s">
        <v>142</v>
      </c>
      <c r="K219" s="14" t="s">
        <v>142</v>
      </c>
      <c r="L219" s="14" t="str">
        <f>VLOOKUP($C219,'Info on Coh Anal Stocks'!$A$6:$K$68,2,FALSE)</f>
        <v>BC</v>
      </c>
      <c r="M219" s="14" t="str">
        <f>VLOOKUP($C219,'Info on Coh Anal Stocks'!$A$6:$K$68,3,FALSE)</f>
        <v>NBC</v>
      </c>
      <c r="N219" s="14" t="str">
        <f>VLOOKUP($C219,'Info on Coh Anal Stocks'!$A$6:$K$68,4,FALSE)</f>
        <v>Kitsumkalum Summers</v>
      </c>
      <c r="O219" s="14">
        <f>VLOOKUP($C219,'Info on Coh Anal Stocks'!$A$6:$K$68,5,FALSE)</f>
        <v>2</v>
      </c>
      <c r="P219" s="14">
        <f>VLOOKUP($C219,'Info on Coh Anal Stocks'!$A$6:$K$68,6,FALSE)</f>
        <v>3</v>
      </c>
      <c r="Q219" s="14">
        <f>VLOOKUP($C219,'Info on Coh Anal Stocks'!$A$6:$K$68,7,FALSE)</f>
        <v>5</v>
      </c>
      <c r="R219" s="14">
        <f>VLOOKUP($C219,'Info on Coh Anal Stocks'!$A$6:$K$68,8,FALSE)</f>
        <v>6</v>
      </c>
      <c r="S219" s="14">
        <f>VLOOKUP($C219,'Info on Coh Anal Stocks'!$A$6:$K$68,9,FALSE)</f>
        <v>1</v>
      </c>
      <c r="T219" s="14">
        <f>VLOOKUP($C219,'Info on Coh Anal Stocks'!$A$6:$K$68,10,FALSE)</f>
        <v>2</v>
      </c>
      <c r="U219">
        <f t="shared" si="13"/>
        <v>1984</v>
      </c>
      <c r="V219" s="14">
        <f>VLOOKUP($C219,'Info on Coh Anal Stocks'!$A$6:$K$68,10,FALSE)</f>
        <v>2</v>
      </c>
      <c r="W219" t="str">
        <f t="shared" si="14"/>
        <v>stream</v>
      </c>
      <c r="X219" t="str">
        <f t="shared" si="15"/>
        <v>na</v>
      </c>
    </row>
    <row r="220" spans="1:24" x14ac:dyDescent="0.25">
      <c r="A220" s="14" t="str">
        <f t="shared" si="12"/>
        <v>KLM1983</v>
      </c>
      <c r="B220" s="14" t="s">
        <v>3</v>
      </c>
      <c r="C220" s="14" t="s">
        <v>32</v>
      </c>
      <c r="D220" s="14">
        <v>1983</v>
      </c>
      <c r="E220" s="19">
        <v>1.444425E-4</v>
      </c>
      <c r="F220" s="14">
        <v>4.1829370000000003E-3</v>
      </c>
      <c r="G220" s="14">
        <v>1.2612689999999999E-2</v>
      </c>
      <c r="H220" s="14">
        <v>3</v>
      </c>
      <c r="I220" s="14">
        <v>6</v>
      </c>
      <c r="J220" s="14" t="s">
        <v>238</v>
      </c>
      <c r="K220" s="14">
        <v>6</v>
      </c>
      <c r="L220" s="14" t="str">
        <f>VLOOKUP($C220,'Info on Coh Anal Stocks'!$A$6:$K$68,2,FALSE)</f>
        <v>BC</v>
      </c>
      <c r="M220" s="14" t="str">
        <f>VLOOKUP($C220,'Info on Coh Anal Stocks'!$A$6:$K$68,3,FALSE)</f>
        <v>NBC</v>
      </c>
      <c r="N220" s="14" t="str">
        <f>VLOOKUP($C220,'Info on Coh Anal Stocks'!$A$6:$K$68,4,FALSE)</f>
        <v>Kitsumkalum Summers</v>
      </c>
      <c r="O220" s="14">
        <f>VLOOKUP($C220,'Info on Coh Anal Stocks'!$A$6:$K$68,5,FALSE)</f>
        <v>2</v>
      </c>
      <c r="P220" s="14">
        <f>VLOOKUP($C220,'Info on Coh Anal Stocks'!$A$6:$K$68,6,FALSE)</f>
        <v>3</v>
      </c>
      <c r="Q220" s="14">
        <f>VLOOKUP($C220,'Info on Coh Anal Stocks'!$A$6:$K$68,7,FALSE)</f>
        <v>5</v>
      </c>
      <c r="R220" s="14">
        <f>VLOOKUP($C220,'Info on Coh Anal Stocks'!$A$6:$K$68,8,FALSE)</f>
        <v>6</v>
      </c>
      <c r="S220" s="14">
        <f>VLOOKUP($C220,'Info on Coh Anal Stocks'!$A$6:$K$68,9,FALSE)</f>
        <v>1</v>
      </c>
      <c r="T220" s="14">
        <f>VLOOKUP($C220,'Info on Coh Anal Stocks'!$A$6:$K$68,10,FALSE)</f>
        <v>2</v>
      </c>
      <c r="U220">
        <f t="shared" si="13"/>
        <v>1985</v>
      </c>
      <c r="V220" s="14">
        <f>VLOOKUP($C220,'Info on Coh Anal Stocks'!$A$6:$K$68,10,FALSE)</f>
        <v>2</v>
      </c>
      <c r="W220" t="str">
        <f t="shared" si="14"/>
        <v>stream</v>
      </c>
      <c r="X220">
        <f t="shared" si="15"/>
        <v>0</v>
      </c>
    </row>
    <row r="221" spans="1:24" x14ac:dyDescent="0.25">
      <c r="A221" s="14" t="str">
        <f t="shared" si="12"/>
        <v>KLM1984</v>
      </c>
      <c r="B221" s="14" t="s">
        <v>3</v>
      </c>
      <c r="C221" s="14" t="s">
        <v>32</v>
      </c>
      <c r="D221" s="14">
        <v>1984</v>
      </c>
      <c r="E221" s="14">
        <v>2.8230220000000002E-4</v>
      </c>
      <c r="F221" s="14">
        <v>5.5101660000000004E-3</v>
      </c>
      <c r="G221" s="14">
        <v>1.6197610000000001E-2</v>
      </c>
      <c r="H221" s="14">
        <v>3</v>
      </c>
      <c r="I221" s="14">
        <v>6</v>
      </c>
      <c r="J221" s="14" t="s">
        <v>238</v>
      </c>
      <c r="K221" s="14">
        <v>6</v>
      </c>
      <c r="L221" s="14" t="str">
        <f>VLOOKUP($C221,'Info on Coh Anal Stocks'!$A$6:$K$68,2,FALSE)</f>
        <v>BC</v>
      </c>
      <c r="M221" s="14" t="str">
        <f>VLOOKUP($C221,'Info on Coh Anal Stocks'!$A$6:$K$68,3,FALSE)</f>
        <v>NBC</v>
      </c>
      <c r="N221" s="14" t="str">
        <f>VLOOKUP($C221,'Info on Coh Anal Stocks'!$A$6:$K$68,4,FALSE)</f>
        <v>Kitsumkalum Summers</v>
      </c>
      <c r="O221" s="14">
        <f>VLOOKUP($C221,'Info on Coh Anal Stocks'!$A$6:$K$68,5,FALSE)</f>
        <v>2</v>
      </c>
      <c r="P221" s="14">
        <f>VLOOKUP($C221,'Info on Coh Anal Stocks'!$A$6:$K$68,6,FALSE)</f>
        <v>3</v>
      </c>
      <c r="Q221" s="14">
        <f>VLOOKUP($C221,'Info on Coh Anal Stocks'!$A$6:$K$68,7,FALSE)</f>
        <v>5</v>
      </c>
      <c r="R221" s="14">
        <f>VLOOKUP($C221,'Info on Coh Anal Stocks'!$A$6:$K$68,8,FALSE)</f>
        <v>6</v>
      </c>
      <c r="S221" s="14">
        <f>VLOOKUP($C221,'Info on Coh Anal Stocks'!$A$6:$K$68,9,FALSE)</f>
        <v>1</v>
      </c>
      <c r="T221" s="14">
        <f>VLOOKUP($C221,'Info on Coh Anal Stocks'!$A$6:$K$68,10,FALSE)</f>
        <v>2</v>
      </c>
      <c r="U221">
        <f t="shared" si="13"/>
        <v>1986</v>
      </c>
      <c r="V221" s="14">
        <f>VLOOKUP($C221,'Info on Coh Anal Stocks'!$A$6:$K$68,10,FALSE)</f>
        <v>2</v>
      </c>
      <c r="W221" t="str">
        <f t="shared" si="14"/>
        <v>stream</v>
      </c>
      <c r="X221">
        <f t="shared" si="15"/>
        <v>0</v>
      </c>
    </row>
    <row r="222" spans="1:24" x14ac:dyDescent="0.25">
      <c r="A222" s="14" t="str">
        <f t="shared" si="12"/>
        <v>KLM1985</v>
      </c>
      <c r="B222" s="14" t="s">
        <v>3</v>
      </c>
      <c r="C222" s="14" t="s">
        <v>32</v>
      </c>
      <c r="D222" s="14">
        <v>1985</v>
      </c>
      <c r="E222" s="14">
        <v>2.0536679999999999E-4</v>
      </c>
      <c r="F222" s="14">
        <v>3.2711939999999998E-3</v>
      </c>
      <c r="G222" s="14">
        <v>9.3436319999999993E-3</v>
      </c>
      <c r="H222" s="14">
        <v>3</v>
      </c>
      <c r="I222" s="14">
        <v>6</v>
      </c>
      <c r="J222" s="14" t="s">
        <v>238</v>
      </c>
      <c r="K222" s="14">
        <v>6</v>
      </c>
      <c r="L222" s="14" t="str">
        <f>VLOOKUP($C222,'Info on Coh Anal Stocks'!$A$6:$K$68,2,FALSE)</f>
        <v>BC</v>
      </c>
      <c r="M222" s="14" t="str">
        <f>VLOOKUP($C222,'Info on Coh Anal Stocks'!$A$6:$K$68,3,FALSE)</f>
        <v>NBC</v>
      </c>
      <c r="N222" s="14" t="str">
        <f>VLOOKUP($C222,'Info on Coh Anal Stocks'!$A$6:$K$68,4,FALSE)</f>
        <v>Kitsumkalum Summers</v>
      </c>
      <c r="O222" s="14">
        <f>VLOOKUP($C222,'Info on Coh Anal Stocks'!$A$6:$K$68,5,FALSE)</f>
        <v>2</v>
      </c>
      <c r="P222" s="14">
        <f>VLOOKUP($C222,'Info on Coh Anal Stocks'!$A$6:$K$68,6,FALSE)</f>
        <v>3</v>
      </c>
      <c r="Q222" s="14">
        <f>VLOOKUP($C222,'Info on Coh Anal Stocks'!$A$6:$K$68,7,FALSE)</f>
        <v>5</v>
      </c>
      <c r="R222" s="14">
        <f>VLOOKUP($C222,'Info on Coh Anal Stocks'!$A$6:$K$68,8,FALSE)</f>
        <v>6</v>
      </c>
      <c r="S222" s="14">
        <f>VLOOKUP($C222,'Info on Coh Anal Stocks'!$A$6:$K$68,9,FALSE)</f>
        <v>1</v>
      </c>
      <c r="T222" s="14">
        <f>VLOOKUP($C222,'Info on Coh Anal Stocks'!$A$6:$K$68,10,FALSE)</f>
        <v>2</v>
      </c>
      <c r="U222">
        <f t="shared" si="13"/>
        <v>1987</v>
      </c>
      <c r="V222" s="14">
        <f>VLOOKUP($C222,'Info on Coh Anal Stocks'!$A$6:$K$68,10,FALSE)</f>
        <v>2</v>
      </c>
      <c r="W222" t="str">
        <f t="shared" si="14"/>
        <v>stream</v>
      </c>
      <c r="X222">
        <f t="shared" si="15"/>
        <v>0</v>
      </c>
    </row>
    <row r="223" spans="1:24" x14ac:dyDescent="0.25">
      <c r="A223" s="14" t="str">
        <f t="shared" si="12"/>
        <v>KLM1986</v>
      </c>
      <c r="B223" s="14" t="s">
        <v>3</v>
      </c>
      <c r="C223" s="14" t="s">
        <v>32</v>
      </c>
      <c r="D223" s="14">
        <v>1986</v>
      </c>
      <c r="E223" s="19">
        <v>6.9767189999999998E-5</v>
      </c>
      <c r="F223" s="14">
        <v>7.338348E-4</v>
      </c>
      <c r="G223" s="14">
        <v>2.0759910000000001E-3</v>
      </c>
      <c r="H223" s="14">
        <v>3</v>
      </c>
      <c r="I223" s="14">
        <v>6</v>
      </c>
      <c r="J223" s="14" t="s">
        <v>238</v>
      </c>
      <c r="K223" s="14">
        <v>6</v>
      </c>
      <c r="L223" s="14" t="str">
        <f>VLOOKUP($C223,'Info on Coh Anal Stocks'!$A$6:$K$68,2,FALSE)</f>
        <v>BC</v>
      </c>
      <c r="M223" s="14" t="str">
        <f>VLOOKUP($C223,'Info on Coh Anal Stocks'!$A$6:$K$68,3,FALSE)</f>
        <v>NBC</v>
      </c>
      <c r="N223" s="14" t="str">
        <f>VLOOKUP($C223,'Info on Coh Anal Stocks'!$A$6:$K$68,4,FALSE)</f>
        <v>Kitsumkalum Summers</v>
      </c>
      <c r="O223" s="14">
        <f>VLOOKUP($C223,'Info on Coh Anal Stocks'!$A$6:$K$68,5,FALSE)</f>
        <v>2</v>
      </c>
      <c r="P223" s="14">
        <f>VLOOKUP($C223,'Info on Coh Anal Stocks'!$A$6:$K$68,6,FALSE)</f>
        <v>3</v>
      </c>
      <c r="Q223" s="14">
        <f>VLOOKUP($C223,'Info on Coh Anal Stocks'!$A$6:$K$68,7,FALSE)</f>
        <v>5</v>
      </c>
      <c r="R223" s="14">
        <f>VLOOKUP($C223,'Info on Coh Anal Stocks'!$A$6:$K$68,8,FALSE)</f>
        <v>6</v>
      </c>
      <c r="S223" s="14">
        <f>VLOOKUP($C223,'Info on Coh Anal Stocks'!$A$6:$K$68,9,FALSE)</f>
        <v>1</v>
      </c>
      <c r="T223" s="14">
        <f>VLOOKUP($C223,'Info on Coh Anal Stocks'!$A$6:$K$68,10,FALSE)</f>
        <v>2</v>
      </c>
      <c r="U223">
        <f t="shared" si="13"/>
        <v>1988</v>
      </c>
      <c r="V223" s="14">
        <f>VLOOKUP($C223,'Info on Coh Anal Stocks'!$A$6:$K$68,10,FALSE)</f>
        <v>2</v>
      </c>
      <c r="W223" t="str">
        <f t="shared" si="14"/>
        <v>stream</v>
      </c>
      <c r="X223">
        <f t="shared" si="15"/>
        <v>0</v>
      </c>
    </row>
    <row r="224" spans="1:24" x14ac:dyDescent="0.25">
      <c r="A224" s="14" t="str">
        <f t="shared" si="12"/>
        <v>KLM1987</v>
      </c>
      <c r="B224" s="14" t="s">
        <v>3</v>
      </c>
      <c r="C224" s="14" t="s">
        <v>32</v>
      </c>
      <c r="D224" s="14">
        <v>1987</v>
      </c>
      <c r="E224" s="14">
        <v>4.6511129999999998E-4</v>
      </c>
      <c r="F224" s="14">
        <v>6.1630629999999999E-3</v>
      </c>
      <c r="G224" s="14">
        <v>1.736412E-2</v>
      </c>
      <c r="H224" s="14">
        <v>3</v>
      </c>
      <c r="I224" s="14">
        <v>6</v>
      </c>
      <c r="J224" s="14" t="s">
        <v>238</v>
      </c>
      <c r="K224" s="14">
        <v>6</v>
      </c>
      <c r="L224" s="14" t="str">
        <f>VLOOKUP($C224,'Info on Coh Anal Stocks'!$A$6:$K$68,2,FALSE)</f>
        <v>BC</v>
      </c>
      <c r="M224" s="14" t="str">
        <f>VLOOKUP($C224,'Info on Coh Anal Stocks'!$A$6:$K$68,3,FALSE)</f>
        <v>NBC</v>
      </c>
      <c r="N224" s="14" t="str">
        <f>VLOOKUP($C224,'Info on Coh Anal Stocks'!$A$6:$K$68,4,FALSE)</f>
        <v>Kitsumkalum Summers</v>
      </c>
      <c r="O224" s="14">
        <f>VLOOKUP($C224,'Info on Coh Anal Stocks'!$A$6:$K$68,5,FALSE)</f>
        <v>2</v>
      </c>
      <c r="P224" s="14">
        <f>VLOOKUP($C224,'Info on Coh Anal Stocks'!$A$6:$K$68,6,FALSE)</f>
        <v>3</v>
      </c>
      <c r="Q224" s="14">
        <f>VLOOKUP($C224,'Info on Coh Anal Stocks'!$A$6:$K$68,7,FALSE)</f>
        <v>5</v>
      </c>
      <c r="R224" s="14">
        <f>VLOOKUP($C224,'Info on Coh Anal Stocks'!$A$6:$K$68,8,FALSE)</f>
        <v>6</v>
      </c>
      <c r="S224" s="14">
        <f>VLOOKUP($C224,'Info on Coh Anal Stocks'!$A$6:$K$68,9,FALSE)</f>
        <v>1</v>
      </c>
      <c r="T224" s="14">
        <f>VLOOKUP($C224,'Info on Coh Anal Stocks'!$A$6:$K$68,10,FALSE)</f>
        <v>2</v>
      </c>
      <c r="U224">
        <f t="shared" si="13"/>
        <v>1989</v>
      </c>
      <c r="V224" s="14">
        <f>VLOOKUP($C224,'Info on Coh Anal Stocks'!$A$6:$K$68,10,FALSE)</f>
        <v>2</v>
      </c>
      <c r="W224" t="str">
        <f t="shared" si="14"/>
        <v>stream</v>
      </c>
      <c r="X224">
        <f t="shared" si="15"/>
        <v>0</v>
      </c>
    </row>
    <row r="225" spans="1:24" x14ac:dyDescent="0.25">
      <c r="A225" s="14" t="str">
        <f t="shared" si="12"/>
        <v>KLM1988</v>
      </c>
      <c r="B225" s="14" t="s">
        <v>3</v>
      </c>
      <c r="C225" s="14" t="s">
        <v>32</v>
      </c>
      <c r="D225" s="14">
        <v>1988</v>
      </c>
      <c r="E225" s="14">
        <v>1.100005E-4</v>
      </c>
      <c r="F225" s="14">
        <v>1.3772890000000001E-3</v>
      </c>
      <c r="G225" s="14">
        <v>4.0264460000000004E-3</v>
      </c>
      <c r="H225" s="14">
        <v>3</v>
      </c>
      <c r="I225" s="14">
        <v>6</v>
      </c>
      <c r="J225" s="14" t="s">
        <v>238</v>
      </c>
      <c r="K225" s="14">
        <v>6</v>
      </c>
      <c r="L225" s="14" t="str">
        <f>VLOOKUP($C225,'Info on Coh Anal Stocks'!$A$6:$K$68,2,FALSE)</f>
        <v>BC</v>
      </c>
      <c r="M225" s="14" t="str">
        <f>VLOOKUP($C225,'Info on Coh Anal Stocks'!$A$6:$K$68,3,FALSE)</f>
        <v>NBC</v>
      </c>
      <c r="N225" s="14" t="str">
        <f>VLOOKUP($C225,'Info on Coh Anal Stocks'!$A$6:$K$68,4,FALSE)</f>
        <v>Kitsumkalum Summers</v>
      </c>
      <c r="O225" s="14">
        <f>VLOOKUP($C225,'Info on Coh Anal Stocks'!$A$6:$K$68,5,FALSE)</f>
        <v>2</v>
      </c>
      <c r="P225" s="14">
        <f>VLOOKUP($C225,'Info on Coh Anal Stocks'!$A$6:$K$68,6,FALSE)</f>
        <v>3</v>
      </c>
      <c r="Q225" s="14">
        <f>VLOOKUP($C225,'Info on Coh Anal Stocks'!$A$6:$K$68,7,FALSE)</f>
        <v>5</v>
      </c>
      <c r="R225" s="14">
        <f>VLOOKUP($C225,'Info on Coh Anal Stocks'!$A$6:$K$68,8,FALSE)</f>
        <v>6</v>
      </c>
      <c r="S225" s="14">
        <f>VLOOKUP($C225,'Info on Coh Anal Stocks'!$A$6:$K$68,9,FALSE)</f>
        <v>1</v>
      </c>
      <c r="T225" s="14">
        <f>VLOOKUP($C225,'Info on Coh Anal Stocks'!$A$6:$K$68,10,FALSE)</f>
        <v>2</v>
      </c>
      <c r="U225">
        <f t="shared" si="13"/>
        <v>1990</v>
      </c>
      <c r="V225" s="14">
        <f>VLOOKUP($C225,'Info on Coh Anal Stocks'!$A$6:$K$68,10,FALSE)</f>
        <v>2</v>
      </c>
      <c r="W225" t="str">
        <f t="shared" si="14"/>
        <v>stream</v>
      </c>
      <c r="X225">
        <f t="shared" si="15"/>
        <v>0</v>
      </c>
    </row>
    <row r="226" spans="1:24" x14ac:dyDescent="0.25">
      <c r="A226" s="14" t="str">
        <f t="shared" si="12"/>
        <v>KLM1989</v>
      </c>
      <c r="B226" s="14" t="s">
        <v>3</v>
      </c>
      <c r="C226" s="14" t="s">
        <v>32</v>
      </c>
      <c r="D226" s="14">
        <v>1989</v>
      </c>
      <c r="E226" s="19">
        <v>4.1429949999999998E-5</v>
      </c>
      <c r="F226" s="14">
        <v>5.3205929999999998E-4</v>
      </c>
      <c r="G226" s="14">
        <v>1.5934549999999999E-3</v>
      </c>
      <c r="H226" s="14">
        <v>3</v>
      </c>
      <c r="I226" s="14">
        <v>6</v>
      </c>
      <c r="J226" s="14" t="s">
        <v>238</v>
      </c>
      <c r="K226" s="14">
        <v>6</v>
      </c>
      <c r="L226" s="14" t="str">
        <f>VLOOKUP($C226,'Info on Coh Anal Stocks'!$A$6:$K$68,2,FALSE)</f>
        <v>BC</v>
      </c>
      <c r="M226" s="14" t="str">
        <f>VLOOKUP($C226,'Info on Coh Anal Stocks'!$A$6:$K$68,3,FALSE)</f>
        <v>NBC</v>
      </c>
      <c r="N226" s="14" t="str">
        <f>VLOOKUP($C226,'Info on Coh Anal Stocks'!$A$6:$K$68,4,FALSE)</f>
        <v>Kitsumkalum Summers</v>
      </c>
      <c r="O226" s="14">
        <f>VLOOKUP($C226,'Info on Coh Anal Stocks'!$A$6:$K$68,5,FALSE)</f>
        <v>2</v>
      </c>
      <c r="P226" s="14">
        <f>VLOOKUP($C226,'Info on Coh Anal Stocks'!$A$6:$K$68,6,FALSE)</f>
        <v>3</v>
      </c>
      <c r="Q226" s="14">
        <f>VLOOKUP($C226,'Info on Coh Anal Stocks'!$A$6:$K$68,7,FALSE)</f>
        <v>5</v>
      </c>
      <c r="R226" s="14">
        <f>VLOOKUP($C226,'Info on Coh Anal Stocks'!$A$6:$K$68,8,FALSE)</f>
        <v>6</v>
      </c>
      <c r="S226" s="14">
        <f>VLOOKUP($C226,'Info on Coh Anal Stocks'!$A$6:$K$68,9,FALSE)</f>
        <v>1</v>
      </c>
      <c r="T226" s="14">
        <f>VLOOKUP($C226,'Info on Coh Anal Stocks'!$A$6:$K$68,10,FALSE)</f>
        <v>2</v>
      </c>
      <c r="U226">
        <f t="shared" si="13"/>
        <v>1991</v>
      </c>
      <c r="V226" s="14">
        <f>VLOOKUP($C226,'Info on Coh Anal Stocks'!$A$6:$K$68,10,FALSE)</f>
        <v>2</v>
      </c>
      <c r="W226" t="str">
        <f t="shared" si="14"/>
        <v>stream</v>
      </c>
      <c r="X226">
        <f t="shared" si="15"/>
        <v>0</v>
      </c>
    </row>
    <row r="227" spans="1:24" x14ac:dyDescent="0.25">
      <c r="A227" s="14" t="str">
        <f t="shared" si="12"/>
        <v>KLM1990</v>
      </c>
      <c r="B227" s="14" t="s">
        <v>3</v>
      </c>
      <c r="C227" s="14" t="s">
        <v>32</v>
      </c>
      <c r="D227" s="14">
        <v>1990</v>
      </c>
      <c r="E227" s="19">
        <v>6.6311589999999996E-5</v>
      </c>
      <c r="F227" s="14">
        <v>1.0075220000000001E-3</v>
      </c>
      <c r="G227" s="14">
        <v>2.9913539999999999E-3</v>
      </c>
      <c r="H227" s="14">
        <v>3</v>
      </c>
      <c r="I227" s="14">
        <v>6</v>
      </c>
      <c r="J227" s="14" t="s">
        <v>238</v>
      </c>
      <c r="K227" s="14">
        <v>6</v>
      </c>
      <c r="L227" s="14" t="str">
        <f>VLOOKUP($C227,'Info on Coh Anal Stocks'!$A$6:$K$68,2,FALSE)</f>
        <v>BC</v>
      </c>
      <c r="M227" s="14" t="str">
        <f>VLOOKUP($C227,'Info on Coh Anal Stocks'!$A$6:$K$68,3,FALSE)</f>
        <v>NBC</v>
      </c>
      <c r="N227" s="14" t="str">
        <f>VLOOKUP($C227,'Info on Coh Anal Stocks'!$A$6:$K$68,4,FALSE)</f>
        <v>Kitsumkalum Summers</v>
      </c>
      <c r="O227" s="14">
        <f>VLOOKUP($C227,'Info on Coh Anal Stocks'!$A$6:$K$68,5,FALSE)</f>
        <v>2</v>
      </c>
      <c r="P227" s="14">
        <f>VLOOKUP($C227,'Info on Coh Anal Stocks'!$A$6:$K$68,6,FALSE)</f>
        <v>3</v>
      </c>
      <c r="Q227" s="14">
        <f>VLOOKUP($C227,'Info on Coh Anal Stocks'!$A$6:$K$68,7,FALSE)</f>
        <v>5</v>
      </c>
      <c r="R227" s="14">
        <f>VLOOKUP($C227,'Info on Coh Anal Stocks'!$A$6:$K$68,8,FALSE)</f>
        <v>6</v>
      </c>
      <c r="S227" s="14">
        <f>VLOOKUP($C227,'Info on Coh Anal Stocks'!$A$6:$K$68,9,FALSE)</f>
        <v>1</v>
      </c>
      <c r="T227" s="14">
        <f>VLOOKUP($C227,'Info on Coh Anal Stocks'!$A$6:$K$68,10,FALSE)</f>
        <v>2</v>
      </c>
      <c r="U227">
        <f t="shared" si="13"/>
        <v>1992</v>
      </c>
      <c r="V227" s="14">
        <f>VLOOKUP($C227,'Info on Coh Anal Stocks'!$A$6:$K$68,10,FALSE)</f>
        <v>2</v>
      </c>
      <c r="W227" t="str">
        <f t="shared" si="14"/>
        <v>stream</v>
      </c>
      <c r="X227">
        <f t="shared" si="15"/>
        <v>0</v>
      </c>
    </row>
    <row r="228" spans="1:24" x14ac:dyDescent="0.25">
      <c r="A228" s="14" t="str">
        <f t="shared" si="12"/>
        <v>KLM1991</v>
      </c>
      <c r="B228" s="14" t="s">
        <v>3</v>
      </c>
      <c r="C228" s="14" t="s">
        <v>32</v>
      </c>
      <c r="D228" s="14">
        <v>1991</v>
      </c>
      <c r="E228" s="19">
        <v>5.3796489999999998E-5</v>
      </c>
      <c r="F228" s="14">
        <v>3.243044E-3</v>
      </c>
      <c r="G228" s="14">
        <v>9.9146719999999994E-3</v>
      </c>
      <c r="H228" s="14">
        <v>3</v>
      </c>
      <c r="I228" s="14">
        <v>6</v>
      </c>
      <c r="J228" s="14" t="s">
        <v>238</v>
      </c>
      <c r="K228" s="14">
        <v>6</v>
      </c>
      <c r="L228" s="14" t="str">
        <f>VLOOKUP($C228,'Info on Coh Anal Stocks'!$A$6:$K$68,2,FALSE)</f>
        <v>BC</v>
      </c>
      <c r="M228" s="14" t="str">
        <f>VLOOKUP($C228,'Info on Coh Anal Stocks'!$A$6:$K$68,3,FALSE)</f>
        <v>NBC</v>
      </c>
      <c r="N228" s="14" t="str">
        <f>VLOOKUP($C228,'Info on Coh Anal Stocks'!$A$6:$K$68,4,FALSE)</f>
        <v>Kitsumkalum Summers</v>
      </c>
      <c r="O228" s="14">
        <f>VLOOKUP($C228,'Info on Coh Anal Stocks'!$A$6:$K$68,5,FALSE)</f>
        <v>2</v>
      </c>
      <c r="P228" s="14">
        <f>VLOOKUP($C228,'Info on Coh Anal Stocks'!$A$6:$K$68,6,FALSE)</f>
        <v>3</v>
      </c>
      <c r="Q228" s="14">
        <f>VLOOKUP($C228,'Info on Coh Anal Stocks'!$A$6:$K$68,7,FALSE)</f>
        <v>5</v>
      </c>
      <c r="R228" s="14">
        <f>VLOOKUP($C228,'Info on Coh Anal Stocks'!$A$6:$K$68,8,FALSE)</f>
        <v>6</v>
      </c>
      <c r="S228" s="14">
        <f>VLOOKUP($C228,'Info on Coh Anal Stocks'!$A$6:$K$68,9,FALSE)</f>
        <v>1</v>
      </c>
      <c r="T228" s="14">
        <f>VLOOKUP($C228,'Info on Coh Anal Stocks'!$A$6:$K$68,10,FALSE)</f>
        <v>2</v>
      </c>
      <c r="U228">
        <f t="shared" si="13"/>
        <v>1993</v>
      </c>
      <c r="V228" s="14">
        <f>VLOOKUP($C228,'Info on Coh Anal Stocks'!$A$6:$K$68,10,FALSE)</f>
        <v>2</v>
      </c>
      <c r="W228" t="str">
        <f t="shared" si="14"/>
        <v>stream</v>
      </c>
      <c r="X228">
        <f t="shared" si="15"/>
        <v>0</v>
      </c>
    </row>
    <row r="229" spans="1:24" x14ac:dyDescent="0.25">
      <c r="A229" s="14" t="str">
        <f t="shared" si="12"/>
        <v>KLM1992</v>
      </c>
      <c r="B229" s="14" t="s">
        <v>3</v>
      </c>
      <c r="C229" s="14" t="s">
        <v>32</v>
      </c>
      <c r="D229" s="14">
        <v>1992</v>
      </c>
      <c r="E229" s="19">
        <v>1.14207E-4</v>
      </c>
      <c r="F229" s="14">
        <v>3.3130009999999999E-3</v>
      </c>
      <c r="G229" s="14">
        <v>9.6006530000000007E-3</v>
      </c>
      <c r="H229" s="14">
        <v>3</v>
      </c>
      <c r="I229" s="14">
        <v>6</v>
      </c>
      <c r="J229" s="14" t="s">
        <v>238</v>
      </c>
      <c r="K229" s="14">
        <v>6</v>
      </c>
      <c r="L229" s="14" t="str">
        <f>VLOOKUP($C229,'Info on Coh Anal Stocks'!$A$6:$K$68,2,FALSE)</f>
        <v>BC</v>
      </c>
      <c r="M229" s="14" t="str">
        <f>VLOOKUP($C229,'Info on Coh Anal Stocks'!$A$6:$K$68,3,FALSE)</f>
        <v>NBC</v>
      </c>
      <c r="N229" s="14" t="str">
        <f>VLOOKUP($C229,'Info on Coh Anal Stocks'!$A$6:$K$68,4,FALSE)</f>
        <v>Kitsumkalum Summers</v>
      </c>
      <c r="O229" s="14">
        <f>VLOOKUP($C229,'Info on Coh Anal Stocks'!$A$6:$K$68,5,FALSE)</f>
        <v>2</v>
      </c>
      <c r="P229" s="14">
        <f>VLOOKUP($C229,'Info on Coh Anal Stocks'!$A$6:$K$68,6,FALSE)</f>
        <v>3</v>
      </c>
      <c r="Q229" s="14">
        <f>VLOOKUP($C229,'Info on Coh Anal Stocks'!$A$6:$K$68,7,FALSE)</f>
        <v>5</v>
      </c>
      <c r="R229" s="14">
        <f>VLOOKUP($C229,'Info on Coh Anal Stocks'!$A$6:$K$68,8,FALSE)</f>
        <v>6</v>
      </c>
      <c r="S229" s="14">
        <f>VLOOKUP($C229,'Info on Coh Anal Stocks'!$A$6:$K$68,9,FALSE)</f>
        <v>1</v>
      </c>
      <c r="T229" s="14">
        <f>VLOOKUP($C229,'Info on Coh Anal Stocks'!$A$6:$K$68,10,FALSE)</f>
        <v>2</v>
      </c>
      <c r="U229">
        <f t="shared" si="13"/>
        <v>1994</v>
      </c>
      <c r="V229" s="14">
        <f>VLOOKUP($C229,'Info on Coh Anal Stocks'!$A$6:$K$68,10,FALSE)</f>
        <v>2</v>
      </c>
      <c r="W229" t="str">
        <f t="shared" si="14"/>
        <v>stream</v>
      </c>
      <c r="X229">
        <f t="shared" si="15"/>
        <v>0</v>
      </c>
    </row>
    <row r="230" spans="1:24" x14ac:dyDescent="0.25">
      <c r="A230" s="14" t="str">
        <f t="shared" si="12"/>
        <v>KLM1993</v>
      </c>
      <c r="B230" s="14" t="s">
        <v>3</v>
      </c>
      <c r="C230" s="14" t="s">
        <v>32</v>
      </c>
      <c r="D230" s="14">
        <v>1993</v>
      </c>
      <c r="E230" s="14">
        <v>1.2021140000000001E-4</v>
      </c>
      <c r="F230" s="14">
        <v>2.4208839999999999E-3</v>
      </c>
      <c r="G230" s="14">
        <v>7.272789E-3</v>
      </c>
      <c r="H230" s="14">
        <v>3</v>
      </c>
      <c r="I230" s="14">
        <v>6</v>
      </c>
      <c r="J230" s="14" t="s">
        <v>238</v>
      </c>
      <c r="K230" s="14">
        <v>6</v>
      </c>
      <c r="L230" s="14" t="str">
        <f>VLOOKUP($C230,'Info on Coh Anal Stocks'!$A$6:$K$68,2,FALSE)</f>
        <v>BC</v>
      </c>
      <c r="M230" s="14" t="str">
        <f>VLOOKUP($C230,'Info on Coh Anal Stocks'!$A$6:$K$68,3,FALSE)</f>
        <v>NBC</v>
      </c>
      <c r="N230" s="14" t="str">
        <f>VLOOKUP($C230,'Info on Coh Anal Stocks'!$A$6:$K$68,4,FALSE)</f>
        <v>Kitsumkalum Summers</v>
      </c>
      <c r="O230" s="14">
        <f>VLOOKUP($C230,'Info on Coh Anal Stocks'!$A$6:$K$68,5,FALSE)</f>
        <v>2</v>
      </c>
      <c r="P230" s="14">
        <f>VLOOKUP($C230,'Info on Coh Anal Stocks'!$A$6:$K$68,6,FALSE)</f>
        <v>3</v>
      </c>
      <c r="Q230" s="14">
        <f>VLOOKUP($C230,'Info on Coh Anal Stocks'!$A$6:$K$68,7,FALSE)</f>
        <v>5</v>
      </c>
      <c r="R230" s="14">
        <f>VLOOKUP($C230,'Info on Coh Anal Stocks'!$A$6:$K$68,8,FALSE)</f>
        <v>6</v>
      </c>
      <c r="S230" s="14">
        <f>VLOOKUP($C230,'Info on Coh Anal Stocks'!$A$6:$K$68,9,FALSE)</f>
        <v>1</v>
      </c>
      <c r="T230" s="14">
        <f>VLOOKUP($C230,'Info on Coh Anal Stocks'!$A$6:$K$68,10,FALSE)</f>
        <v>2</v>
      </c>
      <c r="U230">
        <f t="shared" si="13"/>
        <v>1995</v>
      </c>
      <c r="V230" s="14">
        <f>VLOOKUP($C230,'Info on Coh Anal Stocks'!$A$6:$K$68,10,FALSE)</f>
        <v>2</v>
      </c>
      <c r="W230" t="str">
        <f t="shared" si="14"/>
        <v>stream</v>
      </c>
      <c r="X230">
        <f t="shared" si="15"/>
        <v>0</v>
      </c>
    </row>
    <row r="231" spans="1:24" x14ac:dyDescent="0.25">
      <c r="A231" s="14" t="str">
        <f t="shared" si="12"/>
        <v>KLM1994</v>
      </c>
      <c r="B231" s="14" t="s">
        <v>3</v>
      </c>
      <c r="C231" s="14" t="s">
        <v>32</v>
      </c>
      <c r="D231" s="14">
        <v>1994</v>
      </c>
      <c r="E231" s="14">
        <v>2.148432E-4</v>
      </c>
      <c r="F231" s="14">
        <v>3.5590750000000001E-3</v>
      </c>
      <c r="G231" s="14">
        <v>1.0123699999999999E-2</v>
      </c>
      <c r="H231" s="14">
        <v>3</v>
      </c>
      <c r="I231" s="14">
        <v>6</v>
      </c>
      <c r="J231" s="14" t="s">
        <v>238</v>
      </c>
      <c r="K231" s="14">
        <v>6</v>
      </c>
      <c r="L231" s="14" t="str">
        <f>VLOOKUP($C231,'Info on Coh Anal Stocks'!$A$6:$K$68,2,FALSE)</f>
        <v>BC</v>
      </c>
      <c r="M231" s="14" t="str">
        <f>VLOOKUP($C231,'Info on Coh Anal Stocks'!$A$6:$K$68,3,FALSE)</f>
        <v>NBC</v>
      </c>
      <c r="N231" s="14" t="str">
        <f>VLOOKUP($C231,'Info on Coh Anal Stocks'!$A$6:$K$68,4,FALSE)</f>
        <v>Kitsumkalum Summers</v>
      </c>
      <c r="O231" s="14">
        <f>VLOOKUP($C231,'Info on Coh Anal Stocks'!$A$6:$K$68,5,FALSE)</f>
        <v>2</v>
      </c>
      <c r="P231" s="14">
        <f>VLOOKUP($C231,'Info on Coh Anal Stocks'!$A$6:$K$68,6,FALSE)</f>
        <v>3</v>
      </c>
      <c r="Q231" s="14">
        <f>VLOOKUP($C231,'Info on Coh Anal Stocks'!$A$6:$K$68,7,FALSE)</f>
        <v>5</v>
      </c>
      <c r="R231" s="14">
        <f>VLOOKUP($C231,'Info on Coh Anal Stocks'!$A$6:$K$68,8,FALSE)</f>
        <v>6</v>
      </c>
      <c r="S231" s="14">
        <f>VLOOKUP($C231,'Info on Coh Anal Stocks'!$A$6:$K$68,9,FALSE)</f>
        <v>1</v>
      </c>
      <c r="T231" s="14">
        <f>VLOOKUP($C231,'Info on Coh Anal Stocks'!$A$6:$K$68,10,FALSE)</f>
        <v>2</v>
      </c>
      <c r="U231">
        <f t="shared" si="13"/>
        <v>1996</v>
      </c>
      <c r="V231" s="14">
        <f>VLOOKUP($C231,'Info on Coh Anal Stocks'!$A$6:$K$68,10,FALSE)</f>
        <v>2</v>
      </c>
      <c r="W231" t="str">
        <f t="shared" si="14"/>
        <v>stream</v>
      </c>
      <c r="X231">
        <f t="shared" si="15"/>
        <v>0</v>
      </c>
    </row>
    <row r="232" spans="1:24" x14ac:dyDescent="0.25">
      <c r="A232" s="14" t="str">
        <f t="shared" si="12"/>
        <v>KLM1995</v>
      </c>
      <c r="B232" s="14" t="s">
        <v>3</v>
      </c>
      <c r="C232" s="14" t="s">
        <v>32</v>
      </c>
      <c r="D232" s="14">
        <v>1995</v>
      </c>
      <c r="E232" s="19">
        <v>3.080499E-5</v>
      </c>
      <c r="F232" s="14">
        <v>1.6554320000000001E-3</v>
      </c>
      <c r="G232" s="14">
        <v>4.8904159999999999E-3</v>
      </c>
      <c r="H232" s="14">
        <v>3</v>
      </c>
      <c r="I232" s="14">
        <v>6</v>
      </c>
      <c r="J232" s="14" t="s">
        <v>238</v>
      </c>
      <c r="K232" s="14">
        <v>6</v>
      </c>
      <c r="L232" s="14" t="str">
        <f>VLOOKUP($C232,'Info on Coh Anal Stocks'!$A$6:$K$68,2,FALSE)</f>
        <v>BC</v>
      </c>
      <c r="M232" s="14" t="str">
        <f>VLOOKUP($C232,'Info on Coh Anal Stocks'!$A$6:$K$68,3,FALSE)</f>
        <v>NBC</v>
      </c>
      <c r="N232" s="14" t="str">
        <f>VLOOKUP($C232,'Info on Coh Anal Stocks'!$A$6:$K$68,4,FALSE)</f>
        <v>Kitsumkalum Summers</v>
      </c>
      <c r="O232" s="14">
        <f>VLOOKUP($C232,'Info on Coh Anal Stocks'!$A$6:$K$68,5,FALSE)</f>
        <v>2</v>
      </c>
      <c r="P232" s="14">
        <f>VLOOKUP($C232,'Info on Coh Anal Stocks'!$A$6:$K$68,6,FALSE)</f>
        <v>3</v>
      </c>
      <c r="Q232" s="14">
        <f>VLOOKUP($C232,'Info on Coh Anal Stocks'!$A$6:$K$68,7,FALSE)</f>
        <v>5</v>
      </c>
      <c r="R232" s="14">
        <f>VLOOKUP($C232,'Info on Coh Anal Stocks'!$A$6:$K$68,8,FALSE)</f>
        <v>6</v>
      </c>
      <c r="S232" s="14">
        <f>VLOOKUP($C232,'Info on Coh Anal Stocks'!$A$6:$K$68,9,FALSE)</f>
        <v>1</v>
      </c>
      <c r="T232" s="14">
        <f>VLOOKUP($C232,'Info on Coh Anal Stocks'!$A$6:$K$68,10,FALSE)</f>
        <v>2</v>
      </c>
      <c r="U232">
        <f t="shared" si="13"/>
        <v>1997</v>
      </c>
      <c r="V232" s="14">
        <f>VLOOKUP($C232,'Info on Coh Anal Stocks'!$A$6:$K$68,10,FALSE)</f>
        <v>2</v>
      </c>
      <c r="W232" t="str">
        <f t="shared" si="14"/>
        <v>stream</v>
      </c>
      <c r="X232">
        <f t="shared" si="15"/>
        <v>0</v>
      </c>
    </row>
    <row r="233" spans="1:24" x14ac:dyDescent="0.25">
      <c r="A233" s="14" t="str">
        <f t="shared" si="12"/>
        <v>KLM1996</v>
      </c>
      <c r="B233" s="14" t="s">
        <v>3</v>
      </c>
      <c r="C233" s="14" t="s">
        <v>32</v>
      </c>
      <c r="D233" s="14">
        <v>1996</v>
      </c>
      <c r="E233" s="14">
        <v>1.7484870000000001E-4</v>
      </c>
      <c r="F233" s="14">
        <v>3.2433570000000001E-3</v>
      </c>
      <c r="G233" s="14">
        <v>9.3256769999999992E-3</v>
      </c>
      <c r="H233" s="14">
        <v>3</v>
      </c>
      <c r="I233" s="14">
        <v>6</v>
      </c>
      <c r="J233" s="14" t="s">
        <v>238</v>
      </c>
      <c r="K233" s="14">
        <v>6</v>
      </c>
      <c r="L233" s="14" t="str">
        <f>VLOOKUP($C233,'Info on Coh Anal Stocks'!$A$6:$K$68,2,FALSE)</f>
        <v>BC</v>
      </c>
      <c r="M233" s="14" t="str">
        <f>VLOOKUP($C233,'Info on Coh Anal Stocks'!$A$6:$K$68,3,FALSE)</f>
        <v>NBC</v>
      </c>
      <c r="N233" s="14" t="str">
        <f>VLOOKUP($C233,'Info on Coh Anal Stocks'!$A$6:$K$68,4,FALSE)</f>
        <v>Kitsumkalum Summers</v>
      </c>
      <c r="O233" s="14">
        <f>VLOOKUP($C233,'Info on Coh Anal Stocks'!$A$6:$K$68,5,FALSE)</f>
        <v>2</v>
      </c>
      <c r="P233" s="14">
        <f>VLOOKUP($C233,'Info on Coh Anal Stocks'!$A$6:$K$68,6,FALSE)</f>
        <v>3</v>
      </c>
      <c r="Q233" s="14">
        <f>VLOOKUP($C233,'Info on Coh Anal Stocks'!$A$6:$K$68,7,FALSE)</f>
        <v>5</v>
      </c>
      <c r="R233" s="14">
        <f>VLOOKUP($C233,'Info on Coh Anal Stocks'!$A$6:$K$68,8,FALSE)</f>
        <v>6</v>
      </c>
      <c r="S233" s="14">
        <f>VLOOKUP($C233,'Info on Coh Anal Stocks'!$A$6:$K$68,9,FALSE)</f>
        <v>1</v>
      </c>
      <c r="T233" s="14">
        <f>VLOOKUP($C233,'Info on Coh Anal Stocks'!$A$6:$K$68,10,FALSE)</f>
        <v>2</v>
      </c>
      <c r="U233">
        <f t="shared" si="13"/>
        <v>1998</v>
      </c>
      <c r="V233" s="14">
        <f>VLOOKUP($C233,'Info on Coh Anal Stocks'!$A$6:$K$68,10,FALSE)</f>
        <v>2</v>
      </c>
      <c r="W233" t="str">
        <f t="shared" si="14"/>
        <v>stream</v>
      </c>
      <c r="X233">
        <f t="shared" si="15"/>
        <v>0</v>
      </c>
    </row>
    <row r="234" spans="1:24" x14ac:dyDescent="0.25">
      <c r="A234" s="14" t="str">
        <f t="shared" si="12"/>
        <v>KLM1997</v>
      </c>
      <c r="B234" s="14" t="s">
        <v>3</v>
      </c>
      <c r="C234" s="14" t="s">
        <v>32</v>
      </c>
      <c r="D234" s="14">
        <v>1997</v>
      </c>
      <c r="E234" s="14">
        <v>1.7331049999999999E-4</v>
      </c>
      <c r="F234" s="14">
        <v>5.970899E-3</v>
      </c>
      <c r="G234" s="14">
        <v>1.7242360000000002E-2</v>
      </c>
      <c r="H234" s="14">
        <v>3</v>
      </c>
      <c r="I234" s="14">
        <v>6</v>
      </c>
      <c r="J234" s="14" t="s">
        <v>238</v>
      </c>
      <c r="K234" s="14">
        <v>6</v>
      </c>
      <c r="L234" s="14" t="str">
        <f>VLOOKUP($C234,'Info on Coh Anal Stocks'!$A$6:$K$68,2,FALSE)</f>
        <v>BC</v>
      </c>
      <c r="M234" s="14" t="str">
        <f>VLOOKUP($C234,'Info on Coh Anal Stocks'!$A$6:$K$68,3,FALSE)</f>
        <v>NBC</v>
      </c>
      <c r="N234" s="14" t="str">
        <f>VLOOKUP($C234,'Info on Coh Anal Stocks'!$A$6:$K$68,4,FALSE)</f>
        <v>Kitsumkalum Summers</v>
      </c>
      <c r="O234" s="14">
        <f>VLOOKUP($C234,'Info on Coh Anal Stocks'!$A$6:$K$68,5,FALSE)</f>
        <v>2</v>
      </c>
      <c r="P234" s="14">
        <f>VLOOKUP($C234,'Info on Coh Anal Stocks'!$A$6:$K$68,6,FALSE)</f>
        <v>3</v>
      </c>
      <c r="Q234" s="14">
        <f>VLOOKUP($C234,'Info on Coh Anal Stocks'!$A$6:$K$68,7,FALSE)</f>
        <v>5</v>
      </c>
      <c r="R234" s="14">
        <f>VLOOKUP($C234,'Info on Coh Anal Stocks'!$A$6:$K$68,8,FALSE)</f>
        <v>6</v>
      </c>
      <c r="S234" s="14">
        <f>VLOOKUP($C234,'Info on Coh Anal Stocks'!$A$6:$K$68,9,FALSE)</f>
        <v>1</v>
      </c>
      <c r="T234" s="14">
        <f>VLOOKUP($C234,'Info on Coh Anal Stocks'!$A$6:$K$68,10,FALSE)</f>
        <v>2</v>
      </c>
      <c r="U234">
        <f t="shared" si="13"/>
        <v>1999</v>
      </c>
      <c r="V234" s="14">
        <f>VLOOKUP($C234,'Info on Coh Anal Stocks'!$A$6:$K$68,10,FALSE)</f>
        <v>2</v>
      </c>
      <c r="W234" t="str">
        <f t="shared" si="14"/>
        <v>stream</v>
      </c>
      <c r="X234">
        <f t="shared" si="15"/>
        <v>0</v>
      </c>
    </row>
    <row r="235" spans="1:24" x14ac:dyDescent="0.25">
      <c r="A235" s="14" t="str">
        <f t="shared" si="12"/>
        <v>KLM1998</v>
      </c>
      <c r="B235" s="14" t="s">
        <v>3</v>
      </c>
      <c r="C235" s="14" t="s">
        <v>32</v>
      </c>
      <c r="D235" s="14">
        <v>1998</v>
      </c>
      <c r="E235" s="14">
        <v>1.7618080000000001E-4</v>
      </c>
      <c r="F235" s="14">
        <v>4.3740580000000001E-3</v>
      </c>
      <c r="G235" s="14">
        <v>1.2483060000000001E-2</v>
      </c>
      <c r="H235" s="14">
        <v>3</v>
      </c>
      <c r="I235" s="14">
        <v>6</v>
      </c>
      <c r="J235" s="14" t="s">
        <v>238</v>
      </c>
      <c r="K235" s="14">
        <v>6</v>
      </c>
      <c r="L235" s="14" t="str">
        <f>VLOOKUP($C235,'Info on Coh Anal Stocks'!$A$6:$K$68,2,FALSE)</f>
        <v>BC</v>
      </c>
      <c r="M235" s="14" t="str">
        <f>VLOOKUP($C235,'Info on Coh Anal Stocks'!$A$6:$K$68,3,FALSE)</f>
        <v>NBC</v>
      </c>
      <c r="N235" s="14" t="str">
        <f>VLOOKUP($C235,'Info on Coh Anal Stocks'!$A$6:$K$68,4,FALSE)</f>
        <v>Kitsumkalum Summers</v>
      </c>
      <c r="O235" s="14">
        <f>VLOOKUP($C235,'Info on Coh Anal Stocks'!$A$6:$K$68,5,FALSE)</f>
        <v>2</v>
      </c>
      <c r="P235" s="14">
        <f>VLOOKUP($C235,'Info on Coh Anal Stocks'!$A$6:$K$68,6,FALSE)</f>
        <v>3</v>
      </c>
      <c r="Q235" s="14">
        <f>VLOOKUP($C235,'Info on Coh Anal Stocks'!$A$6:$K$68,7,FALSE)</f>
        <v>5</v>
      </c>
      <c r="R235" s="14">
        <f>VLOOKUP($C235,'Info on Coh Anal Stocks'!$A$6:$K$68,8,FALSE)</f>
        <v>6</v>
      </c>
      <c r="S235" s="14">
        <f>VLOOKUP($C235,'Info on Coh Anal Stocks'!$A$6:$K$68,9,FALSE)</f>
        <v>1</v>
      </c>
      <c r="T235" s="14">
        <f>VLOOKUP($C235,'Info on Coh Anal Stocks'!$A$6:$K$68,10,FALSE)</f>
        <v>2</v>
      </c>
      <c r="U235">
        <f t="shared" si="13"/>
        <v>2000</v>
      </c>
      <c r="V235" s="14">
        <f>VLOOKUP($C235,'Info on Coh Anal Stocks'!$A$6:$K$68,10,FALSE)</f>
        <v>2</v>
      </c>
      <c r="W235" t="str">
        <f t="shared" si="14"/>
        <v>stream</v>
      </c>
      <c r="X235">
        <f t="shared" si="15"/>
        <v>0</v>
      </c>
    </row>
    <row r="236" spans="1:24" x14ac:dyDescent="0.25">
      <c r="A236" s="14" t="str">
        <f t="shared" si="12"/>
        <v>KLM1999</v>
      </c>
      <c r="B236" s="14" t="s">
        <v>3</v>
      </c>
      <c r="C236" s="14" t="s">
        <v>32</v>
      </c>
      <c r="D236" s="14">
        <v>1999</v>
      </c>
      <c r="E236" s="19">
        <v>2.328079E-4</v>
      </c>
      <c r="F236" s="19">
        <v>4.3613810000000001E-3</v>
      </c>
      <c r="G236" s="14">
        <v>1.2641960000000001E-2</v>
      </c>
      <c r="H236" s="14">
        <v>3</v>
      </c>
      <c r="I236" s="14">
        <v>6</v>
      </c>
      <c r="J236" s="14" t="s">
        <v>238</v>
      </c>
      <c r="K236" s="14">
        <v>6</v>
      </c>
      <c r="L236" s="14" t="str">
        <f>VLOOKUP($C236,'Info on Coh Anal Stocks'!$A$6:$K$68,2,FALSE)</f>
        <v>BC</v>
      </c>
      <c r="M236" s="14" t="str">
        <f>VLOOKUP($C236,'Info on Coh Anal Stocks'!$A$6:$K$68,3,FALSE)</f>
        <v>NBC</v>
      </c>
      <c r="N236" s="14" t="str">
        <f>VLOOKUP($C236,'Info on Coh Anal Stocks'!$A$6:$K$68,4,FALSE)</f>
        <v>Kitsumkalum Summers</v>
      </c>
      <c r="O236" s="14">
        <f>VLOOKUP($C236,'Info on Coh Anal Stocks'!$A$6:$K$68,5,FALSE)</f>
        <v>2</v>
      </c>
      <c r="P236" s="14">
        <f>VLOOKUP($C236,'Info on Coh Anal Stocks'!$A$6:$K$68,6,FALSE)</f>
        <v>3</v>
      </c>
      <c r="Q236" s="14">
        <f>VLOOKUP($C236,'Info on Coh Anal Stocks'!$A$6:$K$68,7,FALSE)</f>
        <v>5</v>
      </c>
      <c r="R236" s="14">
        <f>VLOOKUP($C236,'Info on Coh Anal Stocks'!$A$6:$K$68,8,FALSE)</f>
        <v>6</v>
      </c>
      <c r="S236" s="14">
        <f>VLOOKUP($C236,'Info on Coh Anal Stocks'!$A$6:$K$68,9,FALSE)</f>
        <v>1</v>
      </c>
      <c r="T236" s="14">
        <f>VLOOKUP($C236,'Info on Coh Anal Stocks'!$A$6:$K$68,10,FALSE)</f>
        <v>2</v>
      </c>
      <c r="U236">
        <f t="shared" si="13"/>
        <v>2001</v>
      </c>
      <c r="V236" s="14">
        <f>VLOOKUP($C236,'Info on Coh Anal Stocks'!$A$6:$K$68,10,FALSE)</f>
        <v>2</v>
      </c>
      <c r="W236" t="str">
        <f t="shared" si="14"/>
        <v>stream</v>
      </c>
      <c r="X236">
        <f t="shared" si="15"/>
        <v>0</v>
      </c>
    </row>
    <row r="237" spans="1:24" x14ac:dyDescent="0.25">
      <c r="A237" s="14" t="str">
        <f t="shared" si="12"/>
        <v>KLM2000</v>
      </c>
      <c r="B237" s="14" t="s">
        <v>3</v>
      </c>
      <c r="C237" s="14" t="s">
        <v>32</v>
      </c>
      <c r="D237" s="14">
        <v>2000</v>
      </c>
      <c r="E237" s="19">
        <v>4.718534E-5</v>
      </c>
      <c r="F237" s="14">
        <v>1.560926E-3</v>
      </c>
      <c r="G237" s="14">
        <v>4.3588639999999996E-3</v>
      </c>
      <c r="H237" s="14">
        <v>3</v>
      </c>
      <c r="I237" s="14">
        <v>6</v>
      </c>
      <c r="J237" s="14" t="s">
        <v>238</v>
      </c>
      <c r="K237" s="14">
        <v>6</v>
      </c>
      <c r="L237" s="14" t="str">
        <f>VLOOKUP($C237,'Info on Coh Anal Stocks'!$A$6:$K$68,2,FALSE)</f>
        <v>BC</v>
      </c>
      <c r="M237" s="14" t="str">
        <f>VLOOKUP($C237,'Info on Coh Anal Stocks'!$A$6:$K$68,3,FALSE)</f>
        <v>NBC</v>
      </c>
      <c r="N237" s="14" t="str">
        <f>VLOOKUP($C237,'Info on Coh Anal Stocks'!$A$6:$K$68,4,FALSE)</f>
        <v>Kitsumkalum Summers</v>
      </c>
      <c r="O237" s="14">
        <f>VLOOKUP($C237,'Info on Coh Anal Stocks'!$A$6:$K$68,5,FALSE)</f>
        <v>2</v>
      </c>
      <c r="P237" s="14">
        <f>VLOOKUP($C237,'Info on Coh Anal Stocks'!$A$6:$K$68,6,FALSE)</f>
        <v>3</v>
      </c>
      <c r="Q237" s="14">
        <f>VLOOKUP($C237,'Info on Coh Anal Stocks'!$A$6:$K$68,7,FALSE)</f>
        <v>5</v>
      </c>
      <c r="R237" s="14">
        <f>VLOOKUP($C237,'Info on Coh Anal Stocks'!$A$6:$K$68,8,FALSE)</f>
        <v>6</v>
      </c>
      <c r="S237" s="14">
        <f>VLOOKUP($C237,'Info on Coh Anal Stocks'!$A$6:$K$68,9,FALSE)</f>
        <v>1</v>
      </c>
      <c r="T237" s="14">
        <f>VLOOKUP($C237,'Info on Coh Anal Stocks'!$A$6:$K$68,10,FALSE)</f>
        <v>2</v>
      </c>
      <c r="U237">
        <f t="shared" si="13"/>
        <v>2002</v>
      </c>
      <c r="V237" s="14">
        <f>VLOOKUP($C237,'Info on Coh Anal Stocks'!$A$6:$K$68,10,FALSE)</f>
        <v>2</v>
      </c>
      <c r="W237" t="str">
        <f t="shared" si="14"/>
        <v>stream</v>
      </c>
      <c r="X237">
        <f t="shared" si="15"/>
        <v>0</v>
      </c>
    </row>
    <row r="238" spans="1:24" x14ac:dyDescent="0.25">
      <c r="A238" s="14" t="str">
        <f t="shared" si="12"/>
        <v>KLM2001</v>
      </c>
      <c r="B238" s="14" t="s">
        <v>3</v>
      </c>
      <c r="C238" s="14" t="s">
        <v>32</v>
      </c>
      <c r="D238" s="14">
        <v>2001</v>
      </c>
      <c r="E238" s="19">
        <v>8.6941120000000002E-5</v>
      </c>
      <c r="F238" s="14">
        <v>1.7467209999999999E-3</v>
      </c>
      <c r="G238" s="14">
        <v>4.9976939999999996E-3</v>
      </c>
      <c r="H238" s="14">
        <v>3</v>
      </c>
      <c r="I238" s="14">
        <v>6</v>
      </c>
      <c r="J238" s="14" t="s">
        <v>238</v>
      </c>
      <c r="K238" s="14">
        <v>6</v>
      </c>
      <c r="L238" s="14" t="str">
        <f>VLOOKUP($C238,'Info on Coh Anal Stocks'!$A$6:$K$68,2,FALSE)</f>
        <v>BC</v>
      </c>
      <c r="M238" s="14" t="str">
        <f>VLOOKUP($C238,'Info on Coh Anal Stocks'!$A$6:$K$68,3,FALSE)</f>
        <v>NBC</v>
      </c>
      <c r="N238" s="14" t="str">
        <f>VLOOKUP($C238,'Info on Coh Anal Stocks'!$A$6:$K$68,4,FALSE)</f>
        <v>Kitsumkalum Summers</v>
      </c>
      <c r="O238" s="14">
        <f>VLOOKUP($C238,'Info on Coh Anal Stocks'!$A$6:$K$68,5,FALSE)</f>
        <v>2</v>
      </c>
      <c r="P238" s="14">
        <f>VLOOKUP($C238,'Info on Coh Anal Stocks'!$A$6:$K$68,6,FALSE)</f>
        <v>3</v>
      </c>
      <c r="Q238" s="14">
        <f>VLOOKUP($C238,'Info on Coh Anal Stocks'!$A$6:$K$68,7,FALSE)</f>
        <v>5</v>
      </c>
      <c r="R238" s="14">
        <f>VLOOKUP($C238,'Info on Coh Anal Stocks'!$A$6:$K$68,8,FALSE)</f>
        <v>6</v>
      </c>
      <c r="S238" s="14">
        <f>VLOOKUP($C238,'Info on Coh Anal Stocks'!$A$6:$K$68,9,FALSE)</f>
        <v>1</v>
      </c>
      <c r="T238" s="14">
        <f>VLOOKUP($C238,'Info on Coh Anal Stocks'!$A$6:$K$68,10,FALSE)</f>
        <v>2</v>
      </c>
      <c r="U238">
        <f t="shared" si="13"/>
        <v>2003</v>
      </c>
      <c r="V238" s="14">
        <f>VLOOKUP($C238,'Info on Coh Anal Stocks'!$A$6:$K$68,10,FALSE)</f>
        <v>2</v>
      </c>
      <c r="W238" t="str">
        <f t="shared" si="14"/>
        <v>stream</v>
      </c>
      <c r="X238">
        <f t="shared" si="15"/>
        <v>0</v>
      </c>
    </row>
    <row r="239" spans="1:24" x14ac:dyDescent="0.25">
      <c r="A239" s="14" t="str">
        <f t="shared" si="12"/>
        <v>KLM2002</v>
      </c>
      <c r="B239" s="14" t="s">
        <v>3</v>
      </c>
      <c r="C239" s="14" t="s">
        <v>32</v>
      </c>
      <c r="D239" s="14">
        <v>2002</v>
      </c>
      <c r="E239" s="19">
        <v>6.3571689999999999E-5</v>
      </c>
      <c r="F239" s="14">
        <v>1.745047E-3</v>
      </c>
      <c r="G239" s="14">
        <v>5.060686E-3</v>
      </c>
      <c r="H239" s="14">
        <v>3</v>
      </c>
      <c r="I239" s="14">
        <v>6</v>
      </c>
      <c r="J239" s="14" t="s">
        <v>238</v>
      </c>
      <c r="K239" s="14">
        <v>6</v>
      </c>
      <c r="L239" s="14" t="str">
        <f>VLOOKUP($C239,'Info on Coh Anal Stocks'!$A$6:$K$68,2,FALSE)</f>
        <v>BC</v>
      </c>
      <c r="M239" s="14" t="str">
        <f>VLOOKUP($C239,'Info on Coh Anal Stocks'!$A$6:$K$68,3,FALSE)</f>
        <v>NBC</v>
      </c>
      <c r="N239" s="14" t="str">
        <f>VLOOKUP($C239,'Info on Coh Anal Stocks'!$A$6:$K$68,4,FALSE)</f>
        <v>Kitsumkalum Summers</v>
      </c>
      <c r="O239" s="14">
        <f>VLOOKUP($C239,'Info on Coh Anal Stocks'!$A$6:$K$68,5,FALSE)</f>
        <v>2</v>
      </c>
      <c r="P239" s="14">
        <f>VLOOKUP($C239,'Info on Coh Anal Stocks'!$A$6:$K$68,6,FALSE)</f>
        <v>3</v>
      </c>
      <c r="Q239" s="14">
        <f>VLOOKUP($C239,'Info on Coh Anal Stocks'!$A$6:$K$68,7,FALSE)</f>
        <v>5</v>
      </c>
      <c r="R239" s="14">
        <f>VLOOKUP($C239,'Info on Coh Anal Stocks'!$A$6:$K$68,8,FALSE)</f>
        <v>6</v>
      </c>
      <c r="S239" s="14">
        <f>VLOOKUP($C239,'Info on Coh Anal Stocks'!$A$6:$K$68,9,FALSE)</f>
        <v>1</v>
      </c>
      <c r="T239" s="14">
        <f>VLOOKUP($C239,'Info on Coh Anal Stocks'!$A$6:$K$68,10,FALSE)</f>
        <v>2</v>
      </c>
      <c r="U239">
        <f t="shared" si="13"/>
        <v>2004</v>
      </c>
      <c r="V239" s="14">
        <f>VLOOKUP($C239,'Info on Coh Anal Stocks'!$A$6:$K$68,10,FALSE)</f>
        <v>2</v>
      </c>
      <c r="W239" t="str">
        <f t="shared" si="14"/>
        <v>stream</v>
      </c>
      <c r="X239">
        <f t="shared" si="15"/>
        <v>0</v>
      </c>
    </row>
    <row r="240" spans="1:24" x14ac:dyDescent="0.25">
      <c r="A240" s="14" t="str">
        <f t="shared" si="12"/>
        <v>KLM2003</v>
      </c>
      <c r="B240" s="14" t="s">
        <v>3</v>
      </c>
      <c r="C240" s="14" t="s">
        <v>32</v>
      </c>
      <c r="D240" s="14">
        <v>2003</v>
      </c>
      <c r="E240" s="14">
        <v>1.464929E-4</v>
      </c>
      <c r="F240" s="14">
        <v>4.3985090000000001E-3</v>
      </c>
      <c r="G240" s="14">
        <v>1.218551E-2</v>
      </c>
      <c r="H240" s="14">
        <v>3</v>
      </c>
      <c r="I240" s="14">
        <v>6</v>
      </c>
      <c r="J240" s="14" t="s">
        <v>238</v>
      </c>
      <c r="K240" s="14">
        <v>6</v>
      </c>
      <c r="L240" s="14" t="str">
        <f>VLOOKUP($C240,'Info on Coh Anal Stocks'!$A$6:$K$68,2,FALSE)</f>
        <v>BC</v>
      </c>
      <c r="M240" s="14" t="str">
        <f>VLOOKUP($C240,'Info on Coh Anal Stocks'!$A$6:$K$68,3,FALSE)</f>
        <v>NBC</v>
      </c>
      <c r="N240" s="14" t="str">
        <f>VLOOKUP($C240,'Info on Coh Anal Stocks'!$A$6:$K$68,4,FALSE)</f>
        <v>Kitsumkalum Summers</v>
      </c>
      <c r="O240" s="14">
        <f>VLOOKUP($C240,'Info on Coh Anal Stocks'!$A$6:$K$68,5,FALSE)</f>
        <v>2</v>
      </c>
      <c r="P240" s="14">
        <f>VLOOKUP($C240,'Info on Coh Anal Stocks'!$A$6:$K$68,6,FALSE)</f>
        <v>3</v>
      </c>
      <c r="Q240" s="14">
        <f>VLOOKUP($C240,'Info on Coh Anal Stocks'!$A$6:$K$68,7,FALSE)</f>
        <v>5</v>
      </c>
      <c r="R240" s="14">
        <f>VLOOKUP($C240,'Info on Coh Anal Stocks'!$A$6:$K$68,8,FALSE)</f>
        <v>6</v>
      </c>
      <c r="S240" s="14">
        <f>VLOOKUP($C240,'Info on Coh Anal Stocks'!$A$6:$K$68,9,FALSE)</f>
        <v>1</v>
      </c>
      <c r="T240" s="14">
        <f>VLOOKUP($C240,'Info on Coh Anal Stocks'!$A$6:$K$68,10,FALSE)</f>
        <v>2</v>
      </c>
      <c r="U240">
        <f t="shared" si="13"/>
        <v>2005</v>
      </c>
      <c r="V240" s="14">
        <f>VLOOKUP($C240,'Info on Coh Anal Stocks'!$A$6:$K$68,10,FALSE)</f>
        <v>2</v>
      </c>
      <c r="W240" t="str">
        <f t="shared" si="14"/>
        <v>stream</v>
      </c>
      <c r="X240">
        <f t="shared" si="15"/>
        <v>0</v>
      </c>
    </row>
    <row r="241" spans="1:24" x14ac:dyDescent="0.25">
      <c r="A241" s="14" t="str">
        <f t="shared" si="12"/>
        <v>KLM2004</v>
      </c>
      <c r="B241" s="14" t="s">
        <v>3</v>
      </c>
      <c r="C241" s="14" t="s">
        <v>32</v>
      </c>
      <c r="D241" s="14">
        <v>2004</v>
      </c>
      <c r="E241" s="19">
        <v>8.3193469999999993E-5</v>
      </c>
      <c r="F241" s="14">
        <v>2.077906E-3</v>
      </c>
      <c r="G241" s="14">
        <v>6.0129750000000003E-3</v>
      </c>
      <c r="H241" s="14">
        <v>3</v>
      </c>
      <c r="I241" s="14">
        <v>6</v>
      </c>
      <c r="J241" s="14" t="s">
        <v>238</v>
      </c>
      <c r="K241" s="14">
        <v>6</v>
      </c>
      <c r="L241" s="14" t="str">
        <f>VLOOKUP($C241,'Info on Coh Anal Stocks'!$A$6:$K$68,2,FALSE)</f>
        <v>BC</v>
      </c>
      <c r="M241" s="14" t="str">
        <f>VLOOKUP($C241,'Info on Coh Anal Stocks'!$A$6:$K$68,3,FALSE)</f>
        <v>NBC</v>
      </c>
      <c r="N241" s="14" t="str">
        <f>VLOOKUP($C241,'Info on Coh Anal Stocks'!$A$6:$K$68,4,FALSE)</f>
        <v>Kitsumkalum Summers</v>
      </c>
      <c r="O241" s="14">
        <f>VLOOKUP($C241,'Info on Coh Anal Stocks'!$A$6:$K$68,5,FALSE)</f>
        <v>2</v>
      </c>
      <c r="P241" s="14">
        <f>VLOOKUP($C241,'Info on Coh Anal Stocks'!$A$6:$K$68,6,FALSE)</f>
        <v>3</v>
      </c>
      <c r="Q241" s="14">
        <f>VLOOKUP($C241,'Info on Coh Anal Stocks'!$A$6:$K$68,7,FALSE)</f>
        <v>5</v>
      </c>
      <c r="R241" s="14">
        <f>VLOOKUP($C241,'Info on Coh Anal Stocks'!$A$6:$K$68,8,FALSE)</f>
        <v>6</v>
      </c>
      <c r="S241" s="14">
        <f>VLOOKUP($C241,'Info on Coh Anal Stocks'!$A$6:$K$68,9,FALSE)</f>
        <v>1</v>
      </c>
      <c r="T241" s="14">
        <f>VLOOKUP($C241,'Info on Coh Anal Stocks'!$A$6:$K$68,10,FALSE)</f>
        <v>2</v>
      </c>
      <c r="U241">
        <f t="shared" si="13"/>
        <v>2006</v>
      </c>
      <c r="V241" s="14">
        <f>VLOOKUP($C241,'Info on Coh Anal Stocks'!$A$6:$K$68,10,FALSE)</f>
        <v>2</v>
      </c>
      <c r="W241" t="str">
        <f t="shared" si="14"/>
        <v>stream</v>
      </c>
      <c r="X241">
        <f t="shared" si="15"/>
        <v>0</v>
      </c>
    </row>
    <row r="242" spans="1:24" x14ac:dyDescent="0.25">
      <c r="A242" s="14" t="str">
        <f t="shared" si="12"/>
        <v>KLM2005</v>
      </c>
      <c r="B242" s="14" t="s">
        <v>3</v>
      </c>
      <c r="C242" s="14" t="s">
        <v>32</v>
      </c>
      <c r="D242" s="14">
        <v>2005</v>
      </c>
      <c r="E242" s="14">
        <v>3.610342E-4</v>
      </c>
      <c r="F242" s="14">
        <v>6.962556E-3</v>
      </c>
      <c r="G242" s="14">
        <v>1.885972E-2</v>
      </c>
      <c r="H242" s="14">
        <v>3</v>
      </c>
      <c r="I242" s="14">
        <v>6</v>
      </c>
      <c r="J242" s="14" t="s">
        <v>238</v>
      </c>
      <c r="K242" s="14">
        <v>6</v>
      </c>
      <c r="L242" s="14" t="str">
        <f>VLOOKUP($C242,'Info on Coh Anal Stocks'!$A$6:$K$68,2,FALSE)</f>
        <v>BC</v>
      </c>
      <c r="M242" s="14" t="str">
        <f>VLOOKUP($C242,'Info on Coh Anal Stocks'!$A$6:$K$68,3,FALSE)</f>
        <v>NBC</v>
      </c>
      <c r="N242" s="14" t="str">
        <f>VLOOKUP($C242,'Info on Coh Anal Stocks'!$A$6:$K$68,4,FALSE)</f>
        <v>Kitsumkalum Summers</v>
      </c>
      <c r="O242" s="14">
        <f>VLOOKUP($C242,'Info on Coh Anal Stocks'!$A$6:$K$68,5,FALSE)</f>
        <v>2</v>
      </c>
      <c r="P242" s="14">
        <f>VLOOKUP($C242,'Info on Coh Anal Stocks'!$A$6:$K$68,6,FALSE)</f>
        <v>3</v>
      </c>
      <c r="Q242" s="14">
        <f>VLOOKUP($C242,'Info on Coh Anal Stocks'!$A$6:$K$68,7,FALSE)</f>
        <v>5</v>
      </c>
      <c r="R242" s="14">
        <f>VLOOKUP($C242,'Info on Coh Anal Stocks'!$A$6:$K$68,8,FALSE)</f>
        <v>6</v>
      </c>
      <c r="S242" s="14">
        <f>VLOOKUP($C242,'Info on Coh Anal Stocks'!$A$6:$K$68,9,FALSE)</f>
        <v>1</v>
      </c>
      <c r="T242" s="14">
        <f>VLOOKUP($C242,'Info on Coh Anal Stocks'!$A$6:$K$68,10,FALSE)</f>
        <v>2</v>
      </c>
      <c r="U242">
        <f t="shared" si="13"/>
        <v>2007</v>
      </c>
      <c r="V242" s="14">
        <f>VLOOKUP($C242,'Info on Coh Anal Stocks'!$A$6:$K$68,10,FALSE)</f>
        <v>2</v>
      </c>
      <c r="W242" t="str">
        <f t="shared" si="14"/>
        <v>stream</v>
      </c>
      <c r="X242">
        <f t="shared" si="15"/>
        <v>0</v>
      </c>
    </row>
    <row r="243" spans="1:24" x14ac:dyDescent="0.25">
      <c r="A243" s="14" t="str">
        <f t="shared" si="12"/>
        <v>KLM2006</v>
      </c>
      <c r="B243" s="14" t="s">
        <v>3</v>
      </c>
      <c r="C243" s="14" t="s">
        <v>32</v>
      </c>
      <c r="D243" s="14">
        <v>2006</v>
      </c>
      <c r="E243" s="14">
        <v>1.4580920000000001E-4</v>
      </c>
      <c r="F243" s="14">
        <v>4.1516069999999999E-3</v>
      </c>
      <c r="G243" s="14">
        <v>1.143481E-2</v>
      </c>
      <c r="H243" s="14">
        <v>3</v>
      </c>
      <c r="I243" s="14">
        <v>6</v>
      </c>
      <c r="J243" s="14" t="s">
        <v>238</v>
      </c>
      <c r="K243" s="14">
        <v>6</v>
      </c>
      <c r="L243" s="14" t="str">
        <f>VLOOKUP($C243,'Info on Coh Anal Stocks'!$A$6:$K$68,2,FALSE)</f>
        <v>BC</v>
      </c>
      <c r="M243" s="14" t="str">
        <f>VLOOKUP($C243,'Info on Coh Anal Stocks'!$A$6:$K$68,3,FALSE)</f>
        <v>NBC</v>
      </c>
      <c r="N243" s="14" t="str">
        <f>VLOOKUP($C243,'Info on Coh Anal Stocks'!$A$6:$K$68,4,FALSE)</f>
        <v>Kitsumkalum Summers</v>
      </c>
      <c r="O243" s="14">
        <f>VLOOKUP($C243,'Info on Coh Anal Stocks'!$A$6:$K$68,5,FALSE)</f>
        <v>2</v>
      </c>
      <c r="P243" s="14">
        <f>VLOOKUP($C243,'Info on Coh Anal Stocks'!$A$6:$K$68,6,FALSE)</f>
        <v>3</v>
      </c>
      <c r="Q243" s="14">
        <f>VLOOKUP($C243,'Info on Coh Anal Stocks'!$A$6:$K$68,7,FALSE)</f>
        <v>5</v>
      </c>
      <c r="R243" s="14">
        <f>VLOOKUP($C243,'Info on Coh Anal Stocks'!$A$6:$K$68,8,FALSE)</f>
        <v>6</v>
      </c>
      <c r="S243" s="14">
        <f>VLOOKUP($C243,'Info on Coh Anal Stocks'!$A$6:$K$68,9,FALSE)</f>
        <v>1</v>
      </c>
      <c r="T243" s="14">
        <f>VLOOKUP($C243,'Info on Coh Anal Stocks'!$A$6:$K$68,10,FALSE)</f>
        <v>2</v>
      </c>
      <c r="U243">
        <f t="shared" si="13"/>
        <v>2008</v>
      </c>
      <c r="V243" s="14">
        <f>VLOOKUP($C243,'Info on Coh Anal Stocks'!$A$6:$K$68,10,FALSE)</f>
        <v>2</v>
      </c>
      <c r="W243" t="str">
        <f t="shared" si="14"/>
        <v>stream</v>
      </c>
      <c r="X243">
        <f t="shared" si="15"/>
        <v>0</v>
      </c>
    </row>
    <row r="244" spans="1:24" x14ac:dyDescent="0.25">
      <c r="A244" s="14" t="str">
        <f t="shared" ref="A244:A307" si="16">CONCATENATE(C244,D244)</f>
        <v>KLM2007</v>
      </c>
      <c r="B244" s="14" t="s">
        <v>3</v>
      </c>
      <c r="C244" s="14" t="s">
        <v>32</v>
      </c>
      <c r="D244" s="14">
        <v>2007</v>
      </c>
      <c r="E244" s="19">
        <v>8.4494389999999995E-5</v>
      </c>
      <c r="F244" s="14">
        <v>2.7243200000000001E-3</v>
      </c>
      <c r="G244" s="14">
        <v>7.3610849999999999E-3</v>
      </c>
      <c r="H244" s="14">
        <v>3</v>
      </c>
      <c r="I244" s="14">
        <v>6</v>
      </c>
      <c r="J244" s="14" t="s">
        <v>238</v>
      </c>
      <c r="K244" s="14">
        <v>6</v>
      </c>
      <c r="L244" s="14" t="str">
        <f>VLOOKUP($C244,'Info on Coh Anal Stocks'!$A$6:$K$68,2,FALSE)</f>
        <v>BC</v>
      </c>
      <c r="M244" s="14" t="str">
        <f>VLOOKUP($C244,'Info on Coh Anal Stocks'!$A$6:$K$68,3,FALSE)</f>
        <v>NBC</v>
      </c>
      <c r="N244" s="14" t="str">
        <f>VLOOKUP($C244,'Info on Coh Anal Stocks'!$A$6:$K$68,4,FALSE)</f>
        <v>Kitsumkalum Summers</v>
      </c>
      <c r="O244" s="14">
        <f>VLOOKUP($C244,'Info on Coh Anal Stocks'!$A$6:$K$68,5,FALSE)</f>
        <v>2</v>
      </c>
      <c r="P244" s="14">
        <f>VLOOKUP($C244,'Info on Coh Anal Stocks'!$A$6:$K$68,6,FALSE)</f>
        <v>3</v>
      </c>
      <c r="Q244" s="14">
        <f>VLOOKUP($C244,'Info on Coh Anal Stocks'!$A$6:$K$68,7,FALSE)</f>
        <v>5</v>
      </c>
      <c r="R244" s="14">
        <f>VLOOKUP($C244,'Info on Coh Anal Stocks'!$A$6:$K$68,8,FALSE)</f>
        <v>6</v>
      </c>
      <c r="S244" s="14">
        <f>VLOOKUP($C244,'Info on Coh Anal Stocks'!$A$6:$K$68,9,FALSE)</f>
        <v>1</v>
      </c>
      <c r="T244" s="14">
        <f>VLOOKUP($C244,'Info on Coh Anal Stocks'!$A$6:$K$68,10,FALSE)</f>
        <v>2</v>
      </c>
      <c r="U244">
        <f t="shared" ref="U244:U307" si="17">IF($S244=0,($D244+1),($D244+2))</f>
        <v>2009</v>
      </c>
      <c r="V244" s="14">
        <f>VLOOKUP($C244,'Info on Coh Anal Stocks'!$A$6:$K$68,10,FALSE)</f>
        <v>2</v>
      </c>
      <c r="W244" t="str">
        <f t="shared" ref="W244:W307" si="18">IF(S244=0,"ocean","stream")</f>
        <v>stream</v>
      </c>
      <c r="X244">
        <f t="shared" si="15"/>
        <v>0</v>
      </c>
    </row>
    <row r="245" spans="1:24" x14ac:dyDescent="0.25">
      <c r="A245" s="14" t="str">
        <f t="shared" si="16"/>
        <v>KLM2008</v>
      </c>
      <c r="B245" s="14" t="s">
        <v>3</v>
      </c>
      <c r="C245" s="14" t="s">
        <v>32</v>
      </c>
      <c r="D245" s="14">
        <v>2008</v>
      </c>
      <c r="E245" s="14">
        <v>1.633626E-4</v>
      </c>
      <c r="F245" s="14">
        <v>1.278298E-3</v>
      </c>
      <c r="G245" s="14">
        <v>3.4630920000000001E-3</v>
      </c>
      <c r="H245" s="14">
        <v>3</v>
      </c>
      <c r="I245" s="14">
        <v>6</v>
      </c>
      <c r="J245" s="14" t="s">
        <v>238</v>
      </c>
      <c r="K245" s="14">
        <v>6</v>
      </c>
      <c r="L245" s="14" t="str">
        <f>VLOOKUP($C245,'Info on Coh Anal Stocks'!$A$6:$K$68,2,FALSE)</f>
        <v>BC</v>
      </c>
      <c r="M245" s="14" t="str">
        <f>VLOOKUP($C245,'Info on Coh Anal Stocks'!$A$6:$K$68,3,FALSE)</f>
        <v>NBC</v>
      </c>
      <c r="N245" s="14" t="str">
        <f>VLOOKUP($C245,'Info on Coh Anal Stocks'!$A$6:$K$68,4,FALSE)</f>
        <v>Kitsumkalum Summers</v>
      </c>
      <c r="O245" s="14">
        <f>VLOOKUP($C245,'Info on Coh Anal Stocks'!$A$6:$K$68,5,FALSE)</f>
        <v>2</v>
      </c>
      <c r="P245" s="14">
        <f>VLOOKUP($C245,'Info on Coh Anal Stocks'!$A$6:$K$68,6,FALSE)</f>
        <v>3</v>
      </c>
      <c r="Q245" s="14">
        <f>VLOOKUP($C245,'Info on Coh Anal Stocks'!$A$6:$K$68,7,FALSE)</f>
        <v>5</v>
      </c>
      <c r="R245" s="14">
        <f>VLOOKUP($C245,'Info on Coh Anal Stocks'!$A$6:$K$68,8,FALSE)</f>
        <v>6</v>
      </c>
      <c r="S245" s="14">
        <f>VLOOKUP($C245,'Info on Coh Anal Stocks'!$A$6:$K$68,9,FALSE)</f>
        <v>1</v>
      </c>
      <c r="T245" s="14">
        <f>VLOOKUP($C245,'Info on Coh Anal Stocks'!$A$6:$K$68,10,FALSE)</f>
        <v>2</v>
      </c>
      <c r="U245">
        <f t="shared" si="17"/>
        <v>2010</v>
      </c>
      <c r="V245" s="14">
        <f>VLOOKUP($C245,'Info on Coh Anal Stocks'!$A$6:$K$68,10,FALSE)</f>
        <v>2</v>
      </c>
      <c r="W245" t="str">
        <f t="shared" si="18"/>
        <v>stream</v>
      </c>
      <c r="X245">
        <f t="shared" si="15"/>
        <v>0</v>
      </c>
    </row>
    <row r="246" spans="1:24" x14ac:dyDescent="0.25">
      <c r="A246" s="14" t="str">
        <f t="shared" si="16"/>
        <v>KLM2009</v>
      </c>
      <c r="B246" s="14" t="s">
        <v>3</v>
      </c>
      <c r="C246" s="14" t="s">
        <v>32</v>
      </c>
      <c r="D246" s="14">
        <v>2009</v>
      </c>
      <c r="E246" s="19">
        <v>4.9151019999999999E-5</v>
      </c>
      <c r="F246" s="14">
        <v>1.1034129999999999E-3</v>
      </c>
      <c r="G246" s="14">
        <v>2.9071909999999999E-3</v>
      </c>
      <c r="H246" s="14">
        <v>3</v>
      </c>
      <c r="I246" s="14">
        <v>6</v>
      </c>
      <c r="J246" s="14" t="s">
        <v>238</v>
      </c>
      <c r="K246" s="14">
        <v>6</v>
      </c>
      <c r="L246" s="14" t="str">
        <f>VLOOKUP($C246,'Info on Coh Anal Stocks'!$A$6:$K$68,2,FALSE)</f>
        <v>BC</v>
      </c>
      <c r="M246" s="14" t="str">
        <f>VLOOKUP($C246,'Info on Coh Anal Stocks'!$A$6:$K$68,3,FALSE)</f>
        <v>NBC</v>
      </c>
      <c r="N246" s="14" t="str">
        <f>VLOOKUP($C246,'Info on Coh Anal Stocks'!$A$6:$K$68,4,FALSE)</f>
        <v>Kitsumkalum Summers</v>
      </c>
      <c r="O246" s="14">
        <f>VLOOKUP($C246,'Info on Coh Anal Stocks'!$A$6:$K$68,5,FALSE)</f>
        <v>2</v>
      </c>
      <c r="P246" s="14">
        <f>VLOOKUP($C246,'Info on Coh Anal Stocks'!$A$6:$K$68,6,FALSE)</f>
        <v>3</v>
      </c>
      <c r="Q246" s="14">
        <f>VLOOKUP($C246,'Info on Coh Anal Stocks'!$A$6:$K$68,7,FALSE)</f>
        <v>5</v>
      </c>
      <c r="R246" s="14">
        <f>VLOOKUP($C246,'Info on Coh Anal Stocks'!$A$6:$K$68,8,FALSE)</f>
        <v>6</v>
      </c>
      <c r="S246" s="14">
        <f>VLOOKUP($C246,'Info on Coh Anal Stocks'!$A$6:$K$68,9,FALSE)</f>
        <v>1</v>
      </c>
      <c r="T246" s="14">
        <f>VLOOKUP($C246,'Info on Coh Anal Stocks'!$A$6:$K$68,10,FALSE)</f>
        <v>2</v>
      </c>
      <c r="U246">
        <f t="shared" si="17"/>
        <v>2011</v>
      </c>
      <c r="V246" s="14">
        <f>VLOOKUP($C246,'Info on Coh Anal Stocks'!$A$6:$K$68,10,FALSE)</f>
        <v>2</v>
      </c>
      <c r="W246" t="str">
        <f t="shared" si="18"/>
        <v>stream</v>
      </c>
      <c r="X246">
        <f t="shared" si="15"/>
        <v>0</v>
      </c>
    </row>
    <row r="247" spans="1:24" x14ac:dyDescent="0.25">
      <c r="A247" s="14" t="str">
        <f t="shared" si="16"/>
        <v>KLM2010</v>
      </c>
      <c r="B247" s="14" t="s">
        <v>3</v>
      </c>
      <c r="C247" s="14" t="s">
        <v>32</v>
      </c>
      <c r="D247" s="14">
        <v>2010</v>
      </c>
      <c r="E247" s="19">
        <v>4.7269450000000002E-5</v>
      </c>
      <c r="F247" s="14">
        <v>1.3997650000000001E-3</v>
      </c>
      <c r="G247" s="14">
        <v>3.9663240000000002E-3</v>
      </c>
      <c r="H247" s="14">
        <v>3</v>
      </c>
      <c r="I247" s="14">
        <v>6</v>
      </c>
      <c r="J247" s="14" t="s">
        <v>238</v>
      </c>
      <c r="K247" s="14">
        <v>6</v>
      </c>
      <c r="L247" s="14" t="str">
        <f>VLOOKUP($C247,'Info on Coh Anal Stocks'!$A$6:$K$68,2,FALSE)</f>
        <v>BC</v>
      </c>
      <c r="M247" s="14" t="str">
        <f>VLOOKUP($C247,'Info on Coh Anal Stocks'!$A$6:$K$68,3,FALSE)</f>
        <v>NBC</v>
      </c>
      <c r="N247" s="14" t="str">
        <f>VLOOKUP($C247,'Info on Coh Anal Stocks'!$A$6:$K$68,4,FALSE)</f>
        <v>Kitsumkalum Summers</v>
      </c>
      <c r="O247" s="14">
        <f>VLOOKUP($C247,'Info on Coh Anal Stocks'!$A$6:$K$68,5,FALSE)</f>
        <v>2</v>
      </c>
      <c r="P247" s="14">
        <f>VLOOKUP($C247,'Info on Coh Anal Stocks'!$A$6:$K$68,6,FALSE)</f>
        <v>3</v>
      </c>
      <c r="Q247" s="14">
        <f>VLOOKUP($C247,'Info on Coh Anal Stocks'!$A$6:$K$68,7,FALSE)</f>
        <v>5</v>
      </c>
      <c r="R247" s="14">
        <f>VLOOKUP($C247,'Info on Coh Anal Stocks'!$A$6:$K$68,8,FALSE)</f>
        <v>6</v>
      </c>
      <c r="S247" s="14">
        <f>VLOOKUP($C247,'Info on Coh Anal Stocks'!$A$6:$K$68,9,FALSE)</f>
        <v>1</v>
      </c>
      <c r="T247" s="14">
        <f>VLOOKUP($C247,'Info on Coh Anal Stocks'!$A$6:$K$68,10,FALSE)</f>
        <v>2</v>
      </c>
      <c r="U247">
        <f t="shared" si="17"/>
        <v>2012</v>
      </c>
      <c r="V247" s="14">
        <f>VLOOKUP($C247,'Info on Coh Anal Stocks'!$A$6:$K$68,10,FALSE)</f>
        <v>2</v>
      </c>
      <c r="W247" t="str">
        <f t="shared" si="18"/>
        <v>stream</v>
      </c>
      <c r="X247">
        <f t="shared" si="15"/>
        <v>0</v>
      </c>
    </row>
    <row r="248" spans="1:24" x14ac:dyDescent="0.25">
      <c r="A248" s="14" t="str">
        <f t="shared" si="16"/>
        <v>KLM2011</v>
      </c>
      <c r="B248" s="14" t="s">
        <v>3</v>
      </c>
      <c r="C248" s="14" t="s">
        <v>32</v>
      </c>
      <c r="D248" s="14">
        <v>2011</v>
      </c>
      <c r="E248" s="14">
        <v>3.3762499999999998E-4</v>
      </c>
      <c r="F248" s="14">
        <v>5.7388090000000001E-3</v>
      </c>
      <c r="G248" s="14">
        <v>1.6792709999999999E-2</v>
      </c>
      <c r="H248" s="14">
        <v>3</v>
      </c>
      <c r="I248" s="14">
        <v>6</v>
      </c>
      <c r="J248" s="14" t="s">
        <v>239</v>
      </c>
      <c r="K248" s="14">
        <v>5</v>
      </c>
      <c r="L248" s="14" t="str">
        <f>VLOOKUP($C248,'Info on Coh Anal Stocks'!$A$6:$K$68,2,FALSE)</f>
        <v>BC</v>
      </c>
      <c r="M248" s="14" t="str">
        <f>VLOOKUP($C248,'Info on Coh Anal Stocks'!$A$6:$K$68,3,FALSE)</f>
        <v>NBC</v>
      </c>
      <c r="N248" s="14" t="str">
        <f>VLOOKUP($C248,'Info on Coh Anal Stocks'!$A$6:$K$68,4,FALSE)</f>
        <v>Kitsumkalum Summers</v>
      </c>
      <c r="O248" s="14">
        <f>VLOOKUP($C248,'Info on Coh Anal Stocks'!$A$6:$K$68,5,FALSE)</f>
        <v>2</v>
      </c>
      <c r="P248" s="14">
        <f>VLOOKUP($C248,'Info on Coh Anal Stocks'!$A$6:$K$68,6,FALSE)</f>
        <v>3</v>
      </c>
      <c r="Q248" s="14">
        <f>VLOOKUP($C248,'Info on Coh Anal Stocks'!$A$6:$K$68,7,FALSE)</f>
        <v>5</v>
      </c>
      <c r="R248" s="14">
        <f>VLOOKUP($C248,'Info on Coh Anal Stocks'!$A$6:$K$68,8,FALSE)</f>
        <v>6</v>
      </c>
      <c r="S248" s="14">
        <f>VLOOKUP($C248,'Info on Coh Anal Stocks'!$A$6:$K$68,9,FALSE)</f>
        <v>1</v>
      </c>
      <c r="T248" s="14">
        <f>VLOOKUP($C248,'Info on Coh Anal Stocks'!$A$6:$K$68,10,FALSE)</f>
        <v>2</v>
      </c>
      <c r="U248">
        <f t="shared" si="17"/>
        <v>2013</v>
      </c>
      <c r="V248" s="14">
        <f>VLOOKUP($C248,'Info on Coh Anal Stocks'!$A$6:$K$68,10,FALSE)</f>
        <v>2</v>
      </c>
      <c r="W248" t="str">
        <f t="shared" si="18"/>
        <v>stream</v>
      </c>
      <c r="X248">
        <f t="shared" si="15"/>
        <v>1</v>
      </c>
    </row>
    <row r="249" spans="1:24" x14ac:dyDescent="0.25">
      <c r="A249" s="14" t="str">
        <f t="shared" si="16"/>
        <v>KLM2012</v>
      </c>
      <c r="B249" s="14" t="s">
        <v>3</v>
      </c>
      <c r="C249" s="14" t="s">
        <v>32</v>
      </c>
      <c r="D249" s="14">
        <v>2012</v>
      </c>
      <c r="E249" s="14">
        <v>1.1913409999999999E-4</v>
      </c>
      <c r="F249" s="14">
        <v>5.6107349999999999E-4</v>
      </c>
      <c r="G249" s="14">
        <v>3.7528739999999998E-3</v>
      </c>
      <c r="H249" s="14">
        <v>3</v>
      </c>
      <c r="I249" s="14">
        <v>6</v>
      </c>
      <c r="J249" s="14" t="s">
        <v>239</v>
      </c>
      <c r="K249" s="14">
        <v>4</v>
      </c>
      <c r="L249" s="14" t="str">
        <f>VLOOKUP($C249,'Info on Coh Anal Stocks'!$A$6:$K$68,2,FALSE)</f>
        <v>BC</v>
      </c>
      <c r="M249" s="14" t="str">
        <f>VLOOKUP($C249,'Info on Coh Anal Stocks'!$A$6:$K$68,3,FALSE)</f>
        <v>NBC</v>
      </c>
      <c r="N249" s="14" t="str">
        <f>VLOOKUP($C249,'Info on Coh Anal Stocks'!$A$6:$K$68,4,FALSE)</f>
        <v>Kitsumkalum Summers</v>
      </c>
      <c r="O249" s="14">
        <f>VLOOKUP($C249,'Info on Coh Anal Stocks'!$A$6:$K$68,5,FALSE)</f>
        <v>2</v>
      </c>
      <c r="P249" s="14">
        <f>VLOOKUP($C249,'Info on Coh Anal Stocks'!$A$6:$K$68,6,FALSE)</f>
        <v>3</v>
      </c>
      <c r="Q249" s="14">
        <f>VLOOKUP($C249,'Info on Coh Anal Stocks'!$A$6:$K$68,7,FALSE)</f>
        <v>5</v>
      </c>
      <c r="R249" s="14">
        <f>VLOOKUP($C249,'Info on Coh Anal Stocks'!$A$6:$K$68,8,FALSE)</f>
        <v>6</v>
      </c>
      <c r="S249" s="14">
        <f>VLOOKUP($C249,'Info on Coh Anal Stocks'!$A$6:$K$68,9,FALSE)</f>
        <v>1</v>
      </c>
      <c r="T249" s="14">
        <f>VLOOKUP($C249,'Info on Coh Anal Stocks'!$A$6:$K$68,10,FALSE)</f>
        <v>2</v>
      </c>
      <c r="U249">
        <f t="shared" si="17"/>
        <v>2014</v>
      </c>
      <c r="V249" s="14">
        <f>VLOOKUP($C249,'Info on Coh Anal Stocks'!$A$6:$K$68,10,FALSE)</f>
        <v>2</v>
      </c>
      <c r="W249" t="str">
        <f t="shared" si="18"/>
        <v>stream</v>
      </c>
      <c r="X249">
        <f t="shared" si="15"/>
        <v>2</v>
      </c>
    </row>
    <row r="250" spans="1:24" x14ac:dyDescent="0.25">
      <c r="A250" s="14" t="str">
        <f t="shared" si="16"/>
        <v>KLY1999</v>
      </c>
      <c r="B250" s="14" t="s">
        <v>3</v>
      </c>
      <c r="C250" s="14" t="s">
        <v>34</v>
      </c>
      <c r="D250" s="14">
        <v>1999</v>
      </c>
      <c r="E250" s="14">
        <v>0</v>
      </c>
      <c r="F250" s="14">
        <v>2.3096889999999998E-2</v>
      </c>
      <c r="G250" s="14">
        <v>6.9624179999999994E-2</v>
      </c>
      <c r="H250" s="14">
        <v>3</v>
      </c>
      <c r="I250" s="14">
        <v>6</v>
      </c>
      <c r="J250" s="14" t="s">
        <v>238</v>
      </c>
      <c r="K250" s="14">
        <v>6</v>
      </c>
      <c r="L250" s="14" t="str">
        <f>VLOOKUP($C250,'Info on Coh Anal Stocks'!$A$6:$K$68,2,FALSE)</f>
        <v>BC</v>
      </c>
      <c r="M250" s="14" t="str">
        <f>VLOOKUP($C250,'Info on Coh Anal Stocks'!$A$6:$K$68,3,FALSE)</f>
        <v>NBC</v>
      </c>
      <c r="N250" s="14" t="str">
        <f>VLOOKUP($C250,'Info on Coh Anal Stocks'!$A$6:$K$68,4,FALSE)</f>
        <v>Kitsumkalum Yearlings</v>
      </c>
      <c r="O250" s="14">
        <f>VLOOKUP($C250,'Info on Coh Anal Stocks'!$A$6:$K$68,5,FALSE)</f>
        <v>5</v>
      </c>
      <c r="P250" s="14">
        <f>VLOOKUP($C250,'Info on Coh Anal Stocks'!$A$6:$K$68,6,FALSE)</f>
        <v>3</v>
      </c>
      <c r="Q250" s="14">
        <f>VLOOKUP($C250,'Info on Coh Anal Stocks'!$A$6:$K$68,7,FALSE)</f>
        <v>5</v>
      </c>
      <c r="R250" s="14">
        <f>VLOOKUP($C250,'Info on Coh Anal Stocks'!$A$6:$K$68,8,FALSE)</f>
        <v>6</v>
      </c>
      <c r="S250" s="14">
        <f>VLOOKUP($C250,'Info on Coh Anal Stocks'!$A$6:$K$68,9,FALSE)</f>
        <v>1</v>
      </c>
      <c r="T250" s="14">
        <f>VLOOKUP($C250,'Info on Coh Anal Stocks'!$A$6:$K$68,10,FALSE)</f>
        <v>2</v>
      </c>
      <c r="U250">
        <f t="shared" si="17"/>
        <v>2001</v>
      </c>
      <c r="V250" s="14">
        <f>VLOOKUP($C250,'Info on Coh Anal Stocks'!$A$6:$K$68,10,FALSE)</f>
        <v>2</v>
      </c>
      <c r="W250" t="str">
        <f t="shared" si="18"/>
        <v>stream</v>
      </c>
      <c r="X250">
        <f t="shared" si="15"/>
        <v>0</v>
      </c>
    </row>
    <row r="251" spans="1:24" x14ac:dyDescent="0.25">
      <c r="A251" s="14" t="str">
        <f t="shared" si="16"/>
        <v>KLY2000</v>
      </c>
      <c r="B251" s="14" t="s">
        <v>3</v>
      </c>
      <c r="C251" s="14" t="s">
        <v>34</v>
      </c>
      <c r="D251" s="14">
        <v>2000</v>
      </c>
      <c r="E251" s="14">
        <v>2.33837E-4</v>
      </c>
      <c r="F251" s="14">
        <v>4.7411010000000003E-2</v>
      </c>
      <c r="G251" s="14">
        <v>0.1300241</v>
      </c>
      <c r="H251" s="14">
        <v>3</v>
      </c>
      <c r="I251" s="14">
        <v>6</v>
      </c>
      <c r="J251" s="14" t="s">
        <v>238</v>
      </c>
      <c r="K251" s="14">
        <v>6</v>
      </c>
      <c r="L251" s="14" t="str">
        <f>VLOOKUP($C251,'Info on Coh Anal Stocks'!$A$6:$K$68,2,FALSE)</f>
        <v>BC</v>
      </c>
      <c r="M251" s="14" t="str">
        <f>VLOOKUP($C251,'Info on Coh Anal Stocks'!$A$6:$K$68,3,FALSE)</f>
        <v>NBC</v>
      </c>
      <c r="N251" s="14" t="str">
        <f>VLOOKUP($C251,'Info on Coh Anal Stocks'!$A$6:$K$68,4,FALSE)</f>
        <v>Kitsumkalum Yearlings</v>
      </c>
      <c r="O251" s="14">
        <f>VLOOKUP($C251,'Info on Coh Anal Stocks'!$A$6:$K$68,5,FALSE)</f>
        <v>5</v>
      </c>
      <c r="P251" s="14">
        <f>VLOOKUP($C251,'Info on Coh Anal Stocks'!$A$6:$K$68,6,FALSE)</f>
        <v>3</v>
      </c>
      <c r="Q251" s="14">
        <f>VLOOKUP($C251,'Info on Coh Anal Stocks'!$A$6:$K$68,7,FALSE)</f>
        <v>5</v>
      </c>
      <c r="R251" s="14">
        <f>VLOOKUP($C251,'Info on Coh Anal Stocks'!$A$6:$K$68,8,FALSE)</f>
        <v>6</v>
      </c>
      <c r="S251" s="14">
        <f>VLOOKUP($C251,'Info on Coh Anal Stocks'!$A$6:$K$68,9,FALSE)</f>
        <v>1</v>
      </c>
      <c r="T251" s="14">
        <f>VLOOKUP($C251,'Info on Coh Anal Stocks'!$A$6:$K$68,10,FALSE)</f>
        <v>2</v>
      </c>
      <c r="U251">
        <f t="shared" si="17"/>
        <v>2002</v>
      </c>
      <c r="V251" s="14">
        <f>VLOOKUP($C251,'Info on Coh Anal Stocks'!$A$6:$K$68,10,FALSE)</f>
        <v>2</v>
      </c>
      <c r="W251" t="str">
        <f t="shared" si="18"/>
        <v>stream</v>
      </c>
      <c r="X251">
        <f t="shared" si="15"/>
        <v>0</v>
      </c>
    </row>
    <row r="252" spans="1:24" x14ac:dyDescent="0.25">
      <c r="A252" s="14" t="str">
        <f t="shared" si="16"/>
        <v>KLY2001</v>
      </c>
      <c r="B252" s="14" t="s">
        <v>3</v>
      </c>
      <c r="C252" s="14" t="s">
        <v>34</v>
      </c>
      <c r="D252" s="14">
        <v>2001</v>
      </c>
      <c r="E252" s="14">
        <v>9.9423140000000007E-4</v>
      </c>
      <c r="F252" s="14">
        <v>2.3765390000000001E-2</v>
      </c>
      <c r="G252" s="14">
        <v>7.047987E-2</v>
      </c>
      <c r="H252" s="14">
        <v>3</v>
      </c>
      <c r="I252" s="14">
        <v>6</v>
      </c>
      <c r="J252" s="14" t="s">
        <v>238</v>
      </c>
      <c r="K252" s="14">
        <v>6</v>
      </c>
      <c r="L252" s="14" t="str">
        <f>VLOOKUP($C252,'Info on Coh Anal Stocks'!$A$6:$K$68,2,FALSE)</f>
        <v>BC</v>
      </c>
      <c r="M252" s="14" t="str">
        <f>VLOOKUP($C252,'Info on Coh Anal Stocks'!$A$6:$K$68,3,FALSE)</f>
        <v>NBC</v>
      </c>
      <c r="N252" s="14" t="str">
        <f>VLOOKUP($C252,'Info on Coh Anal Stocks'!$A$6:$K$68,4,FALSE)</f>
        <v>Kitsumkalum Yearlings</v>
      </c>
      <c r="O252" s="14">
        <f>VLOOKUP($C252,'Info on Coh Anal Stocks'!$A$6:$K$68,5,FALSE)</f>
        <v>5</v>
      </c>
      <c r="P252" s="14">
        <f>VLOOKUP($C252,'Info on Coh Anal Stocks'!$A$6:$K$68,6,FALSE)</f>
        <v>3</v>
      </c>
      <c r="Q252" s="14">
        <f>VLOOKUP($C252,'Info on Coh Anal Stocks'!$A$6:$K$68,7,FALSE)</f>
        <v>5</v>
      </c>
      <c r="R252" s="14">
        <f>VLOOKUP($C252,'Info on Coh Anal Stocks'!$A$6:$K$68,8,FALSE)</f>
        <v>6</v>
      </c>
      <c r="S252" s="14">
        <f>VLOOKUP($C252,'Info on Coh Anal Stocks'!$A$6:$K$68,9,FALSE)</f>
        <v>1</v>
      </c>
      <c r="T252" s="14">
        <f>VLOOKUP($C252,'Info on Coh Anal Stocks'!$A$6:$K$68,10,FALSE)</f>
        <v>2</v>
      </c>
      <c r="U252">
        <f t="shared" si="17"/>
        <v>2003</v>
      </c>
      <c r="V252" s="14">
        <f>VLOOKUP($C252,'Info on Coh Anal Stocks'!$A$6:$K$68,10,FALSE)</f>
        <v>2</v>
      </c>
      <c r="W252" t="str">
        <f t="shared" si="18"/>
        <v>stream</v>
      </c>
      <c r="X252">
        <f t="shared" si="15"/>
        <v>0</v>
      </c>
    </row>
    <row r="253" spans="1:24" x14ac:dyDescent="0.25">
      <c r="A253" s="14" t="str">
        <f t="shared" si="16"/>
        <v>KLY2002</v>
      </c>
      <c r="B253" s="14" t="s">
        <v>3</v>
      </c>
      <c r="C253" s="14" t="s">
        <v>34</v>
      </c>
      <c r="D253" s="14">
        <v>2002</v>
      </c>
      <c r="E253" s="14">
        <v>1.845689E-3</v>
      </c>
      <c r="F253" s="14">
        <v>3.9538249999999997E-2</v>
      </c>
      <c r="G253" s="14">
        <v>0.1149405</v>
      </c>
      <c r="H253" s="14">
        <v>3</v>
      </c>
      <c r="I253" s="14">
        <v>6</v>
      </c>
      <c r="J253" s="14" t="s">
        <v>238</v>
      </c>
      <c r="K253" s="14">
        <v>6</v>
      </c>
      <c r="L253" s="14" t="str">
        <f>VLOOKUP($C253,'Info on Coh Anal Stocks'!$A$6:$K$68,2,FALSE)</f>
        <v>BC</v>
      </c>
      <c r="M253" s="14" t="str">
        <f>VLOOKUP($C253,'Info on Coh Anal Stocks'!$A$6:$K$68,3,FALSE)</f>
        <v>NBC</v>
      </c>
      <c r="N253" s="14" t="str">
        <f>VLOOKUP($C253,'Info on Coh Anal Stocks'!$A$6:$K$68,4,FALSE)</f>
        <v>Kitsumkalum Yearlings</v>
      </c>
      <c r="O253" s="14">
        <f>VLOOKUP($C253,'Info on Coh Anal Stocks'!$A$6:$K$68,5,FALSE)</f>
        <v>5</v>
      </c>
      <c r="P253" s="14">
        <f>VLOOKUP($C253,'Info on Coh Anal Stocks'!$A$6:$K$68,6,FALSE)</f>
        <v>3</v>
      </c>
      <c r="Q253" s="14">
        <f>VLOOKUP($C253,'Info on Coh Anal Stocks'!$A$6:$K$68,7,FALSE)</f>
        <v>5</v>
      </c>
      <c r="R253" s="14">
        <f>VLOOKUP($C253,'Info on Coh Anal Stocks'!$A$6:$K$68,8,FALSE)</f>
        <v>6</v>
      </c>
      <c r="S253" s="14">
        <f>VLOOKUP($C253,'Info on Coh Anal Stocks'!$A$6:$K$68,9,FALSE)</f>
        <v>1</v>
      </c>
      <c r="T253" s="14">
        <f>VLOOKUP($C253,'Info on Coh Anal Stocks'!$A$6:$K$68,10,FALSE)</f>
        <v>2</v>
      </c>
      <c r="U253">
        <f t="shared" si="17"/>
        <v>2004</v>
      </c>
      <c r="V253" s="14">
        <f>VLOOKUP($C253,'Info on Coh Anal Stocks'!$A$6:$K$68,10,FALSE)</f>
        <v>2</v>
      </c>
      <c r="W253" t="str">
        <f t="shared" si="18"/>
        <v>stream</v>
      </c>
      <c r="X253">
        <f t="shared" si="15"/>
        <v>0</v>
      </c>
    </row>
    <row r="254" spans="1:24" x14ac:dyDescent="0.25">
      <c r="A254" s="14" t="str">
        <f t="shared" si="16"/>
        <v>KLY2003</v>
      </c>
      <c r="B254" s="14" t="s">
        <v>3</v>
      </c>
      <c r="C254" s="14" t="s">
        <v>34</v>
      </c>
      <c r="D254" s="14">
        <v>2003</v>
      </c>
      <c r="E254" s="14">
        <v>9.7086329999999997E-4</v>
      </c>
      <c r="F254" s="14">
        <v>3.5562209999999997E-2</v>
      </c>
      <c r="G254" s="14">
        <v>0.1030446</v>
      </c>
      <c r="H254" s="14">
        <v>3</v>
      </c>
      <c r="I254" s="14">
        <v>6</v>
      </c>
      <c r="J254" s="14" t="s">
        <v>238</v>
      </c>
      <c r="K254" s="14">
        <v>6</v>
      </c>
      <c r="L254" s="14" t="str">
        <f>VLOOKUP($C254,'Info on Coh Anal Stocks'!$A$6:$K$68,2,FALSE)</f>
        <v>BC</v>
      </c>
      <c r="M254" s="14" t="str">
        <f>VLOOKUP($C254,'Info on Coh Anal Stocks'!$A$6:$K$68,3,FALSE)</f>
        <v>NBC</v>
      </c>
      <c r="N254" s="14" t="str">
        <f>VLOOKUP($C254,'Info on Coh Anal Stocks'!$A$6:$K$68,4,FALSE)</f>
        <v>Kitsumkalum Yearlings</v>
      </c>
      <c r="O254" s="14">
        <f>VLOOKUP($C254,'Info on Coh Anal Stocks'!$A$6:$K$68,5,FALSE)</f>
        <v>5</v>
      </c>
      <c r="P254" s="14">
        <f>VLOOKUP($C254,'Info on Coh Anal Stocks'!$A$6:$K$68,6,FALSE)</f>
        <v>3</v>
      </c>
      <c r="Q254" s="14">
        <f>VLOOKUP($C254,'Info on Coh Anal Stocks'!$A$6:$K$68,7,FALSE)</f>
        <v>5</v>
      </c>
      <c r="R254" s="14">
        <f>VLOOKUP($C254,'Info on Coh Anal Stocks'!$A$6:$K$68,8,FALSE)</f>
        <v>6</v>
      </c>
      <c r="S254" s="14">
        <f>VLOOKUP($C254,'Info on Coh Anal Stocks'!$A$6:$K$68,9,FALSE)</f>
        <v>1</v>
      </c>
      <c r="T254" s="14">
        <f>VLOOKUP($C254,'Info on Coh Anal Stocks'!$A$6:$K$68,10,FALSE)</f>
        <v>2</v>
      </c>
      <c r="U254">
        <f t="shared" si="17"/>
        <v>2005</v>
      </c>
      <c r="V254" s="14">
        <f>VLOOKUP($C254,'Info on Coh Anal Stocks'!$A$6:$K$68,10,FALSE)</f>
        <v>2</v>
      </c>
      <c r="W254" t="str">
        <f t="shared" si="18"/>
        <v>stream</v>
      </c>
      <c r="X254">
        <f t="shared" si="15"/>
        <v>0</v>
      </c>
    </row>
    <row r="255" spans="1:24" x14ac:dyDescent="0.25">
      <c r="A255" s="14" t="str">
        <f t="shared" si="16"/>
        <v>KLY2004</v>
      </c>
      <c r="B255" s="14" t="s">
        <v>3</v>
      </c>
      <c r="C255" s="14" t="s">
        <v>34</v>
      </c>
      <c r="D255" s="14">
        <v>2004</v>
      </c>
      <c r="E255" s="14">
        <v>2.2550869999999998E-3</v>
      </c>
      <c r="F255" s="14">
        <v>3.1526129999999999E-2</v>
      </c>
      <c r="G255" s="14">
        <v>8.7734140000000002E-2</v>
      </c>
      <c r="H255" s="14">
        <v>3</v>
      </c>
      <c r="I255" s="14">
        <v>6</v>
      </c>
      <c r="J255" s="14" t="s">
        <v>238</v>
      </c>
      <c r="K255" s="14">
        <v>6</v>
      </c>
      <c r="L255" s="14" t="str">
        <f>VLOOKUP($C255,'Info on Coh Anal Stocks'!$A$6:$K$68,2,FALSE)</f>
        <v>BC</v>
      </c>
      <c r="M255" s="14" t="str">
        <f>VLOOKUP($C255,'Info on Coh Anal Stocks'!$A$6:$K$68,3,FALSE)</f>
        <v>NBC</v>
      </c>
      <c r="N255" s="14" t="str">
        <f>VLOOKUP($C255,'Info on Coh Anal Stocks'!$A$6:$K$68,4,FALSE)</f>
        <v>Kitsumkalum Yearlings</v>
      </c>
      <c r="O255" s="14">
        <f>VLOOKUP($C255,'Info on Coh Anal Stocks'!$A$6:$K$68,5,FALSE)</f>
        <v>5</v>
      </c>
      <c r="P255" s="14">
        <f>VLOOKUP($C255,'Info on Coh Anal Stocks'!$A$6:$K$68,6,FALSE)</f>
        <v>3</v>
      </c>
      <c r="Q255" s="14">
        <f>VLOOKUP($C255,'Info on Coh Anal Stocks'!$A$6:$K$68,7,FALSE)</f>
        <v>5</v>
      </c>
      <c r="R255" s="14">
        <f>VLOOKUP($C255,'Info on Coh Anal Stocks'!$A$6:$K$68,8,FALSE)</f>
        <v>6</v>
      </c>
      <c r="S255" s="14">
        <f>VLOOKUP($C255,'Info on Coh Anal Stocks'!$A$6:$K$68,9,FALSE)</f>
        <v>1</v>
      </c>
      <c r="T255" s="14">
        <f>VLOOKUP($C255,'Info on Coh Anal Stocks'!$A$6:$K$68,10,FALSE)</f>
        <v>2</v>
      </c>
      <c r="U255">
        <f t="shared" si="17"/>
        <v>2006</v>
      </c>
      <c r="V255" s="14">
        <f>VLOOKUP($C255,'Info on Coh Anal Stocks'!$A$6:$K$68,10,FALSE)</f>
        <v>2</v>
      </c>
      <c r="W255" t="str">
        <f t="shared" si="18"/>
        <v>stream</v>
      </c>
      <c r="X255">
        <f t="shared" si="15"/>
        <v>0</v>
      </c>
    </row>
    <row r="256" spans="1:24" x14ac:dyDescent="0.25">
      <c r="A256" s="14" t="str">
        <f t="shared" si="16"/>
        <v>KLY2005</v>
      </c>
      <c r="B256" s="14" t="s">
        <v>3</v>
      </c>
      <c r="C256" s="14" t="s">
        <v>34</v>
      </c>
      <c r="D256" s="14">
        <v>2005</v>
      </c>
      <c r="E256" s="14" t="s">
        <v>142</v>
      </c>
      <c r="F256" s="14" t="s">
        <v>142</v>
      </c>
      <c r="G256" s="14" t="s">
        <v>142</v>
      </c>
      <c r="H256" s="14" t="s">
        <v>142</v>
      </c>
      <c r="I256" s="14" t="s">
        <v>142</v>
      </c>
      <c r="J256" s="14" t="s">
        <v>142</v>
      </c>
      <c r="K256" s="14" t="s">
        <v>142</v>
      </c>
      <c r="L256" s="14" t="str">
        <f>VLOOKUP($C256,'Info on Coh Anal Stocks'!$A$6:$K$68,2,FALSE)</f>
        <v>BC</v>
      </c>
      <c r="M256" s="14" t="str">
        <f>VLOOKUP($C256,'Info on Coh Anal Stocks'!$A$6:$K$68,3,FALSE)</f>
        <v>NBC</v>
      </c>
      <c r="N256" s="14" t="str">
        <f>VLOOKUP($C256,'Info on Coh Anal Stocks'!$A$6:$K$68,4,FALSE)</f>
        <v>Kitsumkalum Yearlings</v>
      </c>
      <c r="O256" s="14">
        <f>VLOOKUP($C256,'Info on Coh Anal Stocks'!$A$6:$K$68,5,FALSE)</f>
        <v>5</v>
      </c>
      <c r="P256" s="14">
        <f>VLOOKUP($C256,'Info on Coh Anal Stocks'!$A$6:$K$68,6,FALSE)</f>
        <v>3</v>
      </c>
      <c r="Q256" s="14">
        <f>VLOOKUP($C256,'Info on Coh Anal Stocks'!$A$6:$K$68,7,FALSE)</f>
        <v>5</v>
      </c>
      <c r="R256" s="14">
        <f>VLOOKUP($C256,'Info on Coh Anal Stocks'!$A$6:$K$68,8,FALSE)</f>
        <v>6</v>
      </c>
      <c r="S256" s="14">
        <f>VLOOKUP($C256,'Info on Coh Anal Stocks'!$A$6:$K$68,9,FALSE)</f>
        <v>1</v>
      </c>
      <c r="T256" s="14">
        <f>VLOOKUP($C256,'Info on Coh Anal Stocks'!$A$6:$K$68,10,FALSE)</f>
        <v>2</v>
      </c>
      <c r="U256">
        <f t="shared" si="17"/>
        <v>2007</v>
      </c>
      <c r="V256" s="14">
        <f>VLOOKUP($C256,'Info on Coh Anal Stocks'!$A$6:$K$68,10,FALSE)</f>
        <v>2</v>
      </c>
      <c r="W256" t="str">
        <f t="shared" si="18"/>
        <v>stream</v>
      </c>
      <c r="X256" t="str">
        <f t="shared" si="15"/>
        <v>na</v>
      </c>
    </row>
    <row r="257" spans="1:24" x14ac:dyDescent="0.25">
      <c r="A257" s="14" t="str">
        <f t="shared" si="16"/>
        <v>KLY2006</v>
      </c>
      <c r="B257" s="14" t="s">
        <v>3</v>
      </c>
      <c r="C257" s="14" t="s">
        <v>34</v>
      </c>
      <c r="D257" s="14">
        <v>2006</v>
      </c>
      <c r="E257" s="14">
        <v>8.4851429999999997E-4</v>
      </c>
      <c r="F257" s="14">
        <v>2.0055960000000001E-2</v>
      </c>
      <c r="G257" s="14">
        <v>5.3184639999999998E-2</v>
      </c>
      <c r="H257" s="14">
        <v>3</v>
      </c>
      <c r="I257" s="14">
        <v>6</v>
      </c>
      <c r="J257" s="14" t="s">
        <v>238</v>
      </c>
      <c r="K257" s="14">
        <v>6</v>
      </c>
      <c r="L257" s="14" t="str">
        <f>VLOOKUP($C257,'Info on Coh Anal Stocks'!$A$6:$K$68,2,FALSE)</f>
        <v>BC</v>
      </c>
      <c r="M257" s="14" t="str">
        <f>VLOOKUP($C257,'Info on Coh Anal Stocks'!$A$6:$K$68,3,FALSE)</f>
        <v>NBC</v>
      </c>
      <c r="N257" s="14" t="str">
        <f>VLOOKUP($C257,'Info on Coh Anal Stocks'!$A$6:$K$68,4,FALSE)</f>
        <v>Kitsumkalum Yearlings</v>
      </c>
      <c r="O257" s="14">
        <f>VLOOKUP($C257,'Info on Coh Anal Stocks'!$A$6:$K$68,5,FALSE)</f>
        <v>5</v>
      </c>
      <c r="P257" s="14">
        <f>VLOOKUP($C257,'Info on Coh Anal Stocks'!$A$6:$K$68,6,FALSE)</f>
        <v>3</v>
      </c>
      <c r="Q257" s="14">
        <f>VLOOKUP($C257,'Info on Coh Anal Stocks'!$A$6:$K$68,7,FALSE)</f>
        <v>5</v>
      </c>
      <c r="R257" s="14">
        <f>VLOOKUP($C257,'Info on Coh Anal Stocks'!$A$6:$K$68,8,FALSE)</f>
        <v>6</v>
      </c>
      <c r="S257" s="14">
        <f>VLOOKUP($C257,'Info on Coh Anal Stocks'!$A$6:$K$68,9,FALSE)</f>
        <v>1</v>
      </c>
      <c r="T257" s="14">
        <f>VLOOKUP($C257,'Info on Coh Anal Stocks'!$A$6:$K$68,10,FALSE)</f>
        <v>2</v>
      </c>
      <c r="U257">
        <f t="shared" si="17"/>
        <v>2008</v>
      </c>
      <c r="V257" s="14">
        <f>VLOOKUP($C257,'Info on Coh Anal Stocks'!$A$6:$K$68,10,FALSE)</f>
        <v>2</v>
      </c>
      <c r="W257" t="str">
        <f t="shared" si="18"/>
        <v>stream</v>
      </c>
      <c r="X257">
        <f t="shared" si="15"/>
        <v>0</v>
      </c>
    </row>
    <row r="258" spans="1:24" x14ac:dyDescent="0.25">
      <c r="A258" s="14" t="str">
        <f t="shared" si="16"/>
        <v>KLY2007</v>
      </c>
      <c r="B258" s="14" t="s">
        <v>3</v>
      </c>
      <c r="C258" s="14" t="s">
        <v>34</v>
      </c>
      <c r="D258" s="14">
        <v>2007</v>
      </c>
      <c r="E258" s="19">
        <v>3.409736E-3</v>
      </c>
      <c r="F258" s="14">
        <v>1.4840870000000001E-2</v>
      </c>
      <c r="G258" s="14">
        <v>3.8707360000000003E-2</v>
      </c>
      <c r="H258" s="14">
        <v>3</v>
      </c>
      <c r="I258" s="14">
        <v>6</v>
      </c>
      <c r="J258" s="14" t="s">
        <v>238</v>
      </c>
      <c r="K258" s="14">
        <v>6</v>
      </c>
      <c r="L258" s="14" t="str">
        <f>VLOOKUP($C258,'Info on Coh Anal Stocks'!$A$6:$K$68,2,FALSE)</f>
        <v>BC</v>
      </c>
      <c r="M258" s="14" t="str">
        <f>VLOOKUP($C258,'Info on Coh Anal Stocks'!$A$6:$K$68,3,FALSE)</f>
        <v>NBC</v>
      </c>
      <c r="N258" s="14" t="str">
        <f>VLOOKUP($C258,'Info on Coh Anal Stocks'!$A$6:$K$68,4,FALSE)</f>
        <v>Kitsumkalum Yearlings</v>
      </c>
      <c r="O258" s="14">
        <f>VLOOKUP($C258,'Info on Coh Anal Stocks'!$A$6:$K$68,5,FALSE)</f>
        <v>5</v>
      </c>
      <c r="P258" s="14">
        <f>VLOOKUP($C258,'Info on Coh Anal Stocks'!$A$6:$K$68,6,FALSE)</f>
        <v>3</v>
      </c>
      <c r="Q258" s="14">
        <f>VLOOKUP($C258,'Info on Coh Anal Stocks'!$A$6:$K$68,7,FALSE)</f>
        <v>5</v>
      </c>
      <c r="R258" s="14">
        <f>VLOOKUP($C258,'Info on Coh Anal Stocks'!$A$6:$K$68,8,FALSE)</f>
        <v>6</v>
      </c>
      <c r="S258" s="14">
        <f>VLOOKUP($C258,'Info on Coh Anal Stocks'!$A$6:$K$68,9,FALSE)</f>
        <v>1</v>
      </c>
      <c r="T258" s="14">
        <f>VLOOKUP($C258,'Info on Coh Anal Stocks'!$A$6:$K$68,10,FALSE)</f>
        <v>2</v>
      </c>
      <c r="U258">
        <f t="shared" si="17"/>
        <v>2009</v>
      </c>
      <c r="V258" s="14">
        <f>VLOOKUP($C258,'Info on Coh Anal Stocks'!$A$6:$K$68,10,FALSE)</f>
        <v>2</v>
      </c>
      <c r="W258" t="str">
        <f t="shared" si="18"/>
        <v>stream</v>
      </c>
      <c r="X258">
        <f t="shared" si="15"/>
        <v>0</v>
      </c>
    </row>
    <row r="259" spans="1:24" x14ac:dyDescent="0.25">
      <c r="A259" s="14" t="str">
        <f t="shared" si="16"/>
        <v>KLY2008</v>
      </c>
      <c r="B259" s="14" t="s">
        <v>3</v>
      </c>
      <c r="C259" s="14" t="s">
        <v>34</v>
      </c>
      <c r="D259" s="14">
        <v>2008</v>
      </c>
      <c r="E259" s="19">
        <v>3.9990609999999998E-4</v>
      </c>
      <c r="F259" s="14">
        <v>1.0984259999999999E-2</v>
      </c>
      <c r="G259" s="14">
        <v>2.9542800000000001E-2</v>
      </c>
      <c r="H259" s="14">
        <v>3</v>
      </c>
      <c r="I259" s="14">
        <v>6</v>
      </c>
      <c r="J259" s="14" t="s">
        <v>238</v>
      </c>
      <c r="K259" s="14">
        <v>6</v>
      </c>
      <c r="L259" s="14" t="str">
        <f>VLOOKUP($C259,'Info on Coh Anal Stocks'!$A$6:$K$68,2,FALSE)</f>
        <v>BC</v>
      </c>
      <c r="M259" s="14" t="str">
        <f>VLOOKUP($C259,'Info on Coh Anal Stocks'!$A$6:$K$68,3,FALSE)</f>
        <v>NBC</v>
      </c>
      <c r="N259" s="14" t="str">
        <f>VLOOKUP($C259,'Info on Coh Anal Stocks'!$A$6:$K$68,4,FALSE)</f>
        <v>Kitsumkalum Yearlings</v>
      </c>
      <c r="O259" s="14">
        <f>VLOOKUP($C259,'Info on Coh Anal Stocks'!$A$6:$K$68,5,FALSE)</f>
        <v>5</v>
      </c>
      <c r="P259" s="14">
        <f>VLOOKUP($C259,'Info on Coh Anal Stocks'!$A$6:$K$68,6,FALSE)</f>
        <v>3</v>
      </c>
      <c r="Q259" s="14">
        <f>VLOOKUP($C259,'Info on Coh Anal Stocks'!$A$6:$K$68,7,FALSE)</f>
        <v>5</v>
      </c>
      <c r="R259" s="14">
        <f>VLOOKUP($C259,'Info on Coh Anal Stocks'!$A$6:$K$68,8,FALSE)</f>
        <v>6</v>
      </c>
      <c r="S259" s="14">
        <f>VLOOKUP($C259,'Info on Coh Anal Stocks'!$A$6:$K$68,9,FALSE)</f>
        <v>1</v>
      </c>
      <c r="T259" s="14">
        <f>VLOOKUP($C259,'Info on Coh Anal Stocks'!$A$6:$K$68,10,FALSE)</f>
        <v>2</v>
      </c>
      <c r="U259">
        <f t="shared" si="17"/>
        <v>2010</v>
      </c>
      <c r="V259" s="14">
        <f>VLOOKUP($C259,'Info on Coh Anal Stocks'!$A$6:$K$68,10,FALSE)</f>
        <v>2</v>
      </c>
      <c r="W259" t="str">
        <f t="shared" si="18"/>
        <v>stream</v>
      </c>
      <c r="X259">
        <f t="shared" si="15"/>
        <v>0</v>
      </c>
    </row>
    <row r="260" spans="1:24" x14ac:dyDescent="0.25">
      <c r="A260" s="14" t="str">
        <f t="shared" si="16"/>
        <v>KLY2009</v>
      </c>
      <c r="B260" s="14" t="s">
        <v>3</v>
      </c>
      <c r="C260" s="14" t="s">
        <v>34</v>
      </c>
      <c r="D260" s="14">
        <v>2009</v>
      </c>
      <c r="E260" s="14">
        <v>1.961311E-4</v>
      </c>
      <c r="F260" s="14">
        <v>3.3707939999999999E-3</v>
      </c>
      <c r="G260" s="14">
        <v>8.6445719999999997E-3</v>
      </c>
      <c r="H260" s="14">
        <v>3</v>
      </c>
      <c r="I260" s="14">
        <v>6</v>
      </c>
      <c r="J260" s="14" t="s">
        <v>238</v>
      </c>
      <c r="K260" s="14">
        <v>6</v>
      </c>
      <c r="L260" s="14" t="str">
        <f>VLOOKUP($C260,'Info on Coh Anal Stocks'!$A$6:$K$68,2,FALSE)</f>
        <v>BC</v>
      </c>
      <c r="M260" s="14" t="str">
        <f>VLOOKUP($C260,'Info on Coh Anal Stocks'!$A$6:$K$68,3,FALSE)</f>
        <v>NBC</v>
      </c>
      <c r="N260" s="14" t="str">
        <f>VLOOKUP($C260,'Info on Coh Anal Stocks'!$A$6:$K$68,4,FALSE)</f>
        <v>Kitsumkalum Yearlings</v>
      </c>
      <c r="O260" s="14">
        <f>VLOOKUP($C260,'Info on Coh Anal Stocks'!$A$6:$K$68,5,FALSE)</f>
        <v>5</v>
      </c>
      <c r="P260" s="14">
        <f>VLOOKUP($C260,'Info on Coh Anal Stocks'!$A$6:$K$68,6,FALSE)</f>
        <v>3</v>
      </c>
      <c r="Q260" s="14">
        <f>VLOOKUP($C260,'Info on Coh Anal Stocks'!$A$6:$K$68,7,FALSE)</f>
        <v>5</v>
      </c>
      <c r="R260" s="14">
        <f>VLOOKUP($C260,'Info on Coh Anal Stocks'!$A$6:$K$68,8,FALSE)</f>
        <v>6</v>
      </c>
      <c r="S260" s="14">
        <f>VLOOKUP($C260,'Info on Coh Anal Stocks'!$A$6:$K$68,9,FALSE)</f>
        <v>1</v>
      </c>
      <c r="T260" s="14">
        <f>VLOOKUP($C260,'Info on Coh Anal Stocks'!$A$6:$K$68,10,FALSE)</f>
        <v>2</v>
      </c>
      <c r="U260">
        <f t="shared" si="17"/>
        <v>2011</v>
      </c>
      <c r="V260" s="14">
        <f>VLOOKUP($C260,'Info on Coh Anal Stocks'!$A$6:$K$68,10,FALSE)</f>
        <v>2</v>
      </c>
      <c r="W260" t="str">
        <f t="shared" si="18"/>
        <v>stream</v>
      </c>
      <c r="X260">
        <f t="shared" si="15"/>
        <v>0</v>
      </c>
    </row>
    <row r="261" spans="1:24" x14ac:dyDescent="0.25">
      <c r="A261" s="14" t="str">
        <f t="shared" si="16"/>
        <v>KLY2010</v>
      </c>
      <c r="B261" s="14" t="s">
        <v>3</v>
      </c>
      <c r="C261" s="14" t="s">
        <v>34</v>
      </c>
      <c r="D261" s="14">
        <v>2010</v>
      </c>
      <c r="E261" s="19">
        <v>3.4858620000000003E-4</v>
      </c>
      <c r="F261" s="14">
        <v>2.149247E-2</v>
      </c>
      <c r="G261" s="14">
        <v>5.9640609999999997E-2</v>
      </c>
      <c r="H261" s="14">
        <v>3</v>
      </c>
      <c r="I261" s="14">
        <v>6</v>
      </c>
      <c r="J261" s="14" t="s">
        <v>238</v>
      </c>
      <c r="K261" s="14">
        <v>6</v>
      </c>
      <c r="L261" s="14" t="str">
        <f>VLOOKUP($C261,'Info on Coh Anal Stocks'!$A$6:$K$68,2,FALSE)</f>
        <v>BC</v>
      </c>
      <c r="M261" s="14" t="str">
        <f>VLOOKUP($C261,'Info on Coh Anal Stocks'!$A$6:$K$68,3,FALSE)</f>
        <v>NBC</v>
      </c>
      <c r="N261" s="14" t="str">
        <f>VLOOKUP($C261,'Info on Coh Anal Stocks'!$A$6:$K$68,4,FALSE)</f>
        <v>Kitsumkalum Yearlings</v>
      </c>
      <c r="O261" s="14">
        <f>VLOOKUP($C261,'Info on Coh Anal Stocks'!$A$6:$K$68,5,FALSE)</f>
        <v>5</v>
      </c>
      <c r="P261" s="14">
        <f>VLOOKUP($C261,'Info on Coh Anal Stocks'!$A$6:$K$68,6,FALSE)</f>
        <v>3</v>
      </c>
      <c r="Q261" s="14">
        <f>VLOOKUP($C261,'Info on Coh Anal Stocks'!$A$6:$K$68,7,FALSE)</f>
        <v>5</v>
      </c>
      <c r="R261" s="14">
        <f>VLOOKUP($C261,'Info on Coh Anal Stocks'!$A$6:$K$68,8,FALSE)</f>
        <v>6</v>
      </c>
      <c r="S261" s="14">
        <f>VLOOKUP($C261,'Info on Coh Anal Stocks'!$A$6:$K$68,9,FALSE)</f>
        <v>1</v>
      </c>
      <c r="T261" s="14">
        <f>VLOOKUP($C261,'Info on Coh Anal Stocks'!$A$6:$K$68,10,FALSE)</f>
        <v>2</v>
      </c>
      <c r="U261">
        <f t="shared" si="17"/>
        <v>2012</v>
      </c>
      <c r="V261" s="14">
        <f>VLOOKUP($C261,'Info on Coh Anal Stocks'!$A$6:$K$68,10,FALSE)</f>
        <v>2</v>
      </c>
      <c r="W261" t="str">
        <f t="shared" si="18"/>
        <v>stream</v>
      </c>
      <c r="X261">
        <f t="shared" si="15"/>
        <v>0</v>
      </c>
    </row>
    <row r="262" spans="1:24" x14ac:dyDescent="0.25">
      <c r="A262" s="14" t="str">
        <f t="shared" si="16"/>
        <v>KLY2011</v>
      </c>
      <c r="B262" s="14" t="s">
        <v>3</v>
      </c>
      <c r="C262" s="14" t="s">
        <v>34</v>
      </c>
      <c r="D262" s="14">
        <v>2011</v>
      </c>
      <c r="E262" s="14">
        <v>5.4275060000000003E-4</v>
      </c>
      <c r="F262" s="14">
        <v>1.6069549999999998E-2</v>
      </c>
      <c r="G262" s="14">
        <v>3.9953379999999997E-2</v>
      </c>
      <c r="H262" s="14">
        <v>3</v>
      </c>
      <c r="I262" s="14">
        <v>6</v>
      </c>
      <c r="J262" s="14" t="s">
        <v>239</v>
      </c>
      <c r="K262" s="14">
        <v>5</v>
      </c>
      <c r="L262" s="14" t="str">
        <f>VLOOKUP($C262,'Info on Coh Anal Stocks'!$A$6:$K$68,2,FALSE)</f>
        <v>BC</v>
      </c>
      <c r="M262" s="14" t="str">
        <f>VLOOKUP($C262,'Info on Coh Anal Stocks'!$A$6:$K$68,3,FALSE)</f>
        <v>NBC</v>
      </c>
      <c r="N262" s="14" t="str">
        <f>VLOOKUP($C262,'Info on Coh Anal Stocks'!$A$6:$K$68,4,FALSE)</f>
        <v>Kitsumkalum Yearlings</v>
      </c>
      <c r="O262" s="14">
        <f>VLOOKUP($C262,'Info on Coh Anal Stocks'!$A$6:$K$68,5,FALSE)</f>
        <v>5</v>
      </c>
      <c r="P262" s="14">
        <f>VLOOKUP($C262,'Info on Coh Anal Stocks'!$A$6:$K$68,6,FALSE)</f>
        <v>3</v>
      </c>
      <c r="Q262" s="14">
        <f>VLOOKUP($C262,'Info on Coh Anal Stocks'!$A$6:$K$68,7,FALSE)</f>
        <v>5</v>
      </c>
      <c r="R262" s="14">
        <f>VLOOKUP($C262,'Info on Coh Anal Stocks'!$A$6:$K$68,8,FALSE)</f>
        <v>6</v>
      </c>
      <c r="S262" s="14">
        <f>VLOOKUP($C262,'Info on Coh Anal Stocks'!$A$6:$K$68,9,FALSE)</f>
        <v>1</v>
      </c>
      <c r="T262" s="14">
        <f>VLOOKUP($C262,'Info on Coh Anal Stocks'!$A$6:$K$68,10,FALSE)</f>
        <v>2</v>
      </c>
      <c r="U262">
        <f t="shared" si="17"/>
        <v>2013</v>
      </c>
      <c r="V262" s="14">
        <f>VLOOKUP($C262,'Info on Coh Anal Stocks'!$A$6:$K$68,10,FALSE)</f>
        <v>2</v>
      </c>
      <c r="W262" t="str">
        <f t="shared" si="18"/>
        <v>stream</v>
      </c>
      <c r="X262">
        <f t="shared" si="15"/>
        <v>1</v>
      </c>
    </row>
    <row r="263" spans="1:24" x14ac:dyDescent="0.25">
      <c r="A263" s="14" t="str">
        <f t="shared" si="16"/>
        <v>KLY2012</v>
      </c>
      <c r="B263" s="14" t="s">
        <v>3</v>
      </c>
      <c r="C263" s="14" t="s">
        <v>34</v>
      </c>
      <c r="D263" s="14">
        <v>2012</v>
      </c>
      <c r="E263" s="14">
        <v>1.73135E-3</v>
      </c>
      <c r="F263" s="14">
        <v>2.333061E-3</v>
      </c>
      <c r="G263" s="14">
        <v>4.3184989999999999E-3</v>
      </c>
      <c r="H263" s="14">
        <v>3</v>
      </c>
      <c r="I263" s="14">
        <v>6</v>
      </c>
      <c r="J263" s="14" t="s">
        <v>239</v>
      </c>
      <c r="K263" s="14">
        <v>4</v>
      </c>
      <c r="L263" s="14" t="str">
        <f>VLOOKUP($C263,'Info on Coh Anal Stocks'!$A$6:$K$68,2,FALSE)</f>
        <v>BC</v>
      </c>
      <c r="M263" s="14" t="str">
        <f>VLOOKUP($C263,'Info on Coh Anal Stocks'!$A$6:$K$68,3,FALSE)</f>
        <v>NBC</v>
      </c>
      <c r="N263" s="14" t="str">
        <f>VLOOKUP($C263,'Info on Coh Anal Stocks'!$A$6:$K$68,4,FALSE)</f>
        <v>Kitsumkalum Yearlings</v>
      </c>
      <c r="O263" s="14">
        <f>VLOOKUP($C263,'Info on Coh Anal Stocks'!$A$6:$K$68,5,FALSE)</f>
        <v>5</v>
      </c>
      <c r="P263" s="14">
        <f>VLOOKUP($C263,'Info on Coh Anal Stocks'!$A$6:$K$68,6,FALSE)</f>
        <v>3</v>
      </c>
      <c r="Q263" s="14">
        <f>VLOOKUP($C263,'Info on Coh Anal Stocks'!$A$6:$K$68,7,FALSE)</f>
        <v>5</v>
      </c>
      <c r="R263" s="14">
        <f>VLOOKUP($C263,'Info on Coh Anal Stocks'!$A$6:$K$68,8,FALSE)</f>
        <v>6</v>
      </c>
      <c r="S263" s="14">
        <f>VLOOKUP($C263,'Info on Coh Anal Stocks'!$A$6:$K$68,9,FALSE)</f>
        <v>1</v>
      </c>
      <c r="T263" s="14">
        <f>VLOOKUP($C263,'Info on Coh Anal Stocks'!$A$6:$K$68,10,FALSE)</f>
        <v>2</v>
      </c>
      <c r="U263">
        <f t="shared" si="17"/>
        <v>2014</v>
      </c>
      <c r="V263" s="14">
        <f>VLOOKUP($C263,'Info on Coh Anal Stocks'!$A$6:$K$68,10,FALSE)</f>
        <v>2</v>
      </c>
      <c r="W263" t="str">
        <f t="shared" si="18"/>
        <v>stream</v>
      </c>
      <c r="X263">
        <f t="shared" si="15"/>
        <v>2</v>
      </c>
    </row>
    <row r="264" spans="1:24" x14ac:dyDescent="0.25">
      <c r="A264" s="14" t="str">
        <f t="shared" si="16"/>
        <v>MSH2008</v>
      </c>
      <c r="B264" s="14" t="s">
        <v>3</v>
      </c>
      <c r="C264" s="14" t="s">
        <v>16</v>
      </c>
      <c r="D264" s="14">
        <v>2008</v>
      </c>
      <c r="E264" s="19">
        <v>2.577181E-7</v>
      </c>
      <c r="F264" s="14">
        <v>1.7987610000000001E-3</v>
      </c>
      <c r="G264" s="14">
        <v>5.0606150000000001E-3</v>
      </c>
      <c r="H264" s="14">
        <v>2</v>
      </c>
      <c r="I264" s="14">
        <v>5</v>
      </c>
      <c r="J264" s="14" t="s">
        <v>238</v>
      </c>
      <c r="K264" s="14">
        <v>5</v>
      </c>
      <c r="L264" s="14" t="str">
        <f>VLOOKUP($C264,'Info on Coh Anal Stocks'!$A$6:$K$68,2,FALSE)</f>
        <v>BC</v>
      </c>
      <c r="M264" s="14" t="str">
        <f>VLOOKUP($C264,'Info on Coh Anal Stocks'!$A$6:$K$68,3,FALSE)</f>
        <v>UPF</v>
      </c>
      <c r="N264" s="14" t="str">
        <f>VLOOKUP($C264,'Info on Coh Anal Stocks'!$A$6:$K$68,4,FALSE)</f>
        <v>Middle Shuswap Summers</v>
      </c>
      <c r="O264" s="14">
        <f>VLOOKUP($C264,'Info on Coh Anal Stocks'!$A$6:$K$68,5,FALSE)</f>
        <v>5</v>
      </c>
      <c r="P264" s="14">
        <f>VLOOKUP($C264,'Info on Coh Anal Stocks'!$A$6:$K$68,6,FALSE)</f>
        <v>2</v>
      </c>
      <c r="Q264" s="14">
        <f>VLOOKUP($C264,'Info on Coh Anal Stocks'!$A$6:$K$68,7,FALSE)</f>
        <v>4</v>
      </c>
      <c r="R264" s="14">
        <f>VLOOKUP($C264,'Info on Coh Anal Stocks'!$A$6:$K$68,8,FALSE)</f>
        <v>5</v>
      </c>
      <c r="S264" s="14">
        <f>VLOOKUP($C264,'Info on Coh Anal Stocks'!$A$6:$K$68,9,FALSE)</f>
        <v>0</v>
      </c>
      <c r="T264" s="14">
        <f>VLOOKUP($C264,'Info on Coh Anal Stocks'!$A$6:$K$68,10,FALSE)</f>
        <v>2</v>
      </c>
      <c r="U264">
        <f t="shared" si="17"/>
        <v>2009</v>
      </c>
      <c r="V264" s="14">
        <f>VLOOKUP($C264,'Info on Coh Anal Stocks'!$A$6:$K$68,10,FALSE)</f>
        <v>2</v>
      </c>
      <c r="W264" t="str">
        <f t="shared" si="18"/>
        <v>ocean</v>
      </c>
      <c r="X264">
        <f t="shared" si="15"/>
        <v>0</v>
      </c>
    </row>
    <row r="265" spans="1:24" x14ac:dyDescent="0.25">
      <c r="A265" s="14" t="str">
        <f t="shared" si="16"/>
        <v>MSH2009</v>
      </c>
      <c r="B265" s="14" t="s">
        <v>3</v>
      </c>
      <c r="C265" s="14" t="s">
        <v>16</v>
      </c>
      <c r="D265" s="14">
        <v>2009</v>
      </c>
      <c r="E265" s="19">
        <v>1.1312649999999999E-5</v>
      </c>
      <c r="F265" s="14">
        <v>2.8926500000000001E-3</v>
      </c>
      <c r="G265" s="14">
        <v>8.2940340000000005E-3</v>
      </c>
      <c r="H265" s="14">
        <v>2</v>
      </c>
      <c r="I265" s="14">
        <v>5</v>
      </c>
      <c r="J265" s="14" t="s">
        <v>238</v>
      </c>
      <c r="K265" s="14">
        <v>5</v>
      </c>
      <c r="L265" s="14" t="str">
        <f>VLOOKUP($C265,'Info on Coh Anal Stocks'!$A$6:$K$68,2,FALSE)</f>
        <v>BC</v>
      </c>
      <c r="M265" s="14" t="str">
        <f>VLOOKUP($C265,'Info on Coh Anal Stocks'!$A$6:$K$68,3,FALSE)</f>
        <v>UPF</v>
      </c>
      <c r="N265" s="14" t="str">
        <f>VLOOKUP($C265,'Info on Coh Anal Stocks'!$A$6:$K$68,4,FALSE)</f>
        <v>Middle Shuswap Summers</v>
      </c>
      <c r="O265" s="14">
        <f>VLOOKUP($C265,'Info on Coh Anal Stocks'!$A$6:$K$68,5,FALSE)</f>
        <v>5</v>
      </c>
      <c r="P265" s="14">
        <f>VLOOKUP($C265,'Info on Coh Anal Stocks'!$A$6:$K$68,6,FALSE)</f>
        <v>2</v>
      </c>
      <c r="Q265" s="14">
        <f>VLOOKUP($C265,'Info on Coh Anal Stocks'!$A$6:$K$68,7,FALSE)</f>
        <v>4</v>
      </c>
      <c r="R265" s="14">
        <f>VLOOKUP($C265,'Info on Coh Anal Stocks'!$A$6:$K$68,8,FALSE)</f>
        <v>5</v>
      </c>
      <c r="S265" s="14">
        <f>VLOOKUP($C265,'Info on Coh Anal Stocks'!$A$6:$K$68,9,FALSE)</f>
        <v>0</v>
      </c>
      <c r="T265" s="14">
        <f>VLOOKUP($C265,'Info on Coh Anal Stocks'!$A$6:$K$68,10,FALSE)</f>
        <v>2</v>
      </c>
      <c r="U265">
        <f t="shared" si="17"/>
        <v>2010</v>
      </c>
      <c r="V265" s="14">
        <f>VLOOKUP($C265,'Info on Coh Anal Stocks'!$A$6:$K$68,10,FALSE)</f>
        <v>2</v>
      </c>
      <c r="W265" t="str">
        <f t="shared" si="18"/>
        <v>ocean</v>
      </c>
      <c r="X265">
        <f t="shared" si="15"/>
        <v>0</v>
      </c>
    </row>
    <row r="266" spans="1:24" x14ac:dyDescent="0.25">
      <c r="A266" s="14" t="str">
        <f t="shared" si="16"/>
        <v>MSH2010</v>
      </c>
      <c r="B266" s="14" t="s">
        <v>3</v>
      </c>
      <c r="C266" s="14" t="s">
        <v>16</v>
      </c>
      <c r="D266" s="14">
        <v>2010</v>
      </c>
      <c r="E266" s="19">
        <v>4.2702149999999998E-4</v>
      </c>
      <c r="F266" s="14">
        <v>1.636636E-2</v>
      </c>
      <c r="G266" s="14">
        <v>4.2993950000000003E-2</v>
      </c>
      <c r="H266" s="14">
        <v>2</v>
      </c>
      <c r="I266" s="14">
        <v>5</v>
      </c>
      <c r="J266" s="14" t="s">
        <v>238</v>
      </c>
      <c r="K266" s="14">
        <v>5</v>
      </c>
      <c r="L266" s="14" t="str">
        <f>VLOOKUP($C266,'Info on Coh Anal Stocks'!$A$6:$K$68,2,FALSE)</f>
        <v>BC</v>
      </c>
      <c r="M266" s="14" t="str">
        <f>VLOOKUP($C266,'Info on Coh Anal Stocks'!$A$6:$K$68,3,FALSE)</f>
        <v>UPF</v>
      </c>
      <c r="N266" s="14" t="str">
        <f>VLOOKUP($C266,'Info on Coh Anal Stocks'!$A$6:$K$68,4,FALSE)</f>
        <v>Middle Shuswap Summers</v>
      </c>
      <c r="O266" s="14">
        <f>VLOOKUP($C266,'Info on Coh Anal Stocks'!$A$6:$K$68,5,FALSE)</f>
        <v>5</v>
      </c>
      <c r="P266" s="14">
        <f>VLOOKUP($C266,'Info on Coh Anal Stocks'!$A$6:$K$68,6,FALSE)</f>
        <v>2</v>
      </c>
      <c r="Q266" s="14">
        <f>VLOOKUP($C266,'Info on Coh Anal Stocks'!$A$6:$K$68,7,FALSE)</f>
        <v>4</v>
      </c>
      <c r="R266" s="14">
        <f>VLOOKUP($C266,'Info on Coh Anal Stocks'!$A$6:$K$68,8,FALSE)</f>
        <v>5</v>
      </c>
      <c r="S266" s="14">
        <f>VLOOKUP($C266,'Info on Coh Anal Stocks'!$A$6:$K$68,9,FALSE)</f>
        <v>0</v>
      </c>
      <c r="T266" s="14">
        <f>VLOOKUP($C266,'Info on Coh Anal Stocks'!$A$6:$K$68,10,FALSE)</f>
        <v>2</v>
      </c>
      <c r="U266">
        <f t="shared" si="17"/>
        <v>2011</v>
      </c>
      <c r="V266" s="14">
        <f>VLOOKUP($C266,'Info on Coh Anal Stocks'!$A$6:$K$68,10,FALSE)</f>
        <v>2</v>
      </c>
      <c r="W266" t="str">
        <f t="shared" si="18"/>
        <v>ocean</v>
      </c>
      <c r="X266">
        <f t="shared" ref="X266:X329" si="19">IF(EXACT(I266,"na"),"na",I266-K266)</f>
        <v>0</v>
      </c>
    </row>
    <row r="267" spans="1:24" x14ac:dyDescent="0.25">
      <c r="A267" s="14" t="str">
        <f t="shared" si="16"/>
        <v>MSH2011</v>
      </c>
      <c r="B267" s="14" t="s">
        <v>3</v>
      </c>
      <c r="C267" s="14" t="s">
        <v>16</v>
      </c>
      <c r="D267" s="14">
        <v>2011</v>
      </c>
      <c r="E267" s="19">
        <v>3.060103E-4</v>
      </c>
      <c r="F267" s="14">
        <v>1.383035E-2</v>
      </c>
      <c r="G267" s="14">
        <v>4.1669779999999997E-2</v>
      </c>
      <c r="H267" s="14">
        <v>2</v>
      </c>
      <c r="I267" s="14">
        <v>5</v>
      </c>
      <c r="J267" s="14" t="s">
        <v>238</v>
      </c>
      <c r="K267" s="14">
        <v>5</v>
      </c>
      <c r="L267" s="14" t="str">
        <f>VLOOKUP($C267,'Info on Coh Anal Stocks'!$A$6:$K$68,2,FALSE)</f>
        <v>BC</v>
      </c>
      <c r="M267" s="14" t="str">
        <f>VLOOKUP($C267,'Info on Coh Anal Stocks'!$A$6:$K$68,3,FALSE)</f>
        <v>UPF</v>
      </c>
      <c r="N267" s="14" t="str">
        <f>VLOOKUP($C267,'Info on Coh Anal Stocks'!$A$6:$K$68,4,FALSE)</f>
        <v>Middle Shuswap Summers</v>
      </c>
      <c r="O267" s="14">
        <f>VLOOKUP($C267,'Info on Coh Anal Stocks'!$A$6:$K$68,5,FALSE)</f>
        <v>5</v>
      </c>
      <c r="P267" s="14">
        <f>VLOOKUP($C267,'Info on Coh Anal Stocks'!$A$6:$K$68,6,FALSE)</f>
        <v>2</v>
      </c>
      <c r="Q267" s="14">
        <f>VLOOKUP($C267,'Info on Coh Anal Stocks'!$A$6:$K$68,7,FALSE)</f>
        <v>4</v>
      </c>
      <c r="R267" s="14">
        <f>VLOOKUP($C267,'Info on Coh Anal Stocks'!$A$6:$K$68,8,FALSE)</f>
        <v>5</v>
      </c>
      <c r="S267" s="14">
        <f>VLOOKUP($C267,'Info on Coh Anal Stocks'!$A$6:$K$68,9,FALSE)</f>
        <v>0</v>
      </c>
      <c r="T267" s="14">
        <f>VLOOKUP($C267,'Info on Coh Anal Stocks'!$A$6:$K$68,10,FALSE)</f>
        <v>2</v>
      </c>
      <c r="U267">
        <f t="shared" si="17"/>
        <v>2012</v>
      </c>
      <c r="V267" s="14">
        <f>VLOOKUP($C267,'Info on Coh Anal Stocks'!$A$6:$K$68,10,FALSE)</f>
        <v>2</v>
      </c>
      <c r="W267" t="str">
        <f t="shared" si="18"/>
        <v>ocean</v>
      </c>
      <c r="X267">
        <f t="shared" si="19"/>
        <v>0</v>
      </c>
    </row>
    <row r="268" spans="1:24" x14ac:dyDescent="0.25">
      <c r="A268" s="14" t="str">
        <f t="shared" si="16"/>
        <v>MSH2012</v>
      </c>
      <c r="B268" s="14" t="s">
        <v>3</v>
      </c>
      <c r="C268" s="14" t="s">
        <v>16</v>
      </c>
      <c r="D268" s="14">
        <v>2012</v>
      </c>
      <c r="E268" s="14">
        <v>2.6266210000000002E-4</v>
      </c>
      <c r="F268" s="14">
        <v>4.5055870000000001E-3</v>
      </c>
      <c r="G268" s="14">
        <v>1.862716E-2</v>
      </c>
      <c r="H268" s="14">
        <v>2</v>
      </c>
      <c r="I268" s="14">
        <v>5</v>
      </c>
      <c r="J268" s="14" t="s">
        <v>239</v>
      </c>
      <c r="K268" s="14">
        <v>4</v>
      </c>
      <c r="L268" s="14" t="str">
        <f>VLOOKUP($C268,'Info on Coh Anal Stocks'!$A$6:$K$68,2,FALSE)</f>
        <v>BC</v>
      </c>
      <c r="M268" s="14" t="str">
        <f>VLOOKUP($C268,'Info on Coh Anal Stocks'!$A$6:$K$68,3,FALSE)</f>
        <v>UPF</v>
      </c>
      <c r="N268" s="14" t="str">
        <f>VLOOKUP($C268,'Info on Coh Anal Stocks'!$A$6:$K$68,4,FALSE)</f>
        <v>Middle Shuswap Summers</v>
      </c>
      <c r="O268" s="14">
        <f>VLOOKUP($C268,'Info on Coh Anal Stocks'!$A$6:$K$68,5,FALSE)</f>
        <v>5</v>
      </c>
      <c r="P268" s="14">
        <f>VLOOKUP($C268,'Info on Coh Anal Stocks'!$A$6:$K$68,6,FALSE)</f>
        <v>2</v>
      </c>
      <c r="Q268" s="14">
        <f>VLOOKUP($C268,'Info on Coh Anal Stocks'!$A$6:$K$68,7,FALSE)</f>
        <v>4</v>
      </c>
      <c r="R268" s="14">
        <f>VLOOKUP($C268,'Info on Coh Anal Stocks'!$A$6:$K$68,8,FALSE)</f>
        <v>5</v>
      </c>
      <c r="S268" s="14">
        <f>VLOOKUP($C268,'Info on Coh Anal Stocks'!$A$6:$K$68,9,FALSE)</f>
        <v>0</v>
      </c>
      <c r="T268" s="14">
        <f>VLOOKUP($C268,'Info on Coh Anal Stocks'!$A$6:$K$68,10,FALSE)</f>
        <v>2</v>
      </c>
      <c r="U268">
        <f t="shared" si="17"/>
        <v>2013</v>
      </c>
      <c r="V268" s="14">
        <f>VLOOKUP($C268,'Info on Coh Anal Stocks'!$A$6:$K$68,10,FALSE)</f>
        <v>2</v>
      </c>
      <c r="W268" t="str">
        <f t="shared" si="18"/>
        <v>ocean</v>
      </c>
      <c r="X268">
        <f t="shared" si="19"/>
        <v>1</v>
      </c>
    </row>
    <row r="269" spans="1:24" x14ac:dyDescent="0.25">
      <c r="A269" s="14" t="str">
        <f t="shared" si="16"/>
        <v>MSH2013</v>
      </c>
      <c r="B269" s="14" t="s">
        <v>3</v>
      </c>
      <c r="C269" s="14" t="s">
        <v>16</v>
      </c>
      <c r="D269" s="14">
        <v>2013</v>
      </c>
      <c r="E269" s="19">
        <v>1.211259E-4</v>
      </c>
      <c r="F269" s="14">
        <v>6.4621559999999999E-4</v>
      </c>
      <c r="G269" s="14">
        <v>1.1667E-2</v>
      </c>
      <c r="H269" s="14">
        <v>2</v>
      </c>
      <c r="I269" s="14">
        <v>5</v>
      </c>
      <c r="J269" s="14" t="s">
        <v>239</v>
      </c>
      <c r="K269" s="14">
        <v>3</v>
      </c>
      <c r="L269" s="14" t="str">
        <f>VLOOKUP($C269,'Info on Coh Anal Stocks'!$A$6:$K$68,2,FALSE)</f>
        <v>BC</v>
      </c>
      <c r="M269" s="14" t="str">
        <f>VLOOKUP($C269,'Info on Coh Anal Stocks'!$A$6:$K$68,3,FALSE)</f>
        <v>UPF</v>
      </c>
      <c r="N269" s="14" t="str">
        <f>VLOOKUP($C269,'Info on Coh Anal Stocks'!$A$6:$K$68,4,FALSE)</f>
        <v>Middle Shuswap Summers</v>
      </c>
      <c r="O269" s="14">
        <f>VLOOKUP($C269,'Info on Coh Anal Stocks'!$A$6:$K$68,5,FALSE)</f>
        <v>5</v>
      </c>
      <c r="P269" s="14">
        <f>VLOOKUP($C269,'Info on Coh Anal Stocks'!$A$6:$K$68,6,FALSE)</f>
        <v>2</v>
      </c>
      <c r="Q269" s="14">
        <f>VLOOKUP($C269,'Info on Coh Anal Stocks'!$A$6:$K$68,7,FALSE)</f>
        <v>4</v>
      </c>
      <c r="R269" s="14">
        <f>VLOOKUP($C269,'Info on Coh Anal Stocks'!$A$6:$K$68,8,FALSE)</f>
        <v>5</v>
      </c>
      <c r="S269" s="14">
        <f>VLOOKUP($C269,'Info on Coh Anal Stocks'!$A$6:$K$68,9,FALSE)</f>
        <v>0</v>
      </c>
      <c r="T269" s="14">
        <f>VLOOKUP($C269,'Info on Coh Anal Stocks'!$A$6:$K$68,10,FALSE)</f>
        <v>2</v>
      </c>
      <c r="U269">
        <f t="shared" si="17"/>
        <v>2014</v>
      </c>
      <c r="V269" s="14">
        <f>VLOOKUP($C269,'Info on Coh Anal Stocks'!$A$6:$K$68,10,FALSE)</f>
        <v>2</v>
      </c>
      <c r="W269" t="str">
        <f t="shared" si="18"/>
        <v>ocean</v>
      </c>
      <c r="X269">
        <f t="shared" si="19"/>
        <v>2</v>
      </c>
    </row>
    <row r="270" spans="1:24" x14ac:dyDescent="0.25">
      <c r="A270" s="14" t="str">
        <f t="shared" si="16"/>
        <v>NAN1979</v>
      </c>
      <c r="B270" s="14" t="s">
        <v>3</v>
      </c>
      <c r="C270" s="14" t="s">
        <v>17</v>
      </c>
      <c r="D270" s="14">
        <v>1979</v>
      </c>
      <c r="E270" s="19">
        <v>2.2873069999999999E-2</v>
      </c>
      <c r="F270" s="14">
        <v>3.972676E-2</v>
      </c>
      <c r="G270" s="14">
        <v>8.1889110000000001E-2</v>
      </c>
      <c r="H270" s="14">
        <v>2</v>
      </c>
      <c r="I270" s="14">
        <v>5</v>
      </c>
      <c r="J270" s="14" t="s">
        <v>238</v>
      </c>
      <c r="K270" s="14">
        <v>5</v>
      </c>
      <c r="L270" s="14" t="str">
        <f>VLOOKUP($C270,'Info on Coh Anal Stocks'!$A$6:$K$68,2,FALSE)</f>
        <v>BC</v>
      </c>
      <c r="M270" s="14" t="str">
        <f>VLOOKUP($C270,'Info on Coh Anal Stocks'!$A$6:$K$68,3,FALSE)</f>
        <v>LGS</v>
      </c>
      <c r="N270" s="14" t="str">
        <f>VLOOKUP($C270,'Info on Coh Anal Stocks'!$A$6:$K$68,4,FALSE)</f>
        <v>Nanaimo River Fall</v>
      </c>
      <c r="O270" s="14">
        <f>VLOOKUP($C270,'Info on Coh Anal Stocks'!$A$6:$K$68,5,FALSE)</f>
        <v>2</v>
      </c>
      <c r="P270" s="14">
        <f>VLOOKUP($C270,'Info on Coh Anal Stocks'!$A$6:$K$68,6,FALSE)</f>
        <v>2</v>
      </c>
      <c r="Q270" s="14">
        <f>VLOOKUP($C270,'Info on Coh Anal Stocks'!$A$6:$K$68,7,FALSE)</f>
        <v>4</v>
      </c>
      <c r="R270" s="14">
        <f>VLOOKUP($C270,'Info on Coh Anal Stocks'!$A$6:$K$68,8,FALSE)</f>
        <v>5</v>
      </c>
      <c r="S270" s="14">
        <f>VLOOKUP($C270,'Info on Coh Anal Stocks'!$A$6:$K$68,9,FALSE)</f>
        <v>0</v>
      </c>
      <c r="T270" s="14">
        <f>VLOOKUP($C270,'Info on Coh Anal Stocks'!$A$6:$K$68,10,FALSE)</f>
        <v>3</v>
      </c>
      <c r="U270">
        <f t="shared" si="17"/>
        <v>1980</v>
      </c>
      <c r="V270" s="14">
        <f>VLOOKUP($C270,'Info on Coh Anal Stocks'!$A$6:$K$68,10,FALSE)</f>
        <v>3</v>
      </c>
      <c r="W270" t="str">
        <f t="shared" si="18"/>
        <v>ocean</v>
      </c>
      <c r="X270">
        <f t="shared" si="19"/>
        <v>0</v>
      </c>
    </row>
    <row r="271" spans="1:24" x14ac:dyDescent="0.25">
      <c r="A271" s="14" t="str">
        <f t="shared" si="16"/>
        <v>NAN1980</v>
      </c>
      <c r="B271" s="14" t="s">
        <v>3</v>
      </c>
      <c r="C271" s="14" t="s">
        <v>17</v>
      </c>
      <c r="D271" s="14">
        <v>1980</v>
      </c>
      <c r="E271" s="19">
        <v>2.8054840000000001E-2</v>
      </c>
      <c r="F271" s="14">
        <v>6.3718590000000006E-2</v>
      </c>
      <c r="G271" s="14">
        <v>0.13629830000000001</v>
      </c>
      <c r="H271" s="14">
        <v>2</v>
      </c>
      <c r="I271" s="14">
        <v>5</v>
      </c>
      <c r="J271" s="14" t="s">
        <v>238</v>
      </c>
      <c r="K271" s="14">
        <v>5</v>
      </c>
      <c r="L271" s="14" t="str">
        <f>VLOOKUP($C271,'Info on Coh Anal Stocks'!$A$6:$K$68,2,FALSE)</f>
        <v>BC</v>
      </c>
      <c r="M271" s="14" t="str">
        <f>VLOOKUP($C271,'Info on Coh Anal Stocks'!$A$6:$K$68,3,FALSE)</f>
        <v>LGS</v>
      </c>
      <c r="N271" s="14" t="str">
        <f>VLOOKUP($C271,'Info on Coh Anal Stocks'!$A$6:$K$68,4,FALSE)</f>
        <v>Nanaimo River Fall</v>
      </c>
      <c r="O271" s="14">
        <f>VLOOKUP($C271,'Info on Coh Anal Stocks'!$A$6:$K$68,5,FALSE)</f>
        <v>2</v>
      </c>
      <c r="P271" s="14">
        <f>VLOOKUP($C271,'Info on Coh Anal Stocks'!$A$6:$K$68,6,FALSE)</f>
        <v>2</v>
      </c>
      <c r="Q271" s="14">
        <f>VLOOKUP($C271,'Info on Coh Anal Stocks'!$A$6:$K$68,7,FALSE)</f>
        <v>4</v>
      </c>
      <c r="R271" s="14">
        <f>VLOOKUP($C271,'Info on Coh Anal Stocks'!$A$6:$K$68,8,FALSE)</f>
        <v>5</v>
      </c>
      <c r="S271" s="14">
        <f>VLOOKUP($C271,'Info on Coh Anal Stocks'!$A$6:$K$68,9,FALSE)</f>
        <v>0</v>
      </c>
      <c r="T271" s="14">
        <f>VLOOKUP($C271,'Info on Coh Anal Stocks'!$A$6:$K$68,10,FALSE)</f>
        <v>3</v>
      </c>
      <c r="U271">
        <f t="shared" si="17"/>
        <v>1981</v>
      </c>
      <c r="V271" s="14">
        <f>VLOOKUP($C271,'Info on Coh Anal Stocks'!$A$6:$K$68,10,FALSE)</f>
        <v>3</v>
      </c>
      <c r="W271" t="str">
        <f t="shared" si="18"/>
        <v>ocean</v>
      </c>
      <c r="X271">
        <f t="shared" si="19"/>
        <v>0</v>
      </c>
    </row>
    <row r="272" spans="1:24" x14ac:dyDescent="0.25">
      <c r="A272" s="14" t="str">
        <f t="shared" si="16"/>
        <v>NAN1981</v>
      </c>
      <c r="B272" s="14" t="s">
        <v>3</v>
      </c>
      <c r="C272" s="14" t="s">
        <v>17</v>
      </c>
      <c r="D272" s="14">
        <v>1981</v>
      </c>
      <c r="E272" s="19" t="s">
        <v>142</v>
      </c>
      <c r="F272" s="14" t="s">
        <v>142</v>
      </c>
      <c r="G272" s="14" t="s">
        <v>142</v>
      </c>
      <c r="H272" s="14" t="s">
        <v>142</v>
      </c>
      <c r="I272" s="14" t="s">
        <v>142</v>
      </c>
      <c r="J272" s="14" t="s">
        <v>142</v>
      </c>
      <c r="K272" s="14" t="s">
        <v>142</v>
      </c>
      <c r="L272" s="14" t="str">
        <f>VLOOKUP($C272,'Info on Coh Anal Stocks'!$A$6:$K$68,2,FALSE)</f>
        <v>BC</v>
      </c>
      <c r="M272" s="14" t="str">
        <f>VLOOKUP($C272,'Info on Coh Anal Stocks'!$A$6:$K$68,3,FALSE)</f>
        <v>LGS</v>
      </c>
      <c r="N272" s="14" t="str">
        <f>VLOOKUP($C272,'Info on Coh Anal Stocks'!$A$6:$K$68,4,FALSE)</f>
        <v>Nanaimo River Fall</v>
      </c>
      <c r="O272" s="14">
        <f>VLOOKUP($C272,'Info on Coh Anal Stocks'!$A$6:$K$68,5,FALSE)</f>
        <v>2</v>
      </c>
      <c r="P272" s="14">
        <f>VLOOKUP($C272,'Info on Coh Anal Stocks'!$A$6:$K$68,6,FALSE)</f>
        <v>2</v>
      </c>
      <c r="Q272" s="14">
        <f>VLOOKUP($C272,'Info on Coh Anal Stocks'!$A$6:$K$68,7,FALSE)</f>
        <v>4</v>
      </c>
      <c r="R272" s="14">
        <f>VLOOKUP($C272,'Info on Coh Anal Stocks'!$A$6:$K$68,8,FALSE)</f>
        <v>5</v>
      </c>
      <c r="S272" s="14">
        <f>VLOOKUP($C272,'Info on Coh Anal Stocks'!$A$6:$K$68,9,FALSE)</f>
        <v>0</v>
      </c>
      <c r="T272" s="14">
        <f>VLOOKUP($C272,'Info on Coh Anal Stocks'!$A$6:$K$68,10,FALSE)</f>
        <v>3</v>
      </c>
      <c r="U272">
        <f t="shared" si="17"/>
        <v>1982</v>
      </c>
      <c r="V272" s="14">
        <f>VLOOKUP($C272,'Info on Coh Anal Stocks'!$A$6:$K$68,10,FALSE)</f>
        <v>3</v>
      </c>
      <c r="W272" t="str">
        <f t="shared" si="18"/>
        <v>ocean</v>
      </c>
      <c r="X272" t="str">
        <f t="shared" si="19"/>
        <v>na</v>
      </c>
    </row>
    <row r="273" spans="1:24" x14ac:dyDescent="0.25">
      <c r="A273" s="14" t="str">
        <f t="shared" si="16"/>
        <v>NAN1982</v>
      </c>
      <c r="B273" s="14" t="s">
        <v>3</v>
      </c>
      <c r="C273" s="14" t="s">
        <v>17</v>
      </c>
      <c r="D273" s="14">
        <v>1982</v>
      </c>
      <c r="E273" s="19">
        <v>8.6723330000000002E-4</v>
      </c>
      <c r="F273" s="14">
        <v>3.8932039999999999E-3</v>
      </c>
      <c r="G273" s="14">
        <v>9.3952730000000009E-3</v>
      </c>
      <c r="H273" s="14">
        <v>2</v>
      </c>
      <c r="I273" s="14">
        <v>5</v>
      </c>
      <c r="J273" s="14" t="s">
        <v>238</v>
      </c>
      <c r="K273" s="14">
        <v>5</v>
      </c>
      <c r="L273" s="14" t="str">
        <f>VLOOKUP($C273,'Info on Coh Anal Stocks'!$A$6:$K$68,2,FALSE)</f>
        <v>BC</v>
      </c>
      <c r="M273" s="14" t="str">
        <f>VLOOKUP($C273,'Info on Coh Anal Stocks'!$A$6:$K$68,3,FALSE)</f>
        <v>LGS</v>
      </c>
      <c r="N273" s="14" t="str">
        <f>VLOOKUP($C273,'Info on Coh Anal Stocks'!$A$6:$K$68,4,FALSE)</f>
        <v>Nanaimo River Fall</v>
      </c>
      <c r="O273" s="14">
        <f>VLOOKUP($C273,'Info on Coh Anal Stocks'!$A$6:$K$68,5,FALSE)</f>
        <v>2</v>
      </c>
      <c r="P273" s="14">
        <f>VLOOKUP($C273,'Info on Coh Anal Stocks'!$A$6:$K$68,6,FALSE)</f>
        <v>2</v>
      </c>
      <c r="Q273" s="14">
        <f>VLOOKUP($C273,'Info on Coh Anal Stocks'!$A$6:$K$68,7,FALSE)</f>
        <v>4</v>
      </c>
      <c r="R273" s="14">
        <f>VLOOKUP($C273,'Info on Coh Anal Stocks'!$A$6:$K$68,8,FALSE)</f>
        <v>5</v>
      </c>
      <c r="S273" s="14">
        <f>VLOOKUP($C273,'Info on Coh Anal Stocks'!$A$6:$K$68,9,FALSE)</f>
        <v>0</v>
      </c>
      <c r="T273" s="14">
        <f>VLOOKUP($C273,'Info on Coh Anal Stocks'!$A$6:$K$68,10,FALSE)</f>
        <v>3</v>
      </c>
      <c r="U273">
        <f t="shared" si="17"/>
        <v>1983</v>
      </c>
      <c r="V273" s="14">
        <f>VLOOKUP($C273,'Info on Coh Anal Stocks'!$A$6:$K$68,10,FALSE)</f>
        <v>3</v>
      </c>
      <c r="W273" t="str">
        <f t="shared" si="18"/>
        <v>ocean</v>
      </c>
      <c r="X273">
        <f t="shared" si="19"/>
        <v>0</v>
      </c>
    </row>
    <row r="274" spans="1:24" x14ac:dyDescent="0.25">
      <c r="A274" s="14" t="str">
        <f t="shared" si="16"/>
        <v>NAN1983</v>
      </c>
      <c r="B274" s="14" t="s">
        <v>3</v>
      </c>
      <c r="C274" s="14" t="s">
        <v>17</v>
      </c>
      <c r="D274" s="14">
        <v>1983</v>
      </c>
      <c r="E274" s="19" t="s">
        <v>142</v>
      </c>
      <c r="F274" s="14" t="s">
        <v>142</v>
      </c>
      <c r="G274" s="14" t="s">
        <v>142</v>
      </c>
      <c r="H274" s="14" t="s">
        <v>142</v>
      </c>
      <c r="I274" s="14" t="s">
        <v>142</v>
      </c>
      <c r="J274" s="14" t="s">
        <v>142</v>
      </c>
      <c r="K274" s="14" t="s">
        <v>142</v>
      </c>
      <c r="L274" s="14" t="str">
        <f>VLOOKUP($C274,'Info on Coh Anal Stocks'!$A$6:$K$68,2,FALSE)</f>
        <v>BC</v>
      </c>
      <c r="M274" s="14" t="str">
        <f>VLOOKUP($C274,'Info on Coh Anal Stocks'!$A$6:$K$68,3,FALSE)</f>
        <v>LGS</v>
      </c>
      <c r="N274" s="14" t="str">
        <f>VLOOKUP($C274,'Info on Coh Anal Stocks'!$A$6:$K$68,4,FALSE)</f>
        <v>Nanaimo River Fall</v>
      </c>
      <c r="O274" s="14">
        <f>VLOOKUP($C274,'Info on Coh Anal Stocks'!$A$6:$K$68,5,FALSE)</f>
        <v>2</v>
      </c>
      <c r="P274" s="14">
        <f>VLOOKUP($C274,'Info on Coh Anal Stocks'!$A$6:$K$68,6,FALSE)</f>
        <v>2</v>
      </c>
      <c r="Q274" s="14">
        <f>VLOOKUP($C274,'Info on Coh Anal Stocks'!$A$6:$K$68,7,FALSE)</f>
        <v>4</v>
      </c>
      <c r="R274" s="14">
        <f>VLOOKUP($C274,'Info on Coh Anal Stocks'!$A$6:$K$68,8,FALSE)</f>
        <v>5</v>
      </c>
      <c r="S274" s="14">
        <f>VLOOKUP($C274,'Info on Coh Anal Stocks'!$A$6:$K$68,9,FALSE)</f>
        <v>0</v>
      </c>
      <c r="T274" s="14">
        <f>VLOOKUP($C274,'Info on Coh Anal Stocks'!$A$6:$K$68,10,FALSE)</f>
        <v>3</v>
      </c>
      <c r="U274">
        <f t="shared" si="17"/>
        <v>1984</v>
      </c>
      <c r="V274" s="14">
        <f>VLOOKUP($C274,'Info on Coh Anal Stocks'!$A$6:$K$68,10,FALSE)</f>
        <v>3</v>
      </c>
      <c r="W274" t="str">
        <f t="shared" si="18"/>
        <v>ocean</v>
      </c>
      <c r="X274" t="str">
        <f t="shared" si="19"/>
        <v>na</v>
      </c>
    </row>
    <row r="275" spans="1:24" x14ac:dyDescent="0.25">
      <c r="A275" s="14" t="str">
        <f t="shared" si="16"/>
        <v>NAN1984</v>
      </c>
      <c r="B275" s="14" t="s">
        <v>3</v>
      </c>
      <c r="C275" s="14" t="s">
        <v>17</v>
      </c>
      <c r="D275" s="14">
        <v>1984</v>
      </c>
      <c r="E275" s="19" t="s">
        <v>142</v>
      </c>
      <c r="F275" s="14" t="s">
        <v>142</v>
      </c>
      <c r="G275" s="14" t="s">
        <v>142</v>
      </c>
      <c r="H275" s="14" t="s">
        <v>142</v>
      </c>
      <c r="I275" s="14" t="s">
        <v>142</v>
      </c>
      <c r="J275" s="14" t="s">
        <v>142</v>
      </c>
      <c r="K275" s="14" t="s">
        <v>142</v>
      </c>
      <c r="L275" s="14" t="str">
        <f>VLOOKUP($C275,'Info on Coh Anal Stocks'!$A$6:$K$68,2,FALSE)</f>
        <v>BC</v>
      </c>
      <c r="M275" s="14" t="str">
        <f>VLOOKUP($C275,'Info on Coh Anal Stocks'!$A$6:$K$68,3,FALSE)</f>
        <v>LGS</v>
      </c>
      <c r="N275" s="14" t="str">
        <f>VLOOKUP($C275,'Info on Coh Anal Stocks'!$A$6:$K$68,4,FALSE)</f>
        <v>Nanaimo River Fall</v>
      </c>
      <c r="O275" s="14">
        <f>VLOOKUP($C275,'Info on Coh Anal Stocks'!$A$6:$K$68,5,FALSE)</f>
        <v>2</v>
      </c>
      <c r="P275" s="14">
        <f>VLOOKUP($C275,'Info on Coh Anal Stocks'!$A$6:$K$68,6,FALSE)</f>
        <v>2</v>
      </c>
      <c r="Q275" s="14">
        <f>VLOOKUP($C275,'Info on Coh Anal Stocks'!$A$6:$K$68,7,FALSE)</f>
        <v>4</v>
      </c>
      <c r="R275" s="14">
        <f>VLOOKUP($C275,'Info on Coh Anal Stocks'!$A$6:$K$68,8,FALSE)</f>
        <v>5</v>
      </c>
      <c r="S275" s="14">
        <f>VLOOKUP($C275,'Info on Coh Anal Stocks'!$A$6:$K$68,9,FALSE)</f>
        <v>0</v>
      </c>
      <c r="T275" s="14">
        <f>VLOOKUP($C275,'Info on Coh Anal Stocks'!$A$6:$K$68,10,FALSE)</f>
        <v>3</v>
      </c>
      <c r="U275">
        <f t="shared" si="17"/>
        <v>1985</v>
      </c>
      <c r="V275" s="14">
        <f>VLOOKUP($C275,'Info on Coh Anal Stocks'!$A$6:$K$68,10,FALSE)</f>
        <v>3</v>
      </c>
      <c r="W275" t="str">
        <f t="shared" si="18"/>
        <v>ocean</v>
      </c>
      <c r="X275" t="str">
        <f t="shared" si="19"/>
        <v>na</v>
      </c>
    </row>
    <row r="276" spans="1:24" x14ac:dyDescent="0.25">
      <c r="A276" s="14" t="str">
        <f t="shared" si="16"/>
        <v>NAN1985</v>
      </c>
      <c r="B276" s="14" t="s">
        <v>3</v>
      </c>
      <c r="C276" s="14" t="s">
        <v>17</v>
      </c>
      <c r="D276" s="14">
        <v>1985</v>
      </c>
      <c r="E276" s="19" t="s">
        <v>142</v>
      </c>
      <c r="F276" s="14" t="s">
        <v>142</v>
      </c>
      <c r="G276" s="14" t="s">
        <v>142</v>
      </c>
      <c r="H276" s="14" t="s">
        <v>142</v>
      </c>
      <c r="I276" s="14" t="s">
        <v>142</v>
      </c>
      <c r="J276" s="14" t="s">
        <v>142</v>
      </c>
      <c r="K276" s="14" t="s">
        <v>142</v>
      </c>
      <c r="L276" s="14" t="str">
        <f>VLOOKUP($C276,'Info on Coh Anal Stocks'!$A$6:$K$68,2,FALSE)</f>
        <v>BC</v>
      </c>
      <c r="M276" s="14" t="str">
        <f>VLOOKUP($C276,'Info on Coh Anal Stocks'!$A$6:$K$68,3,FALSE)</f>
        <v>LGS</v>
      </c>
      <c r="N276" s="14" t="str">
        <f>VLOOKUP($C276,'Info on Coh Anal Stocks'!$A$6:$K$68,4,FALSE)</f>
        <v>Nanaimo River Fall</v>
      </c>
      <c r="O276" s="14">
        <f>VLOOKUP($C276,'Info on Coh Anal Stocks'!$A$6:$K$68,5,FALSE)</f>
        <v>2</v>
      </c>
      <c r="P276" s="14">
        <f>VLOOKUP($C276,'Info on Coh Anal Stocks'!$A$6:$K$68,6,FALSE)</f>
        <v>2</v>
      </c>
      <c r="Q276" s="14">
        <f>VLOOKUP($C276,'Info on Coh Anal Stocks'!$A$6:$K$68,7,FALSE)</f>
        <v>4</v>
      </c>
      <c r="R276" s="14">
        <f>VLOOKUP($C276,'Info on Coh Anal Stocks'!$A$6:$K$68,8,FALSE)</f>
        <v>5</v>
      </c>
      <c r="S276" s="14">
        <f>VLOOKUP($C276,'Info on Coh Anal Stocks'!$A$6:$K$68,9,FALSE)</f>
        <v>0</v>
      </c>
      <c r="T276" s="14">
        <f>VLOOKUP($C276,'Info on Coh Anal Stocks'!$A$6:$K$68,10,FALSE)</f>
        <v>3</v>
      </c>
      <c r="U276">
        <f t="shared" si="17"/>
        <v>1986</v>
      </c>
      <c r="V276" s="14">
        <f>VLOOKUP($C276,'Info on Coh Anal Stocks'!$A$6:$K$68,10,FALSE)</f>
        <v>3</v>
      </c>
      <c r="W276" t="str">
        <f t="shared" si="18"/>
        <v>ocean</v>
      </c>
      <c r="X276" t="str">
        <f t="shared" si="19"/>
        <v>na</v>
      </c>
    </row>
    <row r="277" spans="1:24" x14ac:dyDescent="0.25">
      <c r="A277" s="14" t="str">
        <f t="shared" si="16"/>
        <v>NAN1986</v>
      </c>
      <c r="B277" s="14" t="s">
        <v>3</v>
      </c>
      <c r="C277" s="14" t="s">
        <v>17</v>
      </c>
      <c r="D277" s="14">
        <v>1986</v>
      </c>
      <c r="E277" s="19" t="s">
        <v>142</v>
      </c>
      <c r="F277" s="14" t="s">
        <v>142</v>
      </c>
      <c r="G277" s="14" t="s">
        <v>142</v>
      </c>
      <c r="H277" s="14" t="s">
        <v>142</v>
      </c>
      <c r="I277" s="14" t="s">
        <v>142</v>
      </c>
      <c r="J277" s="14" t="s">
        <v>142</v>
      </c>
      <c r="K277" s="14" t="s">
        <v>142</v>
      </c>
      <c r="L277" s="14" t="str">
        <f>VLOOKUP($C277,'Info on Coh Anal Stocks'!$A$6:$K$68,2,FALSE)</f>
        <v>BC</v>
      </c>
      <c r="M277" s="14" t="str">
        <f>VLOOKUP($C277,'Info on Coh Anal Stocks'!$A$6:$K$68,3,FALSE)</f>
        <v>LGS</v>
      </c>
      <c r="N277" s="14" t="str">
        <f>VLOOKUP($C277,'Info on Coh Anal Stocks'!$A$6:$K$68,4,FALSE)</f>
        <v>Nanaimo River Fall</v>
      </c>
      <c r="O277" s="14">
        <f>VLOOKUP($C277,'Info on Coh Anal Stocks'!$A$6:$K$68,5,FALSE)</f>
        <v>2</v>
      </c>
      <c r="P277" s="14">
        <f>VLOOKUP($C277,'Info on Coh Anal Stocks'!$A$6:$K$68,6,FALSE)</f>
        <v>2</v>
      </c>
      <c r="Q277" s="14">
        <f>VLOOKUP($C277,'Info on Coh Anal Stocks'!$A$6:$K$68,7,FALSE)</f>
        <v>4</v>
      </c>
      <c r="R277" s="14">
        <f>VLOOKUP($C277,'Info on Coh Anal Stocks'!$A$6:$K$68,8,FALSE)</f>
        <v>5</v>
      </c>
      <c r="S277" s="14">
        <f>VLOOKUP($C277,'Info on Coh Anal Stocks'!$A$6:$K$68,9,FALSE)</f>
        <v>0</v>
      </c>
      <c r="T277" s="14">
        <f>VLOOKUP($C277,'Info on Coh Anal Stocks'!$A$6:$K$68,10,FALSE)</f>
        <v>3</v>
      </c>
      <c r="U277">
        <f t="shared" si="17"/>
        <v>1987</v>
      </c>
      <c r="V277" s="14">
        <f>VLOOKUP($C277,'Info on Coh Anal Stocks'!$A$6:$K$68,10,FALSE)</f>
        <v>3</v>
      </c>
      <c r="W277" t="str">
        <f t="shared" si="18"/>
        <v>ocean</v>
      </c>
      <c r="X277" t="str">
        <f t="shared" si="19"/>
        <v>na</v>
      </c>
    </row>
    <row r="278" spans="1:24" x14ac:dyDescent="0.25">
      <c r="A278" s="14" t="str">
        <f t="shared" si="16"/>
        <v>NAN1987</v>
      </c>
      <c r="B278" s="14" t="s">
        <v>3</v>
      </c>
      <c r="C278" s="14" t="s">
        <v>17</v>
      </c>
      <c r="D278" s="14">
        <v>1987</v>
      </c>
      <c r="E278" s="19">
        <v>1.5018759999999999E-4</v>
      </c>
      <c r="F278" s="14">
        <v>1.8895240000000001E-3</v>
      </c>
      <c r="G278" s="14">
        <v>4.7832220000000002E-3</v>
      </c>
      <c r="H278" s="14">
        <v>2</v>
      </c>
      <c r="I278" s="14">
        <v>5</v>
      </c>
      <c r="J278" s="14" t="s">
        <v>238</v>
      </c>
      <c r="K278" s="14">
        <v>5</v>
      </c>
      <c r="L278" s="14" t="str">
        <f>VLOOKUP($C278,'Info on Coh Anal Stocks'!$A$6:$K$68,2,FALSE)</f>
        <v>BC</v>
      </c>
      <c r="M278" s="14" t="str">
        <f>VLOOKUP($C278,'Info on Coh Anal Stocks'!$A$6:$K$68,3,FALSE)</f>
        <v>LGS</v>
      </c>
      <c r="N278" s="14" t="str">
        <f>VLOOKUP($C278,'Info on Coh Anal Stocks'!$A$6:$K$68,4,FALSE)</f>
        <v>Nanaimo River Fall</v>
      </c>
      <c r="O278" s="14">
        <f>VLOOKUP($C278,'Info on Coh Anal Stocks'!$A$6:$K$68,5,FALSE)</f>
        <v>2</v>
      </c>
      <c r="P278" s="14">
        <f>VLOOKUP($C278,'Info on Coh Anal Stocks'!$A$6:$K$68,6,FALSE)</f>
        <v>2</v>
      </c>
      <c r="Q278" s="14">
        <f>VLOOKUP($C278,'Info on Coh Anal Stocks'!$A$6:$K$68,7,FALSE)</f>
        <v>4</v>
      </c>
      <c r="R278" s="14">
        <f>VLOOKUP($C278,'Info on Coh Anal Stocks'!$A$6:$K$68,8,FALSE)</f>
        <v>5</v>
      </c>
      <c r="S278" s="14">
        <f>VLOOKUP($C278,'Info on Coh Anal Stocks'!$A$6:$K$68,9,FALSE)</f>
        <v>0</v>
      </c>
      <c r="T278" s="14">
        <f>VLOOKUP($C278,'Info on Coh Anal Stocks'!$A$6:$K$68,10,FALSE)</f>
        <v>3</v>
      </c>
      <c r="U278">
        <f t="shared" si="17"/>
        <v>1988</v>
      </c>
      <c r="V278" s="14">
        <f>VLOOKUP($C278,'Info on Coh Anal Stocks'!$A$6:$K$68,10,FALSE)</f>
        <v>3</v>
      </c>
      <c r="W278" t="str">
        <f t="shared" si="18"/>
        <v>ocean</v>
      </c>
      <c r="X278">
        <f t="shared" si="19"/>
        <v>0</v>
      </c>
    </row>
    <row r="279" spans="1:24" x14ac:dyDescent="0.25">
      <c r="A279" s="14" t="str">
        <f t="shared" si="16"/>
        <v>NAN1988</v>
      </c>
      <c r="B279" s="14" t="s">
        <v>3</v>
      </c>
      <c r="C279" s="14" t="s">
        <v>17</v>
      </c>
      <c r="D279" s="14">
        <v>1988</v>
      </c>
      <c r="E279" s="19">
        <v>5.5044600000000001E-3</v>
      </c>
      <c r="F279" s="14">
        <v>1.244353E-2</v>
      </c>
      <c r="G279" s="14">
        <v>2.6235990000000001E-2</v>
      </c>
      <c r="H279" s="14">
        <v>2</v>
      </c>
      <c r="I279" s="14">
        <v>5</v>
      </c>
      <c r="J279" s="14" t="s">
        <v>238</v>
      </c>
      <c r="K279" s="14">
        <v>5</v>
      </c>
      <c r="L279" s="14" t="str">
        <f>VLOOKUP($C279,'Info on Coh Anal Stocks'!$A$6:$K$68,2,FALSE)</f>
        <v>BC</v>
      </c>
      <c r="M279" s="14" t="str">
        <f>VLOOKUP($C279,'Info on Coh Anal Stocks'!$A$6:$K$68,3,FALSE)</f>
        <v>LGS</v>
      </c>
      <c r="N279" s="14" t="str">
        <f>VLOOKUP($C279,'Info on Coh Anal Stocks'!$A$6:$K$68,4,FALSE)</f>
        <v>Nanaimo River Fall</v>
      </c>
      <c r="O279" s="14">
        <f>VLOOKUP($C279,'Info on Coh Anal Stocks'!$A$6:$K$68,5,FALSE)</f>
        <v>2</v>
      </c>
      <c r="P279" s="14">
        <f>VLOOKUP($C279,'Info on Coh Anal Stocks'!$A$6:$K$68,6,FALSE)</f>
        <v>2</v>
      </c>
      <c r="Q279" s="14">
        <f>VLOOKUP($C279,'Info on Coh Anal Stocks'!$A$6:$K$68,7,FALSE)</f>
        <v>4</v>
      </c>
      <c r="R279" s="14">
        <f>VLOOKUP($C279,'Info on Coh Anal Stocks'!$A$6:$K$68,8,FALSE)</f>
        <v>5</v>
      </c>
      <c r="S279" s="14">
        <f>VLOOKUP($C279,'Info on Coh Anal Stocks'!$A$6:$K$68,9,FALSE)</f>
        <v>0</v>
      </c>
      <c r="T279" s="14">
        <f>VLOOKUP($C279,'Info on Coh Anal Stocks'!$A$6:$K$68,10,FALSE)</f>
        <v>3</v>
      </c>
      <c r="U279">
        <f t="shared" si="17"/>
        <v>1989</v>
      </c>
      <c r="V279" s="14">
        <f>VLOOKUP($C279,'Info on Coh Anal Stocks'!$A$6:$K$68,10,FALSE)</f>
        <v>3</v>
      </c>
      <c r="W279" t="str">
        <f t="shared" si="18"/>
        <v>ocean</v>
      </c>
      <c r="X279">
        <f t="shared" si="19"/>
        <v>0</v>
      </c>
    </row>
    <row r="280" spans="1:24" x14ac:dyDescent="0.25">
      <c r="A280" s="14" t="str">
        <f t="shared" si="16"/>
        <v>NAN1989</v>
      </c>
      <c r="B280" s="14" t="s">
        <v>3</v>
      </c>
      <c r="C280" s="14" t="s">
        <v>17</v>
      </c>
      <c r="D280" s="14">
        <v>1989</v>
      </c>
      <c r="E280" s="19">
        <v>7.449654E-3</v>
      </c>
      <c r="F280" s="14">
        <v>2.2084139999999999E-2</v>
      </c>
      <c r="G280" s="14">
        <v>4.8966860000000001E-2</v>
      </c>
      <c r="H280" s="14">
        <v>2</v>
      </c>
      <c r="I280" s="14">
        <v>5</v>
      </c>
      <c r="J280" s="14" t="s">
        <v>238</v>
      </c>
      <c r="K280" s="14">
        <v>5</v>
      </c>
      <c r="L280" s="14" t="str">
        <f>VLOOKUP($C280,'Info on Coh Anal Stocks'!$A$6:$K$68,2,FALSE)</f>
        <v>BC</v>
      </c>
      <c r="M280" s="14" t="str">
        <f>VLOOKUP($C280,'Info on Coh Anal Stocks'!$A$6:$K$68,3,FALSE)</f>
        <v>LGS</v>
      </c>
      <c r="N280" s="14" t="str">
        <f>VLOOKUP($C280,'Info on Coh Anal Stocks'!$A$6:$K$68,4,FALSE)</f>
        <v>Nanaimo River Fall</v>
      </c>
      <c r="O280" s="14">
        <f>VLOOKUP($C280,'Info on Coh Anal Stocks'!$A$6:$K$68,5,FALSE)</f>
        <v>2</v>
      </c>
      <c r="P280" s="14">
        <f>VLOOKUP($C280,'Info on Coh Anal Stocks'!$A$6:$K$68,6,FALSE)</f>
        <v>2</v>
      </c>
      <c r="Q280" s="14">
        <f>VLOOKUP($C280,'Info on Coh Anal Stocks'!$A$6:$K$68,7,FALSE)</f>
        <v>4</v>
      </c>
      <c r="R280" s="14">
        <f>VLOOKUP($C280,'Info on Coh Anal Stocks'!$A$6:$K$68,8,FALSE)</f>
        <v>5</v>
      </c>
      <c r="S280" s="14">
        <f>VLOOKUP($C280,'Info on Coh Anal Stocks'!$A$6:$K$68,9,FALSE)</f>
        <v>0</v>
      </c>
      <c r="T280" s="14">
        <f>VLOOKUP($C280,'Info on Coh Anal Stocks'!$A$6:$K$68,10,FALSE)</f>
        <v>3</v>
      </c>
      <c r="U280">
        <f t="shared" si="17"/>
        <v>1990</v>
      </c>
      <c r="V280" s="14">
        <f>VLOOKUP($C280,'Info on Coh Anal Stocks'!$A$6:$K$68,10,FALSE)</f>
        <v>3</v>
      </c>
      <c r="W280" t="str">
        <f t="shared" si="18"/>
        <v>ocean</v>
      </c>
      <c r="X280">
        <f t="shared" si="19"/>
        <v>0</v>
      </c>
    </row>
    <row r="281" spans="1:24" x14ac:dyDescent="0.25">
      <c r="A281" s="14" t="str">
        <f t="shared" si="16"/>
        <v>NAN1990</v>
      </c>
      <c r="B281" s="14" t="s">
        <v>3</v>
      </c>
      <c r="C281" s="14" t="s">
        <v>17</v>
      </c>
      <c r="D281" s="14">
        <v>1990</v>
      </c>
      <c r="E281" s="19">
        <v>1.310336E-2</v>
      </c>
      <c r="F281" s="14">
        <v>2.7695170000000002E-2</v>
      </c>
      <c r="G281" s="14">
        <v>5.7435470000000002E-2</v>
      </c>
      <c r="H281" s="14">
        <v>2</v>
      </c>
      <c r="I281" s="14">
        <v>5</v>
      </c>
      <c r="J281" s="14" t="s">
        <v>238</v>
      </c>
      <c r="K281" s="14">
        <v>5</v>
      </c>
      <c r="L281" s="14" t="str">
        <f>VLOOKUP($C281,'Info on Coh Anal Stocks'!$A$6:$K$68,2,FALSE)</f>
        <v>BC</v>
      </c>
      <c r="M281" s="14" t="str">
        <f>VLOOKUP($C281,'Info on Coh Anal Stocks'!$A$6:$K$68,3,FALSE)</f>
        <v>LGS</v>
      </c>
      <c r="N281" s="14" t="str">
        <f>VLOOKUP($C281,'Info on Coh Anal Stocks'!$A$6:$K$68,4,FALSE)</f>
        <v>Nanaimo River Fall</v>
      </c>
      <c r="O281" s="14">
        <f>VLOOKUP($C281,'Info on Coh Anal Stocks'!$A$6:$K$68,5,FALSE)</f>
        <v>2</v>
      </c>
      <c r="P281" s="14">
        <f>VLOOKUP($C281,'Info on Coh Anal Stocks'!$A$6:$K$68,6,FALSE)</f>
        <v>2</v>
      </c>
      <c r="Q281" s="14">
        <f>VLOOKUP($C281,'Info on Coh Anal Stocks'!$A$6:$K$68,7,FALSE)</f>
        <v>4</v>
      </c>
      <c r="R281" s="14">
        <f>VLOOKUP($C281,'Info on Coh Anal Stocks'!$A$6:$K$68,8,FALSE)</f>
        <v>5</v>
      </c>
      <c r="S281" s="14">
        <f>VLOOKUP($C281,'Info on Coh Anal Stocks'!$A$6:$K$68,9,FALSE)</f>
        <v>0</v>
      </c>
      <c r="T281" s="14">
        <f>VLOOKUP($C281,'Info on Coh Anal Stocks'!$A$6:$K$68,10,FALSE)</f>
        <v>3</v>
      </c>
      <c r="U281">
        <f t="shared" si="17"/>
        <v>1991</v>
      </c>
      <c r="V281" s="14">
        <f>VLOOKUP($C281,'Info on Coh Anal Stocks'!$A$6:$K$68,10,FALSE)</f>
        <v>3</v>
      </c>
      <c r="W281" t="str">
        <f t="shared" si="18"/>
        <v>ocean</v>
      </c>
      <c r="X281">
        <f t="shared" si="19"/>
        <v>0</v>
      </c>
    </row>
    <row r="282" spans="1:24" x14ac:dyDescent="0.25">
      <c r="A282" s="14" t="str">
        <f t="shared" si="16"/>
        <v>NAN1991</v>
      </c>
      <c r="B282" s="14" t="s">
        <v>3</v>
      </c>
      <c r="C282" s="14" t="s">
        <v>17</v>
      </c>
      <c r="D282" s="14">
        <v>1991</v>
      </c>
      <c r="E282" s="19">
        <v>1.1622850000000001E-3</v>
      </c>
      <c r="F282" s="14">
        <v>2.9742129999999999E-3</v>
      </c>
      <c r="G282" s="14">
        <v>6.898614E-3</v>
      </c>
      <c r="H282" s="14">
        <v>2</v>
      </c>
      <c r="I282" s="14">
        <v>5</v>
      </c>
      <c r="J282" s="14" t="s">
        <v>238</v>
      </c>
      <c r="K282" s="14">
        <v>5</v>
      </c>
      <c r="L282" s="14" t="str">
        <f>VLOOKUP($C282,'Info on Coh Anal Stocks'!$A$6:$K$68,2,FALSE)</f>
        <v>BC</v>
      </c>
      <c r="M282" s="14" t="str">
        <f>VLOOKUP($C282,'Info on Coh Anal Stocks'!$A$6:$K$68,3,FALSE)</f>
        <v>LGS</v>
      </c>
      <c r="N282" s="14" t="str">
        <f>VLOOKUP($C282,'Info on Coh Anal Stocks'!$A$6:$K$68,4,FALSE)</f>
        <v>Nanaimo River Fall</v>
      </c>
      <c r="O282" s="14">
        <f>VLOOKUP($C282,'Info on Coh Anal Stocks'!$A$6:$K$68,5,FALSE)</f>
        <v>2</v>
      </c>
      <c r="P282" s="14">
        <f>VLOOKUP($C282,'Info on Coh Anal Stocks'!$A$6:$K$68,6,FALSE)</f>
        <v>2</v>
      </c>
      <c r="Q282" s="14">
        <f>VLOOKUP($C282,'Info on Coh Anal Stocks'!$A$6:$K$68,7,FALSE)</f>
        <v>4</v>
      </c>
      <c r="R282" s="14">
        <f>VLOOKUP($C282,'Info on Coh Anal Stocks'!$A$6:$K$68,8,FALSE)</f>
        <v>5</v>
      </c>
      <c r="S282" s="14">
        <f>VLOOKUP($C282,'Info on Coh Anal Stocks'!$A$6:$K$68,9,FALSE)</f>
        <v>0</v>
      </c>
      <c r="T282" s="14">
        <f>VLOOKUP($C282,'Info on Coh Anal Stocks'!$A$6:$K$68,10,FALSE)</f>
        <v>3</v>
      </c>
      <c r="U282">
        <f t="shared" si="17"/>
        <v>1992</v>
      </c>
      <c r="V282" s="14">
        <f>VLOOKUP($C282,'Info on Coh Anal Stocks'!$A$6:$K$68,10,FALSE)</f>
        <v>3</v>
      </c>
      <c r="W282" t="str">
        <f t="shared" si="18"/>
        <v>ocean</v>
      </c>
      <c r="X282">
        <f t="shared" si="19"/>
        <v>0</v>
      </c>
    </row>
    <row r="283" spans="1:24" x14ac:dyDescent="0.25">
      <c r="A283" s="14" t="str">
        <f t="shared" si="16"/>
        <v>NAN1992</v>
      </c>
      <c r="B283" s="14" t="s">
        <v>3</v>
      </c>
      <c r="C283" s="14" t="s">
        <v>17</v>
      </c>
      <c r="D283" s="14">
        <v>1992</v>
      </c>
      <c r="E283" s="19">
        <v>2.829846E-3</v>
      </c>
      <c r="F283" s="14">
        <v>7.8622510000000007E-3</v>
      </c>
      <c r="G283" s="14">
        <v>1.707738E-2</v>
      </c>
      <c r="H283" s="14">
        <v>2</v>
      </c>
      <c r="I283" s="14">
        <v>5</v>
      </c>
      <c r="J283" s="14" t="s">
        <v>238</v>
      </c>
      <c r="K283" s="14">
        <v>5</v>
      </c>
      <c r="L283" s="14" t="str">
        <f>VLOOKUP($C283,'Info on Coh Anal Stocks'!$A$6:$K$68,2,FALSE)</f>
        <v>BC</v>
      </c>
      <c r="M283" s="14" t="str">
        <f>VLOOKUP($C283,'Info on Coh Anal Stocks'!$A$6:$K$68,3,FALSE)</f>
        <v>LGS</v>
      </c>
      <c r="N283" s="14" t="str">
        <f>VLOOKUP($C283,'Info on Coh Anal Stocks'!$A$6:$K$68,4,FALSE)</f>
        <v>Nanaimo River Fall</v>
      </c>
      <c r="O283" s="14">
        <f>VLOOKUP($C283,'Info on Coh Anal Stocks'!$A$6:$K$68,5,FALSE)</f>
        <v>2</v>
      </c>
      <c r="P283" s="14">
        <f>VLOOKUP($C283,'Info on Coh Anal Stocks'!$A$6:$K$68,6,FALSE)</f>
        <v>2</v>
      </c>
      <c r="Q283" s="14">
        <f>VLOOKUP($C283,'Info on Coh Anal Stocks'!$A$6:$K$68,7,FALSE)</f>
        <v>4</v>
      </c>
      <c r="R283" s="14">
        <f>VLOOKUP($C283,'Info on Coh Anal Stocks'!$A$6:$K$68,8,FALSE)</f>
        <v>5</v>
      </c>
      <c r="S283" s="14">
        <f>VLOOKUP($C283,'Info on Coh Anal Stocks'!$A$6:$K$68,9,FALSE)</f>
        <v>0</v>
      </c>
      <c r="T283" s="14">
        <f>VLOOKUP($C283,'Info on Coh Anal Stocks'!$A$6:$K$68,10,FALSE)</f>
        <v>3</v>
      </c>
      <c r="U283">
        <f t="shared" si="17"/>
        <v>1993</v>
      </c>
      <c r="V283" s="14">
        <f>VLOOKUP($C283,'Info on Coh Anal Stocks'!$A$6:$K$68,10,FALSE)</f>
        <v>3</v>
      </c>
      <c r="W283" t="str">
        <f t="shared" si="18"/>
        <v>ocean</v>
      </c>
      <c r="X283">
        <f t="shared" si="19"/>
        <v>0</v>
      </c>
    </row>
    <row r="284" spans="1:24" x14ac:dyDescent="0.25">
      <c r="A284" s="14" t="str">
        <f t="shared" si="16"/>
        <v>NAN1993</v>
      </c>
      <c r="B284" s="14" t="s">
        <v>3</v>
      </c>
      <c r="C284" s="14" t="s">
        <v>17</v>
      </c>
      <c r="D284" s="14">
        <v>1993</v>
      </c>
      <c r="E284" s="19">
        <v>1.168424E-2</v>
      </c>
      <c r="F284" s="14">
        <v>1.9743090000000001E-2</v>
      </c>
      <c r="G284" s="14">
        <v>3.9006289999999999E-2</v>
      </c>
      <c r="H284" s="14">
        <v>2</v>
      </c>
      <c r="I284" s="14">
        <v>5</v>
      </c>
      <c r="J284" s="14" t="s">
        <v>238</v>
      </c>
      <c r="K284" s="14">
        <v>5</v>
      </c>
      <c r="L284" s="14" t="str">
        <f>VLOOKUP($C284,'Info on Coh Anal Stocks'!$A$6:$K$68,2,FALSE)</f>
        <v>BC</v>
      </c>
      <c r="M284" s="14" t="str">
        <f>VLOOKUP($C284,'Info on Coh Anal Stocks'!$A$6:$K$68,3,FALSE)</f>
        <v>LGS</v>
      </c>
      <c r="N284" s="14" t="str">
        <f>VLOOKUP($C284,'Info on Coh Anal Stocks'!$A$6:$K$68,4,FALSE)</f>
        <v>Nanaimo River Fall</v>
      </c>
      <c r="O284" s="14">
        <f>VLOOKUP($C284,'Info on Coh Anal Stocks'!$A$6:$K$68,5,FALSE)</f>
        <v>2</v>
      </c>
      <c r="P284" s="14">
        <f>VLOOKUP($C284,'Info on Coh Anal Stocks'!$A$6:$K$68,6,FALSE)</f>
        <v>2</v>
      </c>
      <c r="Q284" s="14">
        <f>VLOOKUP($C284,'Info on Coh Anal Stocks'!$A$6:$K$68,7,FALSE)</f>
        <v>4</v>
      </c>
      <c r="R284" s="14">
        <f>VLOOKUP($C284,'Info on Coh Anal Stocks'!$A$6:$K$68,8,FALSE)</f>
        <v>5</v>
      </c>
      <c r="S284" s="14">
        <f>VLOOKUP($C284,'Info on Coh Anal Stocks'!$A$6:$K$68,9,FALSE)</f>
        <v>0</v>
      </c>
      <c r="T284" s="14">
        <f>VLOOKUP($C284,'Info on Coh Anal Stocks'!$A$6:$K$68,10,FALSE)</f>
        <v>3</v>
      </c>
      <c r="U284">
        <f t="shared" si="17"/>
        <v>1994</v>
      </c>
      <c r="V284" s="14">
        <f>VLOOKUP($C284,'Info on Coh Anal Stocks'!$A$6:$K$68,10,FALSE)</f>
        <v>3</v>
      </c>
      <c r="W284" t="str">
        <f t="shared" si="18"/>
        <v>ocean</v>
      </c>
      <c r="X284">
        <f t="shared" si="19"/>
        <v>0</v>
      </c>
    </row>
    <row r="285" spans="1:24" x14ac:dyDescent="0.25">
      <c r="A285" s="14" t="str">
        <f t="shared" si="16"/>
        <v>NAN1994</v>
      </c>
      <c r="B285" s="14" t="s">
        <v>3</v>
      </c>
      <c r="C285" s="14" t="s">
        <v>17</v>
      </c>
      <c r="D285" s="14">
        <v>1994</v>
      </c>
      <c r="E285" s="19">
        <v>2.7005029999999999E-3</v>
      </c>
      <c r="F285" s="14">
        <v>5.6657510000000001E-3</v>
      </c>
      <c r="G285" s="14">
        <v>1.189817E-2</v>
      </c>
      <c r="H285" s="14">
        <v>2</v>
      </c>
      <c r="I285" s="14">
        <v>5</v>
      </c>
      <c r="J285" s="14" t="s">
        <v>238</v>
      </c>
      <c r="K285" s="14">
        <v>5</v>
      </c>
      <c r="L285" s="14" t="str">
        <f>VLOOKUP($C285,'Info on Coh Anal Stocks'!$A$6:$K$68,2,FALSE)</f>
        <v>BC</v>
      </c>
      <c r="M285" s="14" t="str">
        <f>VLOOKUP($C285,'Info on Coh Anal Stocks'!$A$6:$K$68,3,FALSE)</f>
        <v>LGS</v>
      </c>
      <c r="N285" s="14" t="str">
        <f>VLOOKUP($C285,'Info on Coh Anal Stocks'!$A$6:$K$68,4,FALSE)</f>
        <v>Nanaimo River Fall</v>
      </c>
      <c r="O285" s="14">
        <f>VLOOKUP($C285,'Info on Coh Anal Stocks'!$A$6:$K$68,5,FALSE)</f>
        <v>2</v>
      </c>
      <c r="P285" s="14">
        <f>VLOOKUP($C285,'Info on Coh Anal Stocks'!$A$6:$K$68,6,FALSE)</f>
        <v>2</v>
      </c>
      <c r="Q285" s="14">
        <f>VLOOKUP($C285,'Info on Coh Anal Stocks'!$A$6:$K$68,7,FALSE)</f>
        <v>4</v>
      </c>
      <c r="R285" s="14">
        <f>VLOOKUP($C285,'Info on Coh Anal Stocks'!$A$6:$K$68,8,FALSE)</f>
        <v>5</v>
      </c>
      <c r="S285" s="14">
        <f>VLOOKUP($C285,'Info on Coh Anal Stocks'!$A$6:$K$68,9,FALSE)</f>
        <v>0</v>
      </c>
      <c r="T285" s="14">
        <f>VLOOKUP($C285,'Info on Coh Anal Stocks'!$A$6:$K$68,10,FALSE)</f>
        <v>3</v>
      </c>
      <c r="U285">
        <f t="shared" si="17"/>
        <v>1995</v>
      </c>
      <c r="V285" s="14">
        <f>VLOOKUP($C285,'Info on Coh Anal Stocks'!$A$6:$K$68,10,FALSE)</f>
        <v>3</v>
      </c>
      <c r="W285" t="str">
        <f t="shared" si="18"/>
        <v>ocean</v>
      </c>
      <c r="X285">
        <f t="shared" si="19"/>
        <v>0</v>
      </c>
    </row>
    <row r="286" spans="1:24" x14ac:dyDescent="0.25">
      <c r="A286" s="14" t="str">
        <f t="shared" si="16"/>
        <v>NAN1995</v>
      </c>
      <c r="B286" s="14" t="s">
        <v>3</v>
      </c>
      <c r="C286" s="14" t="s">
        <v>17</v>
      </c>
      <c r="D286" s="14">
        <v>1995</v>
      </c>
      <c r="E286" s="19">
        <v>1.2624159999999999E-3</v>
      </c>
      <c r="F286" s="14">
        <v>4.0072809999999997E-3</v>
      </c>
      <c r="G286" s="14">
        <v>9.0432150000000003E-3</v>
      </c>
      <c r="H286" s="14">
        <v>2</v>
      </c>
      <c r="I286" s="14">
        <v>5</v>
      </c>
      <c r="J286" s="14" t="s">
        <v>238</v>
      </c>
      <c r="K286" s="14">
        <v>5</v>
      </c>
      <c r="L286" s="14" t="str">
        <f>VLOOKUP($C286,'Info on Coh Anal Stocks'!$A$6:$K$68,2,FALSE)</f>
        <v>BC</v>
      </c>
      <c r="M286" s="14" t="str">
        <f>VLOOKUP($C286,'Info on Coh Anal Stocks'!$A$6:$K$68,3,FALSE)</f>
        <v>LGS</v>
      </c>
      <c r="N286" s="14" t="str">
        <f>VLOOKUP($C286,'Info on Coh Anal Stocks'!$A$6:$K$68,4,FALSE)</f>
        <v>Nanaimo River Fall</v>
      </c>
      <c r="O286" s="14">
        <f>VLOOKUP($C286,'Info on Coh Anal Stocks'!$A$6:$K$68,5,FALSE)</f>
        <v>2</v>
      </c>
      <c r="P286" s="14">
        <f>VLOOKUP($C286,'Info on Coh Anal Stocks'!$A$6:$K$68,6,FALSE)</f>
        <v>2</v>
      </c>
      <c r="Q286" s="14">
        <f>VLOOKUP($C286,'Info on Coh Anal Stocks'!$A$6:$K$68,7,FALSE)</f>
        <v>4</v>
      </c>
      <c r="R286" s="14">
        <f>VLOOKUP($C286,'Info on Coh Anal Stocks'!$A$6:$K$68,8,FALSE)</f>
        <v>5</v>
      </c>
      <c r="S286" s="14">
        <f>VLOOKUP($C286,'Info on Coh Anal Stocks'!$A$6:$K$68,9,FALSE)</f>
        <v>0</v>
      </c>
      <c r="T286" s="14">
        <f>VLOOKUP($C286,'Info on Coh Anal Stocks'!$A$6:$K$68,10,FALSE)</f>
        <v>3</v>
      </c>
      <c r="U286">
        <f t="shared" si="17"/>
        <v>1996</v>
      </c>
      <c r="V286" s="14">
        <f>VLOOKUP($C286,'Info on Coh Anal Stocks'!$A$6:$K$68,10,FALSE)</f>
        <v>3</v>
      </c>
      <c r="W286" t="str">
        <f t="shared" si="18"/>
        <v>ocean</v>
      </c>
      <c r="X286">
        <f t="shared" si="19"/>
        <v>0</v>
      </c>
    </row>
    <row r="287" spans="1:24" x14ac:dyDescent="0.25">
      <c r="A287" s="14" t="str">
        <f t="shared" si="16"/>
        <v>NAN1996</v>
      </c>
      <c r="B287" s="14" t="s">
        <v>3</v>
      </c>
      <c r="C287" s="14" t="s">
        <v>17</v>
      </c>
      <c r="D287" s="14">
        <v>1996</v>
      </c>
      <c r="E287" s="19">
        <v>1.742754E-3</v>
      </c>
      <c r="F287" s="14">
        <v>4.9600080000000001E-3</v>
      </c>
      <c r="G287" s="14">
        <v>1.1230260000000001E-2</v>
      </c>
      <c r="H287" s="14">
        <v>2</v>
      </c>
      <c r="I287" s="14">
        <v>5</v>
      </c>
      <c r="J287" s="14" t="s">
        <v>238</v>
      </c>
      <c r="K287" s="14">
        <v>5</v>
      </c>
      <c r="L287" s="14" t="str">
        <f>VLOOKUP($C287,'Info on Coh Anal Stocks'!$A$6:$K$68,2,FALSE)</f>
        <v>BC</v>
      </c>
      <c r="M287" s="14" t="str">
        <f>VLOOKUP($C287,'Info on Coh Anal Stocks'!$A$6:$K$68,3,FALSE)</f>
        <v>LGS</v>
      </c>
      <c r="N287" s="14" t="str">
        <f>VLOOKUP($C287,'Info on Coh Anal Stocks'!$A$6:$K$68,4,FALSE)</f>
        <v>Nanaimo River Fall</v>
      </c>
      <c r="O287" s="14">
        <f>VLOOKUP($C287,'Info on Coh Anal Stocks'!$A$6:$K$68,5,FALSE)</f>
        <v>2</v>
      </c>
      <c r="P287" s="14">
        <f>VLOOKUP($C287,'Info on Coh Anal Stocks'!$A$6:$K$68,6,FALSE)</f>
        <v>2</v>
      </c>
      <c r="Q287" s="14">
        <f>VLOOKUP($C287,'Info on Coh Anal Stocks'!$A$6:$K$68,7,FALSE)</f>
        <v>4</v>
      </c>
      <c r="R287" s="14">
        <f>VLOOKUP($C287,'Info on Coh Anal Stocks'!$A$6:$K$68,8,FALSE)</f>
        <v>5</v>
      </c>
      <c r="S287" s="14">
        <f>VLOOKUP($C287,'Info on Coh Anal Stocks'!$A$6:$K$68,9,FALSE)</f>
        <v>0</v>
      </c>
      <c r="T287" s="14">
        <f>VLOOKUP($C287,'Info on Coh Anal Stocks'!$A$6:$K$68,10,FALSE)</f>
        <v>3</v>
      </c>
      <c r="U287">
        <f t="shared" si="17"/>
        <v>1997</v>
      </c>
      <c r="V287" s="14">
        <f>VLOOKUP($C287,'Info on Coh Anal Stocks'!$A$6:$K$68,10,FALSE)</f>
        <v>3</v>
      </c>
      <c r="W287" t="str">
        <f t="shared" si="18"/>
        <v>ocean</v>
      </c>
      <c r="X287">
        <f t="shared" si="19"/>
        <v>0</v>
      </c>
    </row>
    <row r="288" spans="1:24" x14ac:dyDescent="0.25">
      <c r="A288" s="14" t="str">
        <f t="shared" si="16"/>
        <v>NAN1997</v>
      </c>
      <c r="B288" s="14" t="s">
        <v>3</v>
      </c>
      <c r="C288" s="14" t="s">
        <v>17</v>
      </c>
      <c r="D288" s="14">
        <v>1997</v>
      </c>
      <c r="E288" s="19">
        <v>2.4137640000000001E-3</v>
      </c>
      <c r="F288" s="14">
        <v>6.9892599999999997E-3</v>
      </c>
      <c r="G288" s="14">
        <v>1.548221E-2</v>
      </c>
      <c r="H288" s="14">
        <v>2</v>
      </c>
      <c r="I288" s="14">
        <v>5</v>
      </c>
      <c r="J288" s="14" t="s">
        <v>238</v>
      </c>
      <c r="K288" s="14">
        <v>5</v>
      </c>
      <c r="L288" s="14" t="str">
        <f>VLOOKUP($C288,'Info on Coh Anal Stocks'!$A$6:$K$68,2,FALSE)</f>
        <v>BC</v>
      </c>
      <c r="M288" s="14" t="str">
        <f>VLOOKUP($C288,'Info on Coh Anal Stocks'!$A$6:$K$68,3,FALSE)</f>
        <v>LGS</v>
      </c>
      <c r="N288" s="14" t="str">
        <f>VLOOKUP($C288,'Info on Coh Anal Stocks'!$A$6:$K$68,4,FALSE)</f>
        <v>Nanaimo River Fall</v>
      </c>
      <c r="O288" s="14">
        <f>VLOOKUP($C288,'Info on Coh Anal Stocks'!$A$6:$K$68,5,FALSE)</f>
        <v>2</v>
      </c>
      <c r="P288" s="14">
        <f>VLOOKUP($C288,'Info on Coh Anal Stocks'!$A$6:$K$68,6,FALSE)</f>
        <v>2</v>
      </c>
      <c r="Q288" s="14">
        <f>VLOOKUP($C288,'Info on Coh Anal Stocks'!$A$6:$K$68,7,FALSE)</f>
        <v>4</v>
      </c>
      <c r="R288" s="14">
        <f>VLOOKUP($C288,'Info on Coh Anal Stocks'!$A$6:$K$68,8,FALSE)</f>
        <v>5</v>
      </c>
      <c r="S288" s="14">
        <f>VLOOKUP($C288,'Info on Coh Anal Stocks'!$A$6:$K$68,9,FALSE)</f>
        <v>0</v>
      </c>
      <c r="T288" s="14">
        <f>VLOOKUP($C288,'Info on Coh Anal Stocks'!$A$6:$K$68,10,FALSE)</f>
        <v>3</v>
      </c>
      <c r="U288">
        <f t="shared" si="17"/>
        <v>1998</v>
      </c>
      <c r="V288" s="14">
        <f>VLOOKUP($C288,'Info on Coh Anal Stocks'!$A$6:$K$68,10,FALSE)</f>
        <v>3</v>
      </c>
      <c r="W288" t="str">
        <f t="shared" si="18"/>
        <v>ocean</v>
      </c>
      <c r="X288">
        <f t="shared" si="19"/>
        <v>0</v>
      </c>
    </row>
    <row r="289" spans="1:24" x14ac:dyDescent="0.25">
      <c r="A289" s="14" t="str">
        <f t="shared" si="16"/>
        <v>NAN1998</v>
      </c>
      <c r="B289" s="14" t="s">
        <v>3</v>
      </c>
      <c r="C289" s="14" t="s">
        <v>17</v>
      </c>
      <c r="D289" s="14">
        <v>1998</v>
      </c>
      <c r="E289" s="19" t="s">
        <v>142</v>
      </c>
      <c r="F289" s="14" t="s">
        <v>142</v>
      </c>
      <c r="G289" s="14" t="s">
        <v>142</v>
      </c>
      <c r="H289" s="14" t="s">
        <v>142</v>
      </c>
      <c r="I289" s="14" t="s">
        <v>142</v>
      </c>
      <c r="J289" s="14" t="s">
        <v>142</v>
      </c>
      <c r="K289" s="14" t="s">
        <v>142</v>
      </c>
      <c r="L289" s="14" t="str">
        <f>VLOOKUP($C289,'Info on Coh Anal Stocks'!$A$6:$K$68,2,FALSE)</f>
        <v>BC</v>
      </c>
      <c r="M289" s="14" t="str">
        <f>VLOOKUP($C289,'Info on Coh Anal Stocks'!$A$6:$K$68,3,FALSE)</f>
        <v>LGS</v>
      </c>
      <c r="N289" s="14" t="str">
        <f>VLOOKUP($C289,'Info on Coh Anal Stocks'!$A$6:$K$68,4,FALSE)</f>
        <v>Nanaimo River Fall</v>
      </c>
      <c r="O289" s="14">
        <f>VLOOKUP($C289,'Info on Coh Anal Stocks'!$A$6:$K$68,5,FALSE)</f>
        <v>2</v>
      </c>
      <c r="P289" s="14">
        <f>VLOOKUP($C289,'Info on Coh Anal Stocks'!$A$6:$K$68,6,FALSE)</f>
        <v>2</v>
      </c>
      <c r="Q289" s="14">
        <f>VLOOKUP($C289,'Info on Coh Anal Stocks'!$A$6:$K$68,7,FALSE)</f>
        <v>4</v>
      </c>
      <c r="R289" s="14">
        <f>VLOOKUP($C289,'Info on Coh Anal Stocks'!$A$6:$K$68,8,FALSE)</f>
        <v>5</v>
      </c>
      <c r="S289" s="14">
        <f>VLOOKUP($C289,'Info on Coh Anal Stocks'!$A$6:$K$68,9,FALSE)</f>
        <v>0</v>
      </c>
      <c r="T289" s="14">
        <f>VLOOKUP($C289,'Info on Coh Anal Stocks'!$A$6:$K$68,10,FALSE)</f>
        <v>3</v>
      </c>
      <c r="U289">
        <f t="shared" si="17"/>
        <v>1999</v>
      </c>
      <c r="V289" s="14">
        <f>VLOOKUP($C289,'Info on Coh Anal Stocks'!$A$6:$K$68,10,FALSE)</f>
        <v>3</v>
      </c>
      <c r="W289" t="str">
        <f t="shared" si="18"/>
        <v>ocean</v>
      </c>
      <c r="X289" t="str">
        <f t="shared" si="19"/>
        <v>na</v>
      </c>
    </row>
    <row r="290" spans="1:24" x14ac:dyDescent="0.25">
      <c r="A290" s="14" t="str">
        <f t="shared" si="16"/>
        <v>NAN1999</v>
      </c>
      <c r="B290" s="14" t="s">
        <v>3</v>
      </c>
      <c r="C290" s="14" t="s">
        <v>17</v>
      </c>
      <c r="D290" s="14">
        <v>1999</v>
      </c>
      <c r="E290" s="14">
        <v>2.3660669999999999E-3</v>
      </c>
      <c r="F290" s="14">
        <v>7.3804500000000002E-3</v>
      </c>
      <c r="G290" s="14">
        <v>1.6367619999999999E-2</v>
      </c>
      <c r="H290" s="14">
        <v>2</v>
      </c>
      <c r="I290" s="14">
        <v>5</v>
      </c>
      <c r="J290" s="14" t="s">
        <v>238</v>
      </c>
      <c r="K290" s="14">
        <v>5</v>
      </c>
      <c r="L290" s="14" t="str">
        <f>VLOOKUP($C290,'Info on Coh Anal Stocks'!$A$6:$K$68,2,FALSE)</f>
        <v>BC</v>
      </c>
      <c r="M290" s="14" t="str">
        <f>VLOOKUP($C290,'Info on Coh Anal Stocks'!$A$6:$K$68,3,FALSE)</f>
        <v>LGS</v>
      </c>
      <c r="N290" s="14" t="str">
        <f>VLOOKUP($C290,'Info on Coh Anal Stocks'!$A$6:$K$68,4,FALSE)</f>
        <v>Nanaimo River Fall</v>
      </c>
      <c r="O290" s="14">
        <f>VLOOKUP($C290,'Info on Coh Anal Stocks'!$A$6:$K$68,5,FALSE)</f>
        <v>2</v>
      </c>
      <c r="P290" s="14">
        <f>VLOOKUP($C290,'Info on Coh Anal Stocks'!$A$6:$K$68,6,FALSE)</f>
        <v>2</v>
      </c>
      <c r="Q290" s="14">
        <f>VLOOKUP($C290,'Info on Coh Anal Stocks'!$A$6:$K$68,7,FALSE)</f>
        <v>4</v>
      </c>
      <c r="R290" s="14">
        <f>VLOOKUP($C290,'Info on Coh Anal Stocks'!$A$6:$K$68,8,FALSE)</f>
        <v>5</v>
      </c>
      <c r="S290" s="14">
        <f>VLOOKUP($C290,'Info on Coh Anal Stocks'!$A$6:$K$68,9,FALSE)</f>
        <v>0</v>
      </c>
      <c r="T290" s="14">
        <f>VLOOKUP($C290,'Info on Coh Anal Stocks'!$A$6:$K$68,10,FALSE)</f>
        <v>3</v>
      </c>
      <c r="U290">
        <f t="shared" si="17"/>
        <v>2000</v>
      </c>
      <c r="V290" s="14">
        <f>VLOOKUP($C290,'Info on Coh Anal Stocks'!$A$6:$K$68,10,FALSE)</f>
        <v>3</v>
      </c>
      <c r="W290" t="str">
        <f t="shared" si="18"/>
        <v>ocean</v>
      </c>
      <c r="X290">
        <f t="shared" si="19"/>
        <v>0</v>
      </c>
    </row>
    <row r="291" spans="1:24" x14ac:dyDescent="0.25">
      <c r="A291" s="14" t="str">
        <f t="shared" si="16"/>
        <v>NAN2000</v>
      </c>
      <c r="B291" s="14" t="s">
        <v>3</v>
      </c>
      <c r="C291" s="14" t="s">
        <v>17</v>
      </c>
      <c r="D291" s="14">
        <v>2000</v>
      </c>
      <c r="E291" s="14">
        <v>3.560386E-3</v>
      </c>
      <c r="F291" s="14">
        <v>8.0629120000000002E-3</v>
      </c>
      <c r="G291" s="14">
        <v>1.7850250000000002E-2</v>
      </c>
      <c r="H291" s="14">
        <v>2</v>
      </c>
      <c r="I291" s="14">
        <v>5</v>
      </c>
      <c r="J291" s="14" t="s">
        <v>238</v>
      </c>
      <c r="K291" s="14">
        <v>5</v>
      </c>
      <c r="L291" s="14" t="str">
        <f>VLOOKUP($C291,'Info on Coh Anal Stocks'!$A$6:$K$68,2,FALSE)</f>
        <v>BC</v>
      </c>
      <c r="M291" s="14" t="str">
        <f>VLOOKUP($C291,'Info on Coh Anal Stocks'!$A$6:$K$68,3,FALSE)</f>
        <v>LGS</v>
      </c>
      <c r="N291" s="14" t="str">
        <f>VLOOKUP($C291,'Info on Coh Anal Stocks'!$A$6:$K$68,4,FALSE)</f>
        <v>Nanaimo River Fall</v>
      </c>
      <c r="O291" s="14">
        <f>VLOOKUP($C291,'Info on Coh Anal Stocks'!$A$6:$K$68,5,FALSE)</f>
        <v>2</v>
      </c>
      <c r="P291" s="14">
        <f>VLOOKUP($C291,'Info on Coh Anal Stocks'!$A$6:$K$68,6,FALSE)</f>
        <v>2</v>
      </c>
      <c r="Q291" s="14">
        <f>VLOOKUP($C291,'Info on Coh Anal Stocks'!$A$6:$K$68,7,FALSE)</f>
        <v>4</v>
      </c>
      <c r="R291" s="14">
        <f>VLOOKUP($C291,'Info on Coh Anal Stocks'!$A$6:$K$68,8,FALSE)</f>
        <v>5</v>
      </c>
      <c r="S291" s="14">
        <f>VLOOKUP($C291,'Info on Coh Anal Stocks'!$A$6:$K$68,9,FALSE)</f>
        <v>0</v>
      </c>
      <c r="T291" s="14">
        <f>VLOOKUP($C291,'Info on Coh Anal Stocks'!$A$6:$K$68,10,FALSE)</f>
        <v>3</v>
      </c>
      <c r="U291">
        <f t="shared" si="17"/>
        <v>2001</v>
      </c>
      <c r="V291" s="14">
        <f>VLOOKUP($C291,'Info on Coh Anal Stocks'!$A$6:$K$68,10,FALSE)</f>
        <v>3</v>
      </c>
      <c r="W291" t="str">
        <f t="shared" si="18"/>
        <v>ocean</v>
      </c>
      <c r="X291">
        <f t="shared" si="19"/>
        <v>0</v>
      </c>
    </row>
    <row r="292" spans="1:24" x14ac:dyDescent="0.25">
      <c r="A292" s="14" t="str">
        <f t="shared" si="16"/>
        <v>NAN2001</v>
      </c>
      <c r="B292" s="14" t="s">
        <v>3</v>
      </c>
      <c r="C292" s="14" t="s">
        <v>17</v>
      </c>
      <c r="D292" s="14">
        <v>2001</v>
      </c>
      <c r="E292" s="14">
        <v>2.9542510000000002E-3</v>
      </c>
      <c r="F292" s="14">
        <v>7.7592E-3</v>
      </c>
      <c r="G292" s="14">
        <v>1.7790400000000001E-2</v>
      </c>
      <c r="H292" s="14">
        <v>2</v>
      </c>
      <c r="I292" s="14">
        <v>5</v>
      </c>
      <c r="J292" s="14" t="s">
        <v>238</v>
      </c>
      <c r="K292" s="14">
        <v>5</v>
      </c>
      <c r="L292" s="14" t="str">
        <f>VLOOKUP($C292,'Info on Coh Anal Stocks'!$A$6:$K$68,2,FALSE)</f>
        <v>BC</v>
      </c>
      <c r="M292" s="14" t="str">
        <f>VLOOKUP($C292,'Info on Coh Anal Stocks'!$A$6:$K$68,3,FALSE)</f>
        <v>LGS</v>
      </c>
      <c r="N292" s="14" t="str">
        <f>VLOOKUP($C292,'Info on Coh Anal Stocks'!$A$6:$K$68,4,FALSE)</f>
        <v>Nanaimo River Fall</v>
      </c>
      <c r="O292" s="14">
        <f>VLOOKUP($C292,'Info on Coh Anal Stocks'!$A$6:$K$68,5,FALSE)</f>
        <v>2</v>
      </c>
      <c r="P292" s="14">
        <f>VLOOKUP($C292,'Info on Coh Anal Stocks'!$A$6:$K$68,6,FALSE)</f>
        <v>2</v>
      </c>
      <c r="Q292" s="14">
        <f>VLOOKUP($C292,'Info on Coh Anal Stocks'!$A$6:$K$68,7,FALSE)</f>
        <v>4</v>
      </c>
      <c r="R292" s="14">
        <f>VLOOKUP($C292,'Info on Coh Anal Stocks'!$A$6:$K$68,8,FALSE)</f>
        <v>5</v>
      </c>
      <c r="S292" s="14">
        <f>VLOOKUP($C292,'Info on Coh Anal Stocks'!$A$6:$K$68,9,FALSE)</f>
        <v>0</v>
      </c>
      <c r="T292" s="14">
        <f>VLOOKUP($C292,'Info on Coh Anal Stocks'!$A$6:$K$68,10,FALSE)</f>
        <v>3</v>
      </c>
      <c r="U292">
        <f t="shared" si="17"/>
        <v>2002</v>
      </c>
      <c r="V292" s="14">
        <f>VLOOKUP($C292,'Info on Coh Anal Stocks'!$A$6:$K$68,10,FALSE)</f>
        <v>3</v>
      </c>
      <c r="W292" t="str">
        <f t="shared" si="18"/>
        <v>ocean</v>
      </c>
      <c r="X292">
        <f t="shared" si="19"/>
        <v>0</v>
      </c>
    </row>
    <row r="293" spans="1:24" x14ac:dyDescent="0.25">
      <c r="A293" s="14" t="str">
        <f t="shared" si="16"/>
        <v>NAN2002</v>
      </c>
      <c r="B293" s="14" t="s">
        <v>3</v>
      </c>
      <c r="C293" s="14" t="s">
        <v>17</v>
      </c>
      <c r="D293" s="14">
        <v>2002</v>
      </c>
      <c r="E293" s="14">
        <v>5.014288E-4</v>
      </c>
      <c r="F293" s="14">
        <v>3.7076000000000001E-3</v>
      </c>
      <c r="G293" s="14">
        <v>8.7906990000000008E-3</v>
      </c>
      <c r="H293" s="14">
        <v>2</v>
      </c>
      <c r="I293" s="14">
        <v>5</v>
      </c>
      <c r="J293" s="14" t="s">
        <v>238</v>
      </c>
      <c r="K293" s="14">
        <v>5</v>
      </c>
      <c r="L293" s="14" t="str">
        <f>VLOOKUP($C293,'Info on Coh Anal Stocks'!$A$6:$K$68,2,FALSE)</f>
        <v>BC</v>
      </c>
      <c r="M293" s="14" t="str">
        <f>VLOOKUP($C293,'Info on Coh Anal Stocks'!$A$6:$K$68,3,FALSE)</f>
        <v>LGS</v>
      </c>
      <c r="N293" s="14" t="str">
        <f>VLOOKUP($C293,'Info on Coh Anal Stocks'!$A$6:$K$68,4,FALSE)</f>
        <v>Nanaimo River Fall</v>
      </c>
      <c r="O293" s="14">
        <f>VLOOKUP($C293,'Info on Coh Anal Stocks'!$A$6:$K$68,5,FALSE)</f>
        <v>2</v>
      </c>
      <c r="P293" s="14">
        <f>VLOOKUP($C293,'Info on Coh Anal Stocks'!$A$6:$K$68,6,FALSE)</f>
        <v>2</v>
      </c>
      <c r="Q293" s="14">
        <f>VLOOKUP($C293,'Info on Coh Anal Stocks'!$A$6:$K$68,7,FALSE)</f>
        <v>4</v>
      </c>
      <c r="R293" s="14">
        <f>VLOOKUP($C293,'Info on Coh Anal Stocks'!$A$6:$K$68,8,FALSE)</f>
        <v>5</v>
      </c>
      <c r="S293" s="14">
        <f>VLOOKUP($C293,'Info on Coh Anal Stocks'!$A$6:$K$68,9,FALSE)</f>
        <v>0</v>
      </c>
      <c r="T293" s="14">
        <f>VLOOKUP($C293,'Info on Coh Anal Stocks'!$A$6:$K$68,10,FALSE)</f>
        <v>3</v>
      </c>
      <c r="U293">
        <f t="shared" si="17"/>
        <v>2003</v>
      </c>
      <c r="V293" s="14">
        <f>VLOOKUP($C293,'Info on Coh Anal Stocks'!$A$6:$K$68,10,FALSE)</f>
        <v>3</v>
      </c>
      <c r="W293" t="str">
        <f t="shared" si="18"/>
        <v>ocean</v>
      </c>
      <c r="X293">
        <f t="shared" si="19"/>
        <v>0</v>
      </c>
    </row>
    <row r="294" spans="1:24" x14ac:dyDescent="0.25">
      <c r="A294" s="14" t="str">
        <f t="shared" si="16"/>
        <v>NAN2003</v>
      </c>
      <c r="B294" s="14" t="s">
        <v>3</v>
      </c>
      <c r="C294" s="14" t="s">
        <v>17</v>
      </c>
      <c r="D294" s="14">
        <v>2003</v>
      </c>
      <c r="E294" s="14" t="s">
        <v>142</v>
      </c>
      <c r="F294" s="14" t="s">
        <v>142</v>
      </c>
      <c r="G294" s="14" t="s">
        <v>142</v>
      </c>
      <c r="H294" s="14" t="s">
        <v>142</v>
      </c>
      <c r="I294" s="14" t="s">
        <v>142</v>
      </c>
      <c r="J294" s="14" t="s">
        <v>142</v>
      </c>
      <c r="K294" s="14" t="s">
        <v>142</v>
      </c>
      <c r="L294" s="14" t="str">
        <f>VLOOKUP($C294,'Info on Coh Anal Stocks'!$A$6:$K$68,2,FALSE)</f>
        <v>BC</v>
      </c>
      <c r="M294" s="14" t="str">
        <f>VLOOKUP($C294,'Info on Coh Anal Stocks'!$A$6:$K$68,3,FALSE)</f>
        <v>LGS</v>
      </c>
      <c r="N294" s="14" t="str">
        <f>VLOOKUP($C294,'Info on Coh Anal Stocks'!$A$6:$K$68,4,FALSE)</f>
        <v>Nanaimo River Fall</v>
      </c>
      <c r="O294" s="14">
        <f>VLOOKUP($C294,'Info on Coh Anal Stocks'!$A$6:$K$68,5,FALSE)</f>
        <v>2</v>
      </c>
      <c r="P294" s="14">
        <f>VLOOKUP($C294,'Info on Coh Anal Stocks'!$A$6:$K$68,6,FALSE)</f>
        <v>2</v>
      </c>
      <c r="Q294" s="14">
        <f>VLOOKUP($C294,'Info on Coh Anal Stocks'!$A$6:$K$68,7,FALSE)</f>
        <v>4</v>
      </c>
      <c r="R294" s="14">
        <f>VLOOKUP($C294,'Info on Coh Anal Stocks'!$A$6:$K$68,8,FALSE)</f>
        <v>5</v>
      </c>
      <c r="S294" s="14">
        <f>VLOOKUP($C294,'Info on Coh Anal Stocks'!$A$6:$K$68,9,FALSE)</f>
        <v>0</v>
      </c>
      <c r="T294" s="14">
        <f>VLOOKUP($C294,'Info on Coh Anal Stocks'!$A$6:$K$68,10,FALSE)</f>
        <v>3</v>
      </c>
      <c r="U294">
        <f t="shared" si="17"/>
        <v>2004</v>
      </c>
      <c r="V294" s="14">
        <f>VLOOKUP($C294,'Info on Coh Anal Stocks'!$A$6:$K$68,10,FALSE)</f>
        <v>3</v>
      </c>
      <c r="W294" t="str">
        <f t="shared" si="18"/>
        <v>ocean</v>
      </c>
      <c r="X294" t="str">
        <f t="shared" si="19"/>
        <v>na</v>
      </c>
    </row>
    <row r="295" spans="1:24" x14ac:dyDescent="0.25">
      <c r="A295" s="14" t="str">
        <f t="shared" si="16"/>
        <v>NAN2004</v>
      </c>
      <c r="B295" s="14" t="s">
        <v>3</v>
      </c>
      <c r="C295" s="14" t="s">
        <v>17</v>
      </c>
      <c r="D295" s="14">
        <v>2004</v>
      </c>
      <c r="E295" s="14">
        <v>7.7574699999999998E-3</v>
      </c>
      <c r="F295" s="14">
        <v>1.4800890000000001E-2</v>
      </c>
      <c r="G295" s="14">
        <v>3.0904310000000001E-2</v>
      </c>
      <c r="H295" s="14">
        <v>2</v>
      </c>
      <c r="I295" s="14">
        <v>5</v>
      </c>
      <c r="J295" s="14" t="s">
        <v>238</v>
      </c>
      <c r="K295" s="14">
        <v>5</v>
      </c>
      <c r="L295" s="14" t="str">
        <f>VLOOKUP($C295,'Info on Coh Anal Stocks'!$A$6:$K$68,2,FALSE)</f>
        <v>BC</v>
      </c>
      <c r="M295" s="14" t="str">
        <f>VLOOKUP($C295,'Info on Coh Anal Stocks'!$A$6:$K$68,3,FALSE)</f>
        <v>LGS</v>
      </c>
      <c r="N295" s="14" t="str">
        <f>VLOOKUP($C295,'Info on Coh Anal Stocks'!$A$6:$K$68,4,FALSE)</f>
        <v>Nanaimo River Fall</v>
      </c>
      <c r="O295" s="14">
        <f>VLOOKUP($C295,'Info on Coh Anal Stocks'!$A$6:$K$68,5,FALSE)</f>
        <v>2</v>
      </c>
      <c r="P295" s="14">
        <f>VLOOKUP($C295,'Info on Coh Anal Stocks'!$A$6:$K$68,6,FALSE)</f>
        <v>2</v>
      </c>
      <c r="Q295" s="14">
        <f>VLOOKUP($C295,'Info on Coh Anal Stocks'!$A$6:$K$68,7,FALSE)</f>
        <v>4</v>
      </c>
      <c r="R295" s="14">
        <f>VLOOKUP($C295,'Info on Coh Anal Stocks'!$A$6:$K$68,8,FALSE)</f>
        <v>5</v>
      </c>
      <c r="S295" s="14">
        <f>VLOOKUP($C295,'Info on Coh Anal Stocks'!$A$6:$K$68,9,FALSE)</f>
        <v>0</v>
      </c>
      <c r="T295" s="14">
        <f>VLOOKUP($C295,'Info on Coh Anal Stocks'!$A$6:$K$68,10,FALSE)</f>
        <v>3</v>
      </c>
      <c r="U295">
        <f t="shared" si="17"/>
        <v>2005</v>
      </c>
      <c r="V295" s="14">
        <f>VLOOKUP($C295,'Info on Coh Anal Stocks'!$A$6:$K$68,10,FALSE)</f>
        <v>3</v>
      </c>
      <c r="W295" t="str">
        <f t="shared" si="18"/>
        <v>ocean</v>
      </c>
      <c r="X295">
        <f t="shared" si="19"/>
        <v>0</v>
      </c>
    </row>
    <row r="296" spans="1:24" x14ac:dyDescent="0.25">
      <c r="A296" s="14" t="str">
        <f t="shared" si="16"/>
        <v>NIC1985</v>
      </c>
      <c r="B296" s="14" t="s">
        <v>3</v>
      </c>
      <c r="C296" s="14" t="s">
        <v>19</v>
      </c>
      <c r="D296" s="14">
        <v>1985</v>
      </c>
      <c r="E296" s="19">
        <v>8.0889789999999992E-6</v>
      </c>
      <c r="F296" s="14">
        <v>1.308841E-2</v>
      </c>
      <c r="G296" s="14">
        <v>3.8327710000000001E-2</v>
      </c>
      <c r="H296" s="14">
        <v>2</v>
      </c>
      <c r="I296" s="14">
        <v>5</v>
      </c>
      <c r="J296" s="14" t="s">
        <v>238</v>
      </c>
      <c r="K296" s="14">
        <v>5</v>
      </c>
      <c r="L296" s="14" t="str">
        <f>VLOOKUP($C296,'Info on Coh Anal Stocks'!$A$6:$K$68,2,FALSE)</f>
        <v>BC</v>
      </c>
      <c r="M296" s="14" t="str">
        <f>VLOOKUP($C296,'Info on Coh Anal Stocks'!$A$6:$K$68,3,FALSE)</f>
        <v>UPF</v>
      </c>
      <c r="N296" s="14" t="str">
        <f>VLOOKUP($C296,'Info on Coh Anal Stocks'!$A$6:$K$68,4,FALSE)</f>
        <v>Nicola River Spring</v>
      </c>
      <c r="O296" s="14">
        <f>VLOOKUP($C296,'Info on Coh Anal Stocks'!$A$6:$K$68,5,FALSE)</f>
        <v>2</v>
      </c>
      <c r="P296" s="14">
        <f>VLOOKUP($C296,'Info on Coh Anal Stocks'!$A$6:$K$68,6,FALSE)</f>
        <v>2</v>
      </c>
      <c r="Q296" s="14">
        <f>VLOOKUP($C296,'Info on Coh Anal Stocks'!$A$6:$K$68,7,FALSE)</f>
        <v>4</v>
      </c>
      <c r="R296" s="14">
        <f>VLOOKUP($C296,'Info on Coh Anal Stocks'!$A$6:$K$68,8,FALSE)</f>
        <v>5</v>
      </c>
      <c r="S296" s="14">
        <f>VLOOKUP($C296,'Info on Coh Anal Stocks'!$A$6:$K$68,9,FALSE)</f>
        <v>1</v>
      </c>
      <c r="T296" s="14">
        <f>VLOOKUP($C296,'Info on Coh Anal Stocks'!$A$6:$K$68,10,FALSE)</f>
        <v>1</v>
      </c>
      <c r="U296">
        <f t="shared" si="17"/>
        <v>1987</v>
      </c>
      <c r="V296" s="14">
        <f>VLOOKUP($C296,'Info on Coh Anal Stocks'!$A$6:$K$68,10,FALSE)</f>
        <v>1</v>
      </c>
      <c r="W296" t="str">
        <f t="shared" si="18"/>
        <v>stream</v>
      </c>
      <c r="X296">
        <f t="shared" si="19"/>
        <v>0</v>
      </c>
    </row>
    <row r="297" spans="1:24" x14ac:dyDescent="0.25">
      <c r="A297" s="14" t="str">
        <f t="shared" si="16"/>
        <v>NIC1986</v>
      </c>
      <c r="B297" s="14" t="s">
        <v>3</v>
      </c>
      <c r="C297" s="14" t="s">
        <v>19</v>
      </c>
      <c r="D297" s="14">
        <v>1986</v>
      </c>
      <c r="E297" s="19">
        <v>2.308587E-5</v>
      </c>
      <c r="F297" s="14">
        <v>2.389632E-3</v>
      </c>
      <c r="G297" s="14">
        <v>7.4009660000000001E-3</v>
      </c>
      <c r="H297" s="14">
        <v>2</v>
      </c>
      <c r="I297" s="14">
        <v>5</v>
      </c>
      <c r="J297" s="14" t="s">
        <v>238</v>
      </c>
      <c r="K297" s="14">
        <v>5</v>
      </c>
      <c r="L297" s="14" t="str">
        <f>VLOOKUP($C297,'Info on Coh Anal Stocks'!$A$6:$K$68,2,FALSE)</f>
        <v>BC</v>
      </c>
      <c r="M297" s="14" t="str">
        <f>VLOOKUP($C297,'Info on Coh Anal Stocks'!$A$6:$K$68,3,FALSE)</f>
        <v>UPF</v>
      </c>
      <c r="N297" s="14" t="str">
        <f>VLOOKUP($C297,'Info on Coh Anal Stocks'!$A$6:$K$68,4,FALSE)</f>
        <v>Nicola River Spring</v>
      </c>
      <c r="O297" s="14">
        <f>VLOOKUP($C297,'Info on Coh Anal Stocks'!$A$6:$K$68,5,FALSE)</f>
        <v>2</v>
      </c>
      <c r="P297" s="14">
        <f>VLOOKUP($C297,'Info on Coh Anal Stocks'!$A$6:$K$68,6,FALSE)</f>
        <v>2</v>
      </c>
      <c r="Q297" s="14">
        <f>VLOOKUP($C297,'Info on Coh Anal Stocks'!$A$6:$K$68,7,FALSE)</f>
        <v>4</v>
      </c>
      <c r="R297" s="14">
        <f>VLOOKUP($C297,'Info on Coh Anal Stocks'!$A$6:$K$68,8,FALSE)</f>
        <v>5</v>
      </c>
      <c r="S297" s="14">
        <f>VLOOKUP($C297,'Info on Coh Anal Stocks'!$A$6:$K$68,9,FALSE)</f>
        <v>1</v>
      </c>
      <c r="T297" s="14">
        <f>VLOOKUP($C297,'Info on Coh Anal Stocks'!$A$6:$K$68,10,FALSE)</f>
        <v>1</v>
      </c>
      <c r="U297">
        <f t="shared" si="17"/>
        <v>1988</v>
      </c>
      <c r="V297" s="14">
        <f>VLOOKUP($C297,'Info on Coh Anal Stocks'!$A$6:$K$68,10,FALSE)</f>
        <v>1</v>
      </c>
      <c r="W297" t="str">
        <f t="shared" si="18"/>
        <v>stream</v>
      </c>
      <c r="X297">
        <f t="shared" si="19"/>
        <v>0</v>
      </c>
    </row>
    <row r="298" spans="1:24" x14ac:dyDescent="0.25">
      <c r="A298" s="14" t="str">
        <f t="shared" si="16"/>
        <v>NIC1987</v>
      </c>
      <c r="B298" s="14" t="s">
        <v>3</v>
      </c>
      <c r="C298" s="14" t="s">
        <v>19</v>
      </c>
      <c r="D298" s="14">
        <v>1987</v>
      </c>
      <c r="E298" s="14">
        <v>1.2581030000000001E-4</v>
      </c>
      <c r="F298" s="14">
        <v>1.069317E-2</v>
      </c>
      <c r="G298" s="14">
        <v>3.1978819999999998E-2</v>
      </c>
      <c r="H298" s="14">
        <v>2</v>
      </c>
      <c r="I298" s="14">
        <v>5</v>
      </c>
      <c r="J298" s="14" t="s">
        <v>238</v>
      </c>
      <c r="K298" s="14">
        <v>5</v>
      </c>
      <c r="L298" s="14" t="str">
        <f>VLOOKUP($C298,'Info on Coh Anal Stocks'!$A$6:$K$68,2,FALSE)</f>
        <v>BC</v>
      </c>
      <c r="M298" s="14" t="str">
        <f>VLOOKUP($C298,'Info on Coh Anal Stocks'!$A$6:$K$68,3,FALSE)</f>
        <v>UPF</v>
      </c>
      <c r="N298" s="14" t="str">
        <f>VLOOKUP($C298,'Info on Coh Anal Stocks'!$A$6:$K$68,4,FALSE)</f>
        <v>Nicola River Spring</v>
      </c>
      <c r="O298" s="14">
        <f>VLOOKUP($C298,'Info on Coh Anal Stocks'!$A$6:$K$68,5,FALSE)</f>
        <v>2</v>
      </c>
      <c r="P298" s="14">
        <f>VLOOKUP($C298,'Info on Coh Anal Stocks'!$A$6:$K$68,6,FALSE)</f>
        <v>2</v>
      </c>
      <c r="Q298" s="14">
        <f>VLOOKUP($C298,'Info on Coh Anal Stocks'!$A$6:$K$68,7,FALSE)</f>
        <v>4</v>
      </c>
      <c r="R298" s="14">
        <f>VLOOKUP($C298,'Info on Coh Anal Stocks'!$A$6:$K$68,8,FALSE)</f>
        <v>5</v>
      </c>
      <c r="S298" s="14">
        <f>VLOOKUP($C298,'Info on Coh Anal Stocks'!$A$6:$K$68,9,FALSE)</f>
        <v>1</v>
      </c>
      <c r="T298" s="14">
        <f>VLOOKUP($C298,'Info on Coh Anal Stocks'!$A$6:$K$68,10,FALSE)</f>
        <v>1</v>
      </c>
      <c r="U298">
        <f t="shared" si="17"/>
        <v>1989</v>
      </c>
      <c r="V298" s="14">
        <f>VLOOKUP($C298,'Info on Coh Anal Stocks'!$A$6:$K$68,10,FALSE)</f>
        <v>1</v>
      </c>
      <c r="W298" t="str">
        <f t="shared" si="18"/>
        <v>stream</v>
      </c>
      <c r="X298">
        <f t="shared" si="19"/>
        <v>0</v>
      </c>
    </row>
    <row r="299" spans="1:24" x14ac:dyDescent="0.25">
      <c r="A299" s="14" t="str">
        <f t="shared" si="16"/>
        <v>NIC1988</v>
      </c>
      <c r="B299" s="14" t="s">
        <v>3</v>
      </c>
      <c r="C299" s="14" t="s">
        <v>19</v>
      </c>
      <c r="D299" s="14">
        <v>1988</v>
      </c>
      <c r="E299" s="19">
        <v>2.321456E-5</v>
      </c>
      <c r="F299" s="14">
        <v>5.259779E-3</v>
      </c>
      <c r="G299" s="14">
        <v>1.550266E-2</v>
      </c>
      <c r="H299" s="14">
        <v>2</v>
      </c>
      <c r="I299" s="14">
        <v>5</v>
      </c>
      <c r="J299" s="14" t="s">
        <v>238</v>
      </c>
      <c r="K299" s="14">
        <v>5</v>
      </c>
      <c r="L299" s="14" t="str">
        <f>VLOOKUP($C299,'Info on Coh Anal Stocks'!$A$6:$K$68,2,FALSE)</f>
        <v>BC</v>
      </c>
      <c r="M299" s="14" t="str">
        <f>VLOOKUP($C299,'Info on Coh Anal Stocks'!$A$6:$K$68,3,FALSE)</f>
        <v>UPF</v>
      </c>
      <c r="N299" s="14" t="str">
        <f>VLOOKUP($C299,'Info on Coh Anal Stocks'!$A$6:$K$68,4,FALSE)</f>
        <v>Nicola River Spring</v>
      </c>
      <c r="O299" s="14">
        <f>VLOOKUP($C299,'Info on Coh Anal Stocks'!$A$6:$K$68,5,FALSE)</f>
        <v>2</v>
      </c>
      <c r="P299" s="14">
        <f>VLOOKUP($C299,'Info on Coh Anal Stocks'!$A$6:$K$68,6,FALSE)</f>
        <v>2</v>
      </c>
      <c r="Q299" s="14">
        <f>VLOOKUP($C299,'Info on Coh Anal Stocks'!$A$6:$K$68,7,FALSE)</f>
        <v>4</v>
      </c>
      <c r="R299" s="14">
        <f>VLOOKUP($C299,'Info on Coh Anal Stocks'!$A$6:$K$68,8,FALSE)</f>
        <v>5</v>
      </c>
      <c r="S299" s="14">
        <f>VLOOKUP($C299,'Info on Coh Anal Stocks'!$A$6:$K$68,9,FALSE)</f>
        <v>1</v>
      </c>
      <c r="T299" s="14">
        <f>VLOOKUP($C299,'Info on Coh Anal Stocks'!$A$6:$K$68,10,FALSE)</f>
        <v>1</v>
      </c>
      <c r="U299">
        <f t="shared" si="17"/>
        <v>1990</v>
      </c>
      <c r="V299" s="14">
        <f>VLOOKUP($C299,'Info on Coh Anal Stocks'!$A$6:$K$68,10,FALSE)</f>
        <v>1</v>
      </c>
      <c r="W299" t="str">
        <f t="shared" si="18"/>
        <v>stream</v>
      </c>
      <c r="X299">
        <f t="shared" si="19"/>
        <v>0</v>
      </c>
    </row>
    <row r="300" spans="1:24" x14ac:dyDescent="0.25">
      <c r="A300" s="14" t="str">
        <f t="shared" si="16"/>
        <v>NIC1989</v>
      </c>
      <c r="B300" s="14" t="s">
        <v>3</v>
      </c>
      <c r="C300" s="14" t="s">
        <v>19</v>
      </c>
      <c r="D300" s="14">
        <v>1989</v>
      </c>
      <c r="E300" s="14">
        <v>2.696795E-4</v>
      </c>
      <c r="F300" s="14">
        <v>1.1229329999999999E-2</v>
      </c>
      <c r="G300" s="14">
        <v>3.2919030000000002E-2</v>
      </c>
      <c r="H300" s="14">
        <v>2</v>
      </c>
      <c r="I300" s="14">
        <v>5</v>
      </c>
      <c r="J300" s="14" t="s">
        <v>238</v>
      </c>
      <c r="K300" s="14">
        <v>5</v>
      </c>
      <c r="L300" s="14" t="str">
        <f>VLOOKUP($C300,'Info on Coh Anal Stocks'!$A$6:$K$68,2,FALSE)</f>
        <v>BC</v>
      </c>
      <c r="M300" s="14" t="str">
        <f>VLOOKUP($C300,'Info on Coh Anal Stocks'!$A$6:$K$68,3,FALSE)</f>
        <v>UPF</v>
      </c>
      <c r="N300" s="14" t="str">
        <f>VLOOKUP($C300,'Info on Coh Anal Stocks'!$A$6:$K$68,4,FALSE)</f>
        <v>Nicola River Spring</v>
      </c>
      <c r="O300" s="14">
        <f>VLOOKUP($C300,'Info on Coh Anal Stocks'!$A$6:$K$68,5,FALSE)</f>
        <v>2</v>
      </c>
      <c r="P300" s="14">
        <f>VLOOKUP($C300,'Info on Coh Anal Stocks'!$A$6:$K$68,6,FALSE)</f>
        <v>2</v>
      </c>
      <c r="Q300" s="14">
        <f>VLOOKUP($C300,'Info on Coh Anal Stocks'!$A$6:$K$68,7,FALSE)</f>
        <v>4</v>
      </c>
      <c r="R300" s="14">
        <f>VLOOKUP($C300,'Info on Coh Anal Stocks'!$A$6:$K$68,8,FALSE)</f>
        <v>5</v>
      </c>
      <c r="S300" s="14">
        <f>VLOOKUP($C300,'Info on Coh Anal Stocks'!$A$6:$K$68,9,FALSE)</f>
        <v>1</v>
      </c>
      <c r="T300" s="14">
        <f>VLOOKUP($C300,'Info on Coh Anal Stocks'!$A$6:$K$68,10,FALSE)</f>
        <v>1</v>
      </c>
      <c r="U300">
        <f t="shared" si="17"/>
        <v>1991</v>
      </c>
      <c r="V300" s="14">
        <f>VLOOKUP($C300,'Info on Coh Anal Stocks'!$A$6:$K$68,10,FALSE)</f>
        <v>1</v>
      </c>
      <c r="W300" t="str">
        <f t="shared" si="18"/>
        <v>stream</v>
      </c>
      <c r="X300">
        <f t="shared" si="19"/>
        <v>0</v>
      </c>
    </row>
    <row r="301" spans="1:24" x14ac:dyDescent="0.25">
      <c r="A301" s="14" t="str">
        <f t="shared" si="16"/>
        <v>NIC1990</v>
      </c>
      <c r="B301" s="14" t="s">
        <v>3</v>
      </c>
      <c r="C301" s="14" t="s">
        <v>19</v>
      </c>
      <c r="D301" s="14">
        <v>1990</v>
      </c>
      <c r="E301" s="14">
        <v>4.5197469999999997E-4</v>
      </c>
      <c r="F301" s="14">
        <v>3.1935909999999998E-2</v>
      </c>
      <c r="G301" s="14">
        <v>9.4650910000000005E-2</v>
      </c>
      <c r="H301" s="14">
        <v>2</v>
      </c>
      <c r="I301" s="14">
        <v>5</v>
      </c>
      <c r="J301" s="14" t="s">
        <v>238</v>
      </c>
      <c r="K301" s="14">
        <v>5</v>
      </c>
      <c r="L301" s="14" t="str">
        <f>VLOOKUP($C301,'Info on Coh Anal Stocks'!$A$6:$K$68,2,FALSE)</f>
        <v>BC</v>
      </c>
      <c r="M301" s="14" t="str">
        <f>VLOOKUP($C301,'Info on Coh Anal Stocks'!$A$6:$K$68,3,FALSE)</f>
        <v>UPF</v>
      </c>
      <c r="N301" s="14" t="str">
        <f>VLOOKUP($C301,'Info on Coh Anal Stocks'!$A$6:$K$68,4,FALSE)</f>
        <v>Nicola River Spring</v>
      </c>
      <c r="O301" s="14">
        <f>VLOOKUP($C301,'Info on Coh Anal Stocks'!$A$6:$K$68,5,FALSE)</f>
        <v>2</v>
      </c>
      <c r="P301" s="14">
        <f>VLOOKUP($C301,'Info on Coh Anal Stocks'!$A$6:$K$68,6,FALSE)</f>
        <v>2</v>
      </c>
      <c r="Q301" s="14">
        <f>VLOOKUP($C301,'Info on Coh Anal Stocks'!$A$6:$K$68,7,FALSE)</f>
        <v>4</v>
      </c>
      <c r="R301" s="14">
        <f>VLOOKUP($C301,'Info on Coh Anal Stocks'!$A$6:$K$68,8,FALSE)</f>
        <v>5</v>
      </c>
      <c r="S301" s="14">
        <f>VLOOKUP($C301,'Info on Coh Anal Stocks'!$A$6:$K$68,9,FALSE)</f>
        <v>1</v>
      </c>
      <c r="T301" s="14">
        <f>VLOOKUP($C301,'Info on Coh Anal Stocks'!$A$6:$K$68,10,FALSE)</f>
        <v>1</v>
      </c>
      <c r="U301">
        <f t="shared" si="17"/>
        <v>1992</v>
      </c>
      <c r="V301" s="14">
        <f>VLOOKUP($C301,'Info on Coh Anal Stocks'!$A$6:$K$68,10,FALSE)</f>
        <v>1</v>
      </c>
      <c r="W301" t="str">
        <f t="shared" si="18"/>
        <v>stream</v>
      </c>
      <c r="X301">
        <f t="shared" si="19"/>
        <v>0</v>
      </c>
    </row>
    <row r="302" spans="1:24" x14ac:dyDescent="0.25">
      <c r="A302" s="14" t="str">
        <f t="shared" si="16"/>
        <v>NIC1991</v>
      </c>
      <c r="B302" s="14" t="s">
        <v>3</v>
      </c>
      <c r="C302" s="14" t="s">
        <v>19</v>
      </c>
      <c r="D302" s="14">
        <v>1991</v>
      </c>
      <c r="E302" s="14">
        <v>2.6812340000000002E-4</v>
      </c>
      <c r="F302" s="14">
        <v>2.317893E-2</v>
      </c>
      <c r="G302" s="14">
        <v>6.8451330000000005E-2</v>
      </c>
      <c r="H302" s="14">
        <v>2</v>
      </c>
      <c r="I302" s="14">
        <v>5</v>
      </c>
      <c r="J302" s="14" t="s">
        <v>238</v>
      </c>
      <c r="K302" s="14">
        <v>5</v>
      </c>
      <c r="L302" s="14" t="str">
        <f>VLOOKUP($C302,'Info on Coh Anal Stocks'!$A$6:$K$68,2,FALSE)</f>
        <v>BC</v>
      </c>
      <c r="M302" s="14" t="str">
        <f>VLOOKUP($C302,'Info on Coh Anal Stocks'!$A$6:$K$68,3,FALSE)</f>
        <v>UPF</v>
      </c>
      <c r="N302" s="14" t="str">
        <f>VLOOKUP($C302,'Info on Coh Anal Stocks'!$A$6:$K$68,4,FALSE)</f>
        <v>Nicola River Spring</v>
      </c>
      <c r="O302" s="14">
        <f>VLOOKUP($C302,'Info on Coh Anal Stocks'!$A$6:$K$68,5,FALSE)</f>
        <v>2</v>
      </c>
      <c r="P302" s="14">
        <f>VLOOKUP($C302,'Info on Coh Anal Stocks'!$A$6:$K$68,6,FALSE)</f>
        <v>2</v>
      </c>
      <c r="Q302" s="14">
        <f>VLOOKUP($C302,'Info on Coh Anal Stocks'!$A$6:$K$68,7,FALSE)</f>
        <v>4</v>
      </c>
      <c r="R302" s="14">
        <f>VLOOKUP($C302,'Info on Coh Anal Stocks'!$A$6:$K$68,8,FALSE)</f>
        <v>5</v>
      </c>
      <c r="S302" s="14">
        <f>VLOOKUP($C302,'Info on Coh Anal Stocks'!$A$6:$K$68,9,FALSE)</f>
        <v>1</v>
      </c>
      <c r="T302" s="14">
        <f>VLOOKUP($C302,'Info on Coh Anal Stocks'!$A$6:$K$68,10,FALSE)</f>
        <v>1</v>
      </c>
      <c r="U302">
        <f t="shared" si="17"/>
        <v>1993</v>
      </c>
      <c r="V302" s="14">
        <f>VLOOKUP($C302,'Info on Coh Anal Stocks'!$A$6:$K$68,10,FALSE)</f>
        <v>1</v>
      </c>
      <c r="W302" t="str">
        <f t="shared" si="18"/>
        <v>stream</v>
      </c>
      <c r="X302">
        <f t="shared" si="19"/>
        <v>0</v>
      </c>
    </row>
    <row r="303" spans="1:24" x14ac:dyDescent="0.25">
      <c r="A303" s="14" t="str">
        <f t="shared" si="16"/>
        <v>NIC1992</v>
      </c>
      <c r="B303" s="14" t="s">
        <v>3</v>
      </c>
      <c r="C303" s="14" t="s">
        <v>19</v>
      </c>
      <c r="D303" s="14">
        <v>1992</v>
      </c>
      <c r="E303" s="19">
        <v>3.4013910000000001E-6</v>
      </c>
      <c r="F303" s="14">
        <v>4.1817869999999997E-4</v>
      </c>
      <c r="G303" s="14">
        <v>1.2349419999999999E-3</v>
      </c>
      <c r="H303" s="14">
        <v>2</v>
      </c>
      <c r="I303" s="14">
        <v>5</v>
      </c>
      <c r="J303" s="14" t="s">
        <v>238</v>
      </c>
      <c r="K303" s="14">
        <v>5</v>
      </c>
      <c r="L303" s="14" t="str">
        <f>VLOOKUP($C303,'Info on Coh Anal Stocks'!$A$6:$K$68,2,FALSE)</f>
        <v>BC</v>
      </c>
      <c r="M303" s="14" t="str">
        <f>VLOOKUP($C303,'Info on Coh Anal Stocks'!$A$6:$K$68,3,FALSE)</f>
        <v>UPF</v>
      </c>
      <c r="N303" s="14" t="str">
        <f>VLOOKUP($C303,'Info on Coh Anal Stocks'!$A$6:$K$68,4,FALSE)</f>
        <v>Nicola River Spring</v>
      </c>
      <c r="O303" s="14">
        <f>VLOOKUP($C303,'Info on Coh Anal Stocks'!$A$6:$K$68,5,FALSE)</f>
        <v>2</v>
      </c>
      <c r="P303" s="14">
        <f>VLOOKUP($C303,'Info on Coh Anal Stocks'!$A$6:$K$68,6,FALSE)</f>
        <v>2</v>
      </c>
      <c r="Q303" s="14">
        <f>VLOOKUP($C303,'Info on Coh Anal Stocks'!$A$6:$K$68,7,FALSE)</f>
        <v>4</v>
      </c>
      <c r="R303" s="14">
        <f>VLOOKUP($C303,'Info on Coh Anal Stocks'!$A$6:$K$68,8,FALSE)</f>
        <v>5</v>
      </c>
      <c r="S303" s="14">
        <f>VLOOKUP($C303,'Info on Coh Anal Stocks'!$A$6:$K$68,9,FALSE)</f>
        <v>1</v>
      </c>
      <c r="T303" s="14">
        <f>VLOOKUP($C303,'Info on Coh Anal Stocks'!$A$6:$K$68,10,FALSE)</f>
        <v>1</v>
      </c>
      <c r="U303">
        <f t="shared" si="17"/>
        <v>1994</v>
      </c>
      <c r="V303" s="14">
        <f>VLOOKUP($C303,'Info on Coh Anal Stocks'!$A$6:$K$68,10,FALSE)</f>
        <v>1</v>
      </c>
      <c r="W303" t="str">
        <f t="shared" si="18"/>
        <v>stream</v>
      </c>
      <c r="X303">
        <f t="shared" si="19"/>
        <v>0</v>
      </c>
    </row>
    <row r="304" spans="1:24" x14ac:dyDescent="0.25">
      <c r="A304" s="14" t="str">
        <f t="shared" si="16"/>
        <v>NIC1993</v>
      </c>
      <c r="B304" s="14" t="s">
        <v>3</v>
      </c>
      <c r="C304" s="14" t="s">
        <v>19</v>
      </c>
      <c r="D304" s="14">
        <v>1993</v>
      </c>
      <c r="E304" s="19">
        <v>8.5749769999999995E-5</v>
      </c>
      <c r="F304" s="14">
        <v>3.2830730000000001E-3</v>
      </c>
      <c r="G304" s="14">
        <v>9.6692559999999993E-3</v>
      </c>
      <c r="H304" s="14">
        <v>2</v>
      </c>
      <c r="I304" s="14">
        <v>5</v>
      </c>
      <c r="J304" s="14" t="s">
        <v>238</v>
      </c>
      <c r="K304" s="14">
        <v>5</v>
      </c>
      <c r="L304" s="14" t="str">
        <f>VLOOKUP($C304,'Info on Coh Anal Stocks'!$A$6:$K$68,2,FALSE)</f>
        <v>BC</v>
      </c>
      <c r="M304" s="14" t="str">
        <f>VLOOKUP($C304,'Info on Coh Anal Stocks'!$A$6:$K$68,3,FALSE)</f>
        <v>UPF</v>
      </c>
      <c r="N304" s="14" t="str">
        <f>VLOOKUP($C304,'Info on Coh Anal Stocks'!$A$6:$K$68,4,FALSE)</f>
        <v>Nicola River Spring</v>
      </c>
      <c r="O304" s="14">
        <f>VLOOKUP($C304,'Info on Coh Anal Stocks'!$A$6:$K$68,5,FALSE)</f>
        <v>2</v>
      </c>
      <c r="P304" s="14">
        <f>VLOOKUP($C304,'Info on Coh Anal Stocks'!$A$6:$K$68,6,FALSE)</f>
        <v>2</v>
      </c>
      <c r="Q304" s="14">
        <f>VLOOKUP($C304,'Info on Coh Anal Stocks'!$A$6:$K$68,7,FALSE)</f>
        <v>4</v>
      </c>
      <c r="R304" s="14">
        <f>VLOOKUP($C304,'Info on Coh Anal Stocks'!$A$6:$K$68,8,FALSE)</f>
        <v>5</v>
      </c>
      <c r="S304" s="14">
        <f>VLOOKUP($C304,'Info on Coh Anal Stocks'!$A$6:$K$68,9,FALSE)</f>
        <v>1</v>
      </c>
      <c r="T304" s="14">
        <f>VLOOKUP($C304,'Info on Coh Anal Stocks'!$A$6:$K$68,10,FALSE)</f>
        <v>1</v>
      </c>
      <c r="U304">
        <f t="shared" si="17"/>
        <v>1995</v>
      </c>
      <c r="V304" s="14">
        <f>VLOOKUP($C304,'Info on Coh Anal Stocks'!$A$6:$K$68,10,FALSE)</f>
        <v>1</v>
      </c>
      <c r="W304" t="str">
        <f t="shared" si="18"/>
        <v>stream</v>
      </c>
      <c r="X304">
        <f t="shared" si="19"/>
        <v>0</v>
      </c>
    </row>
    <row r="305" spans="1:24" x14ac:dyDescent="0.25">
      <c r="A305" s="14" t="str">
        <f t="shared" si="16"/>
        <v>NIC1994</v>
      </c>
      <c r="B305" s="14" t="s">
        <v>3</v>
      </c>
      <c r="C305" s="14" t="s">
        <v>19</v>
      </c>
      <c r="D305" s="14">
        <v>1994</v>
      </c>
      <c r="E305" s="19">
        <v>3.7413200000000003E-5</v>
      </c>
      <c r="F305" s="14">
        <v>4.3345989999999997E-3</v>
      </c>
      <c r="G305" s="14">
        <v>1.296805E-2</v>
      </c>
      <c r="H305" s="14">
        <v>2</v>
      </c>
      <c r="I305" s="14">
        <v>5</v>
      </c>
      <c r="J305" s="14" t="s">
        <v>238</v>
      </c>
      <c r="K305" s="14">
        <v>5</v>
      </c>
      <c r="L305" s="14" t="str">
        <f>VLOOKUP($C305,'Info on Coh Anal Stocks'!$A$6:$K$68,2,FALSE)</f>
        <v>BC</v>
      </c>
      <c r="M305" s="14" t="str">
        <f>VLOOKUP($C305,'Info on Coh Anal Stocks'!$A$6:$K$68,3,FALSE)</f>
        <v>UPF</v>
      </c>
      <c r="N305" s="14" t="str">
        <f>VLOOKUP($C305,'Info on Coh Anal Stocks'!$A$6:$K$68,4,FALSE)</f>
        <v>Nicola River Spring</v>
      </c>
      <c r="O305" s="14">
        <f>VLOOKUP($C305,'Info on Coh Anal Stocks'!$A$6:$K$68,5,FALSE)</f>
        <v>2</v>
      </c>
      <c r="P305" s="14">
        <f>VLOOKUP($C305,'Info on Coh Anal Stocks'!$A$6:$K$68,6,FALSE)</f>
        <v>2</v>
      </c>
      <c r="Q305" s="14">
        <f>VLOOKUP($C305,'Info on Coh Anal Stocks'!$A$6:$K$68,7,FALSE)</f>
        <v>4</v>
      </c>
      <c r="R305" s="14">
        <f>VLOOKUP($C305,'Info on Coh Anal Stocks'!$A$6:$K$68,8,FALSE)</f>
        <v>5</v>
      </c>
      <c r="S305" s="14">
        <f>VLOOKUP($C305,'Info on Coh Anal Stocks'!$A$6:$K$68,9,FALSE)</f>
        <v>1</v>
      </c>
      <c r="T305" s="14">
        <f>VLOOKUP($C305,'Info on Coh Anal Stocks'!$A$6:$K$68,10,FALSE)</f>
        <v>1</v>
      </c>
      <c r="U305">
        <f t="shared" si="17"/>
        <v>1996</v>
      </c>
      <c r="V305" s="14">
        <f>VLOOKUP($C305,'Info on Coh Anal Stocks'!$A$6:$K$68,10,FALSE)</f>
        <v>1</v>
      </c>
      <c r="W305" t="str">
        <f t="shared" si="18"/>
        <v>stream</v>
      </c>
      <c r="X305">
        <f t="shared" si="19"/>
        <v>0</v>
      </c>
    </row>
    <row r="306" spans="1:24" x14ac:dyDescent="0.25">
      <c r="A306" s="14" t="str">
        <f t="shared" si="16"/>
        <v>NIC1995</v>
      </c>
      <c r="B306" s="14" t="s">
        <v>3</v>
      </c>
      <c r="C306" s="14" t="s">
        <v>19</v>
      </c>
      <c r="D306" s="14">
        <v>1995</v>
      </c>
      <c r="E306" s="14">
        <v>7.6526230000000005E-4</v>
      </c>
      <c r="F306" s="14">
        <v>2.511037E-2</v>
      </c>
      <c r="G306" s="14">
        <v>7.3678090000000002E-2</v>
      </c>
      <c r="H306" s="14">
        <v>2</v>
      </c>
      <c r="I306" s="14">
        <v>5</v>
      </c>
      <c r="J306" s="14" t="s">
        <v>238</v>
      </c>
      <c r="K306" s="14">
        <v>5</v>
      </c>
      <c r="L306" s="14" t="str">
        <f>VLOOKUP($C306,'Info on Coh Anal Stocks'!$A$6:$K$68,2,FALSE)</f>
        <v>BC</v>
      </c>
      <c r="M306" s="14" t="str">
        <f>VLOOKUP($C306,'Info on Coh Anal Stocks'!$A$6:$K$68,3,FALSE)</f>
        <v>UPF</v>
      </c>
      <c r="N306" s="14" t="str">
        <f>VLOOKUP($C306,'Info on Coh Anal Stocks'!$A$6:$K$68,4,FALSE)</f>
        <v>Nicola River Spring</v>
      </c>
      <c r="O306" s="14">
        <f>VLOOKUP($C306,'Info on Coh Anal Stocks'!$A$6:$K$68,5,FALSE)</f>
        <v>2</v>
      </c>
      <c r="P306" s="14">
        <f>VLOOKUP($C306,'Info on Coh Anal Stocks'!$A$6:$K$68,6,FALSE)</f>
        <v>2</v>
      </c>
      <c r="Q306" s="14">
        <f>VLOOKUP($C306,'Info on Coh Anal Stocks'!$A$6:$K$68,7,FALSE)</f>
        <v>4</v>
      </c>
      <c r="R306" s="14">
        <f>VLOOKUP($C306,'Info on Coh Anal Stocks'!$A$6:$K$68,8,FALSE)</f>
        <v>5</v>
      </c>
      <c r="S306" s="14">
        <f>VLOOKUP($C306,'Info on Coh Anal Stocks'!$A$6:$K$68,9,FALSE)</f>
        <v>1</v>
      </c>
      <c r="T306" s="14">
        <f>VLOOKUP($C306,'Info on Coh Anal Stocks'!$A$6:$K$68,10,FALSE)</f>
        <v>1</v>
      </c>
      <c r="U306">
        <f t="shared" si="17"/>
        <v>1997</v>
      </c>
      <c r="V306" s="14">
        <f>VLOOKUP($C306,'Info on Coh Anal Stocks'!$A$6:$K$68,10,FALSE)</f>
        <v>1</v>
      </c>
      <c r="W306" t="str">
        <f t="shared" si="18"/>
        <v>stream</v>
      </c>
      <c r="X306">
        <f t="shared" si="19"/>
        <v>0</v>
      </c>
    </row>
    <row r="307" spans="1:24" x14ac:dyDescent="0.25">
      <c r="A307" s="14" t="str">
        <f t="shared" si="16"/>
        <v>NIC1996</v>
      </c>
      <c r="B307" s="14" t="s">
        <v>3</v>
      </c>
      <c r="C307" s="14" t="s">
        <v>19</v>
      </c>
      <c r="D307" s="14">
        <v>1996</v>
      </c>
      <c r="E307" s="19">
        <v>6.3315529999999996E-5</v>
      </c>
      <c r="F307" s="14">
        <v>1.909976E-2</v>
      </c>
      <c r="G307" s="14">
        <v>5.7183400000000002E-2</v>
      </c>
      <c r="H307" s="14">
        <v>2</v>
      </c>
      <c r="I307" s="14">
        <v>5</v>
      </c>
      <c r="J307" s="14" t="s">
        <v>238</v>
      </c>
      <c r="K307" s="14">
        <v>5</v>
      </c>
      <c r="L307" s="14" t="str">
        <f>VLOOKUP($C307,'Info on Coh Anal Stocks'!$A$6:$K$68,2,FALSE)</f>
        <v>BC</v>
      </c>
      <c r="M307" s="14" t="str">
        <f>VLOOKUP($C307,'Info on Coh Anal Stocks'!$A$6:$K$68,3,FALSE)</f>
        <v>UPF</v>
      </c>
      <c r="N307" s="14" t="str">
        <f>VLOOKUP($C307,'Info on Coh Anal Stocks'!$A$6:$K$68,4,FALSE)</f>
        <v>Nicola River Spring</v>
      </c>
      <c r="O307" s="14">
        <f>VLOOKUP($C307,'Info on Coh Anal Stocks'!$A$6:$K$68,5,FALSE)</f>
        <v>2</v>
      </c>
      <c r="P307" s="14">
        <f>VLOOKUP($C307,'Info on Coh Anal Stocks'!$A$6:$K$68,6,FALSE)</f>
        <v>2</v>
      </c>
      <c r="Q307" s="14">
        <f>VLOOKUP($C307,'Info on Coh Anal Stocks'!$A$6:$K$68,7,FALSE)</f>
        <v>4</v>
      </c>
      <c r="R307" s="14">
        <f>VLOOKUP($C307,'Info on Coh Anal Stocks'!$A$6:$K$68,8,FALSE)</f>
        <v>5</v>
      </c>
      <c r="S307" s="14">
        <f>VLOOKUP($C307,'Info on Coh Anal Stocks'!$A$6:$K$68,9,FALSE)</f>
        <v>1</v>
      </c>
      <c r="T307" s="14">
        <f>VLOOKUP($C307,'Info on Coh Anal Stocks'!$A$6:$K$68,10,FALSE)</f>
        <v>1</v>
      </c>
      <c r="U307">
        <f t="shared" si="17"/>
        <v>1998</v>
      </c>
      <c r="V307" s="14">
        <f>VLOOKUP($C307,'Info on Coh Anal Stocks'!$A$6:$K$68,10,FALSE)</f>
        <v>1</v>
      </c>
      <c r="W307" t="str">
        <f t="shared" si="18"/>
        <v>stream</v>
      </c>
      <c r="X307">
        <f t="shared" si="19"/>
        <v>0</v>
      </c>
    </row>
    <row r="308" spans="1:24" x14ac:dyDescent="0.25">
      <c r="A308" s="14" t="str">
        <f t="shared" ref="A308:A371" si="20">CONCATENATE(C308,D308)</f>
        <v>NIC1997</v>
      </c>
      <c r="B308" s="14" t="s">
        <v>3</v>
      </c>
      <c r="C308" s="14" t="s">
        <v>19</v>
      </c>
      <c r="D308" s="14">
        <v>1997</v>
      </c>
      <c r="E308" s="19">
        <v>1.9114989999999998E-5</v>
      </c>
      <c r="F308" s="14">
        <v>2.5720219999999999E-2</v>
      </c>
      <c r="G308" s="14">
        <v>7.7105889999999996E-2</v>
      </c>
      <c r="H308" s="14">
        <v>2</v>
      </c>
      <c r="I308" s="14">
        <v>5</v>
      </c>
      <c r="J308" s="14" t="s">
        <v>238</v>
      </c>
      <c r="K308" s="14">
        <v>5</v>
      </c>
      <c r="L308" s="14" t="str">
        <f>VLOOKUP($C308,'Info on Coh Anal Stocks'!$A$6:$K$68,2,FALSE)</f>
        <v>BC</v>
      </c>
      <c r="M308" s="14" t="str">
        <f>VLOOKUP($C308,'Info on Coh Anal Stocks'!$A$6:$K$68,3,FALSE)</f>
        <v>UPF</v>
      </c>
      <c r="N308" s="14" t="str">
        <f>VLOOKUP($C308,'Info on Coh Anal Stocks'!$A$6:$K$68,4,FALSE)</f>
        <v>Nicola River Spring</v>
      </c>
      <c r="O308" s="14">
        <f>VLOOKUP($C308,'Info on Coh Anal Stocks'!$A$6:$K$68,5,FALSE)</f>
        <v>2</v>
      </c>
      <c r="P308" s="14">
        <f>VLOOKUP($C308,'Info on Coh Anal Stocks'!$A$6:$K$68,6,FALSE)</f>
        <v>2</v>
      </c>
      <c r="Q308" s="14">
        <f>VLOOKUP($C308,'Info on Coh Anal Stocks'!$A$6:$K$68,7,FALSE)</f>
        <v>4</v>
      </c>
      <c r="R308" s="14">
        <f>VLOOKUP($C308,'Info on Coh Anal Stocks'!$A$6:$K$68,8,FALSE)</f>
        <v>5</v>
      </c>
      <c r="S308" s="14">
        <f>VLOOKUP($C308,'Info on Coh Anal Stocks'!$A$6:$K$68,9,FALSE)</f>
        <v>1</v>
      </c>
      <c r="T308" s="14">
        <f>VLOOKUP($C308,'Info on Coh Anal Stocks'!$A$6:$K$68,10,FALSE)</f>
        <v>1</v>
      </c>
      <c r="U308">
        <f t="shared" ref="U308:U371" si="21">IF($S308=0,($D308+1),($D308+2))</f>
        <v>1999</v>
      </c>
      <c r="V308" s="14">
        <f>VLOOKUP($C308,'Info on Coh Anal Stocks'!$A$6:$K$68,10,FALSE)</f>
        <v>1</v>
      </c>
      <c r="W308" t="str">
        <f t="shared" ref="W308:W371" si="22">IF(S308=0,"ocean","stream")</f>
        <v>stream</v>
      </c>
      <c r="X308">
        <f t="shared" si="19"/>
        <v>0</v>
      </c>
    </row>
    <row r="309" spans="1:24" x14ac:dyDescent="0.25">
      <c r="A309" s="14" t="str">
        <f t="shared" si="20"/>
        <v>NIC1998</v>
      </c>
      <c r="B309" s="14" t="s">
        <v>3</v>
      </c>
      <c r="C309" s="14" t="s">
        <v>19</v>
      </c>
      <c r="D309" s="14">
        <v>1998</v>
      </c>
      <c r="E309" s="19">
        <v>6.8715179999999994E-5</v>
      </c>
      <c r="F309" s="14">
        <v>5.2178380000000003E-2</v>
      </c>
      <c r="G309" s="14">
        <v>0.1553708</v>
      </c>
      <c r="H309" s="14">
        <v>2</v>
      </c>
      <c r="I309" s="14">
        <v>5</v>
      </c>
      <c r="J309" s="14" t="s">
        <v>238</v>
      </c>
      <c r="K309" s="14">
        <v>5</v>
      </c>
      <c r="L309" s="14" t="str">
        <f>VLOOKUP($C309,'Info on Coh Anal Stocks'!$A$6:$K$68,2,FALSE)</f>
        <v>BC</v>
      </c>
      <c r="M309" s="14" t="str">
        <f>VLOOKUP($C309,'Info on Coh Anal Stocks'!$A$6:$K$68,3,FALSE)</f>
        <v>UPF</v>
      </c>
      <c r="N309" s="14" t="str">
        <f>VLOOKUP($C309,'Info on Coh Anal Stocks'!$A$6:$K$68,4,FALSE)</f>
        <v>Nicola River Spring</v>
      </c>
      <c r="O309" s="14">
        <f>VLOOKUP($C309,'Info on Coh Anal Stocks'!$A$6:$K$68,5,FALSE)</f>
        <v>2</v>
      </c>
      <c r="P309" s="14">
        <f>VLOOKUP($C309,'Info on Coh Anal Stocks'!$A$6:$K$68,6,FALSE)</f>
        <v>2</v>
      </c>
      <c r="Q309" s="14">
        <f>VLOOKUP($C309,'Info on Coh Anal Stocks'!$A$6:$K$68,7,FALSE)</f>
        <v>4</v>
      </c>
      <c r="R309" s="14">
        <f>VLOOKUP($C309,'Info on Coh Anal Stocks'!$A$6:$K$68,8,FALSE)</f>
        <v>5</v>
      </c>
      <c r="S309" s="14">
        <f>VLOOKUP($C309,'Info on Coh Anal Stocks'!$A$6:$K$68,9,FALSE)</f>
        <v>1</v>
      </c>
      <c r="T309" s="14">
        <f>VLOOKUP($C309,'Info on Coh Anal Stocks'!$A$6:$K$68,10,FALSE)</f>
        <v>1</v>
      </c>
      <c r="U309">
        <f t="shared" si="21"/>
        <v>2000</v>
      </c>
      <c r="V309" s="14">
        <f>VLOOKUP($C309,'Info on Coh Anal Stocks'!$A$6:$K$68,10,FALSE)</f>
        <v>1</v>
      </c>
      <c r="W309" t="str">
        <f t="shared" si="22"/>
        <v>stream</v>
      </c>
      <c r="X309">
        <f t="shared" si="19"/>
        <v>0</v>
      </c>
    </row>
    <row r="310" spans="1:24" x14ac:dyDescent="0.25">
      <c r="A310" s="14" t="str">
        <f t="shared" si="20"/>
        <v>NIC1999</v>
      </c>
      <c r="B310" s="14" t="s">
        <v>3</v>
      </c>
      <c r="C310" s="14" t="s">
        <v>19</v>
      </c>
      <c r="D310" s="14">
        <v>1999</v>
      </c>
      <c r="E310" s="19">
        <v>1.681324E-5</v>
      </c>
      <c r="F310" s="14">
        <v>2.5687660000000001E-2</v>
      </c>
      <c r="G310" s="14">
        <v>7.7016000000000001E-2</v>
      </c>
      <c r="H310" s="14">
        <v>2</v>
      </c>
      <c r="I310" s="14">
        <v>5</v>
      </c>
      <c r="J310" s="14" t="s">
        <v>238</v>
      </c>
      <c r="K310" s="14">
        <v>5</v>
      </c>
      <c r="L310" s="14" t="str">
        <f>VLOOKUP($C310,'Info on Coh Anal Stocks'!$A$6:$K$68,2,FALSE)</f>
        <v>BC</v>
      </c>
      <c r="M310" s="14" t="str">
        <f>VLOOKUP($C310,'Info on Coh Anal Stocks'!$A$6:$K$68,3,FALSE)</f>
        <v>UPF</v>
      </c>
      <c r="N310" s="14" t="str">
        <f>VLOOKUP($C310,'Info on Coh Anal Stocks'!$A$6:$K$68,4,FALSE)</f>
        <v>Nicola River Spring</v>
      </c>
      <c r="O310" s="14">
        <f>VLOOKUP($C310,'Info on Coh Anal Stocks'!$A$6:$K$68,5,FALSE)</f>
        <v>2</v>
      </c>
      <c r="P310" s="14">
        <f>VLOOKUP($C310,'Info on Coh Anal Stocks'!$A$6:$K$68,6,FALSE)</f>
        <v>2</v>
      </c>
      <c r="Q310" s="14">
        <f>VLOOKUP($C310,'Info on Coh Anal Stocks'!$A$6:$K$68,7,FALSE)</f>
        <v>4</v>
      </c>
      <c r="R310" s="14">
        <f>VLOOKUP($C310,'Info on Coh Anal Stocks'!$A$6:$K$68,8,FALSE)</f>
        <v>5</v>
      </c>
      <c r="S310" s="14">
        <f>VLOOKUP($C310,'Info on Coh Anal Stocks'!$A$6:$K$68,9,FALSE)</f>
        <v>1</v>
      </c>
      <c r="T310" s="14">
        <f>VLOOKUP($C310,'Info on Coh Anal Stocks'!$A$6:$K$68,10,FALSE)</f>
        <v>1</v>
      </c>
      <c r="U310">
        <f t="shared" si="21"/>
        <v>2001</v>
      </c>
      <c r="V310" s="14">
        <f>VLOOKUP($C310,'Info on Coh Anal Stocks'!$A$6:$K$68,10,FALSE)</f>
        <v>1</v>
      </c>
      <c r="W310" t="str">
        <f t="shared" si="22"/>
        <v>stream</v>
      </c>
      <c r="X310">
        <f t="shared" si="19"/>
        <v>0</v>
      </c>
    </row>
    <row r="311" spans="1:24" x14ac:dyDescent="0.25">
      <c r="A311" s="14" t="str">
        <f t="shared" si="20"/>
        <v>NIC2000</v>
      </c>
      <c r="B311" s="14" t="s">
        <v>3</v>
      </c>
      <c r="C311" s="14" t="s">
        <v>19</v>
      </c>
      <c r="D311" s="14">
        <v>2000</v>
      </c>
      <c r="E311" s="19">
        <v>2.7222879999999998E-5</v>
      </c>
      <c r="F311" s="14">
        <v>3.4891060000000001E-3</v>
      </c>
      <c r="G311" s="14">
        <v>1.025303E-2</v>
      </c>
      <c r="H311" s="14">
        <v>2</v>
      </c>
      <c r="I311" s="14">
        <v>5</v>
      </c>
      <c r="J311" s="14" t="s">
        <v>238</v>
      </c>
      <c r="K311" s="14">
        <v>5</v>
      </c>
      <c r="L311" s="14" t="str">
        <f>VLOOKUP($C311,'Info on Coh Anal Stocks'!$A$6:$K$68,2,FALSE)</f>
        <v>BC</v>
      </c>
      <c r="M311" s="14" t="str">
        <f>VLOOKUP($C311,'Info on Coh Anal Stocks'!$A$6:$K$68,3,FALSE)</f>
        <v>UPF</v>
      </c>
      <c r="N311" s="14" t="str">
        <f>VLOOKUP($C311,'Info on Coh Anal Stocks'!$A$6:$K$68,4,FALSE)</f>
        <v>Nicola River Spring</v>
      </c>
      <c r="O311" s="14">
        <f>VLOOKUP($C311,'Info on Coh Anal Stocks'!$A$6:$K$68,5,FALSE)</f>
        <v>2</v>
      </c>
      <c r="P311" s="14">
        <f>VLOOKUP($C311,'Info on Coh Anal Stocks'!$A$6:$K$68,6,FALSE)</f>
        <v>2</v>
      </c>
      <c r="Q311" s="14">
        <f>VLOOKUP($C311,'Info on Coh Anal Stocks'!$A$6:$K$68,7,FALSE)</f>
        <v>4</v>
      </c>
      <c r="R311" s="14">
        <f>VLOOKUP($C311,'Info on Coh Anal Stocks'!$A$6:$K$68,8,FALSE)</f>
        <v>5</v>
      </c>
      <c r="S311" s="14">
        <f>VLOOKUP($C311,'Info on Coh Anal Stocks'!$A$6:$K$68,9,FALSE)</f>
        <v>1</v>
      </c>
      <c r="T311" s="14">
        <f>VLOOKUP($C311,'Info on Coh Anal Stocks'!$A$6:$K$68,10,FALSE)</f>
        <v>1</v>
      </c>
      <c r="U311">
        <f t="shared" si="21"/>
        <v>2002</v>
      </c>
      <c r="V311" s="14">
        <f>VLOOKUP($C311,'Info on Coh Anal Stocks'!$A$6:$K$68,10,FALSE)</f>
        <v>1</v>
      </c>
      <c r="W311" t="str">
        <f t="shared" si="22"/>
        <v>stream</v>
      </c>
      <c r="X311">
        <f t="shared" si="19"/>
        <v>0</v>
      </c>
    </row>
    <row r="312" spans="1:24" x14ac:dyDescent="0.25">
      <c r="A312" s="14" t="str">
        <f t="shared" si="20"/>
        <v>NIC2001</v>
      </c>
      <c r="B312" s="14" t="s">
        <v>3</v>
      </c>
      <c r="C312" s="14" t="s">
        <v>19</v>
      </c>
      <c r="D312" s="14">
        <v>2001</v>
      </c>
      <c r="E312" s="19">
        <v>4.4995130000000001E-5</v>
      </c>
      <c r="F312" s="14">
        <v>5.4366839999999998E-3</v>
      </c>
      <c r="G312" s="14">
        <v>1.631059E-2</v>
      </c>
      <c r="H312" s="14">
        <v>2</v>
      </c>
      <c r="I312" s="14">
        <v>5</v>
      </c>
      <c r="J312" s="14" t="s">
        <v>238</v>
      </c>
      <c r="K312" s="14">
        <v>5</v>
      </c>
      <c r="L312" s="14" t="str">
        <f>VLOOKUP($C312,'Info on Coh Anal Stocks'!$A$6:$K$68,2,FALSE)</f>
        <v>BC</v>
      </c>
      <c r="M312" s="14" t="str">
        <f>VLOOKUP($C312,'Info on Coh Anal Stocks'!$A$6:$K$68,3,FALSE)</f>
        <v>UPF</v>
      </c>
      <c r="N312" s="14" t="str">
        <f>VLOOKUP($C312,'Info on Coh Anal Stocks'!$A$6:$K$68,4,FALSE)</f>
        <v>Nicola River Spring</v>
      </c>
      <c r="O312" s="14">
        <f>VLOOKUP($C312,'Info on Coh Anal Stocks'!$A$6:$K$68,5,FALSE)</f>
        <v>2</v>
      </c>
      <c r="P312" s="14">
        <f>VLOOKUP($C312,'Info on Coh Anal Stocks'!$A$6:$K$68,6,FALSE)</f>
        <v>2</v>
      </c>
      <c r="Q312" s="14">
        <f>VLOOKUP($C312,'Info on Coh Anal Stocks'!$A$6:$K$68,7,FALSE)</f>
        <v>4</v>
      </c>
      <c r="R312" s="14">
        <f>VLOOKUP($C312,'Info on Coh Anal Stocks'!$A$6:$K$68,8,FALSE)</f>
        <v>5</v>
      </c>
      <c r="S312" s="14">
        <f>VLOOKUP($C312,'Info on Coh Anal Stocks'!$A$6:$K$68,9,FALSE)</f>
        <v>1</v>
      </c>
      <c r="T312" s="14">
        <f>VLOOKUP($C312,'Info on Coh Anal Stocks'!$A$6:$K$68,10,FALSE)</f>
        <v>1</v>
      </c>
      <c r="U312">
        <f t="shared" si="21"/>
        <v>2003</v>
      </c>
      <c r="V312" s="14">
        <f>VLOOKUP($C312,'Info on Coh Anal Stocks'!$A$6:$K$68,10,FALSE)</f>
        <v>1</v>
      </c>
      <c r="W312" t="str">
        <f t="shared" si="22"/>
        <v>stream</v>
      </c>
      <c r="X312">
        <f t="shared" si="19"/>
        <v>0</v>
      </c>
    </row>
    <row r="313" spans="1:24" x14ac:dyDescent="0.25">
      <c r="A313" s="14" t="str">
        <f t="shared" si="20"/>
        <v>NIC2002</v>
      </c>
      <c r="B313" s="14" t="s">
        <v>3</v>
      </c>
      <c r="C313" s="14" t="s">
        <v>19</v>
      </c>
      <c r="D313" s="14">
        <v>2002</v>
      </c>
      <c r="E313" s="19">
        <v>2.546785E-5</v>
      </c>
      <c r="F313" s="14">
        <v>5.044453E-3</v>
      </c>
      <c r="G313" s="14">
        <v>1.518859E-2</v>
      </c>
      <c r="H313" s="14">
        <v>2</v>
      </c>
      <c r="I313" s="14">
        <v>5</v>
      </c>
      <c r="J313" s="14" t="s">
        <v>238</v>
      </c>
      <c r="K313" s="14">
        <v>5</v>
      </c>
      <c r="L313" s="14" t="str">
        <f>VLOOKUP($C313,'Info on Coh Anal Stocks'!$A$6:$K$68,2,FALSE)</f>
        <v>BC</v>
      </c>
      <c r="M313" s="14" t="str">
        <f>VLOOKUP($C313,'Info on Coh Anal Stocks'!$A$6:$K$68,3,FALSE)</f>
        <v>UPF</v>
      </c>
      <c r="N313" s="14" t="str">
        <f>VLOOKUP($C313,'Info on Coh Anal Stocks'!$A$6:$K$68,4,FALSE)</f>
        <v>Nicola River Spring</v>
      </c>
      <c r="O313" s="14">
        <f>VLOOKUP($C313,'Info on Coh Anal Stocks'!$A$6:$K$68,5,FALSE)</f>
        <v>2</v>
      </c>
      <c r="P313" s="14">
        <f>VLOOKUP($C313,'Info on Coh Anal Stocks'!$A$6:$K$68,6,FALSE)</f>
        <v>2</v>
      </c>
      <c r="Q313" s="14">
        <f>VLOOKUP($C313,'Info on Coh Anal Stocks'!$A$6:$K$68,7,FALSE)</f>
        <v>4</v>
      </c>
      <c r="R313" s="14">
        <f>VLOOKUP($C313,'Info on Coh Anal Stocks'!$A$6:$K$68,8,FALSE)</f>
        <v>5</v>
      </c>
      <c r="S313" s="14">
        <f>VLOOKUP($C313,'Info on Coh Anal Stocks'!$A$6:$K$68,9,FALSE)</f>
        <v>1</v>
      </c>
      <c r="T313" s="14">
        <f>VLOOKUP($C313,'Info on Coh Anal Stocks'!$A$6:$K$68,10,FALSE)</f>
        <v>1</v>
      </c>
      <c r="U313">
        <f t="shared" si="21"/>
        <v>2004</v>
      </c>
      <c r="V313" s="14">
        <f>VLOOKUP($C313,'Info on Coh Anal Stocks'!$A$6:$K$68,10,FALSE)</f>
        <v>1</v>
      </c>
      <c r="W313" t="str">
        <f t="shared" si="22"/>
        <v>stream</v>
      </c>
      <c r="X313">
        <f t="shared" si="19"/>
        <v>0</v>
      </c>
    </row>
    <row r="314" spans="1:24" x14ac:dyDescent="0.25">
      <c r="A314" s="14" t="str">
        <f t="shared" si="20"/>
        <v>NIC2003</v>
      </c>
      <c r="B314" s="14" t="s">
        <v>3</v>
      </c>
      <c r="C314" s="14" t="s">
        <v>19</v>
      </c>
      <c r="D314" s="14">
        <v>2003</v>
      </c>
      <c r="E314" s="19">
        <v>5.4481569999999996E-6</v>
      </c>
      <c r="F314" s="14">
        <v>8.5935130000000005E-4</v>
      </c>
      <c r="G314" s="14">
        <v>2.5496609999999999E-3</v>
      </c>
      <c r="H314" s="14">
        <v>2</v>
      </c>
      <c r="I314" s="14">
        <v>5</v>
      </c>
      <c r="J314" s="14" t="s">
        <v>238</v>
      </c>
      <c r="K314" s="14">
        <v>5</v>
      </c>
      <c r="L314" s="14" t="str">
        <f>VLOOKUP($C314,'Info on Coh Anal Stocks'!$A$6:$K$68,2,FALSE)</f>
        <v>BC</v>
      </c>
      <c r="M314" s="14" t="str">
        <f>VLOOKUP($C314,'Info on Coh Anal Stocks'!$A$6:$K$68,3,FALSE)</f>
        <v>UPF</v>
      </c>
      <c r="N314" s="14" t="str">
        <f>VLOOKUP($C314,'Info on Coh Anal Stocks'!$A$6:$K$68,4,FALSE)</f>
        <v>Nicola River Spring</v>
      </c>
      <c r="O314" s="14">
        <f>VLOOKUP($C314,'Info on Coh Anal Stocks'!$A$6:$K$68,5,FALSE)</f>
        <v>2</v>
      </c>
      <c r="P314" s="14">
        <f>VLOOKUP($C314,'Info on Coh Anal Stocks'!$A$6:$K$68,6,FALSE)</f>
        <v>2</v>
      </c>
      <c r="Q314" s="14">
        <f>VLOOKUP($C314,'Info on Coh Anal Stocks'!$A$6:$K$68,7,FALSE)</f>
        <v>4</v>
      </c>
      <c r="R314" s="14">
        <f>VLOOKUP($C314,'Info on Coh Anal Stocks'!$A$6:$K$68,8,FALSE)</f>
        <v>5</v>
      </c>
      <c r="S314" s="14">
        <f>VLOOKUP($C314,'Info on Coh Anal Stocks'!$A$6:$K$68,9,FALSE)</f>
        <v>1</v>
      </c>
      <c r="T314" s="14">
        <f>VLOOKUP($C314,'Info on Coh Anal Stocks'!$A$6:$K$68,10,FALSE)</f>
        <v>1</v>
      </c>
      <c r="U314">
        <f t="shared" si="21"/>
        <v>2005</v>
      </c>
      <c r="V314" s="14">
        <f>VLOOKUP($C314,'Info on Coh Anal Stocks'!$A$6:$K$68,10,FALSE)</f>
        <v>1</v>
      </c>
      <c r="W314" t="str">
        <f t="shared" si="22"/>
        <v>stream</v>
      </c>
      <c r="X314">
        <f t="shared" si="19"/>
        <v>0</v>
      </c>
    </row>
    <row r="315" spans="1:24" x14ac:dyDescent="0.25">
      <c r="A315" s="14" t="str">
        <f t="shared" si="20"/>
        <v>NIC2004</v>
      </c>
      <c r="B315" s="14" t="s">
        <v>3</v>
      </c>
      <c r="C315" s="14" t="s">
        <v>19</v>
      </c>
      <c r="D315" s="14">
        <v>2004</v>
      </c>
      <c r="E315" s="19">
        <v>3.1178160000000003E-5</v>
      </c>
      <c r="F315" s="14">
        <v>7.999473E-3</v>
      </c>
      <c r="G315" s="14">
        <v>2.3873439999999999E-2</v>
      </c>
      <c r="H315" s="14">
        <v>2</v>
      </c>
      <c r="I315" s="14">
        <v>5</v>
      </c>
      <c r="J315" s="14" t="s">
        <v>238</v>
      </c>
      <c r="K315" s="14">
        <v>5</v>
      </c>
      <c r="L315" s="14" t="str">
        <f>VLOOKUP($C315,'Info on Coh Anal Stocks'!$A$6:$K$68,2,FALSE)</f>
        <v>BC</v>
      </c>
      <c r="M315" s="14" t="str">
        <f>VLOOKUP($C315,'Info on Coh Anal Stocks'!$A$6:$K$68,3,FALSE)</f>
        <v>UPF</v>
      </c>
      <c r="N315" s="14" t="str">
        <f>VLOOKUP($C315,'Info on Coh Anal Stocks'!$A$6:$K$68,4,FALSE)</f>
        <v>Nicola River Spring</v>
      </c>
      <c r="O315" s="14">
        <f>VLOOKUP($C315,'Info on Coh Anal Stocks'!$A$6:$K$68,5,FALSE)</f>
        <v>2</v>
      </c>
      <c r="P315" s="14">
        <f>VLOOKUP($C315,'Info on Coh Anal Stocks'!$A$6:$K$68,6,FALSE)</f>
        <v>2</v>
      </c>
      <c r="Q315" s="14">
        <f>VLOOKUP($C315,'Info on Coh Anal Stocks'!$A$6:$K$68,7,FALSE)</f>
        <v>4</v>
      </c>
      <c r="R315" s="14">
        <f>VLOOKUP($C315,'Info on Coh Anal Stocks'!$A$6:$K$68,8,FALSE)</f>
        <v>5</v>
      </c>
      <c r="S315" s="14">
        <f>VLOOKUP($C315,'Info on Coh Anal Stocks'!$A$6:$K$68,9,FALSE)</f>
        <v>1</v>
      </c>
      <c r="T315" s="14">
        <f>VLOOKUP($C315,'Info on Coh Anal Stocks'!$A$6:$K$68,10,FALSE)</f>
        <v>1</v>
      </c>
      <c r="U315">
        <f t="shared" si="21"/>
        <v>2006</v>
      </c>
      <c r="V315" s="14">
        <f>VLOOKUP($C315,'Info on Coh Anal Stocks'!$A$6:$K$68,10,FALSE)</f>
        <v>1</v>
      </c>
      <c r="W315" t="str">
        <f t="shared" si="22"/>
        <v>stream</v>
      </c>
      <c r="X315">
        <f t="shared" si="19"/>
        <v>0</v>
      </c>
    </row>
    <row r="316" spans="1:24" x14ac:dyDescent="0.25">
      <c r="A316" s="14" t="str">
        <f t="shared" si="20"/>
        <v>NIC2005</v>
      </c>
      <c r="B316" s="14" t="s">
        <v>3</v>
      </c>
      <c r="C316" s="14" t="s">
        <v>19</v>
      </c>
      <c r="D316" s="14">
        <v>2005</v>
      </c>
      <c r="E316" s="19">
        <v>4.6419779999999996E-6</v>
      </c>
      <c r="F316" s="14">
        <v>1.643479E-3</v>
      </c>
      <c r="G316" s="14">
        <v>4.9359709999999999E-3</v>
      </c>
      <c r="H316" s="14">
        <v>2</v>
      </c>
      <c r="I316" s="14">
        <v>5</v>
      </c>
      <c r="J316" s="14" t="s">
        <v>238</v>
      </c>
      <c r="K316" s="14">
        <v>5</v>
      </c>
      <c r="L316" s="14" t="str">
        <f>VLOOKUP($C316,'Info on Coh Anal Stocks'!$A$6:$K$68,2,FALSE)</f>
        <v>BC</v>
      </c>
      <c r="M316" s="14" t="str">
        <f>VLOOKUP($C316,'Info on Coh Anal Stocks'!$A$6:$K$68,3,FALSE)</f>
        <v>UPF</v>
      </c>
      <c r="N316" s="14" t="str">
        <f>VLOOKUP($C316,'Info on Coh Anal Stocks'!$A$6:$K$68,4,FALSE)</f>
        <v>Nicola River Spring</v>
      </c>
      <c r="O316" s="14">
        <f>VLOOKUP($C316,'Info on Coh Anal Stocks'!$A$6:$K$68,5,FALSE)</f>
        <v>2</v>
      </c>
      <c r="P316" s="14">
        <f>VLOOKUP($C316,'Info on Coh Anal Stocks'!$A$6:$K$68,6,FALSE)</f>
        <v>2</v>
      </c>
      <c r="Q316" s="14">
        <f>VLOOKUP($C316,'Info on Coh Anal Stocks'!$A$6:$K$68,7,FALSE)</f>
        <v>4</v>
      </c>
      <c r="R316" s="14">
        <f>VLOOKUP($C316,'Info on Coh Anal Stocks'!$A$6:$K$68,8,FALSE)</f>
        <v>5</v>
      </c>
      <c r="S316" s="14">
        <f>VLOOKUP($C316,'Info on Coh Anal Stocks'!$A$6:$K$68,9,FALSE)</f>
        <v>1</v>
      </c>
      <c r="T316" s="14">
        <f>VLOOKUP($C316,'Info on Coh Anal Stocks'!$A$6:$K$68,10,FALSE)</f>
        <v>1</v>
      </c>
      <c r="U316">
        <f t="shared" si="21"/>
        <v>2007</v>
      </c>
      <c r="V316" s="14">
        <f>VLOOKUP($C316,'Info on Coh Anal Stocks'!$A$6:$K$68,10,FALSE)</f>
        <v>1</v>
      </c>
      <c r="W316" t="str">
        <f t="shared" si="22"/>
        <v>stream</v>
      </c>
      <c r="X316">
        <f t="shared" si="19"/>
        <v>0</v>
      </c>
    </row>
    <row r="317" spans="1:24" x14ac:dyDescent="0.25">
      <c r="A317" s="14" t="str">
        <f t="shared" si="20"/>
        <v>NIC2006</v>
      </c>
      <c r="B317" s="14" t="s">
        <v>3</v>
      </c>
      <c r="C317" s="14" t="s">
        <v>19</v>
      </c>
      <c r="D317" s="14">
        <v>2006</v>
      </c>
      <c r="E317" s="19">
        <v>6.3172799999999999E-5</v>
      </c>
      <c r="F317" s="14">
        <v>1.6076409999999999E-2</v>
      </c>
      <c r="G317" s="14">
        <v>4.7796190000000002E-2</v>
      </c>
      <c r="H317" s="14">
        <v>2</v>
      </c>
      <c r="I317" s="14">
        <v>5</v>
      </c>
      <c r="J317" s="14" t="s">
        <v>238</v>
      </c>
      <c r="K317" s="14">
        <v>5</v>
      </c>
      <c r="L317" s="14" t="str">
        <f>VLOOKUP($C317,'Info on Coh Anal Stocks'!$A$6:$K$68,2,FALSE)</f>
        <v>BC</v>
      </c>
      <c r="M317" s="14" t="str">
        <f>VLOOKUP($C317,'Info on Coh Anal Stocks'!$A$6:$K$68,3,FALSE)</f>
        <v>UPF</v>
      </c>
      <c r="N317" s="14" t="str">
        <f>VLOOKUP($C317,'Info on Coh Anal Stocks'!$A$6:$K$68,4,FALSE)</f>
        <v>Nicola River Spring</v>
      </c>
      <c r="O317" s="14">
        <f>VLOOKUP($C317,'Info on Coh Anal Stocks'!$A$6:$K$68,5,FALSE)</f>
        <v>2</v>
      </c>
      <c r="P317" s="14">
        <f>VLOOKUP($C317,'Info on Coh Anal Stocks'!$A$6:$K$68,6,FALSE)</f>
        <v>2</v>
      </c>
      <c r="Q317" s="14">
        <f>VLOOKUP($C317,'Info on Coh Anal Stocks'!$A$6:$K$68,7,FALSE)</f>
        <v>4</v>
      </c>
      <c r="R317" s="14">
        <f>VLOOKUP($C317,'Info on Coh Anal Stocks'!$A$6:$K$68,8,FALSE)</f>
        <v>5</v>
      </c>
      <c r="S317" s="14">
        <f>VLOOKUP($C317,'Info on Coh Anal Stocks'!$A$6:$K$68,9,FALSE)</f>
        <v>1</v>
      </c>
      <c r="T317" s="14">
        <f>VLOOKUP($C317,'Info on Coh Anal Stocks'!$A$6:$K$68,10,FALSE)</f>
        <v>1</v>
      </c>
      <c r="U317">
        <f t="shared" si="21"/>
        <v>2008</v>
      </c>
      <c r="V317" s="14">
        <f>VLOOKUP($C317,'Info on Coh Anal Stocks'!$A$6:$K$68,10,FALSE)</f>
        <v>1</v>
      </c>
      <c r="W317" t="str">
        <f t="shared" si="22"/>
        <v>stream</v>
      </c>
      <c r="X317">
        <f t="shared" si="19"/>
        <v>0</v>
      </c>
    </row>
    <row r="318" spans="1:24" x14ac:dyDescent="0.25">
      <c r="A318" s="14" t="str">
        <f t="shared" si="20"/>
        <v>NIC2007</v>
      </c>
      <c r="B318" s="14" t="s">
        <v>3</v>
      </c>
      <c r="C318" s="14" t="s">
        <v>19</v>
      </c>
      <c r="D318" s="14">
        <v>2007</v>
      </c>
      <c r="E318" s="19">
        <v>9.1404460000000006E-6</v>
      </c>
      <c r="F318" s="14">
        <v>4.7233589999999999E-3</v>
      </c>
      <c r="G318" s="14">
        <v>1.4001059999999999E-2</v>
      </c>
      <c r="H318" s="14">
        <v>2</v>
      </c>
      <c r="I318" s="14">
        <v>5</v>
      </c>
      <c r="J318" s="14" t="s">
        <v>238</v>
      </c>
      <c r="K318" s="14">
        <v>5</v>
      </c>
      <c r="L318" s="14" t="str">
        <f>VLOOKUP($C318,'Info on Coh Anal Stocks'!$A$6:$K$68,2,FALSE)</f>
        <v>BC</v>
      </c>
      <c r="M318" s="14" t="str">
        <f>VLOOKUP($C318,'Info on Coh Anal Stocks'!$A$6:$K$68,3,FALSE)</f>
        <v>UPF</v>
      </c>
      <c r="N318" s="14" t="str">
        <f>VLOOKUP($C318,'Info on Coh Anal Stocks'!$A$6:$K$68,4,FALSE)</f>
        <v>Nicola River Spring</v>
      </c>
      <c r="O318" s="14">
        <f>VLOOKUP($C318,'Info on Coh Anal Stocks'!$A$6:$K$68,5,FALSE)</f>
        <v>2</v>
      </c>
      <c r="P318" s="14">
        <f>VLOOKUP($C318,'Info on Coh Anal Stocks'!$A$6:$K$68,6,FALSE)</f>
        <v>2</v>
      </c>
      <c r="Q318" s="14">
        <f>VLOOKUP($C318,'Info on Coh Anal Stocks'!$A$6:$K$68,7,FALSE)</f>
        <v>4</v>
      </c>
      <c r="R318" s="14">
        <f>VLOOKUP($C318,'Info on Coh Anal Stocks'!$A$6:$K$68,8,FALSE)</f>
        <v>5</v>
      </c>
      <c r="S318" s="14">
        <f>VLOOKUP($C318,'Info on Coh Anal Stocks'!$A$6:$K$68,9,FALSE)</f>
        <v>1</v>
      </c>
      <c r="T318" s="14">
        <f>VLOOKUP($C318,'Info on Coh Anal Stocks'!$A$6:$K$68,10,FALSE)</f>
        <v>1</v>
      </c>
      <c r="U318">
        <f t="shared" si="21"/>
        <v>2009</v>
      </c>
      <c r="V318" s="14">
        <f>VLOOKUP($C318,'Info on Coh Anal Stocks'!$A$6:$K$68,10,FALSE)</f>
        <v>1</v>
      </c>
      <c r="W318" t="str">
        <f t="shared" si="22"/>
        <v>stream</v>
      </c>
      <c r="X318">
        <f t="shared" si="19"/>
        <v>0</v>
      </c>
    </row>
    <row r="319" spans="1:24" x14ac:dyDescent="0.25">
      <c r="A319" s="14" t="str">
        <f t="shared" si="20"/>
        <v>NIC2008</v>
      </c>
      <c r="B319" s="14" t="s">
        <v>3</v>
      </c>
      <c r="C319" s="14" t="s">
        <v>19</v>
      </c>
      <c r="D319" s="14">
        <v>2008</v>
      </c>
      <c r="E319" s="19">
        <v>3.3597180000000003E-5</v>
      </c>
      <c r="F319" s="14">
        <v>5.2164969999999996E-3</v>
      </c>
      <c r="G319" s="14">
        <v>1.546695E-2</v>
      </c>
      <c r="H319" s="14">
        <v>2</v>
      </c>
      <c r="I319" s="14">
        <v>5</v>
      </c>
      <c r="J319" s="14" t="s">
        <v>238</v>
      </c>
      <c r="K319" s="14">
        <v>5</v>
      </c>
      <c r="L319" s="14" t="str">
        <f>VLOOKUP($C319,'Info on Coh Anal Stocks'!$A$6:$K$68,2,FALSE)</f>
        <v>BC</v>
      </c>
      <c r="M319" s="14" t="str">
        <f>VLOOKUP($C319,'Info on Coh Anal Stocks'!$A$6:$K$68,3,FALSE)</f>
        <v>UPF</v>
      </c>
      <c r="N319" s="14" t="str">
        <f>VLOOKUP($C319,'Info on Coh Anal Stocks'!$A$6:$K$68,4,FALSE)</f>
        <v>Nicola River Spring</v>
      </c>
      <c r="O319" s="14">
        <f>VLOOKUP($C319,'Info on Coh Anal Stocks'!$A$6:$K$68,5,FALSE)</f>
        <v>2</v>
      </c>
      <c r="P319" s="14">
        <f>VLOOKUP($C319,'Info on Coh Anal Stocks'!$A$6:$K$68,6,FALSE)</f>
        <v>2</v>
      </c>
      <c r="Q319" s="14">
        <f>VLOOKUP($C319,'Info on Coh Anal Stocks'!$A$6:$K$68,7,FALSE)</f>
        <v>4</v>
      </c>
      <c r="R319" s="14">
        <f>VLOOKUP($C319,'Info on Coh Anal Stocks'!$A$6:$K$68,8,FALSE)</f>
        <v>5</v>
      </c>
      <c r="S319" s="14">
        <f>VLOOKUP($C319,'Info on Coh Anal Stocks'!$A$6:$K$68,9,FALSE)</f>
        <v>1</v>
      </c>
      <c r="T319" s="14">
        <f>VLOOKUP($C319,'Info on Coh Anal Stocks'!$A$6:$K$68,10,FALSE)</f>
        <v>1</v>
      </c>
      <c r="U319">
        <f t="shared" si="21"/>
        <v>2010</v>
      </c>
      <c r="V319" s="14">
        <f>VLOOKUP($C319,'Info on Coh Anal Stocks'!$A$6:$K$68,10,FALSE)</f>
        <v>1</v>
      </c>
      <c r="W319" t="str">
        <f t="shared" si="22"/>
        <v>stream</v>
      </c>
      <c r="X319">
        <f t="shared" si="19"/>
        <v>0</v>
      </c>
    </row>
    <row r="320" spans="1:24" x14ac:dyDescent="0.25">
      <c r="A320" s="14" t="str">
        <f t="shared" si="20"/>
        <v>NIC2009</v>
      </c>
      <c r="B320" s="14" t="s">
        <v>3</v>
      </c>
      <c r="C320" s="14" t="s">
        <v>19</v>
      </c>
      <c r="D320" s="14">
        <v>2009</v>
      </c>
      <c r="E320" s="19">
        <v>4.229625E-5</v>
      </c>
      <c r="F320" s="14">
        <v>7.8494040000000008E-3</v>
      </c>
      <c r="G320" s="14">
        <v>2.3203950000000001E-2</v>
      </c>
      <c r="H320" s="14">
        <v>2</v>
      </c>
      <c r="I320" s="14">
        <v>5</v>
      </c>
      <c r="J320" s="14" t="s">
        <v>238</v>
      </c>
      <c r="K320" s="14">
        <v>5</v>
      </c>
      <c r="L320" s="14" t="str">
        <f>VLOOKUP($C320,'Info on Coh Anal Stocks'!$A$6:$K$68,2,FALSE)</f>
        <v>BC</v>
      </c>
      <c r="M320" s="14" t="str">
        <f>VLOOKUP($C320,'Info on Coh Anal Stocks'!$A$6:$K$68,3,FALSE)</f>
        <v>UPF</v>
      </c>
      <c r="N320" s="14" t="str">
        <f>VLOOKUP($C320,'Info on Coh Anal Stocks'!$A$6:$K$68,4,FALSE)</f>
        <v>Nicola River Spring</v>
      </c>
      <c r="O320" s="14">
        <f>VLOOKUP($C320,'Info on Coh Anal Stocks'!$A$6:$K$68,5,FALSE)</f>
        <v>2</v>
      </c>
      <c r="P320" s="14">
        <f>VLOOKUP($C320,'Info on Coh Anal Stocks'!$A$6:$K$68,6,FALSE)</f>
        <v>2</v>
      </c>
      <c r="Q320" s="14">
        <f>VLOOKUP($C320,'Info on Coh Anal Stocks'!$A$6:$K$68,7,FALSE)</f>
        <v>4</v>
      </c>
      <c r="R320" s="14">
        <f>VLOOKUP($C320,'Info on Coh Anal Stocks'!$A$6:$K$68,8,FALSE)</f>
        <v>5</v>
      </c>
      <c r="S320" s="14">
        <f>VLOOKUP($C320,'Info on Coh Anal Stocks'!$A$6:$K$68,9,FALSE)</f>
        <v>1</v>
      </c>
      <c r="T320" s="14">
        <f>VLOOKUP($C320,'Info on Coh Anal Stocks'!$A$6:$K$68,10,FALSE)</f>
        <v>1</v>
      </c>
      <c r="U320">
        <f t="shared" si="21"/>
        <v>2011</v>
      </c>
      <c r="V320" s="14">
        <f>VLOOKUP($C320,'Info on Coh Anal Stocks'!$A$6:$K$68,10,FALSE)</f>
        <v>1</v>
      </c>
      <c r="W320" t="str">
        <f t="shared" si="22"/>
        <v>stream</v>
      </c>
      <c r="X320">
        <f t="shared" si="19"/>
        <v>0</v>
      </c>
    </row>
    <row r="321" spans="1:24" x14ac:dyDescent="0.25">
      <c r="A321" s="14" t="str">
        <f t="shared" si="20"/>
        <v>NIC2010</v>
      </c>
      <c r="B321" s="14" t="s">
        <v>3</v>
      </c>
      <c r="C321" s="14" t="s">
        <v>19</v>
      </c>
      <c r="D321" s="14">
        <v>2010</v>
      </c>
      <c r="E321" s="19">
        <v>2.078076E-5</v>
      </c>
      <c r="F321" s="14">
        <v>2.0409130000000001E-3</v>
      </c>
      <c r="G321" s="14">
        <v>6.0444189999999997E-3</v>
      </c>
      <c r="H321" s="14">
        <v>2</v>
      </c>
      <c r="I321" s="14">
        <v>5</v>
      </c>
      <c r="J321" s="14" t="s">
        <v>238</v>
      </c>
      <c r="K321" s="14">
        <v>5</v>
      </c>
      <c r="L321" s="14" t="str">
        <f>VLOOKUP($C321,'Info on Coh Anal Stocks'!$A$6:$K$68,2,FALSE)</f>
        <v>BC</v>
      </c>
      <c r="M321" s="14" t="str">
        <f>VLOOKUP($C321,'Info on Coh Anal Stocks'!$A$6:$K$68,3,FALSE)</f>
        <v>UPF</v>
      </c>
      <c r="N321" s="14" t="str">
        <f>VLOOKUP($C321,'Info on Coh Anal Stocks'!$A$6:$K$68,4,FALSE)</f>
        <v>Nicola River Spring</v>
      </c>
      <c r="O321" s="14">
        <f>VLOOKUP($C321,'Info on Coh Anal Stocks'!$A$6:$K$68,5,FALSE)</f>
        <v>2</v>
      </c>
      <c r="P321" s="14">
        <f>VLOOKUP($C321,'Info on Coh Anal Stocks'!$A$6:$K$68,6,FALSE)</f>
        <v>2</v>
      </c>
      <c r="Q321" s="14">
        <f>VLOOKUP($C321,'Info on Coh Anal Stocks'!$A$6:$K$68,7,FALSE)</f>
        <v>4</v>
      </c>
      <c r="R321" s="14">
        <f>VLOOKUP($C321,'Info on Coh Anal Stocks'!$A$6:$K$68,8,FALSE)</f>
        <v>5</v>
      </c>
      <c r="S321" s="14">
        <f>VLOOKUP($C321,'Info on Coh Anal Stocks'!$A$6:$K$68,9,FALSE)</f>
        <v>1</v>
      </c>
      <c r="T321" s="14">
        <f>VLOOKUP($C321,'Info on Coh Anal Stocks'!$A$6:$K$68,10,FALSE)</f>
        <v>1</v>
      </c>
      <c r="U321">
        <f t="shared" si="21"/>
        <v>2012</v>
      </c>
      <c r="V321" s="14">
        <f>VLOOKUP($C321,'Info on Coh Anal Stocks'!$A$6:$K$68,10,FALSE)</f>
        <v>1</v>
      </c>
      <c r="W321" t="str">
        <f t="shared" si="22"/>
        <v>stream</v>
      </c>
      <c r="X321">
        <f t="shared" si="19"/>
        <v>0</v>
      </c>
    </row>
    <row r="322" spans="1:24" x14ac:dyDescent="0.25">
      <c r="A322" s="14" t="str">
        <f t="shared" si="20"/>
        <v>NIC2011</v>
      </c>
      <c r="B322" s="14" t="s">
        <v>3</v>
      </c>
      <c r="C322" s="14" t="s">
        <v>19</v>
      </c>
      <c r="D322" s="14">
        <v>2011</v>
      </c>
      <c r="E322" s="19">
        <v>7.2472530000000003E-5</v>
      </c>
      <c r="F322" s="14">
        <v>7.8058800000000003E-3</v>
      </c>
      <c r="G322" s="14">
        <v>2.3206600000000001E-2</v>
      </c>
      <c r="H322" s="14">
        <v>2</v>
      </c>
      <c r="I322" s="14">
        <v>5</v>
      </c>
      <c r="J322" s="14" t="s">
        <v>238</v>
      </c>
      <c r="K322" s="14">
        <v>5</v>
      </c>
      <c r="L322" s="14" t="str">
        <f>VLOOKUP($C322,'Info on Coh Anal Stocks'!$A$6:$K$68,2,FALSE)</f>
        <v>BC</v>
      </c>
      <c r="M322" s="14" t="str">
        <f>VLOOKUP($C322,'Info on Coh Anal Stocks'!$A$6:$K$68,3,FALSE)</f>
        <v>UPF</v>
      </c>
      <c r="N322" s="14" t="str">
        <f>VLOOKUP($C322,'Info on Coh Anal Stocks'!$A$6:$K$68,4,FALSE)</f>
        <v>Nicola River Spring</v>
      </c>
      <c r="O322" s="14">
        <f>VLOOKUP($C322,'Info on Coh Anal Stocks'!$A$6:$K$68,5,FALSE)</f>
        <v>2</v>
      </c>
      <c r="P322" s="14">
        <f>VLOOKUP($C322,'Info on Coh Anal Stocks'!$A$6:$K$68,6,FALSE)</f>
        <v>2</v>
      </c>
      <c r="Q322" s="14">
        <f>VLOOKUP($C322,'Info on Coh Anal Stocks'!$A$6:$K$68,7,FALSE)</f>
        <v>4</v>
      </c>
      <c r="R322" s="14">
        <f>VLOOKUP($C322,'Info on Coh Anal Stocks'!$A$6:$K$68,8,FALSE)</f>
        <v>5</v>
      </c>
      <c r="S322" s="14">
        <f>VLOOKUP($C322,'Info on Coh Anal Stocks'!$A$6:$K$68,9,FALSE)</f>
        <v>1</v>
      </c>
      <c r="T322" s="14">
        <f>VLOOKUP($C322,'Info on Coh Anal Stocks'!$A$6:$K$68,10,FALSE)</f>
        <v>1</v>
      </c>
      <c r="U322">
        <f t="shared" si="21"/>
        <v>2013</v>
      </c>
      <c r="V322" s="14">
        <f>VLOOKUP($C322,'Info on Coh Anal Stocks'!$A$6:$K$68,10,FALSE)</f>
        <v>1</v>
      </c>
      <c r="W322" t="str">
        <f t="shared" si="22"/>
        <v>stream</v>
      </c>
      <c r="X322">
        <f t="shared" si="19"/>
        <v>0</v>
      </c>
    </row>
    <row r="323" spans="1:24" x14ac:dyDescent="0.25">
      <c r="A323" s="14" t="str">
        <f t="shared" si="20"/>
        <v>NIC2012</v>
      </c>
      <c r="B323" s="14" t="s">
        <v>3</v>
      </c>
      <c r="C323" s="14" t="s">
        <v>19</v>
      </c>
      <c r="D323" s="14">
        <v>2012</v>
      </c>
      <c r="E323" s="19">
        <v>8.0818490000000001E-6</v>
      </c>
      <c r="F323" s="14">
        <v>4.3899849999999999E-3</v>
      </c>
      <c r="G323" s="14">
        <v>1.364552E-2</v>
      </c>
      <c r="H323" s="14">
        <v>2</v>
      </c>
      <c r="I323" s="14">
        <v>5</v>
      </c>
      <c r="J323" s="14" t="s">
        <v>239</v>
      </c>
      <c r="K323" s="14">
        <v>4</v>
      </c>
      <c r="L323" s="14" t="str">
        <f>VLOOKUP($C323,'Info on Coh Anal Stocks'!$A$6:$K$68,2,FALSE)</f>
        <v>BC</v>
      </c>
      <c r="M323" s="14" t="str">
        <f>VLOOKUP($C323,'Info on Coh Anal Stocks'!$A$6:$K$68,3,FALSE)</f>
        <v>UPF</v>
      </c>
      <c r="N323" s="14" t="str">
        <f>VLOOKUP($C323,'Info on Coh Anal Stocks'!$A$6:$K$68,4,FALSE)</f>
        <v>Nicola River Spring</v>
      </c>
      <c r="O323" s="14">
        <f>VLOOKUP($C323,'Info on Coh Anal Stocks'!$A$6:$K$68,5,FALSE)</f>
        <v>2</v>
      </c>
      <c r="P323" s="14">
        <f>VLOOKUP($C323,'Info on Coh Anal Stocks'!$A$6:$K$68,6,FALSE)</f>
        <v>2</v>
      </c>
      <c r="Q323" s="14">
        <f>VLOOKUP($C323,'Info on Coh Anal Stocks'!$A$6:$K$68,7,FALSE)</f>
        <v>4</v>
      </c>
      <c r="R323" s="14">
        <f>VLOOKUP($C323,'Info on Coh Anal Stocks'!$A$6:$K$68,8,FALSE)</f>
        <v>5</v>
      </c>
      <c r="S323" s="14">
        <f>VLOOKUP($C323,'Info on Coh Anal Stocks'!$A$6:$K$68,9,FALSE)</f>
        <v>1</v>
      </c>
      <c r="T323" s="14">
        <f>VLOOKUP($C323,'Info on Coh Anal Stocks'!$A$6:$K$68,10,FALSE)</f>
        <v>1</v>
      </c>
      <c r="U323">
        <f t="shared" si="21"/>
        <v>2014</v>
      </c>
      <c r="V323" s="14">
        <f>VLOOKUP($C323,'Info on Coh Anal Stocks'!$A$6:$K$68,10,FALSE)</f>
        <v>1</v>
      </c>
      <c r="W323" t="str">
        <f t="shared" si="22"/>
        <v>stream</v>
      </c>
      <c r="X323">
        <f t="shared" si="19"/>
        <v>1</v>
      </c>
    </row>
    <row r="324" spans="1:24" x14ac:dyDescent="0.25">
      <c r="A324" s="14" t="str">
        <f t="shared" si="20"/>
        <v>NIC2013</v>
      </c>
      <c r="B324" s="14" t="s">
        <v>3</v>
      </c>
      <c r="C324" s="14" t="s">
        <v>19</v>
      </c>
      <c r="D324" s="14">
        <v>2013</v>
      </c>
      <c r="E324" s="19">
        <v>3.9523359999999999E-5</v>
      </c>
      <c r="F324" s="14">
        <v>2.2556179999999999E-4</v>
      </c>
      <c r="G324" s="14">
        <v>2.8313600000000001E-2</v>
      </c>
      <c r="H324" s="14">
        <v>2</v>
      </c>
      <c r="I324" s="14">
        <v>5</v>
      </c>
      <c r="J324" s="14" t="s">
        <v>239</v>
      </c>
      <c r="K324" s="14">
        <v>3</v>
      </c>
      <c r="L324" s="14" t="str">
        <f>VLOOKUP($C324,'Info on Coh Anal Stocks'!$A$6:$K$68,2,FALSE)</f>
        <v>BC</v>
      </c>
      <c r="M324" s="14" t="str">
        <f>VLOOKUP($C324,'Info on Coh Anal Stocks'!$A$6:$K$68,3,FALSE)</f>
        <v>UPF</v>
      </c>
      <c r="N324" s="14" t="str">
        <f>VLOOKUP($C324,'Info on Coh Anal Stocks'!$A$6:$K$68,4,FALSE)</f>
        <v>Nicola River Spring</v>
      </c>
      <c r="O324" s="14">
        <f>VLOOKUP($C324,'Info on Coh Anal Stocks'!$A$6:$K$68,5,FALSE)</f>
        <v>2</v>
      </c>
      <c r="P324" s="14">
        <f>VLOOKUP($C324,'Info on Coh Anal Stocks'!$A$6:$K$68,6,FALSE)</f>
        <v>2</v>
      </c>
      <c r="Q324" s="14">
        <f>VLOOKUP($C324,'Info on Coh Anal Stocks'!$A$6:$K$68,7,FALSE)</f>
        <v>4</v>
      </c>
      <c r="R324" s="14">
        <f>VLOOKUP($C324,'Info on Coh Anal Stocks'!$A$6:$K$68,8,FALSE)</f>
        <v>5</v>
      </c>
      <c r="S324" s="14">
        <f>VLOOKUP($C324,'Info on Coh Anal Stocks'!$A$6:$K$68,9,FALSE)</f>
        <v>1</v>
      </c>
      <c r="T324" s="14">
        <f>VLOOKUP($C324,'Info on Coh Anal Stocks'!$A$6:$K$68,10,FALSE)</f>
        <v>1</v>
      </c>
      <c r="U324">
        <f t="shared" si="21"/>
        <v>2015</v>
      </c>
      <c r="V324" s="14">
        <f>VLOOKUP($C324,'Info on Coh Anal Stocks'!$A$6:$K$68,10,FALSE)</f>
        <v>1</v>
      </c>
      <c r="W324" t="str">
        <f t="shared" si="22"/>
        <v>stream</v>
      </c>
      <c r="X324">
        <f t="shared" si="19"/>
        <v>2</v>
      </c>
    </row>
    <row r="325" spans="1:24" x14ac:dyDescent="0.25">
      <c r="A325" s="14" t="str">
        <f t="shared" si="20"/>
        <v>PHI2009</v>
      </c>
      <c r="B325" s="14" t="s">
        <v>3</v>
      </c>
      <c r="C325" s="14" t="s">
        <v>21</v>
      </c>
      <c r="D325" s="14">
        <v>2009</v>
      </c>
      <c r="E325" s="14">
        <v>5.4656819999999995E-4</v>
      </c>
      <c r="F325" s="14">
        <v>3.150791E-2</v>
      </c>
      <c r="G325" s="14">
        <v>9.6314899999999995E-2</v>
      </c>
      <c r="H325" s="14">
        <v>2</v>
      </c>
      <c r="I325" s="14">
        <v>5</v>
      </c>
      <c r="J325" s="14" t="s">
        <v>238</v>
      </c>
      <c r="K325" s="14">
        <v>5</v>
      </c>
      <c r="L325" s="14" t="str">
        <f>VLOOKUP($C325,'Info on Coh Anal Stocks'!$A$6:$K$68,2,FALSE)</f>
        <v>BC</v>
      </c>
      <c r="M325" s="14" t="str">
        <f>VLOOKUP($C325,'Info on Coh Anal Stocks'!$A$6:$K$68,3,FALSE)</f>
        <v>SMF</v>
      </c>
      <c r="N325" s="14" t="str">
        <f>VLOOKUP($C325,'Info on Coh Anal Stocks'!$A$6:$K$68,4,FALSE)</f>
        <v>Phillips River Fall</v>
      </c>
      <c r="O325" s="14">
        <f>VLOOKUP($C325,'Info on Coh Anal Stocks'!$A$6:$K$68,5,FALSE)</f>
        <v>5</v>
      </c>
      <c r="P325" s="14">
        <f>VLOOKUP($C325,'Info on Coh Anal Stocks'!$A$6:$K$68,6,FALSE)</f>
        <v>2</v>
      </c>
      <c r="Q325" s="14">
        <f>VLOOKUP($C325,'Info on Coh Anal Stocks'!$A$6:$K$68,7,FALSE)</f>
        <v>4</v>
      </c>
      <c r="R325" s="14">
        <f>VLOOKUP($C325,'Info on Coh Anal Stocks'!$A$6:$K$68,8,FALSE)</f>
        <v>5</v>
      </c>
      <c r="S325" s="14">
        <f>VLOOKUP($C325,'Info on Coh Anal Stocks'!$A$6:$K$68,9,FALSE)</f>
        <v>0</v>
      </c>
      <c r="T325" s="14">
        <f>VLOOKUP($C325,'Info on Coh Anal Stocks'!$A$6:$K$68,10,FALSE)</f>
        <v>3</v>
      </c>
      <c r="U325">
        <f t="shared" si="21"/>
        <v>2010</v>
      </c>
      <c r="V325" s="14">
        <f>VLOOKUP($C325,'Info on Coh Anal Stocks'!$A$6:$K$68,10,FALSE)</f>
        <v>3</v>
      </c>
      <c r="W325" t="str">
        <f t="shared" si="22"/>
        <v>ocean</v>
      </c>
      <c r="X325">
        <f t="shared" si="19"/>
        <v>0</v>
      </c>
    </row>
    <row r="326" spans="1:24" x14ac:dyDescent="0.25">
      <c r="A326" s="14" t="str">
        <f t="shared" si="20"/>
        <v>PHI2010</v>
      </c>
      <c r="B326" s="14" t="s">
        <v>3</v>
      </c>
      <c r="C326" s="14" t="s">
        <v>21</v>
      </c>
      <c r="D326" s="14">
        <v>2010</v>
      </c>
      <c r="E326" s="14">
        <v>1.9085249999999999E-4</v>
      </c>
      <c r="F326" s="14">
        <v>1.6308059999999999E-2</v>
      </c>
      <c r="G326" s="14">
        <v>4.9877919999999999E-2</v>
      </c>
      <c r="H326" s="14">
        <v>2</v>
      </c>
      <c r="I326" s="14">
        <v>5</v>
      </c>
      <c r="J326" s="14" t="s">
        <v>238</v>
      </c>
      <c r="K326" s="14">
        <v>5</v>
      </c>
      <c r="L326" s="14" t="str">
        <f>VLOOKUP($C326,'Info on Coh Anal Stocks'!$A$6:$K$68,2,FALSE)</f>
        <v>BC</v>
      </c>
      <c r="M326" s="14" t="str">
        <f>VLOOKUP($C326,'Info on Coh Anal Stocks'!$A$6:$K$68,3,FALSE)</f>
        <v>SMF</v>
      </c>
      <c r="N326" s="14" t="str">
        <f>VLOOKUP($C326,'Info on Coh Anal Stocks'!$A$6:$K$68,4,FALSE)</f>
        <v>Phillips River Fall</v>
      </c>
      <c r="O326" s="14">
        <f>VLOOKUP($C326,'Info on Coh Anal Stocks'!$A$6:$K$68,5,FALSE)</f>
        <v>5</v>
      </c>
      <c r="P326" s="14">
        <f>VLOOKUP($C326,'Info on Coh Anal Stocks'!$A$6:$K$68,6,FALSE)</f>
        <v>2</v>
      </c>
      <c r="Q326" s="14">
        <f>VLOOKUP($C326,'Info on Coh Anal Stocks'!$A$6:$K$68,7,FALSE)</f>
        <v>4</v>
      </c>
      <c r="R326" s="14">
        <f>VLOOKUP($C326,'Info on Coh Anal Stocks'!$A$6:$K$68,8,FALSE)</f>
        <v>5</v>
      </c>
      <c r="S326" s="14">
        <f>VLOOKUP($C326,'Info on Coh Anal Stocks'!$A$6:$K$68,9,FALSE)</f>
        <v>0</v>
      </c>
      <c r="T326" s="14">
        <f>VLOOKUP($C326,'Info on Coh Anal Stocks'!$A$6:$K$68,10,FALSE)</f>
        <v>3</v>
      </c>
      <c r="U326">
        <f t="shared" si="21"/>
        <v>2011</v>
      </c>
      <c r="V326" s="14">
        <f>VLOOKUP($C326,'Info on Coh Anal Stocks'!$A$6:$K$68,10,FALSE)</f>
        <v>3</v>
      </c>
      <c r="W326" t="str">
        <f t="shared" si="22"/>
        <v>ocean</v>
      </c>
      <c r="X326">
        <f t="shared" si="19"/>
        <v>0</v>
      </c>
    </row>
    <row r="327" spans="1:24" x14ac:dyDescent="0.25">
      <c r="A327" s="14" t="str">
        <f t="shared" si="20"/>
        <v>PHI2011</v>
      </c>
      <c r="B327" s="14" t="s">
        <v>3</v>
      </c>
      <c r="C327" s="14" t="s">
        <v>21</v>
      </c>
      <c r="D327" s="14">
        <v>2011</v>
      </c>
      <c r="E327" s="14">
        <v>8.7656409999999996E-4</v>
      </c>
      <c r="F327" s="14">
        <v>1.6729669999999999E-2</v>
      </c>
      <c r="G327" s="14">
        <v>4.7337600000000001E-2</v>
      </c>
      <c r="H327" s="14">
        <v>2</v>
      </c>
      <c r="I327" s="14">
        <v>5</v>
      </c>
      <c r="J327" s="14" t="s">
        <v>238</v>
      </c>
      <c r="K327" s="14">
        <v>5</v>
      </c>
      <c r="L327" s="14" t="str">
        <f>VLOOKUP($C327,'Info on Coh Anal Stocks'!$A$6:$K$68,2,FALSE)</f>
        <v>BC</v>
      </c>
      <c r="M327" s="14" t="str">
        <f>VLOOKUP($C327,'Info on Coh Anal Stocks'!$A$6:$K$68,3,FALSE)</f>
        <v>SMF</v>
      </c>
      <c r="N327" s="14" t="str">
        <f>VLOOKUP($C327,'Info on Coh Anal Stocks'!$A$6:$K$68,4,FALSE)</f>
        <v>Phillips River Fall</v>
      </c>
      <c r="O327" s="14">
        <f>VLOOKUP($C327,'Info on Coh Anal Stocks'!$A$6:$K$68,5,FALSE)</f>
        <v>5</v>
      </c>
      <c r="P327" s="14">
        <f>VLOOKUP($C327,'Info on Coh Anal Stocks'!$A$6:$K$68,6,FALSE)</f>
        <v>2</v>
      </c>
      <c r="Q327" s="14">
        <f>VLOOKUP($C327,'Info on Coh Anal Stocks'!$A$6:$K$68,7,FALSE)</f>
        <v>4</v>
      </c>
      <c r="R327" s="14">
        <f>VLOOKUP($C327,'Info on Coh Anal Stocks'!$A$6:$K$68,8,FALSE)</f>
        <v>5</v>
      </c>
      <c r="S327" s="14">
        <f>VLOOKUP($C327,'Info on Coh Anal Stocks'!$A$6:$K$68,9,FALSE)</f>
        <v>0</v>
      </c>
      <c r="T327" s="14">
        <f>VLOOKUP($C327,'Info on Coh Anal Stocks'!$A$6:$K$68,10,FALSE)</f>
        <v>3</v>
      </c>
      <c r="U327">
        <f t="shared" si="21"/>
        <v>2012</v>
      </c>
      <c r="V327" s="14">
        <f>VLOOKUP($C327,'Info on Coh Anal Stocks'!$A$6:$K$68,10,FALSE)</f>
        <v>3</v>
      </c>
      <c r="W327" t="str">
        <f t="shared" si="22"/>
        <v>ocean</v>
      </c>
      <c r="X327">
        <f t="shared" si="19"/>
        <v>0</v>
      </c>
    </row>
    <row r="328" spans="1:24" x14ac:dyDescent="0.25">
      <c r="A328" s="14" t="str">
        <f t="shared" si="20"/>
        <v>PHI2012</v>
      </c>
      <c r="B328" s="14" t="s">
        <v>3</v>
      </c>
      <c r="C328" s="14" t="s">
        <v>21</v>
      </c>
      <c r="D328" s="14">
        <v>2012</v>
      </c>
      <c r="E328" s="14">
        <v>8.8132239999999995E-4</v>
      </c>
      <c r="F328" s="14">
        <v>9.9921609999999994E-3</v>
      </c>
      <c r="G328" s="14">
        <v>8.9873350000000005E-2</v>
      </c>
      <c r="H328" s="14">
        <v>2</v>
      </c>
      <c r="I328" s="14">
        <v>5</v>
      </c>
      <c r="J328" s="14" t="s">
        <v>239</v>
      </c>
      <c r="K328" s="14">
        <v>4</v>
      </c>
      <c r="L328" s="14" t="str">
        <f>VLOOKUP($C328,'Info on Coh Anal Stocks'!$A$6:$K$68,2,FALSE)</f>
        <v>BC</v>
      </c>
      <c r="M328" s="14" t="str">
        <f>VLOOKUP($C328,'Info on Coh Anal Stocks'!$A$6:$K$68,3,FALSE)</f>
        <v>SMF</v>
      </c>
      <c r="N328" s="14" t="str">
        <f>VLOOKUP($C328,'Info on Coh Anal Stocks'!$A$6:$K$68,4,FALSE)</f>
        <v>Phillips River Fall</v>
      </c>
      <c r="O328" s="14">
        <f>VLOOKUP($C328,'Info on Coh Anal Stocks'!$A$6:$K$68,5,FALSE)</f>
        <v>5</v>
      </c>
      <c r="P328" s="14">
        <f>VLOOKUP($C328,'Info on Coh Anal Stocks'!$A$6:$K$68,6,FALSE)</f>
        <v>2</v>
      </c>
      <c r="Q328" s="14">
        <f>VLOOKUP($C328,'Info on Coh Anal Stocks'!$A$6:$K$68,7,FALSE)</f>
        <v>4</v>
      </c>
      <c r="R328" s="14">
        <f>VLOOKUP($C328,'Info on Coh Anal Stocks'!$A$6:$K$68,8,FALSE)</f>
        <v>5</v>
      </c>
      <c r="S328" s="14">
        <f>VLOOKUP($C328,'Info on Coh Anal Stocks'!$A$6:$K$68,9,FALSE)</f>
        <v>0</v>
      </c>
      <c r="T328" s="14">
        <f>VLOOKUP($C328,'Info on Coh Anal Stocks'!$A$6:$K$68,10,FALSE)</f>
        <v>3</v>
      </c>
      <c r="U328">
        <f t="shared" si="21"/>
        <v>2013</v>
      </c>
      <c r="V328" s="14">
        <f>VLOOKUP($C328,'Info on Coh Anal Stocks'!$A$6:$K$68,10,FALSE)</f>
        <v>3</v>
      </c>
      <c r="W328" t="str">
        <f t="shared" si="22"/>
        <v>ocean</v>
      </c>
      <c r="X328">
        <f t="shared" si="19"/>
        <v>1</v>
      </c>
    </row>
    <row r="329" spans="1:24" x14ac:dyDescent="0.25">
      <c r="A329" s="14" t="str">
        <f t="shared" si="20"/>
        <v>PHI2013</v>
      </c>
      <c r="B329" s="14" t="s">
        <v>3</v>
      </c>
      <c r="C329" s="14" t="s">
        <v>21</v>
      </c>
      <c r="D329" s="14">
        <v>2013</v>
      </c>
      <c r="E329" s="14">
        <v>8.7437799999999998E-4</v>
      </c>
      <c r="F329" s="14">
        <v>2.5912769999999999E-3</v>
      </c>
      <c r="G329" s="14">
        <v>8.1235879999999996E-2</v>
      </c>
      <c r="H329" s="14">
        <v>2</v>
      </c>
      <c r="I329" s="14">
        <v>5</v>
      </c>
      <c r="J329" s="14" t="s">
        <v>239</v>
      </c>
      <c r="K329" s="14">
        <v>3</v>
      </c>
      <c r="L329" s="14" t="str">
        <f>VLOOKUP($C329,'Info on Coh Anal Stocks'!$A$6:$K$68,2,FALSE)</f>
        <v>BC</v>
      </c>
      <c r="M329" s="14" t="str">
        <f>VLOOKUP($C329,'Info on Coh Anal Stocks'!$A$6:$K$68,3,FALSE)</f>
        <v>SMF</v>
      </c>
      <c r="N329" s="14" t="str">
        <f>VLOOKUP($C329,'Info on Coh Anal Stocks'!$A$6:$K$68,4,FALSE)</f>
        <v>Phillips River Fall</v>
      </c>
      <c r="O329" s="14">
        <f>VLOOKUP($C329,'Info on Coh Anal Stocks'!$A$6:$K$68,5,FALSE)</f>
        <v>5</v>
      </c>
      <c r="P329" s="14">
        <f>VLOOKUP($C329,'Info on Coh Anal Stocks'!$A$6:$K$68,6,FALSE)</f>
        <v>2</v>
      </c>
      <c r="Q329" s="14">
        <f>VLOOKUP($C329,'Info on Coh Anal Stocks'!$A$6:$K$68,7,FALSE)</f>
        <v>4</v>
      </c>
      <c r="R329" s="14">
        <f>VLOOKUP($C329,'Info on Coh Anal Stocks'!$A$6:$K$68,8,FALSE)</f>
        <v>5</v>
      </c>
      <c r="S329" s="14">
        <f>VLOOKUP($C329,'Info on Coh Anal Stocks'!$A$6:$K$68,9,FALSE)</f>
        <v>0</v>
      </c>
      <c r="T329" s="14">
        <f>VLOOKUP($C329,'Info on Coh Anal Stocks'!$A$6:$K$68,10,FALSE)</f>
        <v>3</v>
      </c>
      <c r="U329">
        <f t="shared" si="21"/>
        <v>2014</v>
      </c>
      <c r="V329" s="14">
        <f>VLOOKUP($C329,'Info on Coh Anal Stocks'!$A$6:$K$68,10,FALSE)</f>
        <v>3</v>
      </c>
      <c r="W329" t="str">
        <f t="shared" si="22"/>
        <v>ocean</v>
      </c>
      <c r="X329">
        <f t="shared" si="19"/>
        <v>2</v>
      </c>
    </row>
    <row r="330" spans="1:24" x14ac:dyDescent="0.25">
      <c r="A330" s="14" t="str">
        <f t="shared" si="20"/>
        <v>PHI2014</v>
      </c>
      <c r="B330" s="14" t="s">
        <v>3</v>
      </c>
      <c r="C330" s="14" t="s">
        <v>21</v>
      </c>
      <c r="D330" s="14">
        <v>2014</v>
      </c>
      <c r="E330" s="19">
        <v>1.9791100000000001E-5</v>
      </c>
      <c r="F330" s="19">
        <v>1.9791100000000001E-5</v>
      </c>
      <c r="G330" s="19">
        <v>3.2992559999999997E-5</v>
      </c>
      <c r="H330" s="14">
        <v>2</v>
      </c>
      <c r="I330" s="14">
        <v>5</v>
      </c>
      <c r="J330" s="14" t="s">
        <v>239</v>
      </c>
      <c r="K330" s="14">
        <v>2</v>
      </c>
      <c r="L330" s="14" t="str">
        <f>VLOOKUP($C330,'Info on Coh Anal Stocks'!$A$6:$K$68,2,FALSE)</f>
        <v>BC</v>
      </c>
      <c r="M330" s="14" t="str">
        <f>VLOOKUP($C330,'Info on Coh Anal Stocks'!$A$6:$K$68,3,FALSE)</f>
        <v>SMF</v>
      </c>
      <c r="N330" s="14" t="str">
        <f>VLOOKUP($C330,'Info on Coh Anal Stocks'!$A$6:$K$68,4,FALSE)</f>
        <v>Phillips River Fall</v>
      </c>
      <c r="O330" s="14">
        <f>VLOOKUP($C330,'Info on Coh Anal Stocks'!$A$6:$K$68,5,FALSE)</f>
        <v>5</v>
      </c>
      <c r="P330" s="14">
        <f>VLOOKUP($C330,'Info on Coh Anal Stocks'!$A$6:$K$68,6,FALSE)</f>
        <v>2</v>
      </c>
      <c r="Q330" s="14">
        <f>VLOOKUP($C330,'Info on Coh Anal Stocks'!$A$6:$K$68,7,FALSE)</f>
        <v>4</v>
      </c>
      <c r="R330" s="14">
        <f>VLOOKUP($C330,'Info on Coh Anal Stocks'!$A$6:$K$68,8,FALSE)</f>
        <v>5</v>
      </c>
      <c r="S330" s="14">
        <f>VLOOKUP($C330,'Info on Coh Anal Stocks'!$A$6:$K$68,9,FALSE)</f>
        <v>0</v>
      </c>
      <c r="T330" s="14">
        <f>VLOOKUP($C330,'Info on Coh Anal Stocks'!$A$6:$K$68,10,FALSE)</f>
        <v>3</v>
      </c>
      <c r="U330">
        <f t="shared" si="21"/>
        <v>2015</v>
      </c>
      <c r="V330" s="14">
        <f>VLOOKUP($C330,'Info on Coh Anal Stocks'!$A$6:$K$68,10,FALSE)</f>
        <v>3</v>
      </c>
      <c r="W330" t="str">
        <f t="shared" si="22"/>
        <v>ocean</v>
      </c>
      <c r="X330">
        <f t="shared" ref="X330:X393" si="23">IF(EXACT(I330,"na"),"na",I330-K330)</f>
        <v>3</v>
      </c>
    </row>
    <row r="331" spans="1:24" x14ac:dyDescent="0.25">
      <c r="A331" s="14" t="str">
        <f t="shared" si="20"/>
        <v>PPS1975</v>
      </c>
      <c r="B331" s="14" t="s">
        <v>3</v>
      </c>
      <c r="C331" s="14" t="s">
        <v>22</v>
      </c>
      <c r="D331" s="14">
        <v>1975</v>
      </c>
      <c r="E331" s="14">
        <v>7.7145190000000004E-3</v>
      </c>
      <c r="F331" s="14">
        <v>2.139164E-2</v>
      </c>
      <c r="G331" s="14">
        <v>4.7093290000000003E-2</v>
      </c>
      <c r="H331" s="14">
        <v>2</v>
      </c>
      <c r="I331" s="14">
        <v>5</v>
      </c>
      <c r="J331" s="14" t="s">
        <v>238</v>
      </c>
      <c r="K331" s="14">
        <v>5</v>
      </c>
      <c r="L331" s="14" t="str">
        <f>VLOOKUP($C331,'Info on Coh Anal Stocks'!$A$6:$K$68,2,FALSE)</f>
        <v>BC</v>
      </c>
      <c r="M331" s="14" t="str">
        <f>VLOOKUP($C331,'Info on Coh Anal Stocks'!$A$6:$K$68,3,FALSE)</f>
        <v>UGS</v>
      </c>
      <c r="N331" s="14" t="str">
        <f>VLOOKUP($C331,'Info on Coh Anal Stocks'!$A$6:$K$68,4,FALSE)</f>
        <v>Puntledge Summer</v>
      </c>
      <c r="O331" s="14">
        <f>VLOOKUP($C331,'Info on Coh Anal Stocks'!$A$6:$K$68,5,FALSE)</f>
        <v>2</v>
      </c>
      <c r="P331" s="14">
        <f>VLOOKUP($C331,'Info on Coh Anal Stocks'!$A$6:$K$68,6,FALSE)</f>
        <v>2</v>
      </c>
      <c r="Q331" s="14">
        <f>VLOOKUP($C331,'Info on Coh Anal Stocks'!$A$6:$K$68,7,FALSE)</f>
        <v>4</v>
      </c>
      <c r="R331" s="14">
        <f>VLOOKUP($C331,'Info on Coh Anal Stocks'!$A$6:$K$68,8,FALSE)</f>
        <v>5</v>
      </c>
      <c r="S331" s="14">
        <f>VLOOKUP($C331,'Info on Coh Anal Stocks'!$A$6:$K$68,9,FALSE)</f>
        <v>0</v>
      </c>
      <c r="T331" s="14">
        <f>VLOOKUP($C331,'Info on Coh Anal Stocks'!$A$6:$K$68,10,FALSE)</f>
        <v>2</v>
      </c>
      <c r="U331">
        <f t="shared" si="21"/>
        <v>1976</v>
      </c>
      <c r="V331" s="14">
        <f>VLOOKUP($C331,'Info on Coh Anal Stocks'!$A$6:$K$68,10,FALSE)</f>
        <v>2</v>
      </c>
      <c r="W331" t="str">
        <f t="shared" si="22"/>
        <v>ocean</v>
      </c>
      <c r="X331">
        <f t="shared" si="23"/>
        <v>0</v>
      </c>
    </row>
    <row r="332" spans="1:24" x14ac:dyDescent="0.25">
      <c r="A332" s="14" t="str">
        <f t="shared" si="20"/>
        <v>PPS1976</v>
      </c>
      <c r="B332" s="14" t="s">
        <v>3</v>
      </c>
      <c r="C332" s="14" t="s">
        <v>22</v>
      </c>
      <c r="D332" s="14">
        <v>1976</v>
      </c>
      <c r="E332" s="14">
        <v>2.7075510000000001E-2</v>
      </c>
      <c r="F332" s="14">
        <v>5.9476130000000002E-2</v>
      </c>
      <c r="G332" s="14">
        <v>0.127581</v>
      </c>
      <c r="H332" s="14">
        <v>2</v>
      </c>
      <c r="I332" s="14">
        <v>5</v>
      </c>
      <c r="J332" s="14" t="s">
        <v>238</v>
      </c>
      <c r="K332" s="14">
        <v>5</v>
      </c>
      <c r="L332" s="14" t="str">
        <f>VLOOKUP($C332,'Info on Coh Anal Stocks'!$A$6:$K$68,2,FALSE)</f>
        <v>BC</v>
      </c>
      <c r="M332" s="14" t="str">
        <f>VLOOKUP($C332,'Info on Coh Anal Stocks'!$A$6:$K$68,3,FALSE)</f>
        <v>UGS</v>
      </c>
      <c r="N332" s="14" t="str">
        <f>VLOOKUP($C332,'Info on Coh Anal Stocks'!$A$6:$K$68,4,FALSE)</f>
        <v>Puntledge Summer</v>
      </c>
      <c r="O332" s="14">
        <f>VLOOKUP($C332,'Info on Coh Anal Stocks'!$A$6:$K$68,5,FALSE)</f>
        <v>2</v>
      </c>
      <c r="P332" s="14">
        <f>VLOOKUP($C332,'Info on Coh Anal Stocks'!$A$6:$K$68,6,FALSE)</f>
        <v>2</v>
      </c>
      <c r="Q332" s="14">
        <f>VLOOKUP($C332,'Info on Coh Anal Stocks'!$A$6:$K$68,7,FALSE)</f>
        <v>4</v>
      </c>
      <c r="R332" s="14">
        <f>VLOOKUP($C332,'Info on Coh Anal Stocks'!$A$6:$K$68,8,FALSE)</f>
        <v>5</v>
      </c>
      <c r="S332" s="14">
        <f>VLOOKUP($C332,'Info on Coh Anal Stocks'!$A$6:$K$68,9,FALSE)</f>
        <v>0</v>
      </c>
      <c r="T332" s="14">
        <f>VLOOKUP($C332,'Info on Coh Anal Stocks'!$A$6:$K$68,10,FALSE)</f>
        <v>2</v>
      </c>
      <c r="U332">
        <f t="shared" si="21"/>
        <v>1977</v>
      </c>
      <c r="V332" s="14">
        <f>VLOOKUP($C332,'Info on Coh Anal Stocks'!$A$6:$K$68,10,FALSE)</f>
        <v>2</v>
      </c>
      <c r="W332" t="str">
        <f t="shared" si="22"/>
        <v>ocean</v>
      </c>
      <c r="X332">
        <f t="shared" si="23"/>
        <v>0</v>
      </c>
    </row>
    <row r="333" spans="1:24" x14ac:dyDescent="0.25">
      <c r="A333" s="14" t="str">
        <f t="shared" si="20"/>
        <v>PPS1977</v>
      </c>
      <c r="B333" s="14" t="s">
        <v>3</v>
      </c>
      <c r="C333" s="14" t="s">
        <v>22</v>
      </c>
      <c r="D333" s="14">
        <v>1977</v>
      </c>
      <c r="E333" s="14">
        <v>3.2736250000000001E-3</v>
      </c>
      <c r="F333" s="14">
        <v>8.6839980000000001E-3</v>
      </c>
      <c r="G333" s="14">
        <v>1.931339E-2</v>
      </c>
      <c r="H333" s="14">
        <v>2</v>
      </c>
      <c r="I333" s="14">
        <v>5</v>
      </c>
      <c r="J333" s="14" t="s">
        <v>238</v>
      </c>
      <c r="K333" s="14">
        <v>5</v>
      </c>
      <c r="L333" s="14" t="str">
        <f>VLOOKUP($C333,'Info on Coh Anal Stocks'!$A$6:$K$68,2,FALSE)</f>
        <v>BC</v>
      </c>
      <c r="M333" s="14" t="str">
        <f>VLOOKUP($C333,'Info on Coh Anal Stocks'!$A$6:$K$68,3,FALSE)</f>
        <v>UGS</v>
      </c>
      <c r="N333" s="14" t="str">
        <f>VLOOKUP($C333,'Info on Coh Anal Stocks'!$A$6:$K$68,4,FALSE)</f>
        <v>Puntledge Summer</v>
      </c>
      <c r="O333" s="14">
        <f>VLOOKUP($C333,'Info on Coh Anal Stocks'!$A$6:$K$68,5,FALSE)</f>
        <v>2</v>
      </c>
      <c r="P333" s="14">
        <f>VLOOKUP($C333,'Info on Coh Anal Stocks'!$A$6:$K$68,6,FALSE)</f>
        <v>2</v>
      </c>
      <c r="Q333" s="14">
        <f>VLOOKUP($C333,'Info on Coh Anal Stocks'!$A$6:$K$68,7,FALSE)</f>
        <v>4</v>
      </c>
      <c r="R333" s="14">
        <f>VLOOKUP($C333,'Info on Coh Anal Stocks'!$A$6:$K$68,8,FALSE)</f>
        <v>5</v>
      </c>
      <c r="S333" s="14">
        <f>VLOOKUP($C333,'Info on Coh Anal Stocks'!$A$6:$K$68,9,FALSE)</f>
        <v>0</v>
      </c>
      <c r="T333" s="14">
        <f>VLOOKUP($C333,'Info on Coh Anal Stocks'!$A$6:$K$68,10,FALSE)</f>
        <v>2</v>
      </c>
      <c r="U333">
        <f t="shared" si="21"/>
        <v>1978</v>
      </c>
      <c r="V333" s="14">
        <f>VLOOKUP($C333,'Info on Coh Anal Stocks'!$A$6:$K$68,10,FALSE)</f>
        <v>2</v>
      </c>
      <c r="W333" t="str">
        <f t="shared" si="22"/>
        <v>ocean</v>
      </c>
      <c r="X333">
        <f t="shared" si="23"/>
        <v>0</v>
      </c>
    </row>
    <row r="334" spans="1:24" x14ac:dyDescent="0.25">
      <c r="A334" s="14" t="str">
        <f t="shared" si="20"/>
        <v>PPS1978</v>
      </c>
      <c r="B334" s="14" t="s">
        <v>3</v>
      </c>
      <c r="C334" s="14" t="s">
        <v>22</v>
      </c>
      <c r="D334" s="14">
        <v>1978</v>
      </c>
      <c r="E334" s="14">
        <v>2.7620510000000002E-3</v>
      </c>
      <c r="F334" s="14">
        <v>9.7365460000000004E-3</v>
      </c>
      <c r="G334" s="14">
        <v>2.2565620000000002E-2</v>
      </c>
      <c r="H334" s="14">
        <v>2</v>
      </c>
      <c r="I334" s="14">
        <v>5</v>
      </c>
      <c r="J334" s="14" t="s">
        <v>238</v>
      </c>
      <c r="K334" s="14">
        <v>5</v>
      </c>
      <c r="L334" s="14" t="str">
        <f>VLOOKUP($C334,'Info on Coh Anal Stocks'!$A$6:$K$68,2,FALSE)</f>
        <v>BC</v>
      </c>
      <c r="M334" s="14" t="str">
        <f>VLOOKUP($C334,'Info on Coh Anal Stocks'!$A$6:$K$68,3,FALSE)</f>
        <v>UGS</v>
      </c>
      <c r="N334" s="14" t="str">
        <f>VLOOKUP($C334,'Info on Coh Anal Stocks'!$A$6:$K$68,4,FALSE)</f>
        <v>Puntledge Summer</v>
      </c>
      <c r="O334" s="14">
        <f>VLOOKUP($C334,'Info on Coh Anal Stocks'!$A$6:$K$68,5,FALSE)</f>
        <v>2</v>
      </c>
      <c r="P334" s="14">
        <f>VLOOKUP($C334,'Info on Coh Anal Stocks'!$A$6:$K$68,6,FALSE)</f>
        <v>2</v>
      </c>
      <c r="Q334" s="14">
        <f>VLOOKUP($C334,'Info on Coh Anal Stocks'!$A$6:$K$68,7,FALSE)</f>
        <v>4</v>
      </c>
      <c r="R334" s="14">
        <f>VLOOKUP($C334,'Info on Coh Anal Stocks'!$A$6:$K$68,8,FALSE)</f>
        <v>5</v>
      </c>
      <c r="S334" s="14">
        <f>VLOOKUP($C334,'Info on Coh Anal Stocks'!$A$6:$K$68,9,FALSE)</f>
        <v>0</v>
      </c>
      <c r="T334" s="14">
        <f>VLOOKUP($C334,'Info on Coh Anal Stocks'!$A$6:$K$68,10,FALSE)</f>
        <v>2</v>
      </c>
      <c r="U334">
        <f t="shared" si="21"/>
        <v>1979</v>
      </c>
      <c r="V334" s="14">
        <f>VLOOKUP($C334,'Info on Coh Anal Stocks'!$A$6:$K$68,10,FALSE)</f>
        <v>2</v>
      </c>
      <c r="W334" t="str">
        <f t="shared" si="22"/>
        <v>ocean</v>
      </c>
      <c r="X334">
        <f t="shared" si="23"/>
        <v>0</v>
      </c>
    </row>
    <row r="335" spans="1:24" x14ac:dyDescent="0.25">
      <c r="A335" s="14" t="str">
        <f t="shared" si="20"/>
        <v>PPS1979</v>
      </c>
      <c r="B335" s="14" t="s">
        <v>3</v>
      </c>
      <c r="C335" s="14" t="s">
        <v>22</v>
      </c>
      <c r="D335" s="14">
        <v>1979</v>
      </c>
      <c r="E335" s="14">
        <v>1.5229029999999999E-3</v>
      </c>
      <c r="F335" s="14">
        <v>4.0840049999999999E-3</v>
      </c>
      <c r="G335" s="14">
        <v>9.1153999999999992E-3</v>
      </c>
      <c r="H335" s="14">
        <v>2</v>
      </c>
      <c r="I335" s="14">
        <v>5</v>
      </c>
      <c r="J335" s="14" t="s">
        <v>238</v>
      </c>
      <c r="K335" s="14">
        <v>5</v>
      </c>
      <c r="L335" s="14" t="str">
        <f>VLOOKUP($C335,'Info on Coh Anal Stocks'!$A$6:$K$68,2,FALSE)</f>
        <v>BC</v>
      </c>
      <c r="M335" s="14" t="str">
        <f>VLOOKUP($C335,'Info on Coh Anal Stocks'!$A$6:$K$68,3,FALSE)</f>
        <v>UGS</v>
      </c>
      <c r="N335" s="14" t="str">
        <f>VLOOKUP($C335,'Info on Coh Anal Stocks'!$A$6:$K$68,4,FALSE)</f>
        <v>Puntledge Summer</v>
      </c>
      <c r="O335" s="14">
        <f>VLOOKUP($C335,'Info on Coh Anal Stocks'!$A$6:$K$68,5,FALSE)</f>
        <v>2</v>
      </c>
      <c r="P335" s="14">
        <f>VLOOKUP($C335,'Info on Coh Anal Stocks'!$A$6:$K$68,6,FALSE)</f>
        <v>2</v>
      </c>
      <c r="Q335" s="14">
        <f>VLOOKUP($C335,'Info on Coh Anal Stocks'!$A$6:$K$68,7,FALSE)</f>
        <v>4</v>
      </c>
      <c r="R335" s="14">
        <f>VLOOKUP($C335,'Info on Coh Anal Stocks'!$A$6:$K$68,8,FALSE)</f>
        <v>5</v>
      </c>
      <c r="S335" s="14">
        <f>VLOOKUP($C335,'Info on Coh Anal Stocks'!$A$6:$K$68,9,FALSE)</f>
        <v>0</v>
      </c>
      <c r="T335" s="14">
        <f>VLOOKUP($C335,'Info on Coh Anal Stocks'!$A$6:$K$68,10,FALSE)</f>
        <v>2</v>
      </c>
      <c r="U335">
        <f t="shared" si="21"/>
        <v>1980</v>
      </c>
      <c r="V335" s="14">
        <f>VLOOKUP($C335,'Info on Coh Anal Stocks'!$A$6:$K$68,10,FALSE)</f>
        <v>2</v>
      </c>
      <c r="W335" t="str">
        <f t="shared" si="22"/>
        <v>ocean</v>
      </c>
      <c r="X335">
        <f t="shared" si="23"/>
        <v>0</v>
      </c>
    </row>
    <row r="336" spans="1:24" x14ac:dyDescent="0.25">
      <c r="A336" s="14" t="str">
        <f t="shared" si="20"/>
        <v>PPS1980</v>
      </c>
      <c r="B336" s="14" t="s">
        <v>3</v>
      </c>
      <c r="C336" s="14" t="s">
        <v>22</v>
      </c>
      <c r="D336" s="14">
        <v>1980</v>
      </c>
      <c r="E336" s="14">
        <v>3.3137209999999999E-3</v>
      </c>
      <c r="F336" s="14">
        <v>9.5944519999999998E-3</v>
      </c>
      <c r="G336" s="14">
        <v>2.1508929999999999E-2</v>
      </c>
      <c r="H336" s="14">
        <v>2</v>
      </c>
      <c r="I336" s="14">
        <v>5</v>
      </c>
      <c r="J336" s="14" t="s">
        <v>238</v>
      </c>
      <c r="K336" s="14">
        <v>5</v>
      </c>
      <c r="L336" s="14" t="str">
        <f>VLOOKUP($C336,'Info on Coh Anal Stocks'!$A$6:$K$68,2,FALSE)</f>
        <v>BC</v>
      </c>
      <c r="M336" s="14" t="str">
        <f>VLOOKUP($C336,'Info on Coh Anal Stocks'!$A$6:$K$68,3,FALSE)</f>
        <v>UGS</v>
      </c>
      <c r="N336" s="14" t="str">
        <f>VLOOKUP($C336,'Info on Coh Anal Stocks'!$A$6:$K$68,4,FALSE)</f>
        <v>Puntledge Summer</v>
      </c>
      <c r="O336" s="14">
        <f>VLOOKUP($C336,'Info on Coh Anal Stocks'!$A$6:$K$68,5,FALSE)</f>
        <v>2</v>
      </c>
      <c r="P336" s="14">
        <f>VLOOKUP($C336,'Info on Coh Anal Stocks'!$A$6:$K$68,6,FALSE)</f>
        <v>2</v>
      </c>
      <c r="Q336" s="14">
        <f>VLOOKUP($C336,'Info on Coh Anal Stocks'!$A$6:$K$68,7,FALSE)</f>
        <v>4</v>
      </c>
      <c r="R336" s="14">
        <f>VLOOKUP($C336,'Info on Coh Anal Stocks'!$A$6:$K$68,8,FALSE)</f>
        <v>5</v>
      </c>
      <c r="S336" s="14">
        <f>VLOOKUP($C336,'Info on Coh Anal Stocks'!$A$6:$K$68,9,FALSE)</f>
        <v>0</v>
      </c>
      <c r="T336" s="14">
        <f>VLOOKUP($C336,'Info on Coh Anal Stocks'!$A$6:$K$68,10,FALSE)</f>
        <v>2</v>
      </c>
      <c r="U336">
        <f t="shared" si="21"/>
        <v>1981</v>
      </c>
      <c r="V336" s="14">
        <f>VLOOKUP($C336,'Info on Coh Anal Stocks'!$A$6:$K$68,10,FALSE)</f>
        <v>2</v>
      </c>
      <c r="W336" t="str">
        <f t="shared" si="22"/>
        <v>ocean</v>
      </c>
      <c r="X336">
        <f t="shared" si="23"/>
        <v>0</v>
      </c>
    </row>
    <row r="337" spans="1:24" x14ac:dyDescent="0.25">
      <c r="A337" s="14" t="str">
        <f t="shared" si="20"/>
        <v>PPS1981</v>
      </c>
      <c r="B337" s="14" t="s">
        <v>3</v>
      </c>
      <c r="C337" s="14" t="s">
        <v>22</v>
      </c>
      <c r="D337" s="14">
        <v>1981</v>
      </c>
      <c r="E337" s="14">
        <v>1.3588199999999999E-3</v>
      </c>
      <c r="F337" s="14">
        <v>3.9437639999999998E-3</v>
      </c>
      <c r="G337" s="14">
        <v>8.6724379999999993E-3</v>
      </c>
      <c r="H337" s="14">
        <v>2</v>
      </c>
      <c r="I337" s="14">
        <v>5</v>
      </c>
      <c r="J337" s="14" t="s">
        <v>238</v>
      </c>
      <c r="K337" s="14">
        <v>5</v>
      </c>
      <c r="L337" s="14" t="str">
        <f>VLOOKUP($C337,'Info on Coh Anal Stocks'!$A$6:$K$68,2,FALSE)</f>
        <v>BC</v>
      </c>
      <c r="M337" s="14" t="str">
        <f>VLOOKUP($C337,'Info on Coh Anal Stocks'!$A$6:$K$68,3,FALSE)</f>
        <v>UGS</v>
      </c>
      <c r="N337" s="14" t="str">
        <f>VLOOKUP($C337,'Info on Coh Anal Stocks'!$A$6:$K$68,4,FALSE)</f>
        <v>Puntledge Summer</v>
      </c>
      <c r="O337" s="14">
        <f>VLOOKUP($C337,'Info on Coh Anal Stocks'!$A$6:$K$68,5,FALSE)</f>
        <v>2</v>
      </c>
      <c r="P337" s="14">
        <f>VLOOKUP($C337,'Info on Coh Anal Stocks'!$A$6:$K$68,6,FALSE)</f>
        <v>2</v>
      </c>
      <c r="Q337" s="14">
        <f>VLOOKUP($C337,'Info on Coh Anal Stocks'!$A$6:$K$68,7,FALSE)</f>
        <v>4</v>
      </c>
      <c r="R337" s="14">
        <f>VLOOKUP($C337,'Info on Coh Anal Stocks'!$A$6:$K$68,8,FALSE)</f>
        <v>5</v>
      </c>
      <c r="S337" s="14">
        <f>VLOOKUP($C337,'Info on Coh Anal Stocks'!$A$6:$K$68,9,FALSE)</f>
        <v>0</v>
      </c>
      <c r="T337" s="14">
        <f>VLOOKUP($C337,'Info on Coh Anal Stocks'!$A$6:$K$68,10,FALSE)</f>
        <v>2</v>
      </c>
      <c r="U337">
        <f t="shared" si="21"/>
        <v>1982</v>
      </c>
      <c r="V337" s="14">
        <f>VLOOKUP($C337,'Info on Coh Anal Stocks'!$A$6:$K$68,10,FALSE)</f>
        <v>2</v>
      </c>
      <c r="W337" t="str">
        <f t="shared" si="22"/>
        <v>ocean</v>
      </c>
      <c r="X337">
        <f t="shared" si="23"/>
        <v>0</v>
      </c>
    </row>
    <row r="338" spans="1:24" x14ac:dyDescent="0.25">
      <c r="A338" s="14" t="str">
        <f t="shared" si="20"/>
        <v>PPS1982</v>
      </c>
      <c r="B338" s="14" t="s">
        <v>3</v>
      </c>
      <c r="C338" s="14" t="s">
        <v>22</v>
      </c>
      <c r="D338" s="14">
        <v>1982</v>
      </c>
      <c r="E338" s="14">
        <v>9.3310829999999998E-4</v>
      </c>
      <c r="F338" s="14">
        <v>3.1590799999999999E-3</v>
      </c>
      <c r="G338" s="14">
        <v>7.4857869999999998E-3</v>
      </c>
      <c r="H338" s="14">
        <v>2</v>
      </c>
      <c r="I338" s="14">
        <v>5</v>
      </c>
      <c r="J338" s="14" t="s">
        <v>238</v>
      </c>
      <c r="K338" s="14">
        <v>5</v>
      </c>
      <c r="L338" s="14" t="str">
        <f>VLOOKUP($C338,'Info on Coh Anal Stocks'!$A$6:$K$68,2,FALSE)</f>
        <v>BC</v>
      </c>
      <c r="M338" s="14" t="str">
        <f>VLOOKUP($C338,'Info on Coh Anal Stocks'!$A$6:$K$68,3,FALSE)</f>
        <v>UGS</v>
      </c>
      <c r="N338" s="14" t="str">
        <f>VLOOKUP($C338,'Info on Coh Anal Stocks'!$A$6:$K$68,4,FALSE)</f>
        <v>Puntledge Summer</v>
      </c>
      <c r="O338" s="14">
        <f>VLOOKUP($C338,'Info on Coh Anal Stocks'!$A$6:$K$68,5,FALSE)</f>
        <v>2</v>
      </c>
      <c r="P338" s="14">
        <f>VLOOKUP($C338,'Info on Coh Anal Stocks'!$A$6:$K$68,6,FALSE)</f>
        <v>2</v>
      </c>
      <c r="Q338" s="14">
        <f>VLOOKUP($C338,'Info on Coh Anal Stocks'!$A$6:$K$68,7,FALSE)</f>
        <v>4</v>
      </c>
      <c r="R338" s="14">
        <f>VLOOKUP($C338,'Info on Coh Anal Stocks'!$A$6:$K$68,8,FALSE)</f>
        <v>5</v>
      </c>
      <c r="S338" s="14">
        <f>VLOOKUP($C338,'Info on Coh Anal Stocks'!$A$6:$K$68,9,FALSE)</f>
        <v>0</v>
      </c>
      <c r="T338" s="14">
        <f>VLOOKUP($C338,'Info on Coh Anal Stocks'!$A$6:$K$68,10,FALSE)</f>
        <v>2</v>
      </c>
      <c r="U338">
        <f t="shared" si="21"/>
        <v>1983</v>
      </c>
      <c r="V338" s="14">
        <f>VLOOKUP($C338,'Info on Coh Anal Stocks'!$A$6:$K$68,10,FALSE)</f>
        <v>2</v>
      </c>
      <c r="W338" t="str">
        <f t="shared" si="22"/>
        <v>ocean</v>
      </c>
      <c r="X338">
        <f t="shared" si="23"/>
        <v>0</v>
      </c>
    </row>
    <row r="339" spans="1:24" x14ac:dyDescent="0.25">
      <c r="A339" s="14" t="str">
        <f t="shared" si="20"/>
        <v>PPS1983</v>
      </c>
      <c r="B339" s="14" t="s">
        <v>3</v>
      </c>
      <c r="C339" s="14" t="s">
        <v>22</v>
      </c>
      <c r="D339" s="14">
        <v>1983</v>
      </c>
      <c r="E339" s="14">
        <v>6.7401669999999996E-4</v>
      </c>
      <c r="F339" s="14">
        <v>2.2871499999999999E-3</v>
      </c>
      <c r="G339" s="14">
        <v>5.2450309999999998E-3</v>
      </c>
      <c r="H339" s="14">
        <v>2</v>
      </c>
      <c r="I339" s="14">
        <v>5</v>
      </c>
      <c r="J339" s="14" t="s">
        <v>238</v>
      </c>
      <c r="K339" s="14">
        <v>5</v>
      </c>
      <c r="L339" s="14" t="str">
        <f>VLOOKUP($C339,'Info on Coh Anal Stocks'!$A$6:$K$68,2,FALSE)</f>
        <v>BC</v>
      </c>
      <c r="M339" s="14" t="str">
        <f>VLOOKUP($C339,'Info on Coh Anal Stocks'!$A$6:$K$68,3,FALSE)</f>
        <v>UGS</v>
      </c>
      <c r="N339" s="14" t="str">
        <f>VLOOKUP($C339,'Info on Coh Anal Stocks'!$A$6:$K$68,4,FALSE)</f>
        <v>Puntledge Summer</v>
      </c>
      <c r="O339" s="14">
        <f>VLOOKUP($C339,'Info on Coh Anal Stocks'!$A$6:$K$68,5,FALSE)</f>
        <v>2</v>
      </c>
      <c r="P339" s="14">
        <f>VLOOKUP($C339,'Info on Coh Anal Stocks'!$A$6:$K$68,6,FALSE)</f>
        <v>2</v>
      </c>
      <c r="Q339" s="14">
        <f>VLOOKUP($C339,'Info on Coh Anal Stocks'!$A$6:$K$68,7,FALSE)</f>
        <v>4</v>
      </c>
      <c r="R339" s="14">
        <f>VLOOKUP($C339,'Info on Coh Anal Stocks'!$A$6:$K$68,8,FALSE)</f>
        <v>5</v>
      </c>
      <c r="S339" s="14">
        <f>VLOOKUP($C339,'Info on Coh Anal Stocks'!$A$6:$K$68,9,FALSE)</f>
        <v>0</v>
      </c>
      <c r="T339" s="14">
        <f>VLOOKUP($C339,'Info on Coh Anal Stocks'!$A$6:$K$68,10,FALSE)</f>
        <v>2</v>
      </c>
      <c r="U339">
        <f t="shared" si="21"/>
        <v>1984</v>
      </c>
      <c r="V339" s="14">
        <f>VLOOKUP($C339,'Info on Coh Anal Stocks'!$A$6:$K$68,10,FALSE)</f>
        <v>2</v>
      </c>
      <c r="W339" t="str">
        <f t="shared" si="22"/>
        <v>ocean</v>
      </c>
      <c r="X339">
        <f t="shared" si="23"/>
        <v>0</v>
      </c>
    </row>
    <row r="340" spans="1:24" x14ac:dyDescent="0.25">
      <c r="A340" s="14" t="str">
        <f t="shared" si="20"/>
        <v>PPS1984</v>
      </c>
      <c r="B340" s="14" t="s">
        <v>3</v>
      </c>
      <c r="C340" s="14" t="s">
        <v>22</v>
      </c>
      <c r="D340" s="14">
        <v>1984</v>
      </c>
      <c r="E340" s="14">
        <v>5.2270389999999999E-4</v>
      </c>
      <c r="F340" s="14">
        <v>2.9517979999999998E-3</v>
      </c>
      <c r="G340" s="14">
        <v>7.4816020000000004E-3</v>
      </c>
      <c r="H340" s="14">
        <v>2</v>
      </c>
      <c r="I340" s="14">
        <v>5</v>
      </c>
      <c r="J340" s="14" t="s">
        <v>238</v>
      </c>
      <c r="K340" s="14">
        <v>5</v>
      </c>
      <c r="L340" s="14" t="str">
        <f>VLOOKUP($C340,'Info on Coh Anal Stocks'!$A$6:$K$68,2,FALSE)</f>
        <v>BC</v>
      </c>
      <c r="M340" s="14" t="str">
        <f>VLOOKUP($C340,'Info on Coh Anal Stocks'!$A$6:$K$68,3,FALSE)</f>
        <v>UGS</v>
      </c>
      <c r="N340" s="14" t="str">
        <f>VLOOKUP($C340,'Info on Coh Anal Stocks'!$A$6:$K$68,4,FALSE)</f>
        <v>Puntledge Summer</v>
      </c>
      <c r="O340" s="14">
        <f>VLOOKUP($C340,'Info on Coh Anal Stocks'!$A$6:$K$68,5,FALSE)</f>
        <v>2</v>
      </c>
      <c r="P340" s="14">
        <f>VLOOKUP($C340,'Info on Coh Anal Stocks'!$A$6:$K$68,6,FALSE)</f>
        <v>2</v>
      </c>
      <c r="Q340" s="14">
        <f>VLOOKUP($C340,'Info on Coh Anal Stocks'!$A$6:$K$68,7,FALSE)</f>
        <v>4</v>
      </c>
      <c r="R340" s="14">
        <f>VLOOKUP($C340,'Info on Coh Anal Stocks'!$A$6:$K$68,8,FALSE)</f>
        <v>5</v>
      </c>
      <c r="S340" s="14">
        <f>VLOOKUP($C340,'Info on Coh Anal Stocks'!$A$6:$K$68,9,FALSE)</f>
        <v>0</v>
      </c>
      <c r="T340" s="14">
        <f>VLOOKUP($C340,'Info on Coh Anal Stocks'!$A$6:$K$68,10,FALSE)</f>
        <v>2</v>
      </c>
      <c r="U340">
        <f t="shared" si="21"/>
        <v>1985</v>
      </c>
      <c r="V340" s="14">
        <f>VLOOKUP($C340,'Info on Coh Anal Stocks'!$A$6:$K$68,10,FALSE)</f>
        <v>2</v>
      </c>
      <c r="W340" t="str">
        <f t="shared" si="22"/>
        <v>ocean</v>
      </c>
      <c r="X340">
        <f t="shared" si="23"/>
        <v>0</v>
      </c>
    </row>
    <row r="341" spans="1:24" x14ac:dyDescent="0.25">
      <c r="A341" s="14" t="str">
        <f t="shared" si="20"/>
        <v>PPS1985</v>
      </c>
      <c r="B341" s="14" t="s">
        <v>3</v>
      </c>
      <c r="C341" s="14" t="s">
        <v>22</v>
      </c>
      <c r="D341" s="14">
        <v>1985</v>
      </c>
      <c r="E341" s="14">
        <v>4.081644E-4</v>
      </c>
      <c r="F341" s="14">
        <v>1.0106920000000001E-3</v>
      </c>
      <c r="G341" s="14">
        <v>2.2513339999999998E-3</v>
      </c>
      <c r="H341" s="14">
        <v>2</v>
      </c>
      <c r="I341" s="14">
        <v>5</v>
      </c>
      <c r="J341" s="14" t="s">
        <v>238</v>
      </c>
      <c r="K341" s="14">
        <v>5</v>
      </c>
      <c r="L341" s="14" t="str">
        <f>VLOOKUP($C341,'Info on Coh Anal Stocks'!$A$6:$K$68,2,FALSE)</f>
        <v>BC</v>
      </c>
      <c r="M341" s="14" t="str">
        <f>VLOOKUP($C341,'Info on Coh Anal Stocks'!$A$6:$K$68,3,FALSE)</f>
        <v>UGS</v>
      </c>
      <c r="N341" s="14" t="str">
        <f>VLOOKUP($C341,'Info on Coh Anal Stocks'!$A$6:$K$68,4,FALSE)</f>
        <v>Puntledge Summer</v>
      </c>
      <c r="O341" s="14">
        <f>VLOOKUP($C341,'Info on Coh Anal Stocks'!$A$6:$K$68,5,FALSE)</f>
        <v>2</v>
      </c>
      <c r="P341" s="14">
        <f>VLOOKUP($C341,'Info on Coh Anal Stocks'!$A$6:$K$68,6,FALSE)</f>
        <v>2</v>
      </c>
      <c r="Q341" s="14">
        <f>VLOOKUP($C341,'Info on Coh Anal Stocks'!$A$6:$K$68,7,FALSE)</f>
        <v>4</v>
      </c>
      <c r="R341" s="14">
        <f>VLOOKUP($C341,'Info on Coh Anal Stocks'!$A$6:$K$68,8,FALSE)</f>
        <v>5</v>
      </c>
      <c r="S341" s="14">
        <f>VLOOKUP($C341,'Info on Coh Anal Stocks'!$A$6:$K$68,9,FALSE)</f>
        <v>0</v>
      </c>
      <c r="T341" s="14">
        <f>VLOOKUP($C341,'Info on Coh Anal Stocks'!$A$6:$K$68,10,FALSE)</f>
        <v>2</v>
      </c>
      <c r="U341">
        <f t="shared" si="21"/>
        <v>1986</v>
      </c>
      <c r="V341" s="14">
        <f>VLOOKUP($C341,'Info on Coh Anal Stocks'!$A$6:$K$68,10,FALSE)</f>
        <v>2</v>
      </c>
      <c r="W341" t="str">
        <f t="shared" si="22"/>
        <v>ocean</v>
      </c>
      <c r="X341">
        <f t="shared" si="23"/>
        <v>0</v>
      </c>
    </row>
    <row r="342" spans="1:24" x14ac:dyDescent="0.25">
      <c r="A342" s="14" t="str">
        <f t="shared" si="20"/>
        <v>PPS1986</v>
      </c>
      <c r="B342" s="14" t="s">
        <v>3</v>
      </c>
      <c r="C342" s="14" t="s">
        <v>22</v>
      </c>
      <c r="D342" s="14">
        <v>1986</v>
      </c>
      <c r="E342" s="14">
        <v>3.7541810000000001E-4</v>
      </c>
      <c r="F342" s="14">
        <v>2.9266689999999998E-3</v>
      </c>
      <c r="G342" s="14">
        <v>7.6152920000000001E-3</v>
      </c>
      <c r="H342" s="14">
        <v>2</v>
      </c>
      <c r="I342" s="14">
        <v>5</v>
      </c>
      <c r="J342" s="14" t="s">
        <v>238</v>
      </c>
      <c r="K342" s="14">
        <v>5</v>
      </c>
      <c r="L342" s="14" t="str">
        <f>VLOOKUP($C342,'Info on Coh Anal Stocks'!$A$6:$K$68,2,FALSE)</f>
        <v>BC</v>
      </c>
      <c r="M342" s="14" t="str">
        <f>VLOOKUP($C342,'Info on Coh Anal Stocks'!$A$6:$K$68,3,FALSE)</f>
        <v>UGS</v>
      </c>
      <c r="N342" s="14" t="str">
        <f>VLOOKUP($C342,'Info on Coh Anal Stocks'!$A$6:$K$68,4,FALSE)</f>
        <v>Puntledge Summer</v>
      </c>
      <c r="O342" s="14">
        <f>VLOOKUP($C342,'Info on Coh Anal Stocks'!$A$6:$K$68,5,FALSE)</f>
        <v>2</v>
      </c>
      <c r="P342" s="14">
        <f>VLOOKUP($C342,'Info on Coh Anal Stocks'!$A$6:$K$68,6,FALSE)</f>
        <v>2</v>
      </c>
      <c r="Q342" s="14">
        <f>VLOOKUP($C342,'Info on Coh Anal Stocks'!$A$6:$K$68,7,FALSE)</f>
        <v>4</v>
      </c>
      <c r="R342" s="14">
        <f>VLOOKUP($C342,'Info on Coh Anal Stocks'!$A$6:$K$68,8,FALSE)</f>
        <v>5</v>
      </c>
      <c r="S342" s="14">
        <f>VLOOKUP($C342,'Info on Coh Anal Stocks'!$A$6:$K$68,9,FALSE)</f>
        <v>0</v>
      </c>
      <c r="T342" s="14">
        <f>VLOOKUP($C342,'Info on Coh Anal Stocks'!$A$6:$K$68,10,FALSE)</f>
        <v>2</v>
      </c>
      <c r="U342">
        <f t="shared" si="21"/>
        <v>1987</v>
      </c>
      <c r="V342" s="14">
        <f>VLOOKUP($C342,'Info on Coh Anal Stocks'!$A$6:$K$68,10,FALSE)</f>
        <v>2</v>
      </c>
      <c r="W342" t="str">
        <f t="shared" si="22"/>
        <v>ocean</v>
      </c>
      <c r="X342">
        <f t="shared" si="23"/>
        <v>0</v>
      </c>
    </row>
    <row r="343" spans="1:24" x14ac:dyDescent="0.25">
      <c r="A343" s="14" t="str">
        <f t="shared" si="20"/>
        <v>PPS1987</v>
      </c>
      <c r="B343" s="14" t="s">
        <v>3</v>
      </c>
      <c r="C343" s="14" t="s">
        <v>22</v>
      </c>
      <c r="D343" s="14">
        <v>1987</v>
      </c>
      <c r="E343" s="14">
        <v>1.5649039999999999E-4</v>
      </c>
      <c r="F343" s="14">
        <v>8.9773979999999999E-4</v>
      </c>
      <c r="G343" s="14">
        <v>2.20367E-3</v>
      </c>
      <c r="H343" s="14">
        <v>2</v>
      </c>
      <c r="I343" s="14">
        <v>5</v>
      </c>
      <c r="J343" s="14" t="s">
        <v>238</v>
      </c>
      <c r="K343" s="14">
        <v>5</v>
      </c>
      <c r="L343" s="14" t="str">
        <f>VLOOKUP($C343,'Info on Coh Anal Stocks'!$A$6:$K$68,2,FALSE)</f>
        <v>BC</v>
      </c>
      <c r="M343" s="14" t="str">
        <f>VLOOKUP($C343,'Info on Coh Anal Stocks'!$A$6:$K$68,3,FALSE)</f>
        <v>UGS</v>
      </c>
      <c r="N343" s="14" t="str">
        <f>VLOOKUP($C343,'Info on Coh Anal Stocks'!$A$6:$K$68,4,FALSE)</f>
        <v>Puntledge Summer</v>
      </c>
      <c r="O343" s="14">
        <f>VLOOKUP($C343,'Info on Coh Anal Stocks'!$A$6:$K$68,5,FALSE)</f>
        <v>2</v>
      </c>
      <c r="P343" s="14">
        <f>VLOOKUP($C343,'Info on Coh Anal Stocks'!$A$6:$K$68,6,FALSE)</f>
        <v>2</v>
      </c>
      <c r="Q343" s="14">
        <f>VLOOKUP($C343,'Info on Coh Anal Stocks'!$A$6:$K$68,7,FALSE)</f>
        <v>4</v>
      </c>
      <c r="R343" s="14">
        <f>VLOOKUP($C343,'Info on Coh Anal Stocks'!$A$6:$K$68,8,FALSE)</f>
        <v>5</v>
      </c>
      <c r="S343" s="14">
        <f>VLOOKUP($C343,'Info on Coh Anal Stocks'!$A$6:$K$68,9,FALSE)</f>
        <v>0</v>
      </c>
      <c r="T343" s="14">
        <f>VLOOKUP($C343,'Info on Coh Anal Stocks'!$A$6:$K$68,10,FALSE)</f>
        <v>2</v>
      </c>
      <c r="U343">
        <f t="shared" si="21"/>
        <v>1988</v>
      </c>
      <c r="V343" s="14">
        <f>VLOOKUP($C343,'Info on Coh Anal Stocks'!$A$6:$K$68,10,FALSE)</f>
        <v>2</v>
      </c>
      <c r="W343" t="str">
        <f t="shared" si="22"/>
        <v>ocean</v>
      </c>
      <c r="X343">
        <f t="shared" si="23"/>
        <v>0</v>
      </c>
    </row>
    <row r="344" spans="1:24" x14ac:dyDescent="0.25">
      <c r="A344" s="14" t="str">
        <f t="shared" si="20"/>
        <v>PPS1988</v>
      </c>
      <c r="B344" s="14" t="s">
        <v>3</v>
      </c>
      <c r="C344" s="14" t="s">
        <v>22</v>
      </c>
      <c r="D344" s="14">
        <v>1988</v>
      </c>
      <c r="E344" s="14">
        <v>6.4294199999999997E-4</v>
      </c>
      <c r="F344" s="14">
        <v>2.1391409999999998E-3</v>
      </c>
      <c r="G344" s="14">
        <v>4.8822620000000001E-3</v>
      </c>
      <c r="H344" s="14">
        <v>2</v>
      </c>
      <c r="I344" s="14">
        <v>5</v>
      </c>
      <c r="J344" s="14" t="s">
        <v>238</v>
      </c>
      <c r="K344" s="14">
        <v>5</v>
      </c>
      <c r="L344" s="14" t="str">
        <f>VLOOKUP($C344,'Info on Coh Anal Stocks'!$A$6:$K$68,2,FALSE)</f>
        <v>BC</v>
      </c>
      <c r="M344" s="14" t="str">
        <f>VLOOKUP($C344,'Info on Coh Anal Stocks'!$A$6:$K$68,3,FALSE)</f>
        <v>UGS</v>
      </c>
      <c r="N344" s="14" t="str">
        <f>VLOOKUP($C344,'Info on Coh Anal Stocks'!$A$6:$K$68,4,FALSE)</f>
        <v>Puntledge Summer</v>
      </c>
      <c r="O344" s="14">
        <f>VLOOKUP($C344,'Info on Coh Anal Stocks'!$A$6:$K$68,5,FALSE)</f>
        <v>2</v>
      </c>
      <c r="P344" s="14">
        <f>VLOOKUP($C344,'Info on Coh Anal Stocks'!$A$6:$K$68,6,FALSE)</f>
        <v>2</v>
      </c>
      <c r="Q344" s="14">
        <f>VLOOKUP($C344,'Info on Coh Anal Stocks'!$A$6:$K$68,7,FALSE)</f>
        <v>4</v>
      </c>
      <c r="R344" s="14">
        <f>VLOOKUP($C344,'Info on Coh Anal Stocks'!$A$6:$K$68,8,FALSE)</f>
        <v>5</v>
      </c>
      <c r="S344" s="14">
        <f>VLOOKUP($C344,'Info on Coh Anal Stocks'!$A$6:$K$68,9,FALSE)</f>
        <v>0</v>
      </c>
      <c r="T344" s="14">
        <f>VLOOKUP($C344,'Info on Coh Anal Stocks'!$A$6:$K$68,10,FALSE)</f>
        <v>2</v>
      </c>
      <c r="U344">
        <f t="shared" si="21"/>
        <v>1989</v>
      </c>
      <c r="V344" s="14">
        <f>VLOOKUP($C344,'Info on Coh Anal Stocks'!$A$6:$K$68,10,FALSE)</f>
        <v>2</v>
      </c>
      <c r="W344" t="str">
        <f t="shared" si="22"/>
        <v>ocean</v>
      </c>
      <c r="X344">
        <f t="shared" si="23"/>
        <v>0</v>
      </c>
    </row>
    <row r="345" spans="1:24" x14ac:dyDescent="0.25">
      <c r="A345" s="14" t="str">
        <f t="shared" si="20"/>
        <v>PPS1989</v>
      </c>
      <c r="B345" s="14" t="s">
        <v>3</v>
      </c>
      <c r="C345" s="14" t="s">
        <v>22</v>
      </c>
      <c r="D345" s="14">
        <v>1989</v>
      </c>
      <c r="E345" s="14">
        <v>1.240627E-3</v>
      </c>
      <c r="F345" s="14">
        <v>3.070377E-3</v>
      </c>
      <c r="G345" s="14">
        <v>6.7502769999999998E-3</v>
      </c>
      <c r="H345" s="14">
        <v>2</v>
      </c>
      <c r="I345" s="14">
        <v>5</v>
      </c>
      <c r="J345" s="14" t="s">
        <v>238</v>
      </c>
      <c r="K345" s="14">
        <v>5</v>
      </c>
      <c r="L345" s="14" t="str">
        <f>VLOOKUP($C345,'Info on Coh Anal Stocks'!$A$6:$K$68,2,FALSE)</f>
        <v>BC</v>
      </c>
      <c r="M345" s="14" t="str">
        <f>VLOOKUP($C345,'Info on Coh Anal Stocks'!$A$6:$K$68,3,FALSE)</f>
        <v>UGS</v>
      </c>
      <c r="N345" s="14" t="str">
        <f>VLOOKUP($C345,'Info on Coh Anal Stocks'!$A$6:$K$68,4,FALSE)</f>
        <v>Puntledge Summer</v>
      </c>
      <c r="O345" s="14">
        <f>VLOOKUP($C345,'Info on Coh Anal Stocks'!$A$6:$K$68,5,FALSE)</f>
        <v>2</v>
      </c>
      <c r="P345" s="14">
        <f>VLOOKUP($C345,'Info on Coh Anal Stocks'!$A$6:$K$68,6,FALSE)</f>
        <v>2</v>
      </c>
      <c r="Q345" s="14">
        <f>VLOOKUP($C345,'Info on Coh Anal Stocks'!$A$6:$K$68,7,FALSE)</f>
        <v>4</v>
      </c>
      <c r="R345" s="14">
        <f>VLOOKUP($C345,'Info on Coh Anal Stocks'!$A$6:$K$68,8,FALSE)</f>
        <v>5</v>
      </c>
      <c r="S345" s="14">
        <f>VLOOKUP($C345,'Info on Coh Anal Stocks'!$A$6:$K$68,9,FALSE)</f>
        <v>0</v>
      </c>
      <c r="T345" s="14">
        <f>VLOOKUP($C345,'Info on Coh Anal Stocks'!$A$6:$K$68,10,FALSE)</f>
        <v>2</v>
      </c>
      <c r="U345">
        <f t="shared" si="21"/>
        <v>1990</v>
      </c>
      <c r="V345" s="14">
        <f>VLOOKUP($C345,'Info on Coh Anal Stocks'!$A$6:$K$68,10,FALSE)</f>
        <v>2</v>
      </c>
      <c r="W345" t="str">
        <f t="shared" si="22"/>
        <v>ocean</v>
      </c>
      <c r="X345">
        <f t="shared" si="23"/>
        <v>0</v>
      </c>
    </row>
    <row r="346" spans="1:24" x14ac:dyDescent="0.25">
      <c r="A346" s="14" t="str">
        <f t="shared" si="20"/>
        <v>PPS1990</v>
      </c>
      <c r="B346" s="14" t="s">
        <v>3</v>
      </c>
      <c r="C346" s="14" t="s">
        <v>22</v>
      </c>
      <c r="D346" s="14">
        <v>1990</v>
      </c>
      <c r="E346" s="14">
        <v>2.1402920000000001E-4</v>
      </c>
      <c r="F346" s="14">
        <v>1.0135159999999999E-3</v>
      </c>
      <c r="G346" s="14">
        <v>2.2997120000000002E-3</v>
      </c>
      <c r="H346" s="14">
        <v>2</v>
      </c>
      <c r="I346" s="14">
        <v>5</v>
      </c>
      <c r="J346" s="14" t="s">
        <v>238</v>
      </c>
      <c r="K346" s="14">
        <v>5</v>
      </c>
      <c r="L346" s="14" t="str">
        <f>VLOOKUP($C346,'Info on Coh Anal Stocks'!$A$6:$K$68,2,FALSE)</f>
        <v>BC</v>
      </c>
      <c r="M346" s="14" t="str">
        <f>VLOOKUP($C346,'Info on Coh Anal Stocks'!$A$6:$K$68,3,FALSE)</f>
        <v>UGS</v>
      </c>
      <c r="N346" s="14" t="str">
        <f>VLOOKUP($C346,'Info on Coh Anal Stocks'!$A$6:$K$68,4,FALSE)</f>
        <v>Puntledge Summer</v>
      </c>
      <c r="O346" s="14">
        <f>VLOOKUP($C346,'Info on Coh Anal Stocks'!$A$6:$K$68,5,FALSE)</f>
        <v>2</v>
      </c>
      <c r="P346" s="14">
        <f>VLOOKUP($C346,'Info on Coh Anal Stocks'!$A$6:$K$68,6,FALSE)</f>
        <v>2</v>
      </c>
      <c r="Q346" s="14">
        <f>VLOOKUP($C346,'Info on Coh Anal Stocks'!$A$6:$K$68,7,FALSE)</f>
        <v>4</v>
      </c>
      <c r="R346" s="14">
        <f>VLOOKUP($C346,'Info on Coh Anal Stocks'!$A$6:$K$68,8,FALSE)</f>
        <v>5</v>
      </c>
      <c r="S346" s="14">
        <f>VLOOKUP($C346,'Info on Coh Anal Stocks'!$A$6:$K$68,9,FALSE)</f>
        <v>0</v>
      </c>
      <c r="T346" s="14">
        <f>VLOOKUP($C346,'Info on Coh Anal Stocks'!$A$6:$K$68,10,FALSE)</f>
        <v>2</v>
      </c>
      <c r="U346">
        <f t="shared" si="21"/>
        <v>1991</v>
      </c>
      <c r="V346" s="14">
        <f>VLOOKUP($C346,'Info on Coh Anal Stocks'!$A$6:$K$68,10,FALSE)</f>
        <v>2</v>
      </c>
      <c r="W346" t="str">
        <f t="shared" si="22"/>
        <v>ocean</v>
      </c>
      <c r="X346">
        <f t="shared" si="23"/>
        <v>0</v>
      </c>
    </row>
    <row r="347" spans="1:24" x14ac:dyDescent="0.25">
      <c r="A347" s="14" t="str">
        <f t="shared" si="20"/>
        <v>PPS1991</v>
      </c>
      <c r="B347" s="14" t="s">
        <v>3</v>
      </c>
      <c r="C347" s="14" t="s">
        <v>22</v>
      </c>
      <c r="D347" s="14">
        <v>1991</v>
      </c>
      <c r="E347" s="14">
        <v>1.2402879999999999E-4</v>
      </c>
      <c r="F347" s="14">
        <v>4.6419320000000002E-4</v>
      </c>
      <c r="G347" s="14">
        <v>1.0631810000000001E-3</v>
      </c>
      <c r="H347" s="14">
        <v>2</v>
      </c>
      <c r="I347" s="14">
        <v>5</v>
      </c>
      <c r="J347" s="14" t="s">
        <v>238</v>
      </c>
      <c r="K347" s="14">
        <v>5</v>
      </c>
      <c r="L347" s="14" t="str">
        <f>VLOOKUP($C347,'Info on Coh Anal Stocks'!$A$6:$K$68,2,FALSE)</f>
        <v>BC</v>
      </c>
      <c r="M347" s="14" t="str">
        <f>VLOOKUP($C347,'Info on Coh Anal Stocks'!$A$6:$K$68,3,FALSE)</f>
        <v>UGS</v>
      </c>
      <c r="N347" s="14" t="str">
        <f>VLOOKUP($C347,'Info on Coh Anal Stocks'!$A$6:$K$68,4,FALSE)</f>
        <v>Puntledge Summer</v>
      </c>
      <c r="O347" s="14">
        <f>VLOOKUP($C347,'Info on Coh Anal Stocks'!$A$6:$K$68,5,FALSE)</f>
        <v>2</v>
      </c>
      <c r="P347" s="14">
        <f>VLOOKUP($C347,'Info on Coh Anal Stocks'!$A$6:$K$68,6,FALSE)</f>
        <v>2</v>
      </c>
      <c r="Q347" s="14">
        <f>VLOOKUP($C347,'Info on Coh Anal Stocks'!$A$6:$K$68,7,FALSE)</f>
        <v>4</v>
      </c>
      <c r="R347" s="14">
        <f>VLOOKUP($C347,'Info on Coh Anal Stocks'!$A$6:$K$68,8,FALSE)</f>
        <v>5</v>
      </c>
      <c r="S347" s="14">
        <f>VLOOKUP($C347,'Info on Coh Anal Stocks'!$A$6:$K$68,9,FALSE)</f>
        <v>0</v>
      </c>
      <c r="T347" s="14">
        <f>VLOOKUP($C347,'Info on Coh Anal Stocks'!$A$6:$K$68,10,FALSE)</f>
        <v>2</v>
      </c>
      <c r="U347">
        <f t="shared" si="21"/>
        <v>1992</v>
      </c>
      <c r="V347" s="14">
        <f>VLOOKUP($C347,'Info on Coh Anal Stocks'!$A$6:$K$68,10,FALSE)</f>
        <v>2</v>
      </c>
      <c r="W347" t="str">
        <f t="shared" si="22"/>
        <v>ocean</v>
      </c>
      <c r="X347">
        <f t="shared" si="23"/>
        <v>0</v>
      </c>
    </row>
    <row r="348" spans="1:24" x14ac:dyDescent="0.25">
      <c r="A348" s="14" t="str">
        <f t="shared" si="20"/>
        <v>PPS1992</v>
      </c>
      <c r="B348" s="14" t="s">
        <v>3</v>
      </c>
      <c r="C348" s="14" t="s">
        <v>22</v>
      </c>
      <c r="D348" s="14">
        <v>1992</v>
      </c>
      <c r="E348" s="19">
        <v>4.8538709999999997E-5</v>
      </c>
      <c r="F348" s="14">
        <v>4.0627460000000002E-4</v>
      </c>
      <c r="G348" s="14">
        <v>9.7991710000000011E-4</v>
      </c>
      <c r="H348" s="14">
        <v>2</v>
      </c>
      <c r="I348" s="14">
        <v>5</v>
      </c>
      <c r="J348" s="14" t="s">
        <v>238</v>
      </c>
      <c r="K348" s="14">
        <v>5</v>
      </c>
      <c r="L348" s="14" t="str">
        <f>VLOOKUP($C348,'Info on Coh Anal Stocks'!$A$6:$K$68,2,FALSE)</f>
        <v>BC</v>
      </c>
      <c r="M348" s="14" t="str">
        <f>VLOOKUP($C348,'Info on Coh Anal Stocks'!$A$6:$K$68,3,FALSE)</f>
        <v>UGS</v>
      </c>
      <c r="N348" s="14" t="str">
        <f>VLOOKUP($C348,'Info on Coh Anal Stocks'!$A$6:$K$68,4,FALSE)</f>
        <v>Puntledge Summer</v>
      </c>
      <c r="O348" s="14">
        <f>VLOOKUP($C348,'Info on Coh Anal Stocks'!$A$6:$K$68,5,FALSE)</f>
        <v>2</v>
      </c>
      <c r="P348" s="14">
        <f>VLOOKUP($C348,'Info on Coh Anal Stocks'!$A$6:$K$68,6,FALSE)</f>
        <v>2</v>
      </c>
      <c r="Q348" s="14">
        <f>VLOOKUP($C348,'Info on Coh Anal Stocks'!$A$6:$K$68,7,FALSE)</f>
        <v>4</v>
      </c>
      <c r="R348" s="14">
        <f>VLOOKUP($C348,'Info on Coh Anal Stocks'!$A$6:$K$68,8,FALSE)</f>
        <v>5</v>
      </c>
      <c r="S348" s="14">
        <f>VLOOKUP($C348,'Info on Coh Anal Stocks'!$A$6:$K$68,9,FALSE)</f>
        <v>0</v>
      </c>
      <c r="T348" s="14">
        <f>VLOOKUP($C348,'Info on Coh Anal Stocks'!$A$6:$K$68,10,FALSE)</f>
        <v>2</v>
      </c>
      <c r="U348">
        <f t="shared" si="21"/>
        <v>1993</v>
      </c>
      <c r="V348" s="14">
        <f>VLOOKUP($C348,'Info on Coh Anal Stocks'!$A$6:$K$68,10,FALSE)</f>
        <v>2</v>
      </c>
      <c r="W348" t="str">
        <f t="shared" si="22"/>
        <v>ocean</v>
      </c>
      <c r="X348">
        <f t="shared" si="23"/>
        <v>0</v>
      </c>
    </row>
    <row r="349" spans="1:24" x14ac:dyDescent="0.25">
      <c r="A349" s="14" t="str">
        <f t="shared" si="20"/>
        <v>PPS1993</v>
      </c>
      <c r="B349" s="14" t="s">
        <v>3</v>
      </c>
      <c r="C349" s="14" t="s">
        <v>22</v>
      </c>
      <c r="D349" s="14">
        <v>1993</v>
      </c>
      <c r="E349" s="14">
        <v>4.8221229999999998E-4</v>
      </c>
      <c r="F349" s="14">
        <v>1.552051E-3</v>
      </c>
      <c r="G349" s="14">
        <v>3.5457240000000001E-3</v>
      </c>
      <c r="H349" s="14">
        <v>2</v>
      </c>
      <c r="I349" s="14">
        <v>5</v>
      </c>
      <c r="J349" s="14" t="s">
        <v>238</v>
      </c>
      <c r="K349" s="14">
        <v>5</v>
      </c>
      <c r="L349" s="14" t="str">
        <f>VLOOKUP($C349,'Info on Coh Anal Stocks'!$A$6:$K$68,2,FALSE)</f>
        <v>BC</v>
      </c>
      <c r="M349" s="14" t="str">
        <f>VLOOKUP($C349,'Info on Coh Anal Stocks'!$A$6:$K$68,3,FALSE)</f>
        <v>UGS</v>
      </c>
      <c r="N349" s="14" t="str">
        <f>VLOOKUP($C349,'Info on Coh Anal Stocks'!$A$6:$K$68,4,FALSE)</f>
        <v>Puntledge Summer</v>
      </c>
      <c r="O349" s="14">
        <f>VLOOKUP($C349,'Info on Coh Anal Stocks'!$A$6:$K$68,5,FALSE)</f>
        <v>2</v>
      </c>
      <c r="P349" s="14">
        <f>VLOOKUP($C349,'Info on Coh Anal Stocks'!$A$6:$K$68,6,FALSE)</f>
        <v>2</v>
      </c>
      <c r="Q349" s="14">
        <f>VLOOKUP($C349,'Info on Coh Anal Stocks'!$A$6:$K$68,7,FALSE)</f>
        <v>4</v>
      </c>
      <c r="R349" s="14">
        <f>VLOOKUP($C349,'Info on Coh Anal Stocks'!$A$6:$K$68,8,FALSE)</f>
        <v>5</v>
      </c>
      <c r="S349" s="14">
        <f>VLOOKUP($C349,'Info on Coh Anal Stocks'!$A$6:$K$68,9,FALSE)</f>
        <v>0</v>
      </c>
      <c r="T349" s="14">
        <f>VLOOKUP($C349,'Info on Coh Anal Stocks'!$A$6:$K$68,10,FALSE)</f>
        <v>2</v>
      </c>
      <c r="U349">
        <f t="shared" si="21"/>
        <v>1994</v>
      </c>
      <c r="V349" s="14">
        <f>VLOOKUP($C349,'Info on Coh Anal Stocks'!$A$6:$K$68,10,FALSE)</f>
        <v>2</v>
      </c>
      <c r="W349" t="str">
        <f t="shared" si="22"/>
        <v>ocean</v>
      </c>
      <c r="X349">
        <f t="shared" si="23"/>
        <v>0</v>
      </c>
    </row>
    <row r="350" spans="1:24" x14ac:dyDescent="0.25">
      <c r="A350" s="14" t="str">
        <f t="shared" si="20"/>
        <v>PPS1994</v>
      </c>
      <c r="B350" s="14" t="s">
        <v>3</v>
      </c>
      <c r="C350" s="14" t="s">
        <v>22</v>
      </c>
      <c r="D350" s="14">
        <v>1994</v>
      </c>
      <c r="E350" s="14">
        <v>2.9225859999999998E-4</v>
      </c>
      <c r="F350" s="14">
        <v>7.9999140000000003E-4</v>
      </c>
      <c r="G350" s="14">
        <v>1.8457860000000001E-3</v>
      </c>
      <c r="H350" s="14">
        <v>2</v>
      </c>
      <c r="I350" s="14">
        <v>5</v>
      </c>
      <c r="J350" s="14" t="s">
        <v>238</v>
      </c>
      <c r="K350" s="14">
        <v>5</v>
      </c>
      <c r="L350" s="14" t="str">
        <f>VLOOKUP($C350,'Info on Coh Anal Stocks'!$A$6:$K$68,2,FALSE)</f>
        <v>BC</v>
      </c>
      <c r="M350" s="14" t="str">
        <f>VLOOKUP($C350,'Info on Coh Anal Stocks'!$A$6:$K$68,3,FALSE)</f>
        <v>UGS</v>
      </c>
      <c r="N350" s="14" t="str">
        <f>VLOOKUP($C350,'Info on Coh Anal Stocks'!$A$6:$K$68,4,FALSE)</f>
        <v>Puntledge Summer</v>
      </c>
      <c r="O350" s="14">
        <f>VLOOKUP($C350,'Info on Coh Anal Stocks'!$A$6:$K$68,5,FALSE)</f>
        <v>2</v>
      </c>
      <c r="P350" s="14">
        <f>VLOOKUP($C350,'Info on Coh Anal Stocks'!$A$6:$K$68,6,FALSE)</f>
        <v>2</v>
      </c>
      <c r="Q350" s="14">
        <f>VLOOKUP($C350,'Info on Coh Anal Stocks'!$A$6:$K$68,7,FALSE)</f>
        <v>4</v>
      </c>
      <c r="R350" s="14">
        <f>VLOOKUP($C350,'Info on Coh Anal Stocks'!$A$6:$K$68,8,FALSE)</f>
        <v>5</v>
      </c>
      <c r="S350" s="14">
        <f>VLOOKUP($C350,'Info on Coh Anal Stocks'!$A$6:$K$68,9,FALSE)</f>
        <v>0</v>
      </c>
      <c r="T350" s="14">
        <f>VLOOKUP($C350,'Info on Coh Anal Stocks'!$A$6:$K$68,10,FALSE)</f>
        <v>2</v>
      </c>
      <c r="U350">
        <f t="shared" si="21"/>
        <v>1995</v>
      </c>
      <c r="V350" s="14">
        <f>VLOOKUP($C350,'Info on Coh Anal Stocks'!$A$6:$K$68,10,FALSE)</f>
        <v>2</v>
      </c>
      <c r="W350" t="str">
        <f t="shared" si="22"/>
        <v>ocean</v>
      </c>
      <c r="X350">
        <f t="shared" si="23"/>
        <v>0</v>
      </c>
    </row>
    <row r="351" spans="1:24" x14ac:dyDescent="0.25">
      <c r="A351" s="14" t="str">
        <f t="shared" si="20"/>
        <v>PPS1995</v>
      </c>
      <c r="B351" s="14" t="s">
        <v>3</v>
      </c>
      <c r="C351" s="14" t="s">
        <v>22</v>
      </c>
      <c r="D351" s="14">
        <v>1995</v>
      </c>
      <c r="E351" s="14" t="s">
        <v>142</v>
      </c>
      <c r="F351" s="14" t="s">
        <v>142</v>
      </c>
      <c r="G351" s="14" t="s">
        <v>142</v>
      </c>
      <c r="H351" s="14" t="s">
        <v>142</v>
      </c>
      <c r="I351" s="14" t="s">
        <v>142</v>
      </c>
      <c r="J351" s="14" t="s">
        <v>142</v>
      </c>
      <c r="K351" s="14" t="s">
        <v>142</v>
      </c>
      <c r="L351" s="14" t="str">
        <f>VLOOKUP($C351,'Info on Coh Anal Stocks'!$A$6:$K$68,2,FALSE)</f>
        <v>BC</v>
      </c>
      <c r="M351" s="14" t="str">
        <f>VLOOKUP($C351,'Info on Coh Anal Stocks'!$A$6:$K$68,3,FALSE)</f>
        <v>UGS</v>
      </c>
      <c r="N351" s="14" t="str">
        <f>VLOOKUP($C351,'Info on Coh Anal Stocks'!$A$6:$K$68,4,FALSE)</f>
        <v>Puntledge Summer</v>
      </c>
      <c r="O351" s="14">
        <f>VLOOKUP($C351,'Info on Coh Anal Stocks'!$A$6:$K$68,5,FALSE)</f>
        <v>2</v>
      </c>
      <c r="P351" s="14">
        <f>VLOOKUP($C351,'Info on Coh Anal Stocks'!$A$6:$K$68,6,FALSE)</f>
        <v>2</v>
      </c>
      <c r="Q351" s="14">
        <f>VLOOKUP($C351,'Info on Coh Anal Stocks'!$A$6:$K$68,7,FALSE)</f>
        <v>4</v>
      </c>
      <c r="R351" s="14">
        <f>VLOOKUP($C351,'Info on Coh Anal Stocks'!$A$6:$K$68,8,FALSE)</f>
        <v>5</v>
      </c>
      <c r="S351" s="14">
        <f>VLOOKUP($C351,'Info on Coh Anal Stocks'!$A$6:$K$68,9,FALSE)</f>
        <v>0</v>
      </c>
      <c r="T351" s="14">
        <f>VLOOKUP($C351,'Info on Coh Anal Stocks'!$A$6:$K$68,10,FALSE)</f>
        <v>2</v>
      </c>
      <c r="U351">
        <f t="shared" si="21"/>
        <v>1996</v>
      </c>
      <c r="V351" s="14">
        <f>VLOOKUP($C351,'Info on Coh Anal Stocks'!$A$6:$K$68,10,FALSE)</f>
        <v>2</v>
      </c>
      <c r="W351" t="str">
        <f t="shared" si="22"/>
        <v>ocean</v>
      </c>
      <c r="X351" t="str">
        <f t="shared" si="23"/>
        <v>na</v>
      </c>
    </row>
    <row r="352" spans="1:24" x14ac:dyDescent="0.25">
      <c r="A352" s="14" t="str">
        <f t="shared" si="20"/>
        <v>PPS1996</v>
      </c>
      <c r="B352" s="14" t="s">
        <v>3</v>
      </c>
      <c r="C352" s="14" t="s">
        <v>22</v>
      </c>
      <c r="D352" s="14">
        <v>1996</v>
      </c>
      <c r="E352" s="14">
        <v>4.9739619999999995E-4</v>
      </c>
      <c r="F352" s="14">
        <v>1.830658E-3</v>
      </c>
      <c r="G352" s="14">
        <v>4.2862409999999997E-3</v>
      </c>
      <c r="H352" s="14">
        <v>2</v>
      </c>
      <c r="I352" s="14">
        <v>5</v>
      </c>
      <c r="J352" s="14" t="s">
        <v>238</v>
      </c>
      <c r="K352" s="14">
        <v>5</v>
      </c>
      <c r="L352" s="14" t="str">
        <f>VLOOKUP($C352,'Info on Coh Anal Stocks'!$A$6:$K$68,2,FALSE)</f>
        <v>BC</v>
      </c>
      <c r="M352" s="14" t="str">
        <f>VLOOKUP($C352,'Info on Coh Anal Stocks'!$A$6:$K$68,3,FALSE)</f>
        <v>UGS</v>
      </c>
      <c r="N352" s="14" t="str">
        <f>VLOOKUP($C352,'Info on Coh Anal Stocks'!$A$6:$K$68,4,FALSE)</f>
        <v>Puntledge Summer</v>
      </c>
      <c r="O352" s="14">
        <f>VLOOKUP($C352,'Info on Coh Anal Stocks'!$A$6:$K$68,5,FALSE)</f>
        <v>2</v>
      </c>
      <c r="P352" s="14">
        <f>VLOOKUP($C352,'Info on Coh Anal Stocks'!$A$6:$K$68,6,FALSE)</f>
        <v>2</v>
      </c>
      <c r="Q352" s="14">
        <f>VLOOKUP($C352,'Info on Coh Anal Stocks'!$A$6:$K$68,7,FALSE)</f>
        <v>4</v>
      </c>
      <c r="R352" s="14">
        <f>VLOOKUP($C352,'Info on Coh Anal Stocks'!$A$6:$K$68,8,FALSE)</f>
        <v>5</v>
      </c>
      <c r="S352" s="14">
        <f>VLOOKUP($C352,'Info on Coh Anal Stocks'!$A$6:$K$68,9,FALSE)</f>
        <v>0</v>
      </c>
      <c r="T352" s="14">
        <f>VLOOKUP($C352,'Info on Coh Anal Stocks'!$A$6:$K$68,10,FALSE)</f>
        <v>2</v>
      </c>
      <c r="U352">
        <f t="shared" si="21"/>
        <v>1997</v>
      </c>
      <c r="V352" s="14">
        <f>VLOOKUP($C352,'Info on Coh Anal Stocks'!$A$6:$K$68,10,FALSE)</f>
        <v>2</v>
      </c>
      <c r="W352" t="str">
        <f t="shared" si="22"/>
        <v>ocean</v>
      </c>
      <c r="X352">
        <f t="shared" si="23"/>
        <v>0</v>
      </c>
    </row>
    <row r="353" spans="1:24" x14ac:dyDescent="0.25">
      <c r="A353" s="14" t="str">
        <f t="shared" si="20"/>
        <v>PPS1997</v>
      </c>
      <c r="B353" s="14" t="s">
        <v>3</v>
      </c>
      <c r="C353" s="14" t="s">
        <v>22</v>
      </c>
      <c r="D353" s="14">
        <v>1997</v>
      </c>
      <c r="E353" s="14">
        <v>9.4098599999999999E-4</v>
      </c>
      <c r="F353" s="14">
        <v>6.6046530000000003E-3</v>
      </c>
      <c r="G353" s="14">
        <v>1.7847439999999999E-2</v>
      </c>
      <c r="H353" s="14">
        <v>2</v>
      </c>
      <c r="I353" s="14">
        <v>5</v>
      </c>
      <c r="J353" s="14" t="s">
        <v>238</v>
      </c>
      <c r="K353" s="14">
        <v>5</v>
      </c>
      <c r="L353" s="14" t="str">
        <f>VLOOKUP($C353,'Info on Coh Anal Stocks'!$A$6:$K$68,2,FALSE)</f>
        <v>BC</v>
      </c>
      <c r="M353" s="14" t="str">
        <f>VLOOKUP($C353,'Info on Coh Anal Stocks'!$A$6:$K$68,3,FALSE)</f>
        <v>UGS</v>
      </c>
      <c r="N353" s="14" t="str">
        <f>VLOOKUP($C353,'Info on Coh Anal Stocks'!$A$6:$K$68,4,FALSE)</f>
        <v>Puntledge Summer</v>
      </c>
      <c r="O353" s="14">
        <f>VLOOKUP($C353,'Info on Coh Anal Stocks'!$A$6:$K$68,5,FALSE)</f>
        <v>2</v>
      </c>
      <c r="P353" s="14">
        <f>VLOOKUP($C353,'Info on Coh Anal Stocks'!$A$6:$K$68,6,FALSE)</f>
        <v>2</v>
      </c>
      <c r="Q353" s="14">
        <f>VLOOKUP($C353,'Info on Coh Anal Stocks'!$A$6:$K$68,7,FALSE)</f>
        <v>4</v>
      </c>
      <c r="R353" s="14">
        <f>VLOOKUP($C353,'Info on Coh Anal Stocks'!$A$6:$K$68,8,FALSE)</f>
        <v>5</v>
      </c>
      <c r="S353" s="14">
        <f>VLOOKUP($C353,'Info on Coh Anal Stocks'!$A$6:$K$68,9,FALSE)</f>
        <v>0</v>
      </c>
      <c r="T353" s="14">
        <f>VLOOKUP($C353,'Info on Coh Anal Stocks'!$A$6:$K$68,10,FALSE)</f>
        <v>2</v>
      </c>
      <c r="U353">
        <f t="shared" si="21"/>
        <v>1998</v>
      </c>
      <c r="V353" s="14">
        <f>VLOOKUP($C353,'Info on Coh Anal Stocks'!$A$6:$K$68,10,FALSE)</f>
        <v>2</v>
      </c>
      <c r="W353" t="str">
        <f t="shared" si="22"/>
        <v>ocean</v>
      </c>
      <c r="X353">
        <f t="shared" si="23"/>
        <v>0</v>
      </c>
    </row>
    <row r="354" spans="1:24" x14ac:dyDescent="0.25">
      <c r="A354" s="14" t="str">
        <f t="shared" si="20"/>
        <v>PPS1998</v>
      </c>
      <c r="B354" s="14" t="s">
        <v>3</v>
      </c>
      <c r="C354" s="14" t="s">
        <v>22</v>
      </c>
      <c r="D354" s="14">
        <v>1998</v>
      </c>
      <c r="E354" s="14">
        <v>6.5606390000000001E-4</v>
      </c>
      <c r="F354" s="14">
        <v>4.3594569999999997E-3</v>
      </c>
      <c r="G354" s="14">
        <v>1.055907E-2</v>
      </c>
      <c r="H354" s="14">
        <v>2</v>
      </c>
      <c r="I354" s="14">
        <v>5</v>
      </c>
      <c r="J354" s="14" t="s">
        <v>238</v>
      </c>
      <c r="K354" s="14">
        <v>5</v>
      </c>
      <c r="L354" s="14" t="str">
        <f>VLOOKUP($C354,'Info on Coh Anal Stocks'!$A$6:$K$68,2,FALSE)</f>
        <v>BC</v>
      </c>
      <c r="M354" s="14" t="str">
        <f>VLOOKUP($C354,'Info on Coh Anal Stocks'!$A$6:$K$68,3,FALSE)</f>
        <v>UGS</v>
      </c>
      <c r="N354" s="14" t="str">
        <f>VLOOKUP($C354,'Info on Coh Anal Stocks'!$A$6:$K$68,4,FALSE)</f>
        <v>Puntledge Summer</v>
      </c>
      <c r="O354" s="14">
        <f>VLOOKUP($C354,'Info on Coh Anal Stocks'!$A$6:$K$68,5,FALSE)</f>
        <v>2</v>
      </c>
      <c r="P354" s="14">
        <f>VLOOKUP($C354,'Info on Coh Anal Stocks'!$A$6:$K$68,6,FALSE)</f>
        <v>2</v>
      </c>
      <c r="Q354" s="14">
        <f>VLOOKUP($C354,'Info on Coh Anal Stocks'!$A$6:$K$68,7,FALSE)</f>
        <v>4</v>
      </c>
      <c r="R354" s="14">
        <f>VLOOKUP($C354,'Info on Coh Anal Stocks'!$A$6:$K$68,8,FALSE)</f>
        <v>5</v>
      </c>
      <c r="S354" s="14">
        <f>VLOOKUP($C354,'Info on Coh Anal Stocks'!$A$6:$K$68,9,FALSE)</f>
        <v>0</v>
      </c>
      <c r="T354" s="14">
        <f>VLOOKUP($C354,'Info on Coh Anal Stocks'!$A$6:$K$68,10,FALSE)</f>
        <v>2</v>
      </c>
      <c r="U354">
        <f t="shared" si="21"/>
        <v>1999</v>
      </c>
      <c r="V354" s="14">
        <f>VLOOKUP($C354,'Info on Coh Anal Stocks'!$A$6:$K$68,10,FALSE)</f>
        <v>2</v>
      </c>
      <c r="W354" t="str">
        <f t="shared" si="22"/>
        <v>ocean</v>
      </c>
      <c r="X354">
        <f t="shared" si="23"/>
        <v>0</v>
      </c>
    </row>
    <row r="355" spans="1:24" x14ac:dyDescent="0.25">
      <c r="A355" s="14" t="str">
        <f t="shared" si="20"/>
        <v>PPS1999</v>
      </c>
      <c r="B355" s="14" t="s">
        <v>3</v>
      </c>
      <c r="C355" s="14" t="s">
        <v>22</v>
      </c>
      <c r="D355" s="14">
        <v>1999</v>
      </c>
      <c r="E355" s="14">
        <v>5.5290510000000005E-4</v>
      </c>
      <c r="F355" s="14">
        <v>2.0318710000000002E-3</v>
      </c>
      <c r="G355" s="14">
        <v>4.8555839999999996E-3</v>
      </c>
      <c r="H355" s="14">
        <v>2</v>
      </c>
      <c r="I355" s="14">
        <v>5</v>
      </c>
      <c r="J355" s="14" t="s">
        <v>238</v>
      </c>
      <c r="K355" s="14">
        <v>5</v>
      </c>
      <c r="L355" s="14" t="str">
        <f>VLOOKUP($C355,'Info on Coh Anal Stocks'!$A$6:$K$68,2,FALSE)</f>
        <v>BC</v>
      </c>
      <c r="M355" s="14" t="str">
        <f>VLOOKUP($C355,'Info on Coh Anal Stocks'!$A$6:$K$68,3,FALSE)</f>
        <v>UGS</v>
      </c>
      <c r="N355" s="14" t="str">
        <f>VLOOKUP($C355,'Info on Coh Anal Stocks'!$A$6:$K$68,4,FALSE)</f>
        <v>Puntledge Summer</v>
      </c>
      <c r="O355" s="14">
        <f>VLOOKUP($C355,'Info on Coh Anal Stocks'!$A$6:$K$68,5,FALSE)</f>
        <v>2</v>
      </c>
      <c r="P355" s="14">
        <f>VLOOKUP($C355,'Info on Coh Anal Stocks'!$A$6:$K$68,6,FALSE)</f>
        <v>2</v>
      </c>
      <c r="Q355" s="14">
        <f>VLOOKUP($C355,'Info on Coh Anal Stocks'!$A$6:$K$68,7,FALSE)</f>
        <v>4</v>
      </c>
      <c r="R355" s="14">
        <f>VLOOKUP($C355,'Info on Coh Anal Stocks'!$A$6:$K$68,8,FALSE)</f>
        <v>5</v>
      </c>
      <c r="S355" s="14">
        <f>VLOOKUP($C355,'Info on Coh Anal Stocks'!$A$6:$K$68,9,FALSE)</f>
        <v>0</v>
      </c>
      <c r="T355" s="14">
        <f>VLOOKUP($C355,'Info on Coh Anal Stocks'!$A$6:$K$68,10,FALSE)</f>
        <v>2</v>
      </c>
      <c r="U355">
        <f t="shared" si="21"/>
        <v>2000</v>
      </c>
      <c r="V355" s="14">
        <f>VLOOKUP($C355,'Info on Coh Anal Stocks'!$A$6:$K$68,10,FALSE)</f>
        <v>2</v>
      </c>
      <c r="W355" t="str">
        <f t="shared" si="22"/>
        <v>ocean</v>
      </c>
      <c r="X355">
        <f t="shared" si="23"/>
        <v>0</v>
      </c>
    </row>
    <row r="356" spans="1:24" x14ac:dyDescent="0.25">
      <c r="A356" s="14" t="str">
        <f t="shared" si="20"/>
        <v>PPS2000</v>
      </c>
      <c r="B356" s="14" t="s">
        <v>3</v>
      </c>
      <c r="C356" s="14" t="s">
        <v>22</v>
      </c>
      <c r="D356" s="14">
        <v>2000</v>
      </c>
      <c r="E356" s="14">
        <v>3.6021589999999997E-4</v>
      </c>
      <c r="F356" s="14">
        <v>2.520127E-3</v>
      </c>
      <c r="G356" s="14">
        <v>6.6322250000000003E-3</v>
      </c>
      <c r="H356" s="14">
        <v>2</v>
      </c>
      <c r="I356" s="14">
        <v>5</v>
      </c>
      <c r="J356" s="14" t="s">
        <v>238</v>
      </c>
      <c r="K356" s="14">
        <v>5</v>
      </c>
      <c r="L356" s="14" t="str">
        <f>VLOOKUP($C356,'Info on Coh Anal Stocks'!$A$6:$K$68,2,FALSE)</f>
        <v>BC</v>
      </c>
      <c r="M356" s="14" t="str">
        <f>VLOOKUP($C356,'Info on Coh Anal Stocks'!$A$6:$K$68,3,FALSE)</f>
        <v>UGS</v>
      </c>
      <c r="N356" s="14" t="str">
        <f>VLOOKUP($C356,'Info on Coh Anal Stocks'!$A$6:$K$68,4,FALSE)</f>
        <v>Puntledge Summer</v>
      </c>
      <c r="O356" s="14">
        <f>VLOOKUP($C356,'Info on Coh Anal Stocks'!$A$6:$K$68,5,FALSE)</f>
        <v>2</v>
      </c>
      <c r="P356" s="14">
        <f>VLOOKUP($C356,'Info on Coh Anal Stocks'!$A$6:$K$68,6,FALSE)</f>
        <v>2</v>
      </c>
      <c r="Q356" s="14">
        <f>VLOOKUP($C356,'Info on Coh Anal Stocks'!$A$6:$K$68,7,FALSE)</f>
        <v>4</v>
      </c>
      <c r="R356" s="14">
        <f>VLOOKUP($C356,'Info on Coh Anal Stocks'!$A$6:$K$68,8,FALSE)</f>
        <v>5</v>
      </c>
      <c r="S356" s="14">
        <f>VLOOKUP($C356,'Info on Coh Anal Stocks'!$A$6:$K$68,9,FALSE)</f>
        <v>0</v>
      </c>
      <c r="T356" s="14">
        <f>VLOOKUP($C356,'Info on Coh Anal Stocks'!$A$6:$K$68,10,FALSE)</f>
        <v>2</v>
      </c>
      <c r="U356">
        <f t="shared" si="21"/>
        <v>2001</v>
      </c>
      <c r="V356" s="14">
        <f>VLOOKUP($C356,'Info on Coh Anal Stocks'!$A$6:$K$68,10,FALSE)</f>
        <v>2</v>
      </c>
      <c r="W356" t="str">
        <f t="shared" si="22"/>
        <v>ocean</v>
      </c>
      <c r="X356">
        <f t="shared" si="23"/>
        <v>0</v>
      </c>
    </row>
    <row r="357" spans="1:24" x14ac:dyDescent="0.25">
      <c r="A357" s="14" t="str">
        <f t="shared" si="20"/>
        <v>PPS2001</v>
      </c>
      <c r="B357" s="14" t="s">
        <v>3</v>
      </c>
      <c r="C357" s="14" t="s">
        <v>22</v>
      </c>
      <c r="D357" s="14">
        <v>2001</v>
      </c>
      <c r="E357" s="14">
        <v>3.4629039999999999E-4</v>
      </c>
      <c r="F357" s="14">
        <v>2.0341719999999999E-3</v>
      </c>
      <c r="G357" s="14">
        <v>5.3199529999999997E-3</v>
      </c>
      <c r="H357" s="14">
        <v>2</v>
      </c>
      <c r="I357" s="14">
        <v>5</v>
      </c>
      <c r="J357" s="14" t="s">
        <v>238</v>
      </c>
      <c r="K357" s="14">
        <v>5</v>
      </c>
      <c r="L357" s="14" t="str">
        <f>VLOOKUP($C357,'Info on Coh Anal Stocks'!$A$6:$K$68,2,FALSE)</f>
        <v>BC</v>
      </c>
      <c r="M357" s="14" t="str">
        <f>VLOOKUP($C357,'Info on Coh Anal Stocks'!$A$6:$K$68,3,FALSE)</f>
        <v>UGS</v>
      </c>
      <c r="N357" s="14" t="str">
        <f>VLOOKUP($C357,'Info on Coh Anal Stocks'!$A$6:$K$68,4,FALSE)</f>
        <v>Puntledge Summer</v>
      </c>
      <c r="O357" s="14">
        <f>VLOOKUP($C357,'Info on Coh Anal Stocks'!$A$6:$K$68,5,FALSE)</f>
        <v>2</v>
      </c>
      <c r="P357" s="14">
        <f>VLOOKUP($C357,'Info on Coh Anal Stocks'!$A$6:$K$68,6,FALSE)</f>
        <v>2</v>
      </c>
      <c r="Q357" s="14">
        <f>VLOOKUP($C357,'Info on Coh Anal Stocks'!$A$6:$K$68,7,FALSE)</f>
        <v>4</v>
      </c>
      <c r="R357" s="14">
        <f>VLOOKUP($C357,'Info on Coh Anal Stocks'!$A$6:$K$68,8,FALSE)</f>
        <v>5</v>
      </c>
      <c r="S357" s="14">
        <f>VLOOKUP($C357,'Info on Coh Anal Stocks'!$A$6:$K$68,9,FALSE)</f>
        <v>0</v>
      </c>
      <c r="T357" s="14">
        <f>VLOOKUP($C357,'Info on Coh Anal Stocks'!$A$6:$K$68,10,FALSE)</f>
        <v>2</v>
      </c>
      <c r="U357">
        <f t="shared" si="21"/>
        <v>2002</v>
      </c>
      <c r="V357" s="14">
        <f>VLOOKUP($C357,'Info on Coh Anal Stocks'!$A$6:$K$68,10,FALSE)</f>
        <v>2</v>
      </c>
      <c r="W357" t="str">
        <f t="shared" si="22"/>
        <v>ocean</v>
      </c>
      <c r="X357">
        <f t="shared" si="23"/>
        <v>0</v>
      </c>
    </row>
    <row r="358" spans="1:24" x14ac:dyDescent="0.25">
      <c r="A358" s="14" t="str">
        <f t="shared" si="20"/>
        <v>PPS2002</v>
      </c>
      <c r="B358" s="14" t="s">
        <v>3</v>
      </c>
      <c r="C358" s="14" t="s">
        <v>22</v>
      </c>
      <c r="D358" s="14">
        <v>2002</v>
      </c>
      <c r="E358" s="19">
        <v>4.8373639999999999E-4</v>
      </c>
      <c r="F358" s="14">
        <v>4.1540750000000001E-3</v>
      </c>
      <c r="G358" s="14">
        <v>9.9842130000000005E-3</v>
      </c>
      <c r="H358" s="14">
        <v>2</v>
      </c>
      <c r="I358" s="14">
        <v>5</v>
      </c>
      <c r="J358" s="14" t="s">
        <v>238</v>
      </c>
      <c r="K358" s="14">
        <v>5</v>
      </c>
      <c r="L358" s="14" t="str">
        <f>VLOOKUP($C358,'Info on Coh Anal Stocks'!$A$6:$K$68,2,FALSE)</f>
        <v>BC</v>
      </c>
      <c r="M358" s="14" t="str">
        <f>VLOOKUP($C358,'Info on Coh Anal Stocks'!$A$6:$K$68,3,FALSE)</f>
        <v>UGS</v>
      </c>
      <c r="N358" s="14" t="str">
        <f>VLOOKUP($C358,'Info on Coh Anal Stocks'!$A$6:$K$68,4,FALSE)</f>
        <v>Puntledge Summer</v>
      </c>
      <c r="O358" s="14">
        <f>VLOOKUP($C358,'Info on Coh Anal Stocks'!$A$6:$K$68,5,FALSE)</f>
        <v>2</v>
      </c>
      <c r="P358" s="14">
        <f>VLOOKUP($C358,'Info on Coh Anal Stocks'!$A$6:$K$68,6,FALSE)</f>
        <v>2</v>
      </c>
      <c r="Q358" s="14">
        <f>VLOOKUP($C358,'Info on Coh Anal Stocks'!$A$6:$K$68,7,FALSE)</f>
        <v>4</v>
      </c>
      <c r="R358" s="14">
        <f>VLOOKUP($C358,'Info on Coh Anal Stocks'!$A$6:$K$68,8,FALSE)</f>
        <v>5</v>
      </c>
      <c r="S358" s="14">
        <f>VLOOKUP($C358,'Info on Coh Anal Stocks'!$A$6:$K$68,9,FALSE)</f>
        <v>0</v>
      </c>
      <c r="T358" s="14">
        <f>VLOOKUP($C358,'Info on Coh Anal Stocks'!$A$6:$K$68,10,FALSE)</f>
        <v>2</v>
      </c>
      <c r="U358">
        <f t="shared" si="21"/>
        <v>2003</v>
      </c>
      <c r="V358" s="14">
        <f>VLOOKUP($C358,'Info on Coh Anal Stocks'!$A$6:$K$68,10,FALSE)</f>
        <v>2</v>
      </c>
      <c r="W358" t="str">
        <f t="shared" si="22"/>
        <v>ocean</v>
      </c>
      <c r="X358">
        <f t="shared" si="23"/>
        <v>0</v>
      </c>
    </row>
    <row r="359" spans="1:24" x14ac:dyDescent="0.25">
      <c r="A359" s="14" t="str">
        <f t="shared" si="20"/>
        <v>PPS2003</v>
      </c>
      <c r="B359" s="14" t="s">
        <v>3</v>
      </c>
      <c r="C359" s="14" t="s">
        <v>22</v>
      </c>
      <c r="D359" s="14">
        <v>2003</v>
      </c>
      <c r="E359" s="19">
        <v>1.2978519999999999E-3</v>
      </c>
      <c r="F359" s="14">
        <v>3.9427220000000001E-3</v>
      </c>
      <c r="G359" s="14">
        <v>9.2795039999999992E-3</v>
      </c>
      <c r="H359" s="14">
        <v>2</v>
      </c>
      <c r="I359" s="14">
        <v>5</v>
      </c>
      <c r="J359" s="14" t="s">
        <v>238</v>
      </c>
      <c r="K359" s="14">
        <v>5</v>
      </c>
      <c r="L359" s="14" t="str">
        <f>VLOOKUP($C359,'Info on Coh Anal Stocks'!$A$6:$K$68,2,FALSE)</f>
        <v>BC</v>
      </c>
      <c r="M359" s="14" t="str">
        <f>VLOOKUP($C359,'Info on Coh Anal Stocks'!$A$6:$K$68,3,FALSE)</f>
        <v>UGS</v>
      </c>
      <c r="N359" s="14" t="str">
        <f>VLOOKUP($C359,'Info on Coh Anal Stocks'!$A$6:$K$68,4,FALSE)</f>
        <v>Puntledge Summer</v>
      </c>
      <c r="O359" s="14">
        <f>VLOOKUP($C359,'Info on Coh Anal Stocks'!$A$6:$K$68,5,FALSE)</f>
        <v>2</v>
      </c>
      <c r="P359" s="14">
        <f>VLOOKUP($C359,'Info on Coh Anal Stocks'!$A$6:$K$68,6,FALSE)</f>
        <v>2</v>
      </c>
      <c r="Q359" s="14">
        <f>VLOOKUP($C359,'Info on Coh Anal Stocks'!$A$6:$K$68,7,FALSE)</f>
        <v>4</v>
      </c>
      <c r="R359" s="14">
        <f>VLOOKUP($C359,'Info on Coh Anal Stocks'!$A$6:$K$68,8,FALSE)</f>
        <v>5</v>
      </c>
      <c r="S359" s="14">
        <f>VLOOKUP($C359,'Info on Coh Anal Stocks'!$A$6:$K$68,9,FALSE)</f>
        <v>0</v>
      </c>
      <c r="T359" s="14">
        <f>VLOOKUP($C359,'Info on Coh Anal Stocks'!$A$6:$K$68,10,FALSE)</f>
        <v>2</v>
      </c>
      <c r="U359">
        <f t="shared" si="21"/>
        <v>2004</v>
      </c>
      <c r="V359" s="14">
        <f>VLOOKUP($C359,'Info on Coh Anal Stocks'!$A$6:$K$68,10,FALSE)</f>
        <v>2</v>
      </c>
      <c r="W359" t="str">
        <f t="shared" si="22"/>
        <v>ocean</v>
      </c>
      <c r="X359">
        <f t="shared" si="23"/>
        <v>0</v>
      </c>
    </row>
    <row r="360" spans="1:24" x14ac:dyDescent="0.25">
      <c r="A360" s="14" t="str">
        <f t="shared" si="20"/>
        <v>PPS2004</v>
      </c>
      <c r="B360" s="14" t="s">
        <v>3</v>
      </c>
      <c r="C360" s="14" t="s">
        <v>22</v>
      </c>
      <c r="D360" s="14">
        <v>2004</v>
      </c>
      <c r="E360" s="19">
        <v>1.164212E-3</v>
      </c>
      <c r="F360" s="14">
        <v>1.6505490000000001E-3</v>
      </c>
      <c r="G360" s="14">
        <v>3.217943E-3</v>
      </c>
      <c r="H360" s="14">
        <v>2</v>
      </c>
      <c r="I360" s="14">
        <v>5</v>
      </c>
      <c r="J360" s="14" t="s">
        <v>238</v>
      </c>
      <c r="K360" s="14">
        <v>5</v>
      </c>
      <c r="L360" s="14" t="str">
        <f>VLOOKUP($C360,'Info on Coh Anal Stocks'!$A$6:$K$68,2,FALSE)</f>
        <v>BC</v>
      </c>
      <c r="M360" s="14" t="str">
        <f>VLOOKUP($C360,'Info on Coh Anal Stocks'!$A$6:$K$68,3,FALSE)</f>
        <v>UGS</v>
      </c>
      <c r="N360" s="14" t="str">
        <f>VLOOKUP($C360,'Info on Coh Anal Stocks'!$A$6:$K$68,4,FALSE)</f>
        <v>Puntledge Summer</v>
      </c>
      <c r="O360" s="14">
        <f>VLOOKUP($C360,'Info on Coh Anal Stocks'!$A$6:$K$68,5,FALSE)</f>
        <v>2</v>
      </c>
      <c r="P360" s="14">
        <f>VLOOKUP($C360,'Info on Coh Anal Stocks'!$A$6:$K$68,6,FALSE)</f>
        <v>2</v>
      </c>
      <c r="Q360" s="14">
        <f>VLOOKUP($C360,'Info on Coh Anal Stocks'!$A$6:$K$68,7,FALSE)</f>
        <v>4</v>
      </c>
      <c r="R360" s="14">
        <f>VLOOKUP($C360,'Info on Coh Anal Stocks'!$A$6:$K$68,8,FALSE)</f>
        <v>5</v>
      </c>
      <c r="S360" s="14">
        <f>VLOOKUP($C360,'Info on Coh Anal Stocks'!$A$6:$K$68,9,FALSE)</f>
        <v>0</v>
      </c>
      <c r="T360" s="14">
        <f>VLOOKUP($C360,'Info on Coh Anal Stocks'!$A$6:$K$68,10,FALSE)</f>
        <v>2</v>
      </c>
      <c r="U360">
        <f t="shared" si="21"/>
        <v>2005</v>
      </c>
      <c r="V360" s="14">
        <f>VLOOKUP($C360,'Info on Coh Anal Stocks'!$A$6:$K$68,10,FALSE)</f>
        <v>2</v>
      </c>
      <c r="W360" t="str">
        <f t="shared" si="22"/>
        <v>ocean</v>
      </c>
      <c r="X360">
        <f t="shared" si="23"/>
        <v>0</v>
      </c>
    </row>
    <row r="361" spans="1:24" x14ac:dyDescent="0.25">
      <c r="A361" s="14" t="str">
        <f t="shared" si="20"/>
        <v>PPS2005</v>
      </c>
      <c r="B361" s="14" t="s">
        <v>3</v>
      </c>
      <c r="C361" s="14" t="s">
        <v>22</v>
      </c>
      <c r="D361" s="14">
        <v>2005</v>
      </c>
      <c r="E361" s="19">
        <v>1.751063E-3</v>
      </c>
      <c r="F361" s="14">
        <v>4.288755E-3</v>
      </c>
      <c r="G361" s="14">
        <v>9.8301489999999998E-3</v>
      </c>
      <c r="H361" s="14">
        <v>2</v>
      </c>
      <c r="I361" s="14">
        <v>5</v>
      </c>
      <c r="J361" s="14" t="s">
        <v>238</v>
      </c>
      <c r="K361" s="14">
        <v>5</v>
      </c>
      <c r="L361" s="14" t="str">
        <f>VLOOKUP($C361,'Info on Coh Anal Stocks'!$A$6:$K$68,2,FALSE)</f>
        <v>BC</v>
      </c>
      <c r="M361" s="14" t="str">
        <f>VLOOKUP($C361,'Info on Coh Anal Stocks'!$A$6:$K$68,3,FALSE)</f>
        <v>UGS</v>
      </c>
      <c r="N361" s="14" t="str">
        <f>VLOOKUP($C361,'Info on Coh Anal Stocks'!$A$6:$K$68,4,FALSE)</f>
        <v>Puntledge Summer</v>
      </c>
      <c r="O361" s="14">
        <f>VLOOKUP($C361,'Info on Coh Anal Stocks'!$A$6:$K$68,5,FALSE)</f>
        <v>2</v>
      </c>
      <c r="P361" s="14">
        <f>VLOOKUP($C361,'Info on Coh Anal Stocks'!$A$6:$K$68,6,FALSE)</f>
        <v>2</v>
      </c>
      <c r="Q361" s="14">
        <f>VLOOKUP($C361,'Info on Coh Anal Stocks'!$A$6:$K$68,7,FALSE)</f>
        <v>4</v>
      </c>
      <c r="R361" s="14">
        <f>VLOOKUP($C361,'Info on Coh Anal Stocks'!$A$6:$K$68,8,FALSE)</f>
        <v>5</v>
      </c>
      <c r="S361" s="14">
        <f>VLOOKUP($C361,'Info on Coh Anal Stocks'!$A$6:$K$68,9,FALSE)</f>
        <v>0</v>
      </c>
      <c r="T361" s="14">
        <f>VLOOKUP($C361,'Info on Coh Anal Stocks'!$A$6:$K$68,10,FALSE)</f>
        <v>2</v>
      </c>
      <c r="U361">
        <f t="shared" si="21"/>
        <v>2006</v>
      </c>
      <c r="V361" s="14">
        <f>VLOOKUP($C361,'Info on Coh Anal Stocks'!$A$6:$K$68,10,FALSE)</f>
        <v>2</v>
      </c>
      <c r="W361" t="str">
        <f t="shared" si="22"/>
        <v>ocean</v>
      </c>
      <c r="X361">
        <f t="shared" si="23"/>
        <v>0</v>
      </c>
    </row>
    <row r="362" spans="1:24" x14ac:dyDescent="0.25">
      <c r="A362" s="14" t="str">
        <f t="shared" si="20"/>
        <v>PPS2006</v>
      </c>
      <c r="B362" s="14" t="s">
        <v>3</v>
      </c>
      <c r="C362" s="14" t="s">
        <v>22</v>
      </c>
      <c r="D362" s="14">
        <v>2006</v>
      </c>
      <c r="E362" s="19">
        <v>2.412169E-4</v>
      </c>
      <c r="F362" s="14">
        <v>2.0787689999999998E-3</v>
      </c>
      <c r="G362" s="14">
        <v>5.2857859999999998E-3</v>
      </c>
      <c r="H362" s="14">
        <v>2</v>
      </c>
      <c r="I362" s="14">
        <v>5</v>
      </c>
      <c r="J362" s="14" t="s">
        <v>238</v>
      </c>
      <c r="K362" s="14">
        <v>5</v>
      </c>
      <c r="L362" s="14" t="str">
        <f>VLOOKUP($C362,'Info on Coh Anal Stocks'!$A$6:$K$68,2,FALSE)</f>
        <v>BC</v>
      </c>
      <c r="M362" s="14" t="str">
        <f>VLOOKUP($C362,'Info on Coh Anal Stocks'!$A$6:$K$68,3,FALSE)</f>
        <v>UGS</v>
      </c>
      <c r="N362" s="14" t="str">
        <f>VLOOKUP($C362,'Info on Coh Anal Stocks'!$A$6:$K$68,4,FALSE)</f>
        <v>Puntledge Summer</v>
      </c>
      <c r="O362" s="14">
        <f>VLOOKUP($C362,'Info on Coh Anal Stocks'!$A$6:$K$68,5,FALSE)</f>
        <v>2</v>
      </c>
      <c r="P362" s="14">
        <f>VLOOKUP($C362,'Info on Coh Anal Stocks'!$A$6:$K$68,6,FALSE)</f>
        <v>2</v>
      </c>
      <c r="Q362" s="14">
        <f>VLOOKUP($C362,'Info on Coh Anal Stocks'!$A$6:$K$68,7,FALSE)</f>
        <v>4</v>
      </c>
      <c r="R362" s="14">
        <f>VLOOKUP($C362,'Info on Coh Anal Stocks'!$A$6:$K$68,8,FALSE)</f>
        <v>5</v>
      </c>
      <c r="S362" s="14">
        <f>VLOOKUP($C362,'Info on Coh Anal Stocks'!$A$6:$K$68,9,FALSE)</f>
        <v>0</v>
      </c>
      <c r="T362" s="14">
        <f>VLOOKUP($C362,'Info on Coh Anal Stocks'!$A$6:$K$68,10,FALSE)</f>
        <v>2</v>
      </c>
      <c r="U362">
        <f t="shared" si="21"/>
        <v>2007</v>
      </c>
      <c r="V362" s="14">
        <f>VLOOKUP($C362,'Info on Coh Anal Stocks'!$A$6:$K$68,10,FALSE)</f>
        <v>2</v>
      </c>
      <c r="W362" t="str">
        <f t="shared" si="22"/>
        <v>ocean</v>
      </c>
      <c r="X362">
        <f t="shared" si="23"/>
        <v>0</v>
      </c>
    </row>
    <row r="363" spans="1:24" x14ac:dyDescent="0.25">
      <c r="A363" s="14" t="str">
        <f t="shared" si="20"/>
        <v>PPS2007</v>
      </c>
      <c r="B363" s="14" t="s">
        <v>3</v>
      </c>
      <c r="C363" s="14" t="s">
        <v>22</v>
      </c>
      <c r="D363" s="14">
        <v>2007</v>
      </c>
      <c r="E363" s="19">
        <v>1.0933200000000001E-3</v>
      </c>
      <c r="F363" s="14">
        <v>3.4918869999999999E-3</v>
      </c>
      <c r="G363" s="14">
        <v>8.0623299999999995E-3</v>
      </c>
      <c r="H363" s="14">
        <v>2</v>
      </c>
      <c r="I363" s="14">
        <v>5</v>
      </c>
      <c r="J363" s="14" t="s">
        <v>238</v>
      </c>
      <c r="K363" s="14">
        <v>5</v>
      </c>
      <c r="L363" s="14" t="str">
        <f>VLOOKUP($C363,'Info on Coh Anal Stocks'!$A$6:$K$68,2,FALSE)</f>
        <v>BC</v>
      </c>
      <c r="M363" s="14" t="str">
        <f>VLOOKUP($C363,'Info on Coh Anal Stocks'!$A$6:$K$68,3,FALSE)</f>
        <v>UGS</v>
      </c>
      <c r="N363" s="14" t="str">
        <f>VLOOKUP($C363,'Info on Coh Anal Stocks'!$A$6:$K$68,4,FALSE)</f>
        <v>Puntledge Summer</v>
      </c>
      <c r="O363" s="14">
        <f>VLOOKUP($C363,'Info on Coh Anal Stocks'!$A$6:$K$68,5,FALSE)</f>
        <v>2</v>
      </c>
      <c r="P363" s="14">
        <f>VLOOKUP($C363,'Info on Coh Anal Stocks'!$A$6:$K$68,6,FALSE)</f>
        <v>2</v>
      </c>
      <c r="Q363" s="14">
        <f>VLOOKUP($C363,'Info on Coh Anal Stocks'!$A$6:$K$68,7,FALSE)</f>
        <v>4</v>
      </c>
      <c r="R363" s="14">
        <f>VLOOKUP($C363,'Info on Coh Anal Stocks'!$A$6:$K$68,8,FALSE)</f>
        <v>5</v>
      </c>
      <c r="S363" s="14">
        <f>VLOOKUP($C363,'Info on Coh Anal Stocks'!$A$6:$K$68,9,FALSE)</f>
        <v>0</v>
      </c>
      <c r="T363" s="14">
        <f>VLOOKUP($C363,'Info on Coh Anal Stocks'!$A$6:$K$68,10,FALSE)</f>
        <v>2</v>
      </c>
      <c r="U363">
        <f t="shared" si="21"/>
        <v>2008</v>
      </c>
      <c r="V363" s="14">
        <f>VLOOKUP($C363,'Info on Coh Anal Stocks'!$A$6:$K$68,10,FALSE)</f>
        <v>2</v>
      </c>
      <c r="W363" t="str">
        <f t="shared" si="22"/>
        <v>ocean</v>
      </c>
      <c r="X363">
        <f t="shared" si="23"/>
        <v>0</v>
      </c>
    </row>
    <row r="364" spans="1:24" x14ac:dyDescent="0.25">
      <c r="A364" s="14" t="str">
        <f t="shared" si="20"/>
        <v>PPS2008</v>
      </c>
      <c r="B364" s="14" t="s">
        <v>3</v>
      </c>
      <c r="C364" s="14" t="s">
        <v>22</v>
      </c>
      <c r="D364" s="14">
        <v>2008</v>
      </c>
      <c r="E364" s="19">
        <v>6.6681680000000004E-4</v>
      </c>
      <c r="F364" s="14">
        <v>2.987955E-3</v>
      </c>
      <c r="G364" s="14">
        <v>7.3526069999999997E-3</v>
      </c>
      <c r="H364" s="14">
        <v>2</v>
      </c>
      <c r="I364" s="14">
        <v>5</v>
      </c>
      <c r="J364" s="14" t="s">
        <v>238</v>
      </c>
      <c r="K364" s="14">
        <v>5</v>
      </c>
      <c r="L364" s="14" t="str">
        <f>VLOOKUP($C364,'Info on Coh Anal Stocks'!$A$6:$K$68,2,FALSE)</f>
        <v>BC</v>
      </c>
      <c r="M364" s="14" t="str">
        <f>VLOOKUP($C364,'Info on Coh Anal Stocks'!$A$6:$K$68,3,FALSE)</f>
        <v>UGS</v>
      </c>
      <c r="N364" s="14" t="str">
        <f>VLOOKUP($C364,'Info on Coh Anal Stocks'!$A$6:$K$68,4,FALSE)</f>
        <v>Puntledge Summer</v>
      </c>
      <c r="O364" s="14">
        <f>VLOOKUP($C364,'Info on Coh Anal Stocks'!$A$6:$K$68,5,FALSE)</f>
        <v>2</v>
      </c>
      <c r="P364" s="14">
        <f>VLOOKUP($C364,'Info on Coh Anal Stocks'!$A$6:$K$68,6,FALSE)</f>
        <v>2</v>
      </c>
      <c r="Q364" s="14">
        <f>VLOOKUP($C364,'Info on Coh Anal Stocks'!$A$6:$K$68,7,FALSE)</f>
        <v>4</v>
      </c>
      <c r="R364" s="14">
        <f>VLOOKUP($C364,'Info on Coh Anal Stocks'!$A$6:$K$68,8,FALSE)</f>
        <v>5</v>
      </c>
      <c r="S364" s="14">
        <f>VLOOKUP($C364,'Info on Coh Anal Stocks'!$A$6:$K$68,9,FALSE)</f>
        <v>0</v>
      </c>
      <c r="T364" s="14">
        <f>VLOOKUP($C364,'Info on Coh Anal Stocks'!$A$6:$K$68,10,FALSE)</f>
        <v>2</v>
      </c>
      <c r="U364">
        <f t="shared" si="21"/>
        <v>2009</v>
      </c>
      <c r="V364" s="14">
        <f>VLOOKUP($C364,'Info on Coh Anal Stocks'!$A$6:$K$68,10,FALSE)</f>
        <v>2</v>
      </c>
      <c r="W364" t="str">
        <f t="shared" si="22"/>
        <v>ocean</v>
      </c>
      <c r="X364">
        <f t="shared" si="23"/>
        <v>0</v>
      </c>
    </row>
    <row r="365" spans="1:24" x14ac:dyDescent="0.25">
      <c r="A365" s="14" t="str">
        <f t="shared" si="20"/>
        <v>PPS2009</v>
      </c>
      <c r="B365" s="14" t="s">
        <v>3</v>
      </c>
      <c r="C365" s="14" t="s">
        <v>22</v>
      </c>
      <c r="D365" s="14">
        <v>2009</v>
      </c>
      <c r="E365" s="14">
        <v>3.5678130000000002E-4</v>
      </c>
      <c r="F365" s="14">
        <v>9.7074940000000005E-4</v>
      </c>
      <c r="G365" s="14">
        <v>2.2030539999999999E-3</v>
      </c>
      <c r="H365" s="14">
        <v>2</v>
      </c>
      <c r="I365" s="14">
        <v>5</v>
      </c>
      <c r="J365" s="14" t="s">
        <v>238</v>
      </c>
      <c r="K365" s="14">
        <v>5</v>
      </c>
      <c r="L365" s="14" t="str">
        <f>VLOOKUP($C365,'Info on Coh Anal Stocks'!$A$6:$K$68,2,FALSE)</f>
        <v>BC</v>
      </c>
      <c r="M365" s="14" t="str">
        <f>VLOOKUP($C365,'Info on Coh Anal Stocks'!$A$6:$K$68,3,FALSE)</f>
        <v>UGS</v>
      </c>
      <c r="N365" s="14" t="str">
        <f>VLOOKUP($C365,'Info on Coh Anal Stocks'!$A$6:$K$68,4,FALSE)</f>
        <v>Puntledge Summer</v>
      </c>
      <c r="O365" s="14">
        <f>VLOOKUP($C365,'Info on Coh Anal Stocks'!$A$6:$K$68,5,FALSE)</f>
        <v>2</v>
      </c>
      <c r="P365" s="14">
        <f>VLOOKUP($C365,'Info on Coh Anal Stocks'!$A$6:$K$68,6,FALSE)</f>
        <v>2</v>
      </c>
      <c r="Q365" s="14">
        <f>VLOOKUP($C365,'Info on Coh Anal Stocks'!$A$6:$K$68,7,FALSE)</f>
        <v>4</v>
      </c>
      <c r="R365" s="14">
        <f>VLOOKUP($C365,'Info on Coh Anal Stocks'!$A$6:$K$68,8,FALSE)</f>
        <v>5</v>
      </c>
      <c r="S365" s="14">
        <f>VLOOKUP($C365,'Info on Coh Anal Stocks'!$A$6:$K$68,9,FALSE)</f>
        <v>0</v>
      </c>
      <c r="T365" s="14">
        <f>VLOOKUP($C365,'Info on Coh Anal Stocks'!$A$6:$K$68,10,FALSE)</f>
        <v>2</v>
      </c>
      <c r="U365">
        <f t="shared" si="21"/>
        <v>2010</v>
      </c>
      <c r="V365" s="14">
        <f>VLOOKUP($C365,'Info on Coh Anal Stocks'!$A$6:$K$68,10,FALSE)</f>
        <v>2</v>
      </c>
      <c r="W365" t="str">
        <f t="shared" si="22"/>
        <v>ocean</v>
      </c>
      <c r="X365">
        <f t="shared" si="23"/>
        <v>0</v>
      </c>
    </row>
    <row r="366" spans="1:24" x14ac:dyDescent="0.25">
      <c r="A366" s="14" t="str">
        <f t="shared" si="20"/>
        <v>PPS2010</v>
      </c>
      <c r="B366" s="14" t="s">
        <v>3</v>
      </c>
      <c r="C366" s="14" t="s">
        <v>22</v>
      </c>
      <c r="D366" s="14">
        <v>2010</v>
      </c>
      <c r="E366" s="14">
        <v>3.05039E-4</v>
      </c>
      <c r="F366" s="14">
        <v>1.7738319999999999E-3</v>
      </c>
      <c r="G366" s="14">
        <v>4.5510530000000002E-3</v>
      </c>
      <c r="H366" s="14">
        <v>2</v>
      </c>
      <c r="I366" s="14">
        <v>5</v>
      </c>
      <c r="J366" s="14" t="s">
        <v>238</v>
      </c>
      <c r="K366" s="14">
        <v>5</v>
      </c>
      <c r="L366" s="14" t="str">
        <f>VLOOKUP($C366,'Info on Coh Anal Stocks'!$A$6:$K$68,2,FALSE)</f>
        <v>BC</v>
      </c>
      <c r="M366" s="14" t="str">
        <f>VLOOKUP($C366,'Info on Coh Anal Stocks'!$A$6:$K$68,3,FALSE)</f>
        <v>UGS</v>
      </c>
      <c r="N366" s="14" t="str">
        <f>VLOOKUP($C366,'Info on Coh Anal Stocks'!$A$6:$K$68,4,FALSE)</f>
        <v>Puntledge Summer</v>
      </c>
      <c r="O366" s="14">
        <f>VLOOKUP($C366,'Info on Coh Anal Stocks'!$A$6:$K$68,5,FALSE)</f>
        <v>2</v>
      </c>
      <c r="P366" s="14">
        <f>VLOOKUP($C366,'Info on Coh Anal Stocks'!$A$6:$K$68,6,FALSE)</f>
        <v>2</v>
      </c>
      <c r="Q366" s="14">
        <f>VLOOKUP($C366,'Info on Coh Anal Stocks'!$A$6:$K$68,7,FALSE)</f>
        <v>4</v>
      </c>
      <c r="R366" s="14">
        <f>VLOOKUP($C366,'Info on Coh Anal Stocks'!$A$6:$K$68,8,FALSE)</f>
        <v>5</v>
      </c>
      <c r="S366" s="14">
        <f>VLOOKUP($C366,'Info on Coh Anal Stocks'!$A$6:$K$68,9,FALSE)</f>
        <v>0</v>
      </c>
      <c r="T366" s="14">
        <f>VLOOKUP($C366,'Info on Coh Anal Stocks'!$A$6:$K$68,10,FALSE)</f>
        <v>2</v>
      </c>
      <c r="U366">
        <f t="shared" si="21"/>
        <v>2011</v>
      </c>
      <c r="V366" s="14">
        <f>VLOOKUP($C366,'Info on Coh Anal Stocks'!$A$6:$K$68,10,FALSE)</f>
        <v>2</v>
      </c>
      <c r="W366" t="str">
        <f t="shared" si="22"/>
        <v>ocean</v>
      </c>
      <c r="X366">
        <f t="shared" si="23"/>
        <v>0</v>
      </c>
    </row>
    <row r="367" spans="1:24" x14ac:dyDescent="0.25">
      <c r="A367" s="14" t="str">
        <f t="shared" si="20"/>
        <v>PPS2011</v>
      </c>
      <c r="B367" s="14" t="s">
        <v>3</v>
      </c>
      <c r="C367" s="14" t="s">
        <v>22</v>
      </c>
      <c r="D367" s="14">
        <v>2011</v>
      </c>
      <c r="E367" s="14">
        <v>8.5785959999999997E-4</v>
      </c>
      <c r="F367" s="14">
        <v>3.8923819999999998E-3</v>
      </c>
      <c r="G367" s="14">
        <v>9.307437E-3</v>
      </c>
      <c r="H367" s="14">
        <v>2</v>
      </c>
      <c r="I367" s="14">
        <v>5</v>
      </c>
      <c r="J367" s="14" t="s">
        <v>238</v>
      </c>
      <c r="K367" s="14">
        <v>5</v>
      </c>
      <c r="L367" s="14" t="str">
        <f>VLOOKUP($C367,'Info on Coh Anal Stocks'!$A$6:$K$68,2,FALSE)</f>
        <v>BC</v>
      </c>
      <c r="M367" s="14" t="str">
        <f>VLOOKUP($C367,'Info on Coh Anal Stocks'!$A$6:$K$68,3,FALSE)</f>
        <v>UGS</v>
      </c>
      <c r="N367" s="14" t="str">
        <f>VLOOKUP($C367,'Info on Coh Anal Stocks'!$A$6:$K$68,4,FALSE)</f>
        <v>Puntledge Summer</v>
      </c>
      <c r="O367" s="14">
        <f>VLOOKUP($C367,'Info on Coh Anal Stocks'!$A$6:$K$68,5,FALSE)</f>
        <v>2</v>
      </c>
      <c r="P367" s="14">
        <f>VLOOKUP($C367,'Info on Coh Anal Stocks'!$A$6:$K$68,6,FALSE)</f>
        <v>2</v>
      </c>
      <c r="Q367" s="14">
        <f>VLOOKUP($C367,'Info on Coh Anal Stocks'!$A$6:$K$68,7,FALSE)</f>
        <v>4</v>
      </c>
      <c r="R367" s="14">
        <f>VLOOKUP($C367,'Info on Coh Anal Stocks'!$A$6:$K$68,8,FALSE)</f>
        <v>5</v>
      </c>
      <c r="S367" s="14">
        <f>VLOOKUP($C367,'Info on Coh Anal Stocks'!$A$6:$K$68,9,FALSE)</f>
        <v>0</v>
      </c>
      <c r="T367" s="14">
        <f>VLOOKUP($C367,'Info on Coh Anal Stocks'!$A$6:$K$68,10,FALSE)</f>
        <v>2</v>
      </c>
      <c r="U367">
        <f t="shared" si="21"/>
        <v>2012</v>
      </c>
      <c r="V367" s="14">
        <f>VLOOKUP($C367,'Info on Coh Anal Stocks'!$A$6:$K$68,10,FALSE)</f>
        <v>2</v>
      </c>
      <c r="W367" t="str">
        <f t="shared" si="22"/>
        <v>ocean</v>
      </c>
      <c r="X367">
        <f t="shared" si="23"/>
        <v>0</v>
      </c>
    </row>
    <row r="368" spans="1:24" x14ac:dyDescent="0.25">
      <c r="A368" s="14" t="str">
        <f t="shared" si="20"/>
        <v>PPS2012</v>
      </c>
      <c r="B368" s="14" t="s">
        <v>3</v>
      </c>
      <c r="C368" s="14" t="s">
        <v>22</v>
      </c>
      <c r="D368" s="14">
        <v>2012</v>
      </c>
      <c r="E368" s="14">
        <v>2.5195609999999999E-4</v>
      </c>
      <c r="F368" s="14">
        <v>2.4257200000000001E-3</v>
      </c>
      <c r="G368" s="14">
        <v>6.1425059999999998E-3</v>
      </c>
      <c r="H368" s="14">
        <v>2</v>
      </c>
      <c r="I368" s="14">
        <v>5</v>
      </c>
      <c r="J368" s="14" t="s">
        <v>239</v>
      </c>
      <c r="K368" s="14">
        <v>4</v>
      </c>
      <c r="L368" s="14" t="str">
        <f>VLOOKUP($C368,'Info on Coh Anal Stocks'!$A$6:$K$68,2,FALSE)</f>
        <v>BC</v>
      </c>
      <c r="M368" s="14" t="str">
        <f>VLOOKUP($C368,'Info on Coh Anal Stocks'!$A$6:$K$68,3,FALSE)</f>
        <v>UGS</v>
      </c>
      <c r="N368" s="14" t="str">
        <f>VLOOKUP($C368,'Info on Coh Anal Stocks'!$A$6:$K$68,4,FALSE)</f>
        <v>Puntledge Summer</v>
      </c>
      <c r="O368" s="14">
        <f>VLOOKUP($C368,'Info on Coh Anal Stocks'!$A$6:$K$68,5,FALSE)</f>
        <v>2</v>
      </c>
      <c r="P368" s="14">
        <f>VLOOKUP($C368,'Info on Coh Anal Stocks'!$A$6:$K$68,6,FALSE)</f>
        <v>2</v>
      </c>
      <c r="Q368" s="14">
        <f>VLOOKUP($C368,'Info on Coh Anal Stocks'!$A$6:$K$68,7,FALSE)</f>
        <v>4</v>
      </c>
      <c r="R368" s="14">
        <f>VLOOKUP($C368,'Info on Coh Anal Stocks'!$A$6:$K$68,8,FALSE)</f>
        <v>5</v>
      </c>
      <c r="S368" s="14">
        <f>VLOOKUP($C368,'Info on Coh Anal Stocks'!$A$6:$K$68,9,FALSE)</f>
        <v>0</v>
      </c>
      <c r="T368" s="14">
        <f>VLOOKUP($C368,'Info on Coh Anal Stocks'!$A$6:$K$68,10,FALSE)</f>
        <v>2</v>
      </c>
      <c r="U368">
        <f t="shared" si="21"/>
        <v>2013</v>
      </c>
      <c r="V368" s="14">
        <f>VLOOKUP($C368,'Info on Coh Anal Stocks'!$A$6:$K$68,10,FALSE)</f>
        <v>2</v>
      </c>
      <c r="W368" t="str">
        <f t="shared" si="22"/>
        <v>ocean</v>
      </c>
      <c r="X368">
        <f t="shared" si="23"/>
        <v>1</v>
      </c>
    </row>
    <row r="369" spans="1:24" x14ac:dyDescent="0.25">
      <c r="A369" s="14" t="str">
        <f t="shared" si="20"/>
        <v>PPS2013</v>
      </c>
      <c r="B369" s="14" t="s">
        <v>3</v>
      </c>
      <c r="C369" s="14" t="s">
        <v>22</v>
      </c>
      <c r="D369" s="14">
        <v>2013</v>
      </c>
      <c r="E369" s="14">
        <v>1.3933890000000001E-3</v>
      </c>
      <c r="F369" s="14">
        <v>3.9462899999999999E-3</v>
      </c>
      <c r="G369" s="14">
        <v>1.2738869999999999E-2</v>
      </c>
      <c r="H369" s="14">
        <v>2</v>
      </c>
      <c r="I369" s="14">
        <v>5</v>
      </c>
      <c r="J369" s="14" t="s">
        <v>239</v>
      </c>
      <c r="K369" s="14">
        <v>3</v>
      </c>
      <c r="L369" s="14" t="str">
        <f>VLOOKUP($C369,'Info on Coh Anal Stocks'!$A$6:$K$68,2,FALSE)</f>
        <v>BC</v>
      </c>
      <c r="M369" s="14" t="str">
        <f>VLOOKUP($C369,'Info on Coh Anal Stocks'!$A$6:$K$68,3,FALSE)</f>
        <v>UGS</v>
      </c>
      <c r="N369" s="14" t="str">
        <f>VLOOKUP($C369,'Info on Coh Anal Stocks'!$A$6:$K$68,4,FALSE)</f>
        <v>Puntledge Summer</v>
      </c>
      <c r="O369" s="14">
        <f>VLOOKUP($C369,'Info on Coh Anal Stocks'!$A$6:$K$68,5,FALSE)</f>
        <v>2</v>
      </c>
      <c r="P369" s="14">
        <f>VLOOKUP($C369,'Info on Coh Anal Stocks'!$A$6:$K$68,6,FALSE)</f>
        <v>2</v>
      </c>
      <c r="Q369" s="14">
        <f>VLOOKUP($C369,'Info on Coh Anal Stocks'!$A$6:$K$68,7,FALSE)</f>
        <v>4</v>
      </c>
      <c r="R369" s="14">
        <f>VLOOKUP($C369,'Info on Coh Anal Stocks'!$A$6:$K$68,8,FALSE)</f>
        <v>5</v>
      </c>
      <c r="S369" s="14">
        <f>VLOOKUP($C369,'Info on Coh Anal Stocks'!$A$6:$K$68,9,FALSE)</f>
        <v>0</v>
      </c>
      <c r="T369" s="14">
        <f>VLOOKUP($C369,'Info on Coh Anal Stocks'!$A$6:$K$68,10,FALSE)</f>
        <v>2</v>
      </c>
      <c r="U369">
        <f t="shared" si="21"/>
        <v>2014</v>
      </c>
      <c r="V369" s="14">
        <f>VLOOKUP($C369,'Info on Coh Anal Stocks'!$A$6:$K$68,10,FALSE)</f>
        <v>2</v>
      </c>
      <c r="W369" t="str">
        <f t="shared" si="22"/>
        <v>ocean</v>
      </c>
      <c r="X369">
        <f t="shared" si="23"/>
        <v>2</v>
      </c>
    </row>
    <row r="370" spans="1:24" x14ac:dyDescent="0.25">
      <c r="A370" s="14" t="str">
        <f t="shared" si="20"/>
        <v>QUI1974</v>
      </c>
      <c r="B370" s="14" t="s">
        <v>3</v>
      </c>
      <c r="C370" s="14" t="s">
        <v>24</v>
      </c>
      <c r="D370" s="14">
        <v>1974</v>
      </c>
      <c r="E370" s="14">
        <v>2.4206710000000001E-3</v>
      </c>
      <c r="F370" s="14">
        <v>3.2135740000000003E-2</v>
      </c>
      <c r="G370" s="14">
        <v>8.9552590000000001E-2</v>
      </c>
      <c r="H370" s="14">
        <v>2</v>
      </c>
      <c r="I370" s="14">
        <v>5</v>
      </c>
      <c r="J370" s="14" t="s">
        <v>238</v>
      </c>
      <c r="K370" s="14">
        <v>5</v>
      </c>
      <c r="L370" s="14" t="str">
        <f>VLOOKUP($C370,'Info on Coh Anal Stocks'!$A$6:$K$68,2,FALSE)</f>
        <v>BC</v>
      </c>
      <c r="M370" s="14" t="str">
        <f>VLOOKUP($C370,'Info on Coh Anal Stocks'!$A$6:$K$68,3,FALSE)</f>
        <v>UGS</v>
      </c>
      <c r="N370" s="14" t="str">
        <f>VLOOKUP($C370,'Info on Coh Anal Stocks'!$A$6:$K$68,4,FALSE)</f>
        <v>Quinsam Fall</v>
      </c>
      <c r="O370" s="14">
        <f>VLOOKUP($C370,'Info on Coh Anal Stocks'!$A$6:$K$68,5,FALSE)</f>
        <v>2</v>
      </c>
      <c r="P370" s="14">
        <f>VLOOKUP($C370,'Info on Coh Anal Stocks'!$A$6:$K$68,6,FALSE)</f>
        <v>2</v>
      </c>
      <c r="Q370" s="14">
        <f>VLOOKUP($C370,'Info on Coh Anal Stocks'!$A$6:$K$68,7,FALSE)</f>
        <v>4</v>
      </c>
      <c r="R370" s="14">
        <f>VLOOKUP($C370,'Info on Coh Anal Stocks'!$A$6:$K$68,8,FALSE)</f>
        <v>6</v>
      </c>
      <c r="S370" s="14">
        <f>VLOOKUP($C370,'Info on Coh Anal Stocks'!$A$6:$K$68,9,FALSE)</f>
        <v>0</v>
      </c>
      <c r="T370" s="14">
        <f>VLOOKUP($C370,'Info on Coh Anal Stocks'!$A$6:$K$68,10,FALSE)</f>
        <v>3</v>
      </c>
      <c r="U370">
        <f t="shared" si="21"/>
        <v>1975</v>
      </c>
      <c r="V370" s="14">
        <f>VLOOKUP($C370,'Info on Coh Anal Stocks'!$A$6:$K$68,10,FALSE)</f>
        <v>3</v>
      </c>
      <c r="W370" t="str">
        <f t="shared" si="22"/>
        <v>ocean</v>
      </c>
      <c r="X370">
        <f t="shared" si="23"/>
        <v>0</v>
      </c>
    </row>
    <row r="371" spans="1:24" x14ac:dyDescent="0.25">
      <c r="A371" s="14" t="str">
        <f t="shared" si="20"/>
        <v>QUI1975</v>
      </c>
      <c r="B371" s="14" t="s">
        <v>3</v>
      </c>
      <c r="C371" s="14" t="s">
        <v>24</v>
      </c>
      <c r="D371" s="14">
        <v>1975</v>
      </c>
      <c r="E371" s="14">
        <v>1.246292E-3</v>
      </c>
      <c r="F371" s="14">
        <v>7.7105020000000002E-3</v>
      </c>
      <c r="G371" s="14">
        <v>2.0730760000000001E-2</v>
      </c>
      <c r="H371" s="14">
        <v>2</v>
      </c>
      <c r="I371" s="14">
        <v>5</v>
      </c>
      <c r="J371" s="14" t="s">
        <v>238</v>
      </c>
      <c r="K371" s="14">
        <v>5</v>
      </c>
      <c r="L371" s="14" t="str">
        <f>VLOOKUP($C371,'Info on Coh Anal Stocks'!$A$6:$K$68,2,FALSE)</f>
        <v>BC</v>
      </c>
      <c r="M371" s="14" t="str">
        <f>VLOOKUP($C371,'Info on Coh Anal Stocks'!$A$6:$K$68,3,FALSE)</f>
        <v>UGS</v>
      </c>
      <c r="N371" s="14" t="str">
        <f>VLOOKUP($C371,'Info on Coh Anal Stocks'!$A$6:$K$68,4,FALSE)</f>
        <v>Quinsam Fall</v>
      </c>
      <c r="O371" s="14">
        <f>VLOOKUP($C371,'Info on Coh Anal Stocks'!$A$6:$K$68,5,FALSE)</f>
        <v>2</v>
      </c>
      <c r="P371" s="14">
        <f>VLOOKUP($C371,'Info on Coh Anal Stocks'!$A$6:$K$68,6,FALSE)</f>
        <v>2</v>
      </c>
      <c r="Q371" s="14">
        <f>VLOOKUP($C371,'Info on Coh Anal Stocks'!$A$6:$K$68,7,FALSE)</f>
        <v>4</v>
      </c>
      <c r="R371" s="14">
        <f>VLOOKUP($C371,'Info on Coh Anal Stocks'!$A$6:$K$68,8,FALSE)</f>
        <v>6</v>
      </c>
      <c r="S371" s="14">
        <f>VLOOKUP($C371,'Info on Coh Anal Stocks'!$A$6:$K$68,9,FALSE)</f>
        <v>0</v>
      </c>
      <c r="T371" s="14">
        <f>VLOOKUP($C371,'Info on Coh Anal Stocks'!$A$6:$K$68,10,FALSE)</f>
        <v>3</v>
      </c>
      <c r="U371">
        <f t="shared" si="21"/>
        <v>1976</v>
      </c>
      <c r="V371" s="14">
        <f>VLOOKUP($C371,'Info on Coh Anal Stocks'!$A$6:$K$68,10,FALSE)</f>
        <v>3</v>
      </c>
      <c r="W371" t="str">
        <f t="shared" si="22"/>
        <v>ocean</v>
      </c>
      <c r="X371">
        <f t="shared" si="23"/>
        <v>0</v>
      </c>
    </row>
    <row r="372" spans="1:24" x14ac:dyDescent="0.25">
      <c r="A372" s="14" t="str">
        <f t="shared" ref="A372:A435" si="24">CONCATENATE(C372,D372)</f>
        <v>QUI1976</v>
      </c>
      <c r="B372" s="14" t="s">
        <v>3</v>
      </c>
      <c r="C372" s="14" t="s">
        <v>24</v>
      </c>
      <c r="D372" s="14">
        <v>1976</v>
      </c>
      <c r="E372" s="14">
        <v>4.829435E-3</v>
      </c>
      <c r="F372" s="14">
        <v>3.2898700000000003E-2</v>
      </c>
      <c r="G372" s="14">
        <v>9.0365390000000004E-2</v>
      </c>
      <c r="H372" s="14">
        <v>2</v>
      </c>
      <c r="I372" s="14">
        <v>5</v>
      </c>
      <c r="J372" s="14" t="s">
        <v>238</v>
      </c>
      <c r="K372" s="14">
        <v>5</v>
      </c>
      <c r="L372" s="14" t="str">
        <f>VLOOKUP($C372,'Info on Coh Anal Stocks'!$A$6:$K$68,2,FALSE)</f>
        <v>BC</v>
      </c>
      <c r="M372" s="14" t="str">
        <f>VLOOKUP($C372,'Info on Coh Anal Stocks'!$A$6:$K$68,3,FALSE)</f>
        <v>UGS</v>
      </c>
      <c r="N372" s="14" t="str">
        <f>VLOOKUP($C372,'Info on Coh Anal Stocks'!$A$6:$K$68,4,FALSE)</f>
        <v>Quinsam Fall</v>
      </c>
      <c r="O372" s="14">
        <f>VLOOKUP($C372,'Info on Coh Anal Stocks'!$A$6:$K$68,5,FALSE)</f>
        <v>2</v>
      </c>
      <c r="P372" s="14">
        <f>VLOOKUP($C372,'Info on Coh Anal Stocks'!$A$6:$K$68,6,FALSE)</f>
        <v>2</v>
      </c>
      <c r="Q372" s="14">
        <f>VLOOKUP($C372,'Info on Coh Anal Stocks'!$A$6:$K$68,7,FALSE)</f>
        <v>4</v>
      </c>
      <c r="R372" s="14">
        <f>VLOOKUP($C372,'Info on Coh Anal Stocks'!$A$6:$K$68,8,FALSE)</f>
        <v>6</v>
      </c>
      <c r="S372" s="14">
        <f>VLOOKUP($C372,'Info on Coh Anal Stocks'!$A$6:$K$68,9,FALSE)</f>
        <v>0</v>
      </c>
      <c r="T372" s="14">
        <f>VLOOKUP($C372,'Info on Coh Anal Stocks'!$A$6:$K$68,10,FALSE)</f>
        <v>3</v>
      </c>
      <c r="U372">
        <f t="shared" ref="U372:U435" si="25">IF($S372=0,($D372+1),($D372+2))</f>
        <v>1977</v>
      </c>
      <c r="V372" s="14">
        <f>VLOOKUP($C372,'Info on Coh Anal Stocks'!$A$6:$K$68,10,FALSE)</f>
        <v>3</v>
      </c>
      <c r="W372" t="str">
        <f t="shared" ref="W372:W435" si="26">IF(S372=0,"ocean","stream")</f>
        <v>ocean</v>
      </c>
      <c r="X372">
        <f t="shared" si="23"/>
        <v>0</v>
      </c>
    </row>
    <row r="373" spans="1:24" x14ac:dyDescent="0.25">
      <c r="A373" s="14" t="str">
        <f t="shared" si="24"/>
        <v>QUI1977</v>
      </c>
      <c r="B373" s="14" t="s">
        <v>3</v>
      </c>
      <c r="C373" s="14" t="s">
        <v>24</v>
      </c>
      <c r="D373" s="14">
        <v>1977</v>
      </c>
      <c r="E373" s="14">
        <v>1.6009850000000001E-3</v>
      </c>
      <c r="F373" s="14">
        <v>9.6798070000000003E-3</v>
      </c>
      <c r="G373" s="14">
        <v>2.6163269999999999E-2</v>
      </c>
      <c r="H373" s="14">
        <v>2</v>
      </c>
      <c r="I373" s="14">
        <v>5</v>
      </c>
      <c r="J373" s="14" t="s">
        <v>238</v>
      </c>
      <c r="K373" s="14">
        <v>5</v>
      </c>
      <c r="L373" s="14" t="str">
        <f>VLOOKUP($C373,'Info on Coh Anal Stocks'!$A$6:$K$68,2,FALSE)</f>
        <v>BC</v>
      </c>
      <c r="M373" s="14" t="str">
        <f>VLOOKUP($C373,'Info on Coh Anal Stocks'!$A$6:$K$68,3,FALSE)</f>
        <v>UGS</v>
      </c>
      <c r="N373" s="14" t="str">
        <f>VLOOKUP($C373,'Info on Coh Anal Stocks'!$A$6:$K$68,4,FALSE)</f>
        <v>Quinsam Fall</v>
      </c>
      <c r="O373" s="14">
        <f>VLOOKUP($C373,'Info on Coh Anal Stocks'!$A$6:$K$68,5,FALSE)</f>
        <v>2</v>
      </c>
      <c r="P373" s="14">
        <f>VLOOKUP($C373,'Info on Coh Anal Stocks'!$A$6:$K$68,6,FALSE)</f>
        <v>2</v>
      </c>
      <c r="Q373" s="14">
        <f>VLOOKUP($C373,'Info on Coh Anal Stocks'!$A$6:$K$68,7,FALSE)</f>
        <v>4</v>
      </c>
      <c r="R373" s="14">
        <f>VLOOKUP($C373,'Info on Coh Anal Stocks'!$A$6:$K$68,8,FALSE)</f>
        <v>6</v>
      </c>
      <c r="S373" s="14">
        <f>VLOOKUP($C373,'Info on Coh Anal Stocks'!$A$6:$K$68,9,FALSE)</f>
        <v>0</v>
      </c>
      <c r="T373" s="14">
        <f>VLOOKUP($C373,'Info on Coh Anal Stocks'!$A$6:$K$68,10,FALSE)</f>
        <v>3</v>
      </c>
      <c r="U373">
        <f t="shared" si="25"/>
        <v>1978</v>
      </c>
      <c r="V373" s="14">
        <f>VLOOKUP($C373,'Info on Coh Anal Stocks'!$A$6:$K$68,10,FALSE)</f>
        <v>3</v>
      </c>
      <c r="W373" t="str">
        <f t="shared" si="26"/>
        <v>ocean</v>
      </c>
      <c r="X373">
        <f t="shared" si="23"/>
        <v>0</v>
      </c>
    </row>
    <row r="374" spans="1:24" x14ac:dyDescent="0.25">
      <c r="A374" s="14" t="str">
        <f t="shared" si="24"/>
        <v>QUI1978</v>
      </c>
      <c r="B374" s="14" t="s">
        <v>3</v>
      </c>
      <c r="C374" s="14" t="s">
        <v>24</v>
      </c>
      <c r="D374" s="14">
        <v>1978</v>
      </c>
      <c r="E374" s="14">
        <v>3.0964270000000001E-3</v>
      </c>
      <c r="F374" s="14">
        <v>1.7876650000000001E-2</v>
      </c>
      <c r="G374" s="14">
        <v>4.8104059999999997E-2</v>
      </c>
      <c r="H374" s="14">
        <v>2</v>
      </c>
      <c r="I374" s="14">
        <v>5</v>
      </c>
      <c r="J374" s="14" t="s">
        <v>238</v>
      </c>
      <c r="K374" s="14">
        <v>5</v>
      </c>
      <c r="L374" s="14" t="str">
        <f>VLOOKUP($C374,'Info on Coh Anal Stocks'!$A$6:$K$68,2,FALSE)</f>
        <v>BC</v>
      </c>
      <c r="M374" s="14" t="str">
        <f>VLOOKUP($C374,'Info on Coh Anal Stocks'!$A$6:$K$68,3,FALSE)</f>
        <v>UGS</v>
      </c>
      <c r="N374" s="14" t="str">
        <f>VLOOKUP($C374,'Info on Coh Anal Stocks'!$A$6:$K$68,4,FALSE)</f>
        <v>Quinsam Fall</v>
      </c>
      <c r="O374" s="14">
        <f>VLOOKUP($C374,'Info on Coh Anal Stocks'!$A$6:$K$68,5,FALSE)</f>
        <v>2</v>
      </c>
      <c r="P374" s="14">
        <f>VLOOKUP($C374,'Info on Coh Anal Stocks'!$A$6:$K$68,6,FALSE)</f>
        <v>2</v>
      </c>
      <c r="Q374" s="14">
        <f>VLOOKUP($C374,'Info on Coh Anal Stocks'!$A$6:$K$68,7,FALSE)</f>
        <v>4</v>
      </c>
      <c r="R374" s="14">
        <f>VLOOKUP($C374,'Info on Coh Anal Stocks'!$A$6:$K$68,8,FALSE)</f>
        <v>6</v>
      </c>
      <c r="S374" s="14">
        <f>VLOOKUP($C374,'Info on Coh Anal Stocks'!$A$6:$K$68,9,FALSE)</f>
        <v>0</v>
      </c>
      <c r="T374" s="14">
        <f>VLOOKUP($C374,'Info on Coh Anal Stocks'!$A$6:$K$68,10,FALSE)</f>
        <v>3</v>
      </c>
      <c r="U374">
        <f t="shared" si="25"/>
        <v>1979</v>
      </c>
      <c r="V374" s="14">
        <f>VLOOKUP($C374,'Info on Coh Anal Stocks'!$A$6:$K$68,10,FALSE)</f>
        <v>3</v>
      </c>
      <c r="W374" t="str">
        <f t="shared" si="26"/>
        <v>ocean</v>
      </c>
      <c r="X374">
        <f t="shared" si="23"/>
        <v>0</v>
      </c>
    </row>
    <row r="375" spans="1:24" x14ac:dyDescent="0.25">
      <c r="A375" s="14" t="str">
        <f t="shared" si="24"/>
        <v>QUI1979</v>
      </c>
      <c r="B375" s="14" t="s">
        <v>3</v>
      </c>
      <c r="C375" s="14" t="s">
        <v>24</v>
      </c>
      <c r="D375" s="14">
        <v>1979</v>
      </c>
      <c r="E375" s="14">
        <v>1.006252E-3</v>
      </c>
      <c r="F375" s="14">
        <v>8.8700789999999995E-3</v>
      </c>
      <c r="G375" s="14">
        <v>2.4542120000000001E-2</v>
      </c>
      <c r="H375" s="14">
        <v>2</v>
      </c>
      <c r="I375" s="14">
        <v>5</v>
      </c>
      <c r="J375" s="14" t="s">
        <v>238</v>
      </c>
      <c r="K375" s="14">
        <v>5</v>
      </c>
      <c r="L375" s="14" t="str">
        <f>VLOOKUP($C375,'Info on Coh Anal Stocks'!$A$6:$K$68,2,FALSE)</f>
        <v>BC</v>
      </c>
      <c r="M375" s="14" t="str">
        <f>VLOOKUP($C375,'Info on Coh Anal Stocks'!$A$6:$K$68,3,FALSE)</f>
        <v>UGS</v>
      </c>
      <c r="N375" s="14" t="str">
        <f>VLOOKUP($C375,'Info on Coh Anal Stocks'!$A$6:$K$68,4,FALSE)</f>
        <v>Quinsam Fall</v>
      </c>
      <c r="O375" s="14">
        <f>VLOOKUP($C375,'Info on Coh Anal Stocks'!$A$6:$K$68,5,FALSE)</f>
        <v>2</v>
      </c>
      <c r="P375" s="14">
        <f>VLOOKUP($C375,'Info on Coh Anal Stocks'!$A$6:$K$68,6,FALSE)</f>
        <v>2</v>
      </c>
      <c r="Q375" s="14">
        <f>VLOOKUP($C375,'Info on Coh Anal Stocks'!$A$6:$K$68,7,FALSE)</f>
        <v>4</v>
      </c>
      <c r="R375" s="14">
        <f>VLOOKUP($C375,'Info on Coh Anal Stocks'!$A$6:$K$68,8,FALSE)</f>
        <v>6</v>
      </c>
      <c r="S375" s="14">
        <f>VLOOKUP($C375,'Info on Coh Anal Stocks'!$A$6:$K$68,9,FALSE)</f>
        <v>0</v>
      </c>
      <c r="T375" s="14">
        <f>VLOOKUP($C375,'Info on Coh Anal Stocks'!$A$6:$K$68,10,FALSE)</f>
        <v>3</v>
      </c>
      <c r="U375">
        <f t="shared" si="25"/>
        <v>1980</v>
      </c>
      <c r="V375" s="14">
        <f>VLOOKUP($C375,'Info on Coh Anal Stocks'!$A$6:$K$68,10,FALSE)</f>
        <v>3</v>
      </c>
      <c r="W375" t="str">
        <f t="shared" si="26"/>
        <v>ocean</v>
      </c>
      <c r="X375">
        <f t="shared" si="23"/>
        <v>0</v>
      </c>
    </row>
    <row r="376" spans="1:24" x14ac:dyDescent="0.25">
      <c r="A376" s="14" t="str">
        <f t="shared" si="24"/>
        <v>QUI1980</v>
      </c>
      <c r="B376" s="14" t="s">
        <v>3</v>
      </c>
      <c r="C376" s="14" t="s">
        <v>24</v>
      </c>
      <c r="D376" s="14">
        <v>1980</v>
      </c>
      <c r="E376" s="14">
        <v>2.191302E-3</v>
      </c>
      <c r="F376" s="14">
        <v>1.131091E-2</v>
      </c>
      <c r="G376" s="14">
        <v>3.015663E-2</v>
      </c>
      <c r="H376" s="14">
        <v>2</v>
      </c>
      <c r="I376" s="14">
        <v>5</v>
      </c>
      <c r="J376" s="14" t="s">
        <v>238</v>
      </c>
      <c r="K376" s="14">
        <v>5</v>
      </c>
      <c r="L376" s="14" t="str">
        <f>VLOOKUP($C376,'Info on Coh Anal Stocks'!$A$6:$K$68,2,FALSE)</f>
        <v>BC</v>
      </c>
      <c r="M376" s="14" t="str">
        <f>VLOOKUP($C376,'Info on Coh Anal Stocks'!$A$6:$K$68,3,FALSE)</f>
        <v>UGS</v>
      </c>
      <c r="N376" s="14" t="str">
        <f>VLOOKUP($C376,'Info on Coh Anal Stocks'!$A$6:$K$68,4,FALSE)</f>
        <v>Quinsam Fall</v>
      </c>
      <c r="O376" s="14">
        <f>VLOOKUP($C376,'Info on Coh Anal Stocks'!$A$6:$K$68,5,FALSE)</f>
        <v>2</v>
      </c>
      <c r="P376" s="14">
        <f>VLOOKUP($C376,'Info on Coh Anal Stocks'!$A$6:$K$68,6,FALSE)</f>
        <v>2</v>
      </c>
      <c r="Q376" s="14">
        <f>VLOOKUP($C376,'Info on Coh Anal Stocks'!$A$6:$K$68,7,FALSE)</f>
        <v>4</v>
      </c>
      <c r="R376" s="14">
        <f>VLOOKUP($C376,'Info on Coh Anal Stocks'!$A$6:$K$68,8,FALSE)</f>
        <v>6</v>
      </c>
      <c r="S376" s="14">
        <f>VLOOKUP($C376,'Info on Coh Anal Stocks'!$A$6:$K$68,9,FALSE)</f>
        <v>0</v>
      </c>
      <c r="T376" s="14">
        <f>VLOOKUP($C376,'Info on Coh Anal Stocks'!$A$6:$K$68,10,FALSE)</f>
        <v>3</v>
      </c>
      <c r="U376">
        <f t="shared" si="25"/>
        <v>1981</v>
      </c>
      <c r="V376" s="14">
        <f>VLOOKUP($C376,'Info on Coh Anal Stocks'!$A$6:$K$68,10,FALSE)</f>
        <v>3</v>
      </c>
      <c r="W376" t="str">
        <f t="shared" si="26"/>
        <v>ocean</v>
      </c>
      <c r="X376">
        <f t="shared" si="23"/>
        <v>0</v>
      </c>
    </row>
    <row r="377" spans="1:24" x14ac:dyDescent="0.25">
      <c r="A377" s="14" t="str">
        <f t="shared" si="24"/>
        <v>QUI1981</v>
      </c>
      <c r="B377" s="14" t="s">
        <v>3</v>
      </c>
      <c r="C377" s="14" t="s">
        <v>24</v>
      </c>
      <c r="D377" s="14">
        <v>1981</v>
      </c>
      <c r="E377" s="14">
        <v>4.4325340000000001E-3</v>
      </c>
      <c r="F377" s="14">
        <v>2.76035E-2</v>
      </c>
      <c r="G377" s="14">
        <v>7.6857620000000001E-2</v>
      </c>
      <c r="H377" s="14">
        <v>2</v>
      </c>
      <c r="I377" s="14">
        <v>5</v>
      </c>
      <c r="J377" s="14" t="s">
        <v>238</v>
      </c>
      <c r="K377" s="14">
        <v>5</v>
      </c>
      <c r="L377" s="14" t="str">
        <f>VLOOKUP($C377,'Info on Coh Anal Stocks'!$A$6:$K$68,2,FALSE)</f>
        <v>BC</v>
      </c>
      <c r="M377" s="14" t="str">
        <f>VLOOKUP($C377,'Info on Coh Anal Stocks'!$A$6:$K$68,3,FALSE)</f>
        <v>UGS</v>
      </c>
      <c r="N377" s="14" t="str">
        <f>VLOOKUP($C377,'Info on Coh Anal Stocks'!$A$6:$K$68,4,FALSE)</f>
        <v>Quinsam Fall</v>
      </c>
      <c r="O377" s="14">
        <f>VLOOKUP($C377,'Info on Coh Anal Stocks'!$A$6:$K$68,5,FALSE)</f>
        <v>2</v>
      </c>
      <c r="P377" s="14">
        <f>VLOOKUP($C377,'Info on Coh Anal Stocks'!$A$6:$K$68,6,FALSE)</f>
        <v>2</v>
      </c>
      <c r="Q377" s="14">
        <f>VLOOKUP($C377,'Info on Coh Anal Stocks'!$A$6:$K$68,7,FALSE)</f>
        <v>4</v>
      </c>
      <c r="R377" s="14">
        <f>VLOOKUP($C377,'Info on Coh Anal Stocks'!$A$6:$K$68,8,FALSE)</f>
        <v>6</v>
      </c>
      <c r="S377" s="14">
        <f>VLOOKUP($C377,'Info on Coh Anal Stocks'!$A$6:$K$68,9,FALSE)</f>
        <v>0</v>
      </c>
      <c r="T377" s="14">
        <f>VLOOKUP($C377,'Info on Coh Anal Stocks'!$A$6:$K$68,10,FALSE)</f>
        <v>3</v>
      </c>
      <c r="U377">
        <f t="shared" si="25"/>
        <v>1982</v>
      </c>
      <c r="V377" s="14">
        <f>VLOOKUP($C377,'Info on Coh Anal Stocks'!$A$6:$K$68,10,FALSE)</f>
        <v>3</v>
      </c>
      <c r="W377" t="str">
        <f t="shared" si="26"/>
        <v>ocean</v>
      </c>
      <c r="X377">
        <f t="shared" si="23"/>
        <v>0</v>
      </c>
    </row>
    <row r="378" spans="1:24" x14ac:dyDescent="0.25">
      <c r="A378" s="14" t="str">
        <f t="shared" si="24"/>
        <v>QUI1982</v>
      </c>
      <c r="B378" s="14" t="s">
        <v>3</v>
      </c>
      <c r="C378" s="14" t="s">
        <v>24</v>
      </c>
      <c r="D378" s="14">
        <v>1982</v>
      </c>
      <c r="E378" s="14">
        <v>2.3317839999999999E-3</v>
      </c>
      <c r="F378" s="14">
        <v>1.553764E-2</v>
      </c>
      <c r="G378" s="14">
        <v>4.2263130000000003E-2</v>
      </c>
      <c r="H378" s="14">
        <v>2</v>
      </c>
      <c r="I378" s="14">
        <v>5</v>
      </c>
      <c r="J378" s="14" t="s">
        <v>238</v>
      </c>
      <c r="K378" s="14">
        <v>5</v>
      </c>
      <c r="L378" s="14" t="str">
        <f>VLOOKUP($C378,'Info on Coh Anal Stocks'!$A$6:$K$68,2,FALSE)</f>
        <v>BC</v>
      </c>
      <c r="M378" s="14" t="str">
        <f>VLOOKUP($C378,'Info on Coh Anal Stocks'!$A$6:$K$68,3,FALSE)</f>
        <v>UGS</v>
      </c>
      <c r="N378" s="14" t="str">
        <f>VLOOKUP($C378,'Info on Coh Anal Stocks'!$A$6:$K$68,4,FALSE)</f>
        <v>Quinsam Fall</v>
      </c>
      <c r="O378" s="14">
        <f>VLOOKUP($C378,'Info on Coh Anal Stocks'!$A$6:$K$68,5,FALSE)</f>
        <v>2</v>
      </c>
      <c r="P378" s="14">
        <f>VLOOKUP($C378,'Info on Coh Anal Stocks'!$A$6:$K$68,6,FALSE)</f>
        <v>2</v>
      </c>
      <c r="Q378" s="14">
        <f>VLOOKUP($C378,'Info on Coh Anal Stocks'!$A$6:$K$68,7,FALSE)</f>
        <v>4</v>
      </c>
      <c r="R378" s="14">
        <f>VLOOKUP($C378,'Info on Coh Anal Stocks'!$A$6:$K$68,8,FALSE)</f>
        <v>6</v>
      </c>
      <c r="S378" s="14">
        <f>VLOOKUP($C378,'Info on Coh Anal Stocks'!$A$6:$K$68,9,FALSE)</f>
        <v>0</v>
      </c>
      <c r="T378" s="14">
        <f>VLOOKUP($C378,'Info on Coh Anal Stocks'!$A$6:$K$68,10,FALSE)</f>
        <v>3</v>
      </c>
      <c r="U378">
        <f t="shared" si="25"/>
        <v>1983</v>
      </c>
      <c r="V378" s="14">
        <f>VLOOKUP($C378,'Info on Coh Anal Stocks'!$A$6:$K$68,10,FALSE)</f>
        <v>3</v>
      </c>
      <c r="W378" t="str">
        <f t="shared" si="26"/>
        <v>ocean</v>
      </c>
      <c r="X378">
        <f t="shared" si="23"/>
        <v>0</v>
      </c>
    </row>
    <row r="379" spans="1:24" x14ac:dyDescent="0.25">
      <c r="A379" s="14" t="str">
        <f t="shared" si="24"/>
        <v>QUI1983</v>
      </c>
      <c r="B379" s="14" t="s">
        <v>3</v>
      </c>
      <c r="C379" s="14" t="s">
        <v>24</v>
      </c>
      <c r="D379" s="14">
        <v>1983</v>
      </c>
      <c r="E379" s="14">
        <v>3.1764190000000002E-3</v>
      </c>
      <c r="F379" s="14">
        <v>1.4360360000000001E-2</v>
      </c>
      <c r="G379" s="14">
        <v>3.6843910000000001E-2</v>
      </c>
      <c r="H379" s="14">
        <v>2</v>
      </c>
      <c r="I379" s="14">
        <v>5</v>
      </c>
      <c r="J379" s="14" t="s">
        <v>238</v>
      </c>
      <c r="K379" s="14">
        <v>5</v>
      </c>
      <c r="L379" s="14" t="str">
        <f>VLOOKUP($C379,'Info on Coh Anal Stocks'!$A$6:$K$68,2,FALSE)</f>
        <v>BC</v>
      </c>
      <c r="M379" s="14" t="str">
        <f>VLOOKUP($C379,'Info on Coh Anal Stocks'!$A$6:$K$68,3,FALSE)</f>
        <v>UGS</v>
      </c>
      <c r="N379" s="14" t="str">
        <f>VLOOKUP($C379,'Info on Coh Anal Stocks'!$A$6:$K$68,4,FALSE)</f>
        <v>Quinsam Fall</v>
      </c>
      <c r="O379" s="14">
        <f>VLOOKUP($C379,'Info on Coh Anal Stocks'!$A$6:$K$68,5,FALSE)</f>
        <v>2</v>
      </c>
      <c r="P379" s="14">
        <f>VLOOKUP($C379,'Info on Coh Anal Stocks'!$A$6:$K$68,6,FALSE)</f>
        <v>2</v>
      </c>
      <c r="Q379" s="14">
        <f>VLOOKUP($C379,'Info on Coh Anal Stocks'!$A$6:$K$68,7,FALSE)</f>
        <v>4</v>
      </c>
      <c r="R379" s="14">
        <f>VLOOKUP($C379,'Info on Coh Anal Stocks'!$A$6:$K$68,8,FALSE)</f>
        <v>6</v>
      </c>
      <c r="S379" s="14">
        <f>VLOOKUP($C379,'Info on Coh Anal Stocks'!$A$6:$K$68,9,FALSE)</f>
        <v>0</v>
      </c>
      <c r="T379" s="14">
        <f>VLOOKUP($C379,'Info on Coh Anal Stocks'!$A$6:$K$68,10,FALSE)</f>
        <v>3</v>
      </c>
      <c r="U379">
        <f t="shared" si="25"/>
        <v>1984</v>
      </c>
      <c r="V379" s="14">
        <f>VLOOKUP($C379,'Info on Coh Anal Stocks'!$A$6:$K$68,10,FALSE)</f>
        <v>3</v>
      </c>
      <c r="W379" t="str">
        <f t="shared" si="26"/>
        <v>ocean</v>
      </c>
      <c r="X379">
        <f t="shared" si="23"/>
        <v>0</v>
      </c>
    </row>
    <row r="380" spans="1:24" x14ac:dyDescent="0.25">
      <c r="A380" s="14" t="str">
        <f t="shared" si="24"/>
        <v>QUI1984</v>
      </c>
      <c r="B380" s="14" t="s">
        <v>3</v>
      </c>
      <c r="C380" s="14" t="s">
        <v>24</v>
      </c>
      <c r="D380" s="14">
        <v>1984</v>
      </c>
      <c r="E380" s="14">
        <v>2.9094709999999998E-3</v>
      </c>
      <c r="F380" s="14">
        <v>1.7124090000000002E-2</v>
      </c>
      <c r="G380" s="14">
        <v>4.629664E-2</v>
      </c>
      <c r="H380" s="14">
        <v>2</v>
      </c>
      <c r="I380" s="14">
        <v>5</v>
      </c>
      <c r="J380" s="14" t="s">
        <v>238</v>
      </c>
      <c r="K380" s="14">
        <v>5</v>
      </c>
      <c r="L380" s="14" t="str">
        <f>VLOOKUP($C380,'Info on Coh Anal Stocks'!$A$6:$K$68,2,FALSE)</f>
        <v>BC</v>
      </c>
      <c r="M380" s="14" t="str">
        <f>VLOOKUP($C380,'Info on Coh Anal Stocks'!$A$6:$K$68,3,FALSE)</f>
        <v>UGS</v>
      </c>
      <c r="N380" s="14" t="str">
        <f>VLOOKUP($C380,'Info on Coh Anal Stocks'!$A$6:$K$68,4,FALSE)</f>
        <v>Quinsam Fall</v>
      </c>
      <c r="O380" s="14">
        <f>VLOOKUP($C380,'Info on Coh Anal Stocks'!$A$6:$K$68,5,FALSE)</f>
        <v>2</v>
      </c>
      <c r="P380" s="14">
        <f>VLOOKUP($C380,'Info on Coh Anal Stocks'!$A$6:$K$68,6,FALSE)</f>
        <v>2</v>
      </c>
      <c r="Q380" s="14">
        <f>VLOOKUP($C380,'Info on Coh Anal Stocks'!$A$6:$K$68,7,FALSE)</f>
        <v>4</v>
      </c>
      <c r="R380" s="14">
        <f>VLOOKUP($C380,'Info on Coh Anal Stocks'!$A$6:$K$68,8,FALSE)</f>
        <v>6</v>
      </c>
      <c r="S380" s="14">
        <f>VLOOKUP($C380,'Info on Coh Anal Stocks'!$A$6:$K$68,9,FALSE)</f>
        <v>0</v>
      </c>
      <c r="T380" s="14">
        <f>VLOOKUP($C380,'Info on Coh Anal Stocks'!$A$6:$K$68,10,FALSE)</f>
        <v>3</v>
      </c>
      <c r="U380">
        <f t="shared" si="25"/>
        <v>1985</v>
      </c>
      <c r="V380" s="14">
        <f>VLOOKUP($C380,'Info on Coh Anal Stocks'!$A$6:$K$68,10,FALSE)</f>
        <v>3</v>
      </c>
      <c r="W380" t="str">
        <f t="shared" si="26"/>
        <v>ocean</v>
      </c>
      <c r="X380">
        <f t="shared" si="23"/>
        <v>0</v>
      </c>
    </row>
    <row r="381" spans="1:24" x14ac:dyDescent="0.25">
      <c r="A381" s="14" t="str">
        <f t="shared" si="24"/>
        <v>QUI1985</v>
      </c>
      <c r="B381" s="14" t="s">
        <v>3</v>
      </c>
      <c r="C381" s="14" t="s">
        <v>24</v>
      </c>
      <c r="D381" s="14">
        <v>1985</v>
      </c>
      <c r="E381" s="14">
        <v>8.2168780000000004E-4</v>
      </c>
      <c r="F381" s="14">
        <v>4.6005029999999997E-3</v>
      </c>
      <c r="G381" s="14">
        <v>1.2675779999999999E-2</v>
      </c>
      <c r="H381" s="14">
        <v>2</v>
      </c>
      <c r="I381" s="14">
        <v>5</v>
      </c>
      <c r="J381" s="14" t="s">
        <v>238</v>
      </c>
      <c r="K381" s="14">
        <v>5</v>
      </c>
      <c r="L381" s="14" t="str">
        <f>VLOOKUP($C381,'Info on Coh Anal Stocks'!$A$6:$K$68,2,FALSE)</f>
        <v>BC</v>
      </c>
      <c r="M381" s="14" t="str">
        <f>VLOOKUP($C381,'Info on Coh Anal Stocks'!$A$6:$K$68,3,FALSE)</f>
        <v>UGS</v>
      </c>
      <c r="N381" s="14" t="str">
        <f>VLOOKUP($C381,'Info on Coh Anal Stocks'!$A$6:$K$68,4,FALSE)</f>
        <v>Quinsam Fall</v>
      </c>
      <c r="O381" s="14">
        <f>VLOOKUP($C381,'Info on Coh Anal Stocks'!$A$6:$K$68,5,FALSE)</f>
        <v>2</v>
      </c>
      <c r="P381" s="14">
        <f>VLOOKUP($C381,'Info on Coh Anal Stocks'!$A$6:$K$68,6,FALSE)</f>
        <v>2</v>
      </c>
      <c r="Q381" s="14">
        <f>VLOOKUP($C381,'Info on Coh Anal Stocks'!$A$6:$K$68,7,FALSE)</f>
        <v>4</v>
      </c>
      <c r="R381" s="14">
        <f>VLOOKUP($C381,'Info on Coh Anal Stocks'!$A$6:$K$68,8,FALSE)</f>
        <v>6</v>
      </c>
      <c r="S381" s="14">
        <f>VLOOKUP($C381,'Info on Coh Anal Stocks'!$A$6:$K$68,9,FALSE)</f>
        <v>0</v>
      </c>
      <c r="T381" s="14">
        <f>VLOOKUP($C381,'Info on Coh Anal Stocks'!$A$6:$K$68,10,FALSE)</f>
        <v>3</v>
      </c>
      <c r="U381">
        <f t="shared" si="25"/>
        <v>1986</v>
      </c>
      <c r="V381" s="14">
        <f>VLOOKUP($C381,'Info on Coh Anal Stocks'!$A$6:$K$68,10,FALSE)</f>
        <v>3</v>
      </c>
      <c r="W381" t="str">
        <f t="shared" si="26"/>
        <v>ocean</v>
      </c>
      <c r="X381">
        <f t="shared" si="23"/>
        <v>0</v>
      </c>
    </row>
    <row r="382" spans="1:24" x14ac:dyDescent="0.25">
      <c r="A382" s="14" t="str">
        <f t="shared" si="24"/>
        <v>QUI1986</v>
      </c>
      <c r="B382" s="14" t="s">
        <v>3</v>
      </c>
      <c r="C382" s="14" t="s">
        <v>24</v>
      </c>
      <c r="D382" s="14">
        <v>1986</v>
      </c>
      <c r="E382" s="14">
        <v>1.082036E-3</v>
      </c>
      <c r="F382" s="14">
        <v>9.3535700000000003E-3</v>
      </c>
      <c r="G382" s="14">
        <v>2.4927120000000001E-2</v>
      </c>
      <c r="H382" s="14">
        <v>2</v>
      </c>
      <c r="I382" s="14">
        <v>5</v>
      </c>
      <c r="J382" s="14" t="s">
        <v>238</v>
      </c>
      <c r="K382" s="14">
        <v>5</v>
      </c>
      <c r="L382" s="14" t="str">
        <f>VLOOKUP($C382,'Info on Coh Anal Stocks'!$A$6:$K$68,2,FALSE)</f>
        <v>BC</v>
      </c>
      <c r="M382" s="14" t="str">
        <f>VLOOKUP($C382,'Info on Coh Anal Stocks'!$A$6:$K$68,3,FALSE)</f>
        <v>UGS</v>
      </c>
      <c r="N382" s="14" t="str">
        <f>VLOOKUP($C382,'Info on Coh Anal Stocks'!$A$6:$K$68,4,FALSE)</f>
        <v>Quinsam Fall</v>
      </c>
      <c r="O382" s="14">
        <f>VLOOKUP($C382,'Info on Coh Anal Stocks'!$A$6:$K$68,5,FALSE)</f>
        <v>2</v>
      </c>
      <c r="P382" s="14">
        <f>VLOOKUP($C382,'Info on Coh Anal Stocks'!$A$6:$K$68,6,FALSE)</f>
        <v>2</v>
      </c>
      <c r="Q382" s="14">
        <f>VLOOKUP($C382,'Info on Coh Anal Stocks'!$A$6:$K$68,7,FALSE)</f>
        <v>4</v>
      </c>
      <c r="R382" s="14">
        <f>VLOOKUP($C382,'Info on Coh Anal Stocks'!$A$6:$K$68,8,FALSE)</f>
        <v>6</v>
      </c>
      <c r="S382" s="14">
        <f>VLOOKUP($C382,'Info on Coh Anal Stocks'!$A$6:$K$68,9,FALSE)</f>
        <v>0</v>
      </c>
      <c r="T382" s="14">
        <f>VLOOKUP($C382,'Info on Coh Anal Stocks'!$A$6:$K$68,10,FALSE)</f>
        <v>3</v>
      </c>
      <c r="U382">
        <f t="shared" si="25"/>
        <v>1987</v>
      </c>
      <c r="V382" s="14">
        <f>VLOOKUP($C382,'Info on Coh Anal Stocks'!$A$6:$K$68,10,FALSE)</f>
        <v>3</v>
      </c>
      <c r="W382" t="str">
        <f t="shared" si="26"/>
        <v>ocean</v>
      </c>
      <c r="X382">
        <f t="shared" si="23"/>
        <v>0</v>
      </c>
    </row>
    <row r="383" spans="1:24" x14ac:dyDescent="0.25">
      <c r="A383" s="14" t="str">
        <f t="shared" si="24"/>
        <v>QUI1987</v>
      </c>
      <c r="B383" s="14" t="s">
        <v>3</v>
      </c>
      <c r="C383" s="14" t="s">
        <v>24</v>
      </c>
      <c r="D383" s="14">
        <v>1987</v>
      </c>
      <c r="E383" s="14">
        <v>6.7988670000000001E-4</v>
      </c>
      <c r="F383" s="14">
        <v>4.7076080000000003E-3</v>
      </c>
      <c r="G383" s="14">
        <v>1.261548E-2</v>
      </c>
      <c r="H383" s="14">
        <v>2</v>
      </c>
      <c r="I383" s="14">
        <v>5</v>
      </c>
      <c r="J383" s="14" t="s">
        <v>238</v>
      </c>
      <c r="K383" s="14">
        <v>5</v>
      </c>
      <c r="L383" s="14" t="str">
        <f>VLOOKUP($C383,'Info on Coh Anal Stocks'!$A$6:$K$68,2,FALSE)</f>
        <v>BC</v>
      </c>
      <c r="M383" s="14" t="str">
        <f>VLOOKUP($C383,'Info on Coh Anal Stocks'!$A$6:$K$68,3,FALSE)</f>
        <v>UGS</v>
      </c>
      <c r="N383" s="14" t="str">
        <f>VLOOKUP($C383,'Info on Coh Anal Stocks'!$A$6:$K$68,4,FALSE)</f>
        <v>Quinsam Fall</v>
      </c>
      <c r="O383" s="14">
        <f>VLOOKUP($C383,'Info on Coh Anal Stocks'!$A$6:$K$68,5,FALSE)</f>
        <v>2</v>
      </c>
      <c r="P383" s="14">
        <f>VLOOKUP($C383,'Info on Coh Anal Stocks'!$A$6:$K$68,6,FALSE)</f>
        <v>2</v>
      </c>
      <c r="Q383" s="14">
        <f>VLOOKUP($C383,'Info on Coh Anal Stocks'!$A$6:$K$68,7,FALSE)</f>
        <v>4</v>
      </c>
      <c r="R383" s="14">
        <f>VLOOKUP($C383,'Info on Coh Anal Stocks'!$A$6:$K$68,8,FALSE)</f>
        <v>6</v>
      </c>
      <c r="S383" s="14">
        <f>VLOOKUP($C383,'Info on Coh Anal Stocks'!$A$6:$K$68,9,FALSE)</f>
        <v>0</v>
      </c>
      <c r="T383" s="14">
        <f>VLOOKUP($C383,'Info on Coh Anal Stocks'!$A$6:$K$68,10,FALSE)</f>
        <v>3</v>
      </c>
      <c r="U383">
        <f t="shared" si="25"/>
        <v>1988</v>
      </c>
      <c r="V383" s="14">
        <f>VLOOKUP($C383,'Info on Coh Anal Stocks'!$A$6:$K$68,10,FALSE)</f>
        <v>3</v>
      </c>
      <c r="W383" t="str">
        <f t="shared" si="26"/>
        <v>ocean</v>
      </c>
      <c r="X383">
        <f t="shared" si="23"/>
        <v>0</v>
      </c>
    </row>
    <row r="384" spans="1:24" x14ac:dyDescent="0.25">
      <c r="A384" s="14" t="str">
        <f t="shared" si="24"/>
        <v>QUI1988</v>
      </c>
      <c r="B384" s="14" t="s">
        <v>3</v>
      </c>
      <c r="C384" s="14" t="s">
        <v>24</v>
      </c>
      <c r="D384" s="14">
        <v>1988</v>
      </c>
      <c r="E384" s="19">
        <v>6.62121E-4</v>
      </c>
      <c r="F384" s="14">
        <v>4.3320720000000002E-3</v>
      </c>
      <c r="G384" s="14">
        <v>1.145988E-2</v>
      </c>
      <c r="H384" s="14">
        <v>2</v>
      </c>
      <c r="I384" s="14">
        <v>5</v>
      </c>
      <c r="J384" s="14" t="s">
        <v>238</v>
      </c>
      <c r="K384" s="14">
        <v>5</v>
      </c>
      <c r="L384" s="14" t="str">
        <f>VLOOKUP($C384,'Info on Coh Anal Stocks'!$A$6:$K$68,2,FALSE)</f>
        <v>BC</v>
      </c>
      <c r="M384" s="14" t="str">
        <f>VLOOKUP($C384,'Info on Coh Anal Stocks'!$A$6:$K$68,3,FALSE)</f>
        <v>UGS</v>
      </c>
      <c r="N384" s="14" t="str">
        <f>VLOOKUP($C384,'Info on Coh Anal Stocks'!$A$6:$K$68,4,FALSE)</f>
        <v>Quinsam Fall</v>
      </c>
      <c r="O384" s="14">
        <f>VLOOKUP($C384,'Info on Coh Anal Stocks'!$A$6:$K$68,5,FALSE)</f>
        <v>2</v>
      </c>
      <c r="P384" s="14">
        <f>VLOOKUP($C384,'Info on Coh Anal Stocks'!$A$6:$K$68,6,FALSE)</f>
        <v>2</v>
      </c>
      <c r="Q384" s="14">
        <f>VLOOKUP($C384,'Info on Coh Anal Stocks'!$A$6:$K$68,7,FALSE)</f>
        <v>4</v>
      </c>
      <c r="R384" s="14">
        <f>VLOOKUP($C384,'Info on Coh Anal Stocks'!$A$6:$K$68,8,FALSE)</f>
        <v>6</v>
      </c>
      <c r="S384" s="14">
        <f>VLOOKUP($C384,'Info on Coh Anal Stocks'!$A$6:$K$68,9,FALSE)</f>
        <v>0</v>
      </c>
      <c r="T384" s="14">
        <f>VLOOKUP($C384,'Info on Coh Anal Stocks'!$A$6:$K$68,10,FALSE)</f>
        <v>3</v>
      </c>
      <c r="U384">
        <f t="shared" si="25"/>
        <v>1989</v>
      </c>
      <c r="V384" s="14">
        <f>VLOOKUP($C384,'Info on Coh Anal Stocks'!$A$6:$K$68,10,FALSE)</f>
        <v>3</v>
      </c>
      <c r="W384" t="str">
        <f t="shared" si="26"/>
        <v>ocean</v>
      </c>
      <c r="X384">
        <f t="shared" si="23"/>
        <v>0</v>
      </c>
    </row>
    <row r="385" spans="1:24" x14ac:dyDescent="0.25">
      <c r="A385" s="14" t="str">
        <f t="shared" si="24"/>
        <v>QUI1989</v>
      </c>
      <c r="B385" s="14" t="s">
        <v>3</v>
      </c>
      <c r="C385" s="14" t="s">
        <v>24</v>
      </c>
      <c r="D385" s="14">
        <v>1989</v>
      </c>
      <c r="E385" s="14">
        <v>1.180479E-4</v>
      </c>
      <c r="F385" s="14">
        <v>8.2501370000000001E-4</v>
      </c>
      <c r="G385" s="14">
        <v>2.2505020000000001E-3</v>
      </c>
      <c r="H385" s="14">
        <v>2</v>
      </c>
      <c r="I385" s="14">
        <v>5</v>
      </c>
      <c r="J385" s="14" t="s">
        <v>238</v>
      </c>
      <c r="K385" s="14">
        <v>5</v>
      </c>
      <c r="L385" s="14" t="str">
        <f>VLOOKUP($C385,'Info on Coh Anal Stocks'!$A$6:$K$68,2,FALSE)</f>
        <v>BC</v>
      </c>
      <c r="M385" s="14" t="str">
        <f>VLOOKUP($C385,'Info on Coh Anal Stocks'!$A$6:$K$68,3,FALSE)</f>
        <v>UGS</v>
      </c>
      <c r="N385" s="14" t="str">
        <f>VLOOKUP($C385,'Info on Coh Anal Stocks'!$A$6:$K$68,4,FALSE)</f>
        <v>Quinsam Fall</v>
      </c>
      <c r="O385" s="14">
        <f>VLOOKUP($C385,'Info on Coh Anal Stocks'!$A$6:$K$68,5,FALSE)</f>
        <v>2</v>
      </c>
      <c r="P385" s="14">
        <f>VLOOKUP($C385,'Info on Coh Anal Stocks'!$A$6:$K$68,6,FALSE)</f>
        <v>2</v>
      </c>
      <c r="Q385" s="14">
        <f>VLOOKUP($C385,'Info on Coh Anal Stocks'!$A$6:$K$68,7,FALSE)</f>
        <v>4</v>
      </c>
      <c r="R385" s="14">
        <f>VLOOKUP($C385,'Info on Coh Anal Stocks'!$A$6:$K$68,8,FALSE)</f>
        <v>6</v>
      </c>
      <c r="S385" s="14">
        <f>VLOOKUP($C385,'Info on Coh Anal Stocks'!$A$6:$K$68,9,FALSE)</f>
        <v>0</v>
      </c>
      <c r="T385" s="14">
        <f>VLOOKUP($C385,'Info on Coh Anal Stocks'!$A$6:$K$68,10,FALSE)</f>
        <v>3</v>
      </c>
      <c r="U385">
        <f t="shared" si="25"/>
        <v>1990</v>
      </c>
      <c r="V385" s="14">
        <f>VLOOKUP($C385,'Info on Coh Anal Stocks'!$A$6:$K$68,10,FALSE)</f>
        <v>3</v>
      </c>
      <c r="W385" t="str">
        <f t="shared" si="26"/>
        <v>ocean</v>
      </c>
      <c r="X385">
        <f t="shared" si="23"/>
        <v>0</v>
      </c>
    </row>
    <row r="386" spans="1:24" x14ac:dyDescent="0.25">
      <c r="A386" s="14" t="str">
        <f t="shared" si="24"/>
        <v>QUI1990</v>
      </c>
      <c r="B386" s="14" t="s">
        <v>3</v>
      </c>
      <c r="C386" s="14" t="s">
        <v>24</v>
      </c>
      <c r="D386" s="14">
        <v>1990</v>
      </c>
      <c r="E386" s="14">
        <v>3.7737900000000001E-4</v>
      </c>
      <c r="F386" s="14">
        <v>2.3266239999999998E-3</v>
      </c>
      <c r="G386" s="14">
        <v>6.0002989999999997E-3</v>
      </c>
      <c r="H386" s="14">
        <v>2</v>
      </c>
      <c r="I386" s="14">
        <v>5</v>
      </c>
      <c r="J386" s="14" t="s">
        <v>238</v>
      </c>
      <c r="K386" s="14">
        <v>5</v>
      </c>
      <c r="L386" s="14" t="str">
        <f>VLOOKUP($C386,'Info on Coh Anal Stocks'!$A$6:$K$68,2,FALSE)</f>
        <v>BC</v>
      </c>
      <c r="M386" s="14" t="str">
        <f>VLOOKUP($C386,'Info on Coh Anal Stocks'!$A$6:$K$68,3,FALSE)</f>
        <v>UGS</v>
      </c>
      <c r="N386" s="14" t="str">
        <f>VLOOKUP($C386,'Info on Coh Anal Stocks'!$A$6:$K$68,4,FALSE)</f>
        <v>Quinsam Fall</v>
      </c>
      <c r="O386" s="14">
        <f>VLOOKUP($C386,'Info on Coh Anal Stocks'!$A$6:$K$68,5,FALSE)</f>
        <v>2</v>
      </c>
      <c r="P386" s="14">
        <f>VLOOKUP($C386,'Info on Coh Anal Stocks'!$A$6:$K$68,6,FALSE)</f>
        <v>2</v>
      </c>
      <c r="Q386" s="14">
        <f>VLOOKUP($C386,'Info on Coh Anal Stocks'!$A$6:$K$68,7,FALSE)</f>
        <v>4</v>
      </c>
      <c r="R386" s="14">
        <f>VLOOKUP($C386,'Info on Coh Anal Stocks'!$A$6:$K$68,8,FALSE)</f>
        <v>6</v>
      </c>
      <c r="S386" s="14">
        <f>VLOOKUP($C386,'Info on Coh Anal Stocks'!$A$6:$K$68,9,FALSE)</f>
        <v>0</v>
      </c>
      <c r="T386" s="14">
        <f>VLOOKUP($C386,'Info on Coh Anal Stocks'!$A$6:$K$68,10,FALSE)</f>
        <v>3</v>
      </c>
      <c r="U386">
        <f t="shared" si="25"/>
        <v>1991</v>
      </c>
      <c r="V386" s="14">
        <f>VLOOKUP($C386,'Info on Coh Anal Stocks'!$A$6:$K$68,10,FALSE)</f>
        <v>3</v>
      </c>
      <c r="W386" t="str">
        <f t="shared" si="26"/>
        <v>ocean</v>
      </c>
      <c r="X386">
        <f t="shared" si="23"/>
        <v>0</v>
      </c>
    </row>
    <row r="387" spans="1:24" x14ac:dyDescent="0.25">
      <c r="A387" s="14" t="str">
        <f t="shared" si="24"/>
        <v>QUI1991</v>
      </c>
      <c r="B387" s="14" t="s">
        <v>3</v>
      </c>
      <c r="C387" s="14" t="s">
        <v>24</v>
      </c>
      <c r="D387" s="14">
        <v>1991</v>
      </c>
      <c r="E387" s="19">
        <v>3.748426E-4</v>
      </c>
      <c r="F387" s="14">
        <v>2.7289649999999999E-3</v>
      </c>
      <c r="G387" s="14">
        <v>6.6939160000000003E-3</v>
      </c>
      <c r="H387" s="14">
        <v>2</v>
      </c>
      <c r="I387" s="14">
        <v>5</v>
      </c>
      <c r="J387" s="14" t="s">
        <v>238</v>
      </c>
      <c r="K387" s="14">
        <v>5</v>
      </c>
      <c r="L387" s="14" t="str">
        <f>VLOOKUP($C387,'Info on Coh Anal Stocks'!$A$6:$K$68,2,FALSE)</f>
        <v>BC</v>
      </c>
      <c r="M387" s="14" t="str">
        <f>VLOOKUP($C387,'Info on Coh Anal Stocks'!$A$6:$K$68,3,FALSE)</f>
        <v>UGS</v>
      </c>
      <c r="N387" s="14" t="str">
        <f>VLOOKUP($C387,'Info on Coh Anal Stocks'!$A$6:$K$68,4,FALSE)</f>
        <v>Quinsam Fall</v>
      </c>
      <c r="O387" s="14">
        <f>VLOOKUP($C387,'Info on Coh Anal Stocks'!$A$6:$K$68,5,FALSE)</f>
        <v>2</v>
      </c>
      <c r="P387" s="14">
        <f>VLOOKUP($C387,'Info on Coh Anal Stocks'!$A$6:$K$68,6,FALSE)</f>
        <v>2</v>
      </c>
      <c r="Q387" s="14">
        <f>VLOOKUP($C387,'Info on Coh Anal Stocks'!$A$6:$K$68,7,FALSE)</f>
        <v>4</v>
      </c>
      <c r="R387" s="14">
        <f>VLOOKUP($C387,'Info on Coh Anal Stocks'!$A$6:$K$68,8,FALSE)</f>
        <v>6</v>
      </c>
      <c r="S387" s="14">
        <f>VLOOKUP($C387,'Info on Coh Anal Stocks'!$A$6:$K$68,9,FALSE)</f>
        <v>0</v>
      </c>
      <c r="T387" s="14">
        <f>VLOOKUP($C387,'Info on Coh Anal Stocks'!$A$6:$K$68,10,FALSE)</f>
        <v>3</v>
      </c>
      <c r="U387">
        <f t="shared" si="25"/>
        <v>1992</v>
      </c>
      <c r="V387" s="14">
        <f>VLOOKUP($C387,'Info on Coh Anal Stocks'!$A$6:$K$68,10,FALSE)</f>
        <v>3</v>
      </c>
      <c r="W387" t="str">
        <f t="shared" si="26"/>
        <v>ocean</v>
      </c>
      <c r="X387">
        <f t="shared" si="23"/>
        <v>0</v>
      </c>
    </row>
    <row r="388" spans="1:24" x14ac:dyDescent="0.25">
      <c r="A388" s="14" t="str">
        <f t="shared" si="24"/>
        <v>QUI1992</v>
      </c>
      <c r="B388" s="14" t="s">
        <v>3</v>
      </c>
      <c r="C388" s="14" t="s">
        <v>24</v>
      </c>
      <c r="D388" s="14">
        <v>1992</v>
      </c>
      <c r="E388" s="19">
        <v>2.2025190000000001E-4</v>
      </c>
      <c r="F388" s="14">
        <v>1.131265E-3</v>
      </c>
      <c r="G388" s="14">
        <v>2.9711310000000001E-3</v>
      </c>
      <c r="H388" s="14">
        <v>2</v>
      </c>
      <c r="I388" s="14">
        <v>5</v>
      </c>
      <c r="J388" s="14" t="s">
        <v>238</v>
      </c>
      <c r="K388" s="14">
        <v>5</v>
      </c>
      <c r="L388" s="14" t="str">
        <f>VLOOKUP($C388,'Info on Coh Anal Stocks'!$A$6:$K$68,2,FALSE)</f>
        <v>BC</v>
      </c>
      <c r="M388" s="14" t="str">
        <f>VLOOKUP($C388,'Info on Coh Anal Stocks'!$A$6:$K$68,3,FALSE)</f>
        <v>UGS</v>
      </c>
      <c r="N388" s="14" t="str">
        <f>VLOOKUP($C388,'Info on Coh Anal Stocks'!$A$6:$K$68,4,FALSE)</f>
        <v>Quinsam Fall</v>
      </c>
      <c r="O388" s="14">
        <f>VLOOKUP($C388,'Info on Coh Anal Stocks'!$A$6:$K$68,5,FALSE)</f>
        <v>2</v>
      </c>
      <c r="P388" s="14">
        <f>VLOOKUP($C388,'Info on Coh Anal Stocks'!$A$6:$K$68,6,FALSE)</f>
        <v>2</v>
      </c>
      <c r="Q388" s="14">
        <f>VLOOKUP($C388,'Info on Coh Anal Stocks'!$A$6:$K$68,7,FALSE)</f>
        <v>4</v>
      </c>
      <c r="R388" s="14">
        <f>VLOOKUP($C388,'Info on Coh Anal Stocks'!$A$6:$K$68,8,FALSE)</f>
        <v>6</v>
      </c>
      <c r="S388" s="14">
        <f>VLOOKUP($C388,'Info on Coh Anal Stocks'!$A$6:$K$68,9,FALSE)</f>
        <v>0</v>
      </c>
      <c r="T388" s="14">
        <f>VLOOKUP($C388,'Info on Coh Anal Stocks'!$A$6:$K$68,10,FALSE)</f>
        <v>3</v>
      </c>
      <c r="U388">
        <f t="shared" si="25"/>
        <v>1993</v>
      </c>
      <c r="V388" s="14">
        <f>VLOOKUP($C388,'Info on Coh Anal Stocks'!$A$6:$K$68,10,FALSE)</f>
        <v>3</v>
      </c>
      <c r="W388" t="str">
        <f t="shared" si="26"/>
        <v>ocean</v>
      </c>
      <c r="X388">
        <f t="shared" si="23"/>
        <v>0</v>
      </c>
    </row>
    <row r="389" spans="1:24" x14ac:dyDescent="0.25">
      <c r="A389" s="14" t="str">
        <f t="shared" si="24"/>
        <v>QUI1993</v>
      </c>
      <c r="B389" s="14" t="s">
        <v>3</v>
      </c>
      <c r="C389" s="14" t="s">
        <v>24</v>
      </c>
      <c r="D389" s="14">
        <v>1993</v>
      </c>
      <c r="E389" s="19">
        <v>3.8951859999999998E-4</v>
      </c>
      <c r="F389" s="14">
        <v>2.5924490000000001E-3</v>
      </c>
      <c r="G389" s="14">
        <v>6.9239239999999997E-3</v>
      </c>
      <c r="H389" s="14">
        <v>2</v>
      </c>
      <c r="I389" s="14">
        <v>5</v>
      </c>
      <c r="J389" s="14" t="s">
        <v>238</v>
      </c>
      <c r="K389" s="14">
        <v>5</v>
      </c>
      <c r="L389" s="14" t="str">
        <f>VLOOKUP($C389,'Info on Coh Anal Stocks'!$A$6:$K$68,2,FALSE)</f>
        <v>BC</v>
      </c>
      <c r="M389" s="14" t="str">
        <f>VLOOKUP($C389,'Info on Coh Anal Stocks'!$A$6:$K$68,3,FALSE)</f>
        <v>UGS</v>
      </c>
      <c r="N389" s="14" t="str">
        <f>VLOOKUP($C389,'Info on Coh Anal Stocks'!$A$6:$K$68,4,FALSE)</f>
        <v>Quinsam Fall</v>
      </c>
      <c r="O389" s="14">
        <f>VLOOKUP($C389,'Info on Coh Anal Stocks'!$A$6:$K$68,5,FALSE)</f>
        <v>2</v>
      </c>
      <c r="P389" s="14">
        <f>VLOOKUP($C389,'Info on Coh Anal Stocks'!$A$6:$K$68,6,FALSE)</f>
        <v>2</v>
      </c>
      <c r="Q389" s="14">
        <f>VLOOKUP($C389,'Info on Coh Anal Stocks'!$A$6:$K$68,7,FALSE)</f>
        <v>4</v>
      </c>
      <c r="R389" s="14">
        <f>VLOOKUP($C389,'Info on Coh Anal Stocks'!$A$6:$K$68,8,FALSE)</f>
        <v>6</v>
      </c>
      <c r="S389" s="14">
        <f>VLOOKUP($C389,'Info on Coh Anal Stocks'!$A$6:$K$68,9,FALSE)</f>
        <v>0</v>
      </c>
      <c r="T389" s="14">
        <f>VLOOKUP($C389,'Info on Coh Anal Stocks'!$A$6:$K$68,10,FALSE)</f>
        <v>3</v>
      </c>
      <c r="U389">
        <f t="shared" si="25"/>
        <v>1994</v>
      </c>
      <c r="V389" s="14">
        <f>VLOOKUP($C389,'Info on Coh Anal Stocks'!$A$6:$K$68,10,FALSE)</f>
        <v>3</v>
      </c>
      <c r="W389" t="str">
        <f t="shared" si="26"/>
        <v>ocean</v>
      </c>
      <c r="X389">
        <f t="shared" si="23"/>
        <v>0</v>
      </c>
    </row>
    <row r="390" spans="1:24" x14ac:dyDescent="0.25">
      <c r="A390" s="14" t="str">
        <f t="shared" si="24"/>
        <v>QUI1994</v>
      </c>
      <c r="B390" s="14" t="s">
        <v>3</v>
      </c>
      <c r="C390" s="14" t="s">
        <v>24</v>
      </c>
      <c r="D390" s="14">
        <v>1994</v>
      </c>
      <c r="E390" s="14">
        <v>1.8696819999999999E-4</v>
      </c>
      <c r="F390" s="14">
        <v>3.0026800000000002E-3</v>
      </c>
      <c r="G390" s="14">
        <v>8.5365349999999996E-3</v>
      </c>
      <c r="H390" s="14">
        <v>2</v>
      </c>
      <c r="I390" s="14">
        <v>5</v>
      </c>
      <c r="J390" s="14" t="s">
        <v>238</v>
      </c>
      <c r="K390" s="14">
        <v>5</v>
      </c>
      <c r="L390" s="14" t="str">
        <f>VLOOKUP($C390,'Info on Coh Anal Stocks'!$A$6:$K$68,2,FALSE)</f>
        <v>BC</v>
      </c>
      <c r="M390" s="14" t="str">
        <f>VLOOKUP($C390,'Info on Coh Anal Stocks'!$A$6:$K$68,3,FALSE)</f>
        <v>UGS</v>
      </c>
      <c r="N390" s="14" t="str">
        <f>VLOOKUP($C390,'Info on Coh Anal Stocks'!$A$6:$K$68,4,FALSE)</f>
        <v>Quinsam Fall</v>
      </c>
      <c r="O390" s="14">
        <f>VLOOKUP($C390,'Info on Coh Anal Stocks'!$A$6:$K$68,5,FALSE)</f>
        <v>2</v>
      </c>
      <c r="P390" s="14">
        <f>VLOOKUP($C390,'Info on Coh Anal Stocks'!$A$6:$K$68,6,FALSE)</f>
        <v>2</v>
      </c>
      <c r="Q390" s="14">
        <f>VLOOKUP($C390,'Info on Coh Anal Stocks'!$A$6:$K$68,7,FALSE)</f>
        <v>4</v>
      </c>
      <c r="R390" s="14">
        <f>VLOOKUP($C390,'Info on Coh Anal Stocks'!$A$6:$K$68,8,FALSE)</f>
        <v>6</v>
      </c>
      <c r="S390" s="14">
        <f>VLOOKUP($C390,'Info on Coh Anal Stocks'!$A$6:$K$68,9,FALSE)</f>
        <v>0</v>
      </c>
      <c r="T390" s="14">
        <f>VLOOKUP($C390,'Info on Coh Anal Stocks'!$A$6:$K$68,10,FALSE)</f>
        <v>3</v>
      </c>
      <c r="U390">
        <f t="shared" si="25"/>
        <v>1995</v>
      </c>
      <c r="V390" s="14">
        <f>VLOOKUP($C390,'Info on Coh Anal Stocks'!$A$6:$K$68,10,FALSE)</f>
        <v>3</v>
      </c>
      <c r="W390" t="str">
        <f t="shared" si="26"/>
        <v>ocean</v>
      </c>
      <c r="X390">
        <f t="shared" si="23"/>
        <v>0</v>
      </c>
    </row>
    <row r="391" spans="1:24" x14ac:dyDescent="0.25">
      <c r="A391" s="14" t="str">
        <f t="shared" si="24"/>
        <v>QUI1995</v>
      </c>
      <c r="B391" s="14" t="s">
        <v>3</v>
      </c>
      <c r="C391" s="14" t="s">
        <v>24</v>
      </c>
      <c r="D391" s="14">
        <v>1995</v>
      </c>
      <c r="E391" s="19">
        <v>1.7724639999999999E-4</v>
      </c>
      <c r="F391" s="14">
        <v>3.2831980000000002E-3</v>
      </c>
      <c r="G391" s="14">
        <v>9.2681550000000001E-3</v>
      </c>
      <c r="H391" s="14">
        <v>2</v>
      </c>
      <c r="I391" s="14">
        <v>5</v>
      </c>
      <c r="J391" s="14" t="s">
        <v>238</v>
      </c>
      <c r="K391" s="14">
        <v>5</v>
      </c>
      <c r="L391" s="14" t="str">
        <f>VLOOKUP($C391,'Info on Coh Anal Stocks'!$A$6:$K$68,2,FALSE)</f>
        <v>BC</v>
      </c>
      <c r="M391" s="14" t="str">
        <f>VLOOKUP($C391,'Info on Coh Anal Stocks'!$A$6:$K$68,3,FALSE)</f>
        <v>UGS</v>
      </c>
      <c r="N391" s="14" t="str">
        <f>VLOOKUP($C391,'Info on Coh Anal Stocks'!$A$6:$K$68,4,FALSE)</f>
        <v>Quinsam Fall</v>
      </c>
      <c r="O391" s="14">
        <f>VLOOKUP($C391,'Info on Coh Anal Stocks'!$A$6:$K$68,5,FALSE)</f>
        <v>2</v>
      </c>
      <c r="P391" s="14">
        <f>VLOOKUP($C391,'Info on Coh Anal Stocks'!$A$6:$K$68,6,FALSE)</f>
        <v>2</v>
      </c>
      <c r="Q391" s="14">
        <f>VLOOKUP($C391,'Info on Coh Anal Stocks'!$A$6:$K$68,7,FALSE)</f>
        <v>4</v>
      </c>
      <c r="R391" s="14">
        <f>VLOOKUP($C391,'Info on Coh Anal Stocks'!$A$6:$K$68,8,FALSE)</f>
        <v>6</v>
      </c>
      <c r="S391" s="14">
        <f>VLOOKUP($C391,'Info on Coh Anal Stocks'!$A$6:$K$68,9,FALSE)</f>
        <v>0</v>
      </c>
      <c r="T391" s="14">
        <f>VLOOKUP($C391,'Info on Coh Anal Stocks'!$A$6:$K$68,10,FALSE)</f>
        <v>3</v>
      </c>
      <c r="U391">
        <f t="shared" si="25"/>
        <v>1996</v>
      </c>
      <c r="V391" s="14">
        <f>VLOOKUP($C391,'Info on Coh Anal Stocks'!$A$6:$K$68,10,FALSE)</f>
        <v>3</v>
      </c>
      <c r="W391" t="str">
        <f t="shared" si="26"/>
        <v>ocean</v>
      </c>
      <c r="X391">
        <f t="shared" si="23"/>
        <v>0</v>
      </c>
    </row>
    <row r="392" spans="1:24" x14ac:dyDescent="0.25">
      <c r="A392" s="14" t="str">
        <f t="shared" si="24"/>
        <v>QUI1996</v>
      </c>
      <c r="B392" s="14" t="s">
        <v>3</v>
      </c>
      <c r="C392" s="14" t="s">
        <v>24</v>
      </c>
      <c r="D392" s="14">
        <v>1996</v>
      </c>
      <c r="E392" s="19">
        <v>2.900504E-4</v>
      </c>
      <c r="F392" s="14">
        <v>5.9872900000000001E-3</v>
      </c>
      <c r="G392" s="14">
        <v>1.6844979999999999E-2</v>
      </c>
      <c r="H392" s="14">
        <v>2</v>
      </c>
      <c r="I392" s="14">
        <v>5</v>
      </c>
      <c r="J392" s="14" t="s">
        <v>238</v>
      </c>
      <c r="K392" s="14">
        <v>5</v>
      </c>
      <c r="L392" s="14" t="str">
        <f>VLOOKUP($C392,'Info on Coh Anal Stocks'!$A$6:$K$68,2,FALSE)</f>
        <v>BC</v>
      </c>
      <c r="M392" s="14" t="str">
        <f>VLOOKUP($C392,'Info on Coh Anal Stocks'!$A$6:$K$68,3,FALSE)</f>
        <v>UGS</v>
      </c>
      <c r="N392" s="14" t="str">
        <f>VLOOKUP($C392,'Info on Coh Anal Stocks'!$A$6:$K$68,4,FALSE)</f>
        <v>Quinsam Fall</v>
      </c>
      <c r="O392" s="14">
        <f>VLOOKUP($C392,'Info on Coh Anal Stocks'!$A$6:$K$68,5,FALSE)</f>
        <v>2</v>
      </c>
      <c r="P392" s="14">
        <f>VLOOKUP($C392,'Info on Coh Anal Stocks'!$A$6:$K$68,6,FALSE)</f>
        <v>2</v>
      </c>
      <c r="Q392" s="14">
        <f>VLOOKUP($C392,'Info on Coh Anal Stocks'!$A$6:$K$68,7,FALSE)</f>
        <v>4</v>
      </c>
      <c r="R392" s="14">
        <f>VLOOKUP($C392,'Info on Coh Anal Stocks'!$A$6:$K$68,8,FALSE)</f>
        <v>6</v>
      </c>
      <c r="S392" s="14">
        <f>VLOOKUP($C392,'Info on Coh Anal Stocks'!$A$6:$K$68,9,FALSE)</f>
        <v>0</v>
      </c>
      <c r="T392" s="14">
        <f>VLOOKUP($C392,'Info on Coh Anal Stocks'!$A$6:$K$68,10,FALSE)</f>
        <v>3</v>
      </c>
      <c r="U392">
        <f t="shared" si="25"/>
        <v>1997</v>
      </c>
      <c r="V392" s="14">
        <f>VLOOKUP($C392,'Info on Coh Anal Stocks'!$A$6:$K$68,10,FALSE)</f>
        <v>3</v>
      </c>
      <c r="W392" t="str">
        <f t="shared" si="26"/>
        <v>ocean</v>
      </c>
      <c r="X392">
        <f t="shared" si="23"/>
        <v>0</v>
      </c>
    </row>
    <row r="393" spans="1:24" x14ac:dyDescent="0.25">
      <c r="A393" s="14" t="str">
        <f t="shared" si="24"/>
        <v>QUI1997</v>
      </c>
      <c r="B393" s="14" t="s">
        <v>3</v>
      </c>
      <c r="C393" s="14" t="s">
        <v>24</v>
      </c>
      <c r="D393" s="14">
        <v>1997</v>
      </c>
      <c r="E393" s="14">
        <v>3.5107649999999998E-4</v>
      </c>
      <c r="F393" s="14">
        <v>6.6579380000000004E-3</v>
      </c>
      <c r="G393" s="14">
        <v>1.9445549999999999E-2</v>
      </c>
      <c r="H393" s="14">
        <v>2</v>
      </c>
      <c r="I393" s="14">
        <v>5</v>
      </c>
      <c r="J393" s="14" t="s">
        <v>238</v>
      </c>
      <c r="K393" s="14">
        <v>5</v>
      </c>
      <c r="L393" s="14" t="str">
        <f>VLOOKUP($C393,'Info on Coh Anal Stocks'!$A$6:$K$68,2,FALSE)</f>
        <v>BC</v>
      </c>
      <c r="M393" s="14" t="str">
        <f>VLOOKUP($C393,'Info on Coh Anal Stocks'!$A$6:$K$68,3,FALSE)</f>
        <v>UGS</v>
      </c>
      <c r="N393" s="14" t="str">
        <f>VLOOKUP($C393,'Info on Coh Anal Stocks'!$A$6:$K$68,4,FALSE)</f>
        <v>Quinsam Fall</v>
      </c>
      <c r="O393" s="14">
        <f>VLOOKUP($C393,'Info on Coh Anal Stocks'!$A$6:$K$68,5,FALSE)</f>
        <v>2</v>
      </c>
      <c r="P393" s="14">
        <f>VLOOKUP($C393,'Info on Coh Anal Stocks'!$A$6:$K$68,6,FALSE)</f>
        <v>2</v>
      </c>
      <c r="Q393" s="14">
        <f>VLOOKUP($C393,'Info on Coh Anal Stocks'!$A$6:$K$68,7,FALSE)</f>
        <v>4</v>
      </c>
      <c r="R393" s="14">
        <f>VLOOKUP($C393,'Info on Coh Anal Stocks'!$A$6:$K$68,8,FALSE)</f>
        <v>6</v>
      </c>
      <c r="S393" s="14">
        <f>VLOOKUP($C393,'Info on Coh Anal Stocks'!$A$6:$K$68,9,FALSE)</f>
        <v>0</v>
      </c>
      <c r="T393" s="14">
        <f>VLOOKUP($C393,'Info on Coh Anal Stocks'!$A$6:$K$68,10,FALSE)</f>
        <v>3</v>
      </c>
      <c r="U393">
        <f t="shared" si="25"/>
        <v>1998</v>
      </c>
      <c r="V393" s="14">
        <f>VLOOKUP($C393,'Info on Coh Anal Stocks'!$A$6:$K$68,10,FALSE)</f>
        <v>3</v>
      </c>
      <c r="W393" t="str">
        <f t="shared" si="26"/>
        <v>ocean</v>
      </c>
      <c r="X393">
        <f t="shared" si="23"/>
        <v>0</v>
      </c>
    </row>
    <row r="394" spans="1:24" x14ac:dyDescent="0.25">
      <c r="A394" s="14" t="str">
        <f t="shared" si="24"/>
        <v>QUI1998</v>
      </c>
      <c r="B394" s="14" t="s">
        <v>3</v>
      </c>
      <c r="C394" s="14" t="s">
        <v>24</v>
      </c>
      <c r="D394" s="14">
        <v>1998</v>
      </c>
      <c r="E394" s="14">
        <v>1.5606689999999999E-4</v>
      </c>
      <c r="F394" s="14">
        <v>4.6554659999999996E-3</v>
      </c>
      <c r="G394" s="14">
        <v>1.3440000000000001E-2</v>
      </c>
      <c r="H394" s="14">
        <v>2</v>
      </c>
      <c r="I394" s="14">
        <v>5</v>
      </c>
      <c r="J394" s="14" t="s">
        <v>238</v>
      </c>
      <c r="K394" s="14">
        <v>5</v>
      </c>
      <c r="L394" s="14" t="str">
        <f>VLOOKUP($C394,'Info on Coh Anal Stocks'!$A$6:$K$68,2,FALSE)</f>
        <v>BC</v>
      </c>
      <c r="M394" s="14" t="str">
        <f>VLOOKUP($C394,'Info on Coh Anal Stocks'!$A$6:$K$68,3,FALSE)</f>
        <v>UGS</v>
      </c>
      <c r="N394" s="14" t="str">
        <f>VLOOKUP($C394,'Info on Coh Anal Stocks'!$A$6:$K$68,4,FALSE)</f>
        <v>Quinsam Fall</v>
      </c>
      <c r="O394" s="14">
        <f>VLOOKUP($C394,'Info on Coh Anal Stocks'!$A$6:$K$68,5,FALSE)</f>
        <v>2</v>
      </c>
      <c r="P394" s="14">
        <f>VLOOKUP($C394,'Info on Coh Anal Stocks'!$A$6:$K$68,6,FALSE)</f>
        <v>2</v>
      </c>
      <c r="Q394" s="14">
        <f>VLOOKUP($C394,'Info on Coh Anal Stocks'!$A$6:$K$68,7,FALSE)</f>
        <v>4</v>
      </c>
      <c r="R394" s="14">
        <f>VLOOKUP($C394,'Info on Coh Anal Stocks'!$A$6:$K$68,8,FALSE)</f>
        <v>6</v>
      </c>
      <c r="S394" s="14">
        <f>VLOOKUP($C394,'Info on Coh Anal Stocks'!$A$6:$K$68,9,FALSE)</f>
        <v>0</v>
      </c>
      <c r="T394" s="14">
        <f>VLOOKUP($C394,'Info on Coh Anal Stocks'!$A$6:$K$68,10,FALSE)</f>
        <v>3</v>
      </c>
      <c r="U394">
        <f t="shared" si="25"/>
        <v>1999</v>
      </c>
      <c r="V394" s="14">
        <f>VLOOKUP($C394,'Info on Coh Anal Stocks'!$A$6:$K$68,10,FALSE)</f>
        <v>3</v>
      </c>
      <c r="W394" t="str">
        <f t="shared" si="26"/>
        <v>ocean</v>
      </c>
      <c r="X394">
        <f t="shared" ref="X394:X457" si="27">IF(EXACT(I394,"na"),"na",I394-K394)</f>
        <v>0</v>
      </c>
    </row>
    <row r="395" spans="1:24" x14ac:dyDescent="0.25">
      <c r="A395" s="14" t="str">
        <f t="shared" si="24"/>
        <v>QUI1999</v>
      </c>
      <c r="B395" s="14" t="s">
        <v>3</v>
      </c>
      <c r="C395" s="14" t="s">
        <v>24</v>
      </c>
      <c r="D395" s="14">
        <v>1999</v>
      </c>
      <c r="E395" s="14">
        <v>1.2655039999999999E-4</v>
      </c>
      <c r="F395" s="14">
        <v>3.4505360000000001E-3</v>
      </c>
      <c r="G395" s="14">
        <v>1.016279E-2</v>
      </c>
      <c r="H395" s="14">
        <v>2</v>
      </c>
      <c r="I395" s="14">
        <v>5</v>
      </c>
      <c r="J395" s="14" t="s">
        <v>238</v>
      </c>
      <c r="K395" s="14">
        <v>5</v>
      </c>
      <c r="L395" s="14" t="str">
        <f>VLOOKUP($C395,'Info on Coh Anal Stocks'!$A$6:$K$68,2,FALSE)</f>
        <v>BC</v>
      </c>
      <c r="M395" s="14" t="str">
        <f>VLOOKUP($C395,'Info on Coh Anal Stocks'!$A$6:$K$68,3,FALSE)</f>
        <v>UGS</v>
      </c>
      <c r="N395" s="14" t="str">
        <f>VLOOKUP($C395,'Info on Coh Anal Stocks'!$A$6:$K$68,4,FALSE)</f>
        <v>Quinsam Fall</v>
      </c>
      <c r="O395" s="14">
        <f>VLOOKUP($C395,'Info on Coh Anal Stocks'!$A$6:$K$68,5,FALSE)</f>
        <v>2</v>
      </c>
      <c r="P395" s="14">
        <f>VLOOKUP($C395,'Info on Coh Anal Stocks'!$A$6:$K$68,6,FALSE)</f>
        <v>2</v>
      </c>
      <c r="Q395" s="14">
        <f>VLOOKUP($C395,'Info on Coh Anal Stocks'!$A$6:$K$68,7,FALSE)</f>
        <v>4</v>
      </c>
      <c r="R395" s="14">
        <f>VLOOKUP($C395,'Info on Coh Anal Stocks'!$A$6:$K$68,8,FALSE)</f>
        <v>6</v>
      </c>
      <c r="S395" s="14">
        <f>VLOOKUP($C395,'Info on Coh Anal Stocks'!$A$6:$K$68,9,FALSE)</f>
        <v>0</v>
      </c>
      <c r="T395" s="14">
        <f>VLOOKUP($C395,'Info on Coh Anal Stocks'!$A$6:$K$68,10,FALSE)</f>
        <v>3</v>
      </c>
      <c r="U395">
        <f t="shared" si="25"/>
        <v>2000</v>
      </c>
      <c r="V395" s="14">
        <f>VLOOKUP($C395,'Info on Coh Anal Stocks'!$A$6:$K$68,10,FALSE)</f>
        <v>3</v>
      </c>
      <c r="W395" t="str">
        <f t="shared" si="26"/>
        <v>ocean</v>
      </c>
      <c r="X395">
        <f t="shared" si="27"/>
        <v>0</v>
      </c>
    </row>
    <row r="396" spans="1:24" x14ac:dyDescent="0.25">
      <c r="A396" s="14" t="str">
        <f t="shared" si="24"/>
        <v>QUI2000</v>
      </c>
      <c r="B396" s="14" t="s">
        <v>3</v>
      </c>
      <c r="C396" s="14" t="s">
        <v>24</v>
      </c>
      <c r="D396" s="14">
        <v>2000</v>
      </c>
      <c r="E396" s="14">
        <v>1.2918280000000001E-4</v>
      </c>
      <c r="F396" s="14">
        <v>3.0430539999999999E-3</v>
      </c>
      <c r="G396" s="14">
        <v>8.9855430000000003E-3</v>
      </c>
      <c r="H396" s="14">
        <v>2</v>
      </c>
      <c r="I396" s="14">
        <v>5</v>
      </c>
      <c r="J396" s="14" t="s">
        <v>238</v>
      </c>
      <c r="K396" s="14">
        <v>5</v>
      </c>
      <c r="L396" s="14" t="str">
        <f>VLOOKUP($C396,'Info on Coh Anal Stocks'!$A$6:$K$68,2,FALSE)</f>
        <v>BC</v>
      </c>
      <c r="M396" s="14" t="str">
        <f>VLOOKUP($C396,'Info on Coh Anal Stocks'!$A$6:$K$68,3,FALSE)</f>
        <v>UGS</v>
      </c>
      <c r="N396" s="14" t="str">
        <f>VLOOKUP($C396,'Info on Coh Anal Stocks'!$A$6:$K$68,4,FALSE)</f>
        <v>Quinsam Fall</v>
      </c>
      <c r="O396" s="14">
        <f>VLOOKUP($C396,'Info on Coh Anal Stocks'!$A$6:$K$68,5,FALSE)</f>
        <v>2</v>
      </c>
      <c r="P396" s="14">
        <f>VLOOKUP($C396,'Info on Coh Anal Stocks'!$A$6:$K$68,6,FALSE)</f>
        <v>2</v>
      </c>
      <c r="Q396" s="14">
        <f>VLOOKUP($C396,'Info on Coh Anal Stocks'!$A$6:$K$68,7,FALSE)</f>
        <v>4</v>
      </c>
      <c r="R396" s="14">
        <f>VLOOKUP($C396,'Info on Coh Anal Stocks'!$A$6:$K$68,8,FALSE)</f>
        <v>6</v>
      </c>
      <c r="S396" s="14">
        <f>VLOOKUP($C396,'Info on Coh Anal Stocks'!$A$6:$K$68,9,FALSE)</f>
        <v>0</v>
      </c>
      <c r="T396" s="14">
        <f>VLOOKUP($C396,'Info on Coh Anal Stocks'!$A$6:$K$68,10,FALSE)</f>
        <v>3</v>
      </c>
      <c r="U396">
        <f t="shared" si="25"/>
        <v>2001</v>
      </c>
      <c r="V396" s="14">
        <f>VLOOKUP($C396,'Info on Coh Anal Stocks'!$A$6:$K$68,10,FALSE)</f>
        <v>3</v>
      </c>
      <c r="W396" t="str">
        <f t="shared" si="26"/>
        <v>ocean</v>
      </c>
      <c r="X396">
        <f t="shared" si="27"/>
        <v>0</v>
      </c>
    </row>
    <row r="397" spans="1:24" x14ac:dyDescent="0.25">
      <c r="A397" s="14" t="str">
        <f t="shared" si="24"/>
        <v>QUI2001</v>
      </c>
      <c r="B397" s="14" t="s">
        <v>3</v>
      </c>
      <c r="C397" s="14" t="s">
        <v>24</v>
      </c>
      <c r="D397" s="14">
        <v>2001</v>
      </c>
      <c r="E397" s="14">
        <v>1.837966E-4</v>
      </c>
      <c r="F397" s="14">
        <v>4.1830449999999998E-3</v>
      </c>
      <c r="G397" s="14">
        <v>1.210541E-2</v>
      </c>
      <c r="H397" s="14">
        <v>2</v>
      </c>
      <c r="I397" s="14">
        <v>5</v>
      </c>
      <c r="J397" s="14" t="s">
        <v>238</v>
      </c>
      <c r="K397" s="14">
        <v>5</v>
      </c>
      <c r="L397" s="14" t="str">
        <f>VLOOKUP($C397,'Info on Coh Anal Stocks'!$A$6:$K$68,2,FALSE)</f>
        <v>BC</v>
      </c>
      <c r="M397" s="14" t="str">
        <f>VLOOKUP($C397,'Info on Coh Anal Stocks'!$A$6:$K$68,3,FALSE)</f>
        <v>UGS</v>
      </c>
      <c r="N397" s="14" t="str">
        <f>VLOOKUP($C397,'Info on Coh Anal Stocks'!$A$6:$K$68,4,FALSE)</f>
        <v>Quinsam Fall</v>
      </c>
      <c r="O397" s="14">
        <f>VLOOKUP($C397,'Info on Coh Anal Stocks'!$A$6:$K$68,5,FALSE)</f>
        <v>2</v>
      </c>
      <c r="P397" s="14">
        <f>VLOOKUP($C397,'Info on Coh Anal Stocks'!$A$6:$K$68,6,FALSE)</f>
        <v>2</v>
      </c>
      <c r="Q397" s="14">
        <f>VLOOKUP($C397,'Info on Coh Anal Stocks'!$A$6:$K$68,7,FALSE)</f>
        <v>4</v>
      </c>
      <c r="R397" s="14">
        <f>VLOOKUP($C397,'Info on Coh Anal Stocks'!$A$6:$K$68,8,FALSE)</f>
        <v>6</v>
      </c>
      <c r="S397" s="14">
        <f>VLOOKUP($C397,'Info on Coh Anal Stocks'!$A$6:$K$68,9,FALSE)</f>
        <v>0</v>
      </c>
      <c r="T397" s="14">
        <f>VLOOKUP($C397,'Info on Coh Anal Stocks'!$A$6:$K$68,10,FALSE)</f>
        <v>3</v>
      </c>
      <c r="U397">
        <f t="shared" si="25"/>
        <v>2002</v>
      </c>
      <c r="V397" s="14">
        <f>VLOOKUP($C397,'Info on Coh Anal Stocks'!$A$6:$K$68,10,FALSE)</f>
        <v>3</v>
      </c>
      <c r="W397" t="str">
        <f t="shared" si="26"/>
        <v>ocean</v>
      </c>
      <c r="X397">
        <f t="shared" si="27"/>
        <v>0</v>
      </c>
    </row>
    <row r="398" spans="1:24" x14ac:dyDescent="0.25">
      <c r="A398" s="14" t="str">
        <f t="shared" si="24"/>
        <v>QUI2002</v>
      </c>
      <c r="B398" s="14" t="s">
        <v>3</v>
      </c>
      <c r="C398" s="14" t="s">
        <v>24</v>
      </c>
      <c r="D398" s="14">
        <v>2002</v>
      </c>
      <c r="E398" s="14">
        <v>1.8698369999999999E-4</v>
      </c>
      <c r="F398" s="14">
        <v>3.0930570000000002E-3</v>
      </c>
      <c r="G398" s="14">
        <v>8.7696219999999995E-3</v>
      </c>
      <c r="H398" s="14">
        <v>2</v>
      </c>
      <c r="I398" s="14">
        <v>5</v>
      </c>
      <c r="J398" s="14" t="s">
        <v>238</v>
      </c>
      <c r="K398" s="14">
        <v>5</v>
      </c>
      <c r="L398" s="14" t="str">
        <f>VLOOKUP($C398,'Info on Coh Anal Stocks'!$A$6:$K$68,2,FALSE)</f>
        <v>BC</v>
      </c>
      <c r="M398" s="14" t="str">
        <f>VLOOKUP($C398,'Info on Coh Anal Stocks'!$A$6:$K$68,3,FALSE)</f>
        <v>UGS</v>
      </c>
      <c r="N398" s="14" t="str">
        <f>VLOOKUP($C398,'Info on Coh Anal Stocks'!$A$6:$K$68,4,FALSE)</f>
        <v>Quinsam Fall</v>
      </c>
      <c r="O398" s="14">
        <f>VLOOKUP($C398,'Info on Coh Anal Stocks'!$A$6:$K$68,5,FALSE)</f>
        <v>2</v>
      </c>
      <c r="P398" s="14">
        <f>VLOOKUP($C398,'Info on Coh Anal Stocks'!$A$6:$K$68,6,FALSE)</f>
        <v>2</v>
      </c>
      <c r="Q398" s="14">
        <f>VLOOKUP($C398,'Info on Coh Anal Stocks'!$A$6:$K$68,7,FALSE)</f>
        <v>4</v>
      </c>
      <c r="R398" s="14">
        <f>VLOOKUP($C398,'Info on Coh Anal Stocks'!$A$6:$K$68,8,FALSE)</f>
        <v>6</v>
      </c>
      <c r="S398" s="14">
        <f>VLOOKUP($C398,'Info on Coh Anal Stocks'!$A$6:$K$68,9,FALSE)</f>
        <v>0</v>
      </c>
      <c r="T398" s="14">
        <f>VLOOKUP($C398,'Info on Coh Anal Stocks'!$A$6:$K$68,10,FALSE)</f>
        <v>3</v>
      </c>
      <c r="U398">
        <f t="shared" si="25"/>
        <v>2003</v>
      </c>
      <c r="V398" s="14">
        <f>VLOOKUP($C398,'Info on Coh Anal Stocks'!$A$6:$K$68,10,FALSE)</f>
        <v>3</v>
      </c>
      <c r="W398" t="str">
        <f t="shared" si="26"/>
        <v>ocean</v>
      </c>
      <c r="X398">
        <f t="shared" si="27"/>
        <v>0</v>
      </c>
    </row>
    <row r="399" spans="1:24" x14ac:dyDescent="0.25">
      <c r="A399" s="14" t="str">
        <f t="shared" si="24"/>
        <v>QUI2003</v>
      </c>
      <c r="B399" s="14" t="s">
        <v>3</v>
      </c>
      <c r="C399" s="14" t="s">
        <v>24</v>
      </c>
      <c r="D399" s="14">
        <v>2003</v>
      </c>
      <c r="E399" s="14">
        <v>2.4821380000000001E-4</v>
      </c>
      <c r="F399" s="14">
        <v>3.6145359999999998E-3</v>
      </c>
      <c r="G399" s="14">
        <v>1.012451E-2</v>
      </c>
      <c r="H399" s="14">
        <v>2</v>
      </c>
      <c r="I399" s="14">
        <v>5</v>
      </c>
      <c r="J399" s="14" t="s">
        <v>238</v>
      </c>
      <c r="K399" s="14">
        <v>5</v>
      </c>
      <c r="L399" s="14" t="str">
        <f>VLOOKUP($C399,'Info on Coh Anal Stocks'!$A$6:$K$68,2,FALSE)</f>
        <v>BC</v>
      </c>
      <c r="M399" s="14" t="str">
        <f>VLOOKUP($C399,'Info on Coh Anal Stocks'!$A$6:$K$68,3,FALSE)</f>
        <v>UGS</v>
      </c>
      <c r="N399" s="14" t="str">
        <f>VLOOKUP($C399,'Info on Coh Anal Stocks'!$A$6:$K$68,4,FALSE)</f>
        <v>Quinsam Fall</v>
      </c>
      <c r="O399" s="14">
        <f>VLOOKUP($C399,'Info on Coh Anal Stocks'!$A$6:$K$68,5,FALSE)</f>
        <v>2</v>
      </c>
      <c r="P399" s="14">
        <f>VLOOKUP($C399,'Info on Coh Anal Stocks'!$A$6:$K$68,6,FALSE)</f>
        <v>2</v>
      </c>
      <c r="Q399" s="14">
        <f>VLOOKUP($C399,'Info on Coh Anal Stocks'!$A$6:$K$68,7,FALSE)</f>
        <v>4</v>
      </c>
      <c r="R399" s="14">
        <f>VLOOKUP($C399,'Info on Coh Anal Stocks'!$A$6:$K$68,8,FALSE)</f>
        <v>6</v>
      </c>
      <c r="S399" s="14">
        <f>VLOOKUP($C399,'Info on Coh Anal Stocks'!$A$6:$K$68,9,FALSE)</f>
        <v>0</v>
      </c>
      <c r="T399" s="14">
        <f>VLOOKUP($C399,'Info on Coh Anal Stocks'!$A$6:$K$68,10,FALSE)</f>
        <v>3</v>
      </c>
      <c r="U399">
        <f t="shared" si="25"/>
        <v>2004</v>
      </c>
      <c r="V399" s="14">
        <f>VLOOKUP($C399,'Info on Coh Anal Stocks'!$A$6:$K$68,10,FALSE)</f>
        <v>3</v>
      </c>
      <c r="W399" t="str">
        <f t="shared" si="26"/>
        <v>ocean</v>
      </c>
      <c r="X399">
        <f t="shared" si="27"/>
        <v>0</v>
      </c>
    </row>
    <row r="400" spans="1:24" x14ac:dyDescent="0.25">
      <c r="A400" s="14" t="str">
        <f t="shared" si="24"/>
        <v>QUI2004</v>
      </c>
      <c r="B400" s="14" t="s">
        <v>3</v>
      </c>
      <c r="C400" s="14" t="s">
        <v>24</v>
      </c>
      <c r="D400" s="14">
        <v>2004</v>
      </c>
      <c r="E400" s="14">
        <v>1.4419260000000001E-4</v>
      </c>
      <c r="F400" s="14">
        <v>2.0761909999999998E-3</v>
      </c>
      <c r="G400" s="14">
        <v>5.922905E-3</v>
      </c>
      <c r="H400" s="14">
        <v>2</v>
      </c>
      <c r="I400" s="14">
        <v>5</v>
      </c>
      <c r="J400" s="14" t="s">
        <v>238</v>
      </c>
      <c r="K400" s="14">
        <v>5</v>
      </c>
      <c r="L400" s="14" t="str">
        <f>VLOOKUP($C400,'Info on Coh Anal Stocks'!$A$6:$K$68,2,FALSE)</f>
        <v>BC</v>
      </c>
      <c r="M400" s="14" t="str">
        <f>VLOOKUP($C400,'Info on Coh Anal Stocks'!$A$6:$K$68,3,FALSE)</f>
        <v>UGS</v>
      </c>
      <c r="N400" s="14" t="str">
        <f>VLOOKUP($C400,'Info on Coh Anal Stocks'!$A$6:$K$68,4,FALSE)</f>
        <v>Quinsam Fall</v>
      </c>
      <c r="O400" s="14">
        <f>VLOOKUP($C400,'Info on Coh Anal Stocks'!$A$6:$K$68,5,FALSE)</f>
        <v>2</v>
      </c>
      <c r="P400" s="14">
        <f>VLOOKUP($C400,'Info on Coh Anal Stocks'!$A$6:$K$68,6,FALSE)</f>
        <v>2</v>
      </c>
      <c r="Q400" s="14">
        <f>VLOOKUP($C400,'Info on Coh Anal Stocks'!$A$6:$K$68,7,FALSE)</f>
        <v>4</v>
      </c>
      <c r="R400" s="14">
        <f>VLOOKUP($C400,'Info on Coh Anal Stocks'!$A$6:$K$68,8,FALSE)</f>
        <v>6</v>
      </c>
      <c r="S400" s="14">
        <f>VLOOKUP($C400,'Info on Coh Anal Stocks'!$A$6:$K$68,9,FALSE)</f>
        <v>0</v>
      </c>
      <c r="T400" s="14">
        <f>VLOOKUP($C400,'Info on Coh Anal Stocks'!$A$6:$K$68,10,FALSE)</f>
        <v>3</v>
      </c>
      <c r="U400">
        <f t="shared" si="25"/>
        <v>2005</v>
      </c>
      <c r="V400" s="14">
        <f>VLOOKUP($C400,'Info on Coh Anal Stocks'!$A$6:$K$68,10,FALSE)</f>
        <v>3</v>
      </c>
      <c r="W400" t="str">
        <f t="shared" si="26"/>
        <v>ocean</v>
      </c>
      <c r="X400">
        <f t="shared" si="27"/>
        <v>0</v>
      </c>
    </row>
    <row r="401" spans="1:24" x14ac:dyDescent="0.25">
      <c r="A401" s="14" t="str">
        <f t="shared" si="24"/>
        <v>QUI2005</v>
      </c>
      <c r="B401" s="14" t="s">
        <v>3</v>
      </c>
      <c r="C401" s="14" t="s">
        <v>24</v>
      </c>
      <c r="D401" s="14">
        <v>2005</v>
      </c>
      <c r="E401" s="14">
        <v>2.0982809999999999E-4</v>
      </c>
      <c r="F401" s="14">
        <v>2.9784109999999998E-3</v>
      </c>
      <c r="G401" s="14">
        <v>8.5541200000000001E-3</v>
      </c>
      <c r="H401" s="14">
        <v>2</v>
      </c>
      <c r="I401" s="14">
        <v>5</v>
      </c>
      <c r="J401" s="14" t="s">
        <v>238</v>
      </c>
      <c r="K401" s="14">
        <v>5</v>
      </c>
      <c r="L401" s="14" t="str">
        <f>VLOOKUP($C401,'Info on Coh Anal Stocks'!$A$6:$K$68,2,FALSE)</f>
        <v>BC</v>
      </c>
      <c r="M401" s="14" t="str">
        <f>VLOOKUP($C401,'Info on Coh Anal Stocks'!$A$6:$K$68,3,FALSE)</f>
        <v>UGS</v>
      </c>
      <c r="N401" s="14" t="str">
        <f>VLOOKUP($C401,'Info on Coh Anal Stocks'!$A$6:$K$68,4,FALSE)</f>
        <v>Quinsam Fall</v>
      </c>
      <c r="O401" s="14">
        <f>VLOOKUP($C401,'Info on Coh Anal Stocks'!$A$6:$K$68,5,FALSE)</f>
        <v>2</v>
      </c>
      <c r="P401" s="14">
        <f>VLOOKUP($C401,'Info on Coh Anal Stocks'!$A$6:$K$68,6,FALSE)</f>
        <v>2</v>
      </c>
      <c r="Q401" s="14">
        <f>VLOOKUP($C401,'Info on Coh Anal Stocks'!$A$6:$K$68,7,FALSE)</f>
        <v>4</v>
      </c>
      <c r="R401" s="14">
        <f>VLOOKUP($C401,'Info on Coh Anal Stocks'!$A$6:$K$68,8,FALSE)</f>
        <v>6</v>
      </c>
      <c r="S401" s="14">
        <f>VLOOKUP($C401,'Info on Coh Anal Stocks'!$A$6:$K$68,9,FALSE)</f>
        <v>0</v>
      </c>
      <c r="T401" s="14">
        <f>VLOOKUP($C401,'Info on Coh Anal Stocks'!$A$6:$K$68,10,FALSE)</f>
        <v>3</v>
      </c>
      <c r="U401">
        <f t="shared" si="25"/>
        <v>2006</v>
      </c>
      <c r="V401" s="14">
        <f>VLOOKUP($C401,'Info on Coh Anal Stocks'!$A$6:$K$68,10,FALSE)</f>
        <v>3</v>
      </c>
      <c r="W401" t="str">
        <f t="shared" si="26"/>
        <v>ocean</v>
      </c>
      <c r="X401">
        <f t="shared" si="27"/>
        <v>0</v>
      </c>
    </row>
    <row r="402" spans="1:24" x14ac:dyDescent="0.25">
      <c r="A402" s="14" t="str">
        <f t="shared" si="24"/>
        <v>QUI2006</v>
      </c>
      <c r="B402" s="14" t="s">
        <v>3</v>
      </c>
      <c r="C402" s="14" t="s">
        <v>24</v>
      </c>
      <c r="D402" s="14">
        <v>2006</v>
      </c>
      <c r="E402" s="19">
        <v>2.1841350000000001E-5</v>
      </c>
      <c r="F402" s="14">
        <v>5.5723640000000004E-4</v>
      </c>
      <c r="G402" s="14">
        <v>1.6214389999999999E-3</v>
      </c>
      <c r="H402" s="14">
        <v>2</v>
      </c>
      <c r="I402" s="14">
        <v>5</v>
      </c>
      <c r="J402" s="14" t="s">
        <v>238</v>
      </c>
      <c r="K402" s="14">
        <v>5</v>
      </c>
      <c r="L402" s="14" t="str">
        <f>VLOOKUP($C402,'Info on Coh Anal Stocks'!$A$6:$K$68,2,FALSE)</f>
        <v>BC</v>
      </c>
      <c r="M402" s="14" t="str">
        <f>VLOOKUP($C402,'Info on Coh Anal Stocks'!$A$6:$K$68,3,FALSE)</f>
        <v>UGS</v>
      </c>
      <c r="N402" s="14" t="str">
        <f>VLOOKUP($C402,'Info on Coh Anal Stocks'!$A$6:$K$68,4,FALSE)</f>
        <v>Quinsam Fall</v>
      </c>
      <c r="O402" s="14">
        <f>VLOOKUP($C402,'Info on Coh Anal Stocks'!$A$6:$K$68,5,FALSE)</f>
        <v>2</v>
      </c>
      <c r="P402" s="14">
        <f>VLOOKUP($C402,'Info on Coh Anal Stocks'!$A$6:$K$68,6,FALSE)</f>
        <v>2</v>
      </c>
      <c r="Q402" s="14">
        <f>VLOOKUP($C402,'Info on Coh Anal Stocks'!$A$6:$K$68,7,FALSE)</f>
        <v>4</v>
      </c>
      <c r="R402" s="14">
        <f>VLOOKUP($C402,'Info on Coh Anal Stocks'!$A$6:$K$68,8,FALSE)</f>
        <v>6</v>
      </c>
      <c r="S402" s="14">
        <f>VLOOKUP($C402,'Info on Coh Anal Stocks'!$A$6:$K$68,9,FALSE)</f>
        <v>0</v>
      </c>
      <c r="T402" s="14">
        <f>VLOOKUP($C402,'Info on Coh Anal Stocks'!$A$6:$K$68,10,FALSE)</f>
        <v>3</v>
      </c>
      <c r="U402">
        <f t="shared" si="25"/>
        <v>2007</v>
      </c>
      <c r="V402" s="14">
        <f>VLOOKUP($C402,'Info on Coh Anal Stocks'!$A$6:$K$68,10,FALSE)</f>
        <v>3</v>
      </c>
      <c r="W402" t="str">
        <f t="shared" si="26"/>
        <v>ocean</v>
      </c>
      <c r="X402">
        <f t="shared" si="27"/>
        <v>0</v>
      </c>
    </row>
    <row r="403" spans="1:24" x14ac:dyDescent="0.25">
      <c r="A403" s="14" t="str">
        <f t="shared" si="24"/>
        <v>QUI2007</v>
      </c>
      <c r="B403" s="14" t="s">
        <v>3</v>
      </c>
      <c r="C403" s="14" t="s">
        <v>24</v>
      </c>
      <c r="D403" s="14">
        <v>2007</v>
      </c>
      <c r="E403" s="19">
        <v>9.4743850000000003E-5</v>
      </c>
      <c r="F403" s="14">
        <v>2.3069800000000001E-3</v>
      </c>
      <c r="G403" s="14">
        <v>6.6803790000000002E-3</v>
      </c>
      <c r="H403" s="14">
        <v>2</v>
      </c>
      <c r="I403" s="14">
        <v>5</v>
      </c>
      <c r="J403" s="14" t="s">
        <v>238</v>
      </c>
      <c r="K403" s="14">
        <v>5</v>
      </c>
      <c r="L403" s="14" t="str">
        <f>VLOOKUP($C403,'Info on Coh Anal Stocks'!$A$6:$K$68,2,FALSE)</f>
        <v>BC</v>
      </c>
      <c r="M403" s="14" t="str">
        <f>VLOOKUP($C403,'Info on Coh Anal Stocks'!$A$6:$K$68,3,FALSE)</f>
        <v>UGS</v>
      </c>
      <c r="N403" s="14" t="str">
        <f>VLOOKUP($C403,'Info on Coh Anal Stocks'!$A$6:$K$68,4,FALSE)</f>
        <v>Quinsam Fall</v>
      </c>
      <c r="O403" s="14">
        <f>VLOOKUP($C403,'Info on Coh Anal Stocks'!$A$6:$K$68,5,FALSE)</f>
        <v>2</v>
      </c>
      <c r="P403" s="14">
        <f>VLOOKUP($C403,'Info on Coh Anal Stocks'!$A$6:$K$68,6,FALSE)</f>
        <v>2</v>
      </c>
      <c r="Q403" s="14">
        <f>VLOOKUP($C403,'Info on Coh Anal Stocks'!$A$6:$K$68,7,FALSE)</f>
        <v>4</v>
      </c>
      <c r="R403" s="14">
        <f>VLOOKUP($C403,'Info on Coh Anal Stocks'!$A$6:$K$68,8,FALSE)</f>
        <v>6</v>
      </c>
      <c r="S403" s="14">
        <f>VLOOKUP($C403,'Info on Coh Anal Stocks'!$A$6:$K$68,9,FALSE)</f>
        <v>0</v>
      </c>
      <c r="T403" s="14">
        <f>VLOOKUP($C403,'Info on Coh Anal Stocks'!$A$6:$K$68,10,FALSE)</f>
        <v>3</v>
      </c>
      <c r="U403">
        <f t="shared" si="25"/>
        <v>2008</v>
      </c>
      <c r="V403" s="14">
        <f>VLOOKUP($C403,'Info on Coh Anal Stocks'!$A$6:$K$68,10,FALSE)</f>
        <v>3</v>
      </c>
      <c r="W403" t="str">
        <f t="shared" si="26"/>
        <v>ocean</v>
      </c>
      <c r="X403">
        <f t="shared" si="27"/>
        <v>0</v>
      </c>
    </row>
    <row r="404" spans="1:24" x14ac:dyDescent="0.25">
      <c r="A404" s="14" t="str">
        <f t="shared" si="24"/>
        <v>QUI2008</v>
      </c>
      <c r="B404" s="14" t="s">
        <v>3</v>
      </c>
      <c r="C404" s="14" t="s">
        <v>24</v>
      </c>
      <c r="D404" s="14">
        <v>2008</v>
      </c>
      <c r="E404" s="19">
        <v>1.2570039999999999E-4</v>
      </c>
      <c r="F404" s="14">
        <v>3.1337980000000001E-3</v>
      </c>
      <c r="G404" s="14">
        <v>9.1054280000000005E-3</v>
      </c>
      <c r="H404" s="14">
        <v>2</v>
      </c>
      <c r="I404" s="14">
        <v>5</v>
      </c>
      <c r="J404" s="14" t="s">
        <v>238</v>
      </c>
      <c r="K404" s="14">
        <v>5</v>
      </c>
      <c r="L404" s="14" t="str">
        <f>VLOOKUP($C404,'Info on Coh Anal Stocks'!$A$6:$K$68,2,FALSE)</f>
        <v>BC</v>
      </c>
      <c r="M404" s="14" t="str">
        <f>VLOOKUP($C404,'Info on Coh Anal Stocks'!$A$6:$K$68,3,FALSE)</f>
        <v>UGS</v>
      </c>
      <c r="N404" s="14" t="str">
        <f>VLOOKUP($C404,'Info on Coh Anal Stocks'!$A$6:$K$68,4,FALSE)</f>
        <v>Quinsam Fall</v>
      </c>
      <c r="O404" s="14">
        <f>VLOOKUP($C404,'Info on Coh Anal Stocks'!$A$6:$K$68,5,FALSE)</f>
        <v>2</v>
      </c>
      <c r="P404" s="14">
        <f>VLOOKUP($C404,'Info on Coh Anal Stocks'!$A$6:$K$68,6,FALSE)</f>
        <v>2</v>
      </c>
      <c r="Q404" s="14">
        <f>VLOOKUP($C404,'Info on Coh Anal Stocks'!$A$6:$K$68,7,FALSE)</f>
        <v>4</v>
      </c>
      <c r="R404" s="14">
        <f>VLOOKUP($C404,'Info on Coh Anal Stocks'!$A$6:$K$68,8,FALSE)</f>
        <v>6</v>
      </c>
      <c r="S404" s="14">
        <f>VLOOKUP($C404,'Info on Coh Anal Stocks'!$A$6:$K$68,9,FALSE)</f>
        <v>0</v>
      </c>
      <c r="T404" s="14">
        <f>VLOOKUP($C404,'Info on Coh Anal Stocks'!$A$6:$K$68,10,FALSE)</f>
        <v>3</v>
      </c>
      <c r="U404">
        <f t="shared" si="25"/>
        <v>2009</v>
      </c>
      <c r="V404" s="14">
        <f>VLOOKUP($C404,'Info on Coh Anal Stocks'!$A$6:$K$68,10,FALSE)</f>
        <v>3</v>
      </c>
      <c r="W404" t="str">
        <f t="shared" si="26"/>
        <v>ocean</v>
      </c>
      <c r="X404">
        <f t="shared" si="27"/>
        <v>0</v>
      </c>
    </row>
    <row r="405" spans="1:24" x14ac:dyDescent="0.25">
      <c r="A405" s="14" t="str">
        <f t="shared" si="24"/>
        <v>QUI2009</v>
      </c>
      <c r="B405" s="14" t="s">
        <v>3</v>
      </c>
      <c r="C405" s="14" t="s">
        <v>24</v>
      </c>
      <c r="D405" s="14">
        <v>2009</v>
      </c>
      <c r="E405" s="19">
        <v>4.452745E-5</v>
      </c>
      <c r="F405" s="14">
        <v>1.1019160000000001E-3</v>
      </c>
      <c r="G405" s="14">
        <v>3.1472589999999999E-3</v>
      </c>
      <c r="H405" s="14">
        <v>2</v>
      </c>
      <c r="I405" s="14">
        <v>5</v>
      </c>
      <c r="J405" s="14" t="s">
        <v>238</v>
      </c>
      <c r="K405" s="14">
        <v>5</v>
      </c>
      <c r="L405" s="14" t="str">
        <f>VLOOKUP($C405,'Info on Coh Anal Stocks'!$A$6:$K$68,2,FALSE)</f>
        <v>BC</v>
      </c>
      <c r="M405" s="14" t="str">
        <f>VLOOKUP($C405,'Info on Coh Anal Stocks'!$A$6:$K$68,3,FALSE)</f>
        <v>UGS</v>
      </c>
      <c r="N405" s="14" t="str">
        <f>VLOOKUP($C405,'Info on Coh Anal Stocks'!$A$6:$K$68,4,FALSE)</f>
        <v>Quinsam Fall</v>
      </c>
      <c r="O405" s="14">
        <f>VLOOKUP($C405,'Info on Coh Anal Stocks'!$A$6:$K$68,5,FALSE)</f>
        <v>2</v>
      </c>
      <c r="P405" s="14">
        <f>VLOOKUP($C405,'Info on Coh Anal Stocks'!$A$6:$K$68,6,FALSE)</f>
        <v>2</v>
      </c>
      <c r="Q405" s="14">
        <f>VLOOKUP($C405,'Info on Coh Anal Stocks'!$A$6:$K$68,7,FALSE)</f>
        <v>4</v>
      </c>
      <c r="R405" s="14">
        <f>VLOOKUP($C405,'Info on Coh Anal Stocks'!$A$6:$K$68,8,FALSE)</f>
        <v>6</v>
      </c>
      <c r="S405" s="14">
        <f>VLOOKUP($C405,'Info on Coh Anal Stocks'!$A$6:$K$68,9,FALSE)</f>
        <v>0</v>
      </c>
      <c r="T405" s="14">
        <f>VLOOKUP($C405,'Info on Coh Anal Stocks'!$A$6:$K$68,10,FALSE)</f>
        <v>3</v>
      </c>
      <c r="U405">
        <f t="shared" si="25"/>
        <v>2010</v>
      </c>
      <c r="V405" s="14">
        <f>VLOOKUP($C405,'Info on Coh Anal Stocks'!$A$6:$K$68,10,FALSE)</f>
        <v>3</v>
      </c>
      <c r="W405" t="str">
        <f t="shared" si="26"/>
        <v>ocean</v>
      </c>
      <c r="X405">
        <f t="shared" si="27"/>
        <v>0</v>
      </c>
    </row>
    <row r="406" spans="1:24" x14ac:dyDescent="0.25">
      <c r="A406" s="14" t="str">
        <f t="shared" si="24"/>
        <v>QUI2010</v>
      </c>
      <c r="B406" s="14" t="s">
        <v>3</v>
      </c>
      <c r="C406" s="14" t="s">
        <v>24</v>
      </c>
      <c r="D406" s="14">
        <v>2010</v>
      </c>
      <c r="E406" s="19">
        <v>8.447142E-5</v>
      </c>
      <c r="F406" s="14">
        <v>1.0592329999999999E-3</v>
      </c>
      <c r="G406" s="14">
        <v>2.9713360000000002E-3</v>
      </c>
      <c r="H406" s="14">
        <v>2</v>
      </c>
      <c r="I406" s="14">
        <v>5</v>
      </c>
      <c r="J406" s="14" t="s">
        <v>238</v>
      </c>
      <c r="K406" s="14">
        <v>5</v>
      </c>
      <c r="L406" s="14" t="str">
        <f>VLOOKUP($C406,'Info on Coh Anal Stocks'!$A$6:$K$68,2,FALSE)</f>
        <v>BC</v>
      </c>
      <c r="M406" s="14" t="str">
        <f>VLOOKUP($C406,'Info on Coh Anal Stocks'!$A$6:$K$68,3,FALSE)</f>
        <v>UGS</v>
      </c>
      <c r="N406" s="14" t="str">
        <f>VLOOKUP($C406,'Info on Coh Anal Stocks'!$A$6:$K$68,4,FALSE)</f>
        <v>Quinsam Fall</v>
      </c>
      <c r="O406" s="14">
        <f>VLOOKUP($C406,'Info on Coh Anal Stocks'!$A$6:$K$68,5,FALSE)</f>
        <v>2</v>
      </c>
      <c r="P406" s="14">
        <f>VLOOKUP($C406,'Info on Coh Anal Stocks'!$A$6:$K$68,6,FALSE)</f>
        <v>2</v>
      </c>
      <c r="Q406" s="14">
        <f>VLOOKUP($C406,'Info on Coh Anal Stocks'!$A$6:$K$68,7,FALSE)</f>
        <v>4</v>
      </c>
      <c r="R406" s="14">
        <f>VLOOKUP($C406,'Info on Coh Anal Stocks'!$A$6:$K$68,8,FALSE)</f>
        <v>6</v>
      </c>
      <c r="S406" s="14">
        <f>VLOOKUP($C406,'Info on Coh Anal Stocks'!$A$6:$K$68,9,FALSE)</f>
        <v>0</v>
      </c>
      <c r="T406" s="14">
        <f>VLOOKUP($C406,'Info on Coh Anal Stocks'!$A$6:$K$68,10,FALSE)</f>
        <v>3</v>
      </c>
      <c r="U406">
        <f t="shared" si="25"/>
        <v>2011</v>
      </c>
      <c r="V406" s="14">
        <f>VLOOKUP($C406,'Info on Coh Anal Stocks'!$A$6:$K$68,10,FALSE)</f>
        <v>3</v>
      </c>
      <c r="W406" t="str">
        <f t="shared" si="26"/>
        <v>ocean</v>
      </c>
      <c r="X406">
        <f t="shared" si="27"/>
        <v>0</v>
      </c>
    </row>
    <row r="407" spans="1:24" x14ac:dyDescent="0.25">
      <c r="A407" s="14" t="str">
        <f t="shared" si="24"/>
        <v>QUI2011</v>
      </c>
      <c r="B407" s="14" t="s">
        <v>3</v>
      </c>
      <c r="C407" s="14" t="s">
        <v>24</v>
      </c>
      <c r="D407" s="14">
        <v>2011</v>
      </c>
      <c r="E407" s="14">
        <v>1.0402789999999999E-4</v>
      </c>
      <c r="F407" s="14">
        <v>1.5135890000000001E-3</v>
      </c>
      <c r="G407" s="14">
        <v>4.3372760000000002E-3</v>
      </c>
      <c r="H407" s="14">
        <v>2</v>
      </c>
      <c r="I407" s="14">
        <v>5</v>
      </c>
      <c r="J407" s="14" t="s">
        <v>238</v>
      </c>
      <c r="K407" s="14">
        <v>5</v>
      </c>
      <c r="L407" s="14" t="str">
        <f>VLOOKUP($C407,'Info on Coh Anal Stocks'!$A$6:$K$68,2,FALSE)</f>
        <v>BC</v>
      </c>
      <c r="M407" s="14" t="str">
        <f>VLOOKUP($C407,'Info on Coh Anal Stocks'!$A$6:$K$68,3,FALSE)</f>
        <v>UGS</v>
      </c>
      <c r="N407" s="14" t="str">
        <f>VLOOKUP($C407,'Info on Coh Anal Stocks'!$A$6:$K$68,4,FALSE)</f>
        <v>Quinsam Fall</v>
      </c>
      <c r="O407" s="14">
        <f>VLOOKUP($C407,'Info on Coh Anal Stocks'!$A$6:$K$68,5,FALSE)</f>
        <v>2</v>
      </c>
      <c r="P407" s="14">
        <f>VLOOKUP($C407,'Info on Coh Anal Stocks'!$A$6:$K$68,6,FALSE)</f>
        <v>2</v>
      </c>
      <c r="Q407" s="14">
        <f>VLOOKUP($C407,'Info on Coh Anal Stocks'!$A$6:$K$68,7,FALSE)</f>
        <v>4</v>
      </c>
      <c r="R407" s="14">
        <f>VLOOKUP($C407,'Info on Coh Anal Stocks'!$A$6:$K$68,8,FALSE)</f>
        <v>6</v>
      </c>
      <c r="S407" s="14">
        <f>VLOOKUP($C407,'Info on Coh Anal Stocks'!$A$6:$K$68,9,FALSE)</f>
        <v>0</v>
      </c>
      <c r="T407" s="14">
        <f>VLOOKUP($C407,'Info on Coh Anal Stocks'!$A$6:$K$68,10,FALSE)</f>
        <v>3</v>
      </c>
      <c r="U407">
        <f t="shared" si="25"/>
        <v>2012</v>
      </c>
      <c r="V407" s="14">
        <f>VLOOKUP($C407,'Info on Coh Anal Stocks'!$A$6:$K$68,10,FALSE)</f>
        <v>3</v>
      </c>
      <c r="W407" t="str">
        <f t="shared" si="26"/>
        <v>ocean</v>
      </c>
      <c r="X407">
        <f t="shared" si="27"/>
        <v>0</v>
      </c>
    </row>
    <row r="408" spans="1:24" x14ac:dyDescent="0.25">
      <c r="A408" s="14" t="str">
        <f t="shared" si="24"/>
        <v>QUI2012</v>
      </c>
      <c r="B408" s="14" t="s">
        <v>3</v>
      </c>
      <c r="C408" s="14" t="s">
        <v>24</v>
      </c>
      <c r="D408" s="14">
        <v>2012</v>
      </c>
      <c r="E408" s="14">
        <v>1.077612E-4</v>
      </c>
      <c r="F408" s="14">
        <v>3.8959210000000001E-3</v>
      </c>
      <c r="G408" s="14">
        <v>1.4992749999999999E-2</v>
      </c>
      <c r="H408" s="14">
        <v>2</v>
      </c>
      <c r="I408" s="14">
        <v>5</v>
      </c>
      <c r="J408" s="14" t="s">
        <v>239</v>
      </c>
      <c r="K408" s="14">
        <v>4</v>
      </c>
      <c r="L408" s="14" t="str">
        <f>VLOOKUP($C408,'Info on Coh Anal Stocks'!$A$6:$K$68,2,FALSE)</f>
        <v>BC</v>
      </c>
      <c r="M408" s="14" t="str">
        <f>VLOOKUP($C408,'Info on Coh Anal Stocks'!$A$6:$K$68,3,FALSE)</f>
        <v>UGS</v>
      </c>
      <c r="N408" s="14" t="str">
        <f>VLOOKUP($C408,'Info on Coh Anal Stocks'!$A$6:$K$68,4,FALSE)</f>
        <v>Quinsam Fall</v>
      </c>
      <c r="O408" s="14">
        <f>VLOOKUP($C408,'Info on Coh Anal Stocks'!$A$6:$K$68,5,FALSE)</f>
        <v>2</v>
      </c>
      <c r="P408" s="14">
        <f>VLOOKUP($C408,'Info on Coh Anal Stocks'!$A$6:$K$68,6,FALSE)</f>
        <v>2</v>
      </c>
      <c r="Q408" s="14">
        <f>VLOOKUP($C408,'Info on Coh Anal Stocks'!$A$6:$K$68,7,FALSE)</f>
        <v>4</v>
      </c>
      <c r="R408" s="14">
        <f>VLOOKUP($C408,'Info on Coh Anal Stocks'!$A$6:$K$68,8,FALSE)</f>
        <v>6</v>
      </c>
      <c r="S408" s="14">
        <f>VLOOKUP($C408,'Info on Coh Anal Stocks'!$A$6:$K$68,9,FALSE)</f>
        <v>0</v>
      </c>
      <c r="T408" s="14">
        <f>VLOOKUP($C408,'Info on Coh Anal Stocks'!$A$6:$K$68,10,FALSE)</f>
        <v>3</v>
      </c>
      <c r="U408">
        <f t="shared" si="25"/>
        <v>2013</v>
      </c>
      <c r="V408" s="14">
        <f>VLOOKUP($C408,'Info on Coh Anal Stocks'!$A$6:$K$68,10,FALSE)</f>
        <v>3</v>
      </c>
      <c r="W408" t="str">
        <f t="shared" si="26"/>
        <v>ocean</v>
      </c>
      <c r="X408">
        <f t="shared" si="27"/>
        <v>1</v>
      </c>
    </row>
    <row r="409" spans="1:24" x14ac:dyDescent="0.25">
      <c r="A409" s="14" t="str">
        <f t="shared" si="24"/>
        <v>QUI2013</v>
      </c>
      <c r="B409" s="14" t="s">
        <v>3</v>
      </c>
      <c r="C409" s="14" t="s">
        <v>24</v>
      </c>
      <c r="D409" s="14">
        <v>2013</v>
      </c>
      <c r="E409" s="14">
        <v>1.474325E-4</v>
      </c>
      <c r="F409" s="14">
        <v>1.378771E-3</v>
      </c>
      <c r="G409" s="14">
        <v>2.0019950000000002E-2</v>
      </c>
      <c r="H409" s="14">
        <v>2</v>
      </c>
      <c r="I409" s="14">
        <v>5</v>
      </c>
      <c r="J409" s="14" t="s">
        <v>239</v>
      </c>
      <c r="K409" s="14">
        <v>3</v>
      </c>
      <c r="L409" s="14" t="str">
        <f>VLOOKUP($C409,'Info on Coh Anal Stocks'!$A$6:$K$68,2,FALSE)</f>
        <v>BC</v>
      </c>
      <c r="M409" s="14" t="str">
        <f>VLOOKUP($C409,'Info on Coh Anal Stocks'!$A$6:$K$68,3,FALSE)</f>
        <v>UGS</v>
      </c>
      <c r="N409" s="14" t="str">
        <f>VLOOKUP($C409,'Info on Coh Anal Stocks'!$A$6:$K$68,4,FALSE)</f>
        <v>Quinsam Fall</v>
      </c>
      <c r="O409" s="14">
        <f>VLOOKUP($C409,'Info on Coh Anal Stocks'!$A$6:$K$68,5,FALSE)</f>
        <v>2</v>
      </c>
      <c r="P409" s="14">
        <f>VLOOKUP($C409,'Info on Coh Anal Stocks'!$A$6:$K$68,6,FALSE)</f>
        <v>2</v>
      </c>
      <c r="Q409" s="14">
        <f>VLOOKUP($C409,'Info on Coh Anal Stocks'!$A$6:$K$68,7,FALSE)</f>
        <v>4</v>
      </c>
      <c r="R409" s="14">
        <f>VLOOKUP($C409,'Info on Coh Anal Stocks'!$A$6:$K$68,8,FALSE)</f>
        <v>6</v>
      </c>
      <c r="S409" s="14">
        <f>VLOOKUP($C409,'Info on Coh Anal Stocks'!$A$6:$K$68,9,FALSE)</f>
        <v>0</v>
      </c>
      <c r="T409" s="14">
        <f>VLOOKUP($C409,'Info on Coh Anal Stocks'!$A$6:$K$68,10,FALSE)</f>
        <v>3</v>
      </c>
      <c r="U409">
        <f t="shared" si="25"/>
        <v>2014</v>
      </c>
      <c r="V409" s="14">
        <f>VLOOKUP($C409,'Info on Coh Anal Stocks'!$A$6:$K$68,10,FALSE)</f>
        <v>3</v>
      </c>
      <c r="W409" t="str">
        <f t="shared" si="26"/>
        <v>ocean</v>
      </c>
      <c r="X409">
        <f t="shared" si="27"/>
        <v>2</v>
      </c>
    </row>
    <row r="410" spans="1:24" x14ac:dyDescent="0.25">
      <c r="A410" s="14" t="str">
        <f t="shared" si="24"/>
        <v>QUI2014</v>
      </c>
      <c r="B410" s="14" t="s">
        <v>3</v>
      </c>
      <c r="C410" s="14" t="s">
        <v>24</v>
      </c>
      <c r="D410" s="14">
        <v>2014</v>
      </c>
      <c r="E410" s="14">
        <v>3.0484909999999997E-4</v>
      </c>
      <c r="F410" s="14">
        <v>3.0484909999999997E-4</v>
      </c>
      <c r="G410" s="14">
        <v>2.1698970000000001E-2</v>
      </c>
      <c r="H410" s="14">
        <v>2</v>
      </c>
      <c r="I410" s="14">
        <v>5</v>
      </c>
      <c r="J410" s="14" t="s">
        <v>239</v>
      </c>
      <c r="K410" s="14">
        <v>2</v>
      </c>
      <c r="L410" s="14" t="str">
        <f>VLOOKUP($C410,'Info on Coh Anal Stocks'!$A$6:$K$68,2,FALSE)</f>
        <v>BC</v>
      </c>
      <c r="M410" s="14" t="str">
        <f>VLOOKUP($C410,'Info on Coh Anal Stocks'!$A$6:$K$68,3,FALSE)</f>
        <v>UGS</v>
      </c>
      <c r="N410" s="14" t="str">
        <f>VLOOKUP($C410,'Info on Coh Anal Stocks'!$A$6:$K$68,4,FALSE)</f>
        <v>Quinsam Fall</v>
      </c>
      <c r="O410" s="14">
        <f>VLOOKUP($C410,'Info on Coh Anal Stocks'!$A$6:$K$68,5,FALSE)</f>
        <v>2</v>
      </c>
      <c r="P410" s="14">
        <f>VLOOKUP($C410,'Info on Coh Anal Stocks'!$A$6:$K$68,6,FALSE)</f>
        <v>2</v>
      </c>
      <c r="Q410" s="14">
        <f>VLOOKUP($C410,'Info on Coh Anal Stocks'!$A$6:$K$68,7,FALSE)</f>
        <v>4</v>
      </c>
      <c r="R410" s="14">
        <f>VLOOKUP($C410,'Info on Coh Anal Stocks'!$A$6:$K$68,8,FALSE)</f>
        <v>6</v>
      </c>
      <c r="S410" s="14">
        <f>VLOOKUP($C410,'Info on Coh Anal Stocks'!$A$6:$K$68,9,FALSE)</f>
        <v>0</v>
      </c>
      <c r="T410" s="14">
        <f>VLOOKUP($C410,'Info on Coh Anal Stocks'!$A$6:$K$68,10,FALSE)</f>
        <v>3</v>
      </c>
      <c r="U410">
        <f t="shared" si="25"/>
        <v>2015</v>
      </c>
      <c r="V410" s="14">
        <f>VLOOKUP($C410,'Info on Coh Anal Stocks'!$A$6:$K$68,10,FALSE)</f>
        <v>3</v>
      </c>
      <c r="W410" t="str">
        <f t="shared" si="26"/>
        <v>ocean</v>
      </c>
      <c r="X410">
        <f t="shared" si="27"/>
        <v>3</v>
      </c>
    </row>
    <row r="411" spans="1:24" x14ac:dyDescent="0.25">
      <c r="A411" s="14" t="str">
        <f t="shared" si="24"/>
        <v>RBT1973</v>
      </c>
      <c r="B411" s="14" t="s">
        <v>3</v>
      </c>
      <c r="C411" s="14" t="s">
        <v>26</v>
      </c>
      <c r="D411" s="14">
        <v>1973</v>
      </c>
      <c r="E411" s="14">
        <v>1.70649E-3</v>
      </c>
      <c r="F411" s="14">
        <v>1.3107529999999999E-2</v>
      </c>
      <c r="G411" s="14">
        <v>3.4830409999999999E-2</v>
      </c>
      <c r="H411" s="14">
        <v>2</v>
      </c>
      <c r="I411" s="14">
        <v>5</v>
      </c>
      <c r="J411" s="14" t="s">
        <v>238</v>
      </c>
      <c r="K411" s="14">
        <v>5</v>
      </c>
      <c r="L411" s="14" t="str">
        <f>VLOOKUP($C411,'Info on Coh Anal Stocks'!$A$6:$K$68,2,FALSE)</f>
        <v>BC</v>
      </c>
      <c r="M411" s="14" t="str">
        <f>VLOOKUP($C411,'Info on Coh Anal Stocks'!$A$6:$K$68,3,FALSE)</f>
        <v>WCVI</v>
      </c>
      <c r="N411" s="14" t="str">
        <f>VLOOKUP($C411,'Info on Coh Anal Stocks'!$A$6:$K$68,4,FALSE)</f>
        <v>Robertson Creek</v>
      </c>
      <c r="O411" s="14">
        <f>VLOOKUP($C411,'Info on Coh Anal Stocks'!$A$6:$K$68,5,FALSE)</f>
        <v>2</v>
      </c>
      <c r="P411" s="14">
        <f>VLOOKUP($C411,'Info on Coh Anal Stocks'!$A$6:$K$68,6,FALSE)</f>
        <v>2</v>
      </c>
      <c r="Q411" s="14">
        <f>VLOOKUP($C411,'Info on Coh Anal Stocks'!$A$6:$K$68,7,FALSE)</f>
        <v>4</v>
      </c>
      <c r="R411" s="14">
        <f>VLOOKUP($C411,'Info on Coh Anal Stocks'!$A$6:$K$68,8,FALSE)</f>
        <v>5</v>
      </c>
      <c r="S411" s="14">
        <f>VLOOKUP($C411,'Info on Coh Anal Stocks'!$A$6:$K$68,9,FALSE)</f>
        <v>0</v>
      </c>
      <c r="T411" s="14">
        <f>VLOOKUP($C411,'Info on Coh Anal Stocks'!$A$6:$K$68,10,FALSE)</f>
        <v>3</v>
      </c>
      <c r="U411">
        <f t="shared" si="25"/>
        <v>1974</v>
      </c>
      <c r="V411" s="14">
        <f>VLOOKUP($C411,'Info on Coh Anal Stocks'!$A$6:$K$68,10,FALSE)</f>
        <v>3</v>
      </c>
      <c r="W411" t="str">
        <f t="shared" si="26"/>
        <v>ocean</v>
      </c>
      <c r="X411">
        <f t="shared" si="27"/>
        <v>0</v>
      </c>
    </row>
    <row r="412" spans="1:24" x14ac:dyDescent="0.25">
      <c r="A412" s="14" t="str">
        <f t="shared" si="24"/>
        <v>RBT1974</v>
      </c>
      <c r="B412" s="14" t="s">
        <v>3</v>
      </c>
      <c r="C412" s="14" t="s">
        <v>26</v>
      </c>
      <c r="D412" s="14">
        <v>1974</v>
      </c>
      <c r="E412" s="14">
        <v>6.2200989999999998E-3</v>
      </c>
      <c r="F412" s="14">
        <v>7.771894E-2</v>
      </c>
      <c r="G412" s="14">
        <v>0.2009523</v>
      </c>
      <c r="H412" s="14">
        <v>2</v>
      </c>
      <c r="I412" s="14">
        <v>5</v>
      </c>
      <c r="J412" s="14" t="s">
        <v>238</v>
      </c>
      <c r="K412" s="14">
        <v>5</v>
      </c>
      <c r="L412" s="14" t="str">
        <f>VLOOKUP($C412,'Info on Coh Anal Stocks'!$A$6:$K$68,2,FALSE)</f>
        <v>BC</v>
      </c>
      <c r="M412" s="14" t="str">
        <f>VLOOKUP($C412,'Info on Coh Anal Stocks'!$A$6:$K$68,3,FALSE)</f>
        <v>WCVI</v>
      </c>
      <c r="N412" s="14" t="str">
        <f>VLOOKUP($C412,'Info on Coh Anal Stocks'!$A$6:$K$68,4,FALSE)</f>
        <v>Robertson Creek</v>
      </c>
      <c r="O412" s="14">
        <f>VLOOKUP($C412,'Info on Coh Anal Stocks'!$A$6:$K$68,5,FALSE)</f>
        <v>2</v>
      </c>
      <c r="P412" s="14">
        <f>VLOOKUP($C412,'Info on Coh Anal Stocks'!$A$6:$K$68,6,FALSE)</f>
        <v>2</v>
      </c>
      <c r="Q412" s="14">
        <f>VLOOKUP($C412,'Info on Coh Anal Stocks'!$A$6:$K$68,7,FALSE)</f>
        <v>4</v>
      </c>
      <c r="R412" s="14">
        <f>VLOOKUP($C412,'Info on Coh Anal Stocks'!$A$6:$K$68,8,FALSE)</f>
        <v>5</v>
      </c>
      <c r="S412" s="14">
        <f>VLOOKUP($C412,'Info on Coh Anal Stocks'!$A$6:$K$68,9,FALSE)</f>
        <v>0</v>
      </c>
      <c r="T412" s="14">
        <f>VLOOKUP($C412,'Info on Coh Anal Stocks'!$A$6:$K$68,10,FALSE)</f>
        <v>3</v>
      </c>
      <c r="U412">
        <f t="shared" si="25"/>
        <v>1975</v>
      </c>
      <c r="V412" s="14">
        <f>VLOOKUP($C412,'Info on Coh Anal Stocks'!$A$6:$K$68,10,FALSE)</f>
        <v>3</v>
      </c>
      <c r="W412" t="str">
        <f t="shared" si="26"/>
        <v>ocean</v>
      </c>
      <c r="X412">
        <f t="shared" si="27"/>
        <v>0</v>
      </c>
    </row>
    <row r="413" spans="1:24" x14ac:dyDescent="0.25">
      <c r="A413" s="14" t="str">
        <f t="shared" si="24"/>
        <v>RBT1975</v>
      </c>
      <c r="B413" s="14" t="s">
        <v>3</v>
      </c>
      <c r="C413" s="14" t="s">
        <v>26</v>
      </c>
      <c r="D413" s="14">
        <v>1975</v>
      </c>
      <c r="E413" s="14">
        <v>6.7902099999999996E-3</v>
      </c>
      <c r="F413" s="14">
        <v>3.9582970000000002E-2</v>
      </c>
      <c r="G413" s="14">
        <v>0.10070610000000001</v>
      </c>
      <c r="H413" s="14">
        <v>2</v>
      </c>
      <c r="I413" s="14">
        <v>5</v>
      </c>
      <c r="J413" s="14" t="s">
        <v>238</v>
      </c>
      <c r="K413" s="14">
        <v>5</v>
      </c>
      <c r="L413" s="14" t="str">
        <f>VLOOKUP($C413,'Info on Coh Anal Stocks'!$A$6:$K$68,2,FALSE)</f>
        <v>BC</v>
      </c>
      <c r="M413" s="14" t="str">
        <f>VLOOKUP($C413,'Info on Coh Anal Stocks'!$A$6:$K$68,3,FALSE)</f>
        <v>WCVI</v>
      </c>
      <c r="N413" s="14" t="str">
        <f>VLOOKUP($C413,'Info on Coh Anal Stocks'!$A$6:$K$68,4,FALSE)</f>
        <v>Robertson Creek</v>
      </c>
      <c r="O413" s="14">
        <f>VLOOKUP($C413,'Info on Coh Anal Stocks'!$A$6:$K$68,5,FALSE)</f>
        <v>2</v>
      </c>
      <c r="P413" s="14">
        <f>VLOOKUP($C413,'Info on Coh Anal Stocks'!$A$6:$K$68,6,FALSE)</f>
        <v>2</v>
      </c>
      <c r="Q413" s="14">
        <f>VLOOKUP($C413,'Info on Coh Anal Stocks'!$A$6:$K$68,7,FALSE)</f>
        <v>4</v>
      </c>
      <c r="R413" s="14">
        <f>VLOOKUP($C413,'Info on Coh Anal Stocks'!$A$6:$K$68,8,FALSE)</f>
        <v>5</v>
      </c>
      <c r="S413" s="14">
        <f>VLOOKUP($C413,'Info on Coh Anal Stocks'!$A$6:$K$68,9,FALSE)</f>
        <v>0</v>
      </c>
      <c r="T413" s="14">
        <f>VLOOKUP($C413,'Info on Coh Anal Stocks'!$A$6:$K$68,10,FALSE)</f>
        <v>3</v>
      </c>
      <c r="U413">
        <f t="shared" si="25"/>
        <v>1976</v>
      </c>
      <c r="V413" s="14">
        <f>VLOOKUP($C413,'Info on Coh Anal Stocks'!$A$6:$K$68,10,FALSE)</f>
        <v>3</v>
      </c>
      <c r="W413" t="str">
        <f t="shared" si="26"/>
        <v>ocean</v>
      </c>
      <c r="X413">
        <f t="shared" si="27"/>
        <v>0</v>
      </c>
    </row>
    <row r="414" spans="1:24" x14ac:dyDescent="0.25">
      <c r="A414" s="14" t="str">
        <f t="shared" si="24"/>
        <v>RBT1976</v>
      </c>
      <c r="B414" s="14" t="s">
        <v>3</v>
      </c>
      <c r="C414" s="14" t="s">
        <v>26</v>
      </c>
      <c r="D414" s="14">
        <v>1976</v>
      </c>
      <c r="E414" s="14">
        <v>9.1872189999999999E-3</v>
      </c>
      <c r="F414" s="14">
        <v>4.9246829999999998E-2</v>
      </c>
      <c r="G414" s="14">
        <v>0.123752</v>
      </c>
      <c r="H414" s="14">
        <v>2</v>
      </c>
      <c r="I414" s="14">
        <v>5</v>
      </c>
      <c r="J414" s="14" t="s">
        <v>238</v>
      </c>
      <c r="K414" s="14">
        <v>5</v>
      </c>
      <c r="L414" s="14" t="str">
        <f>VLOOKUP($C414,'Info on Coh Anal Stocks'!$A$6:$K$68,2,FALSE)</f>
        <v>BC</v>
      </c>
      <c r="M414" s="14" t="str">
        <f>VLOOKUP($C414,'Info on Coh Anal Stocks'!$A$6:$K$68,3,FALSE)</f>
        <v>WCVI</v>
      </c>
      <c r="N414" s="14" t="str">
        <f>VLOOKUP($C414,'Info on Coh Anal Stocks'!$A$6:$K$68,4,FALSE)</f>
        <v>Robertson Creek</v>
      </c>
      <c r="O414" s="14">
        <f>VLOOKUP($C414,'Info on Coh Anal Stocks'!$A$6:$K$68,5,FALSE)</f>
        <v>2</v>
      </c>
      <c r="P414" s="14">
        <f>VLOOKUP($C414,'Info on Coh Anal Stocks'!$A$6:$K$68,6,FALSE)</f>
        <v>2</v>
      </c>
      <c r="Q414" s="14">
        <f>VLOOKUP($C414,'Info on Coh Anal Stocks'!$A$6:$K$68,7,FALSE)</f>
        <v>4</v>
      </c>
      <c r="R414" s="14">
        <f>VLOOKUP($C414,'Info on Coh Anal Stocks'!$A$6:$K$68,8,FALSE)</f>
        <v>5</v>
      </c>
      <c r="S414" s="14">
        <f>VLOOKUP($C414,'Info on Coh Anal Stocks'!$A$6:$K$68,9,FALSE)</f>
        <v>0</v>
      </c>
      <c r="T414" s="14">
        <f>VLOOKUP($C414,'Info on Coh Anal Stocks'!$A$6:$K$68,10,FALSE)</f>
        <v>3</v>
      </c>
      <c r="U414">
        <f t="shared" si="25"/>
        <v>1977</v>
      </c>
      <c r="V414" s="14">
        <f>VLOOKUP($C414,'Info on Coh Anal Stocks'!$A$6:$K$68,10,FALSE)</f>
        <v>3</v>
      </c>
      <c r="W414" t="str">
        <f t="shared" si="26"/>
        <v>ocean</v>
      </c>
      <c r="X414">
        <f t="shared" si="27"/>
        <v>0</v>
      </c>
    </row>
    <row r="415" spans="1:24" x14ac:dyDescent="0.25">
      <c r="A415" s="14" t="str">
        <f t="shared" si="24"/>
        <v>RBT1977</v>
      </c>
      <c r="B415" s="14" t="s">
        <v>3</v>
      </c>
      <c r="C415" s="14" t="s">
        <v>26</v>
      </c>
      <c r="D415" s="14">
        <v>1977</v>
      </c>
      <c r="E415" s="14">
        <v>3.3773119999999999E-3</v>
      </c>
      <c r="F415" s="14">
        <v>1.247054E-2</v>
      </c>
      <c r="G415" s="14">
        <v>3.0254619999999999E-2</v>
      </c>
      <c r="H415" s="14">
        <v>2</v>
      </c>
      <c r="I415" s="14">
        <v>5</v>
      </c>
      <c r="J415" s="14" t="s">
        <v>238</v>
      </c>
      <c r="K415" s="14">
        <v>5</v>
      </c>
      <c r="L415" s="14" t="str">
        <f>VLOOKUP($C415,'Info on Coh Anal Stocks'!$A$6:$K$68,2,FALSE)</f>
        <v>BC</v>
      </c>
      <c r="M415" s="14" t="str">
        <f>VLOOKUP($C415,'Info on Coh Anal Stocks'!$A$6:$K$68,3,FALSE)</f>
        <v>WCVI</v>
      </c>
      <c r="N415" s="14" t="str">
        <f>VLOOKUP($C415,'Info on Coh Anal Stocks'!$A$6:$K$68,4,FALSE)</f>
        <v>Robertson Creek</v>
      </c>
      <c r="O415" s="14">
        <f>VLOOKUP($C415,'Info on Coh Anal Stocks'!$A$6:$K$68,5,FALSE)</f>
        <v>2</v>
      </c>
      <c r="P415" s="14">
        <f>VLOOKUP($C415,'Info on Coh Anal Stocks'!$A$6:$K$68,6,FALSE)</f>
        <v>2</v>
      </c>
      <c r="Q415" s="14">
        <f>VLOOKUP($C415,'Info on Coh Anal Stocks'!$A$6:$K$68,7,FALSE)</f>
        <v>4</v>
      </c>
      <c r="R415" s="14">
        <f>VLOOKUP($C415,'Info on Coh Anal Stocks'!$A$6:$K$68,8,FALSE)</f>
        <v>5</v>
      </c>
      <c r="S415" s="14">
        <f>VLOOKUP($C415,'Info on Coh Anal Stocks'!$A$6:$K$68,9,FALSE)</f>
        <v>0</v>
      </c>
      <c r="T415" s="14">
        <f>VLOOKUP($C415,'Info on Coh Anal Stocks'!$A$6:$K$68,10,FALSE)</f>
        <v>3</v>
      </c>
      <c r="U415">
        <f t="shared" si="25"/>
        <v>1978</v>
      </c>
      <c r="V415" s="14">
        <f>VLOOKUP($C415,'Info on Coh Anal Stocks'!$A$6:$K$68,10,FALSE)</f>
        <v>3</v>
      </c>
      <c r="W415" t="str">
        <f t="shared" si="26"/>
        <v>ocean</v>
      </c>
      <c r="X415">
        <f t="shared" si="27"/>
        <v>0</v>
      </c>
    </row>
    <row r="416" spans="1:24" x14ac:dyDescent="0.25">
      <c r="A416" s="14" t="str">
        <f t="shared" si="24"/>
        <v>RBT1978</v>
      </c>
      <c r="B416" s="14" t="s">
        <v>3</v>
      </c>
      <c r="C416" s="14" t="s">
        <v>26</v>
      </c>
      <c r="D416" s="14">
        <v>1978</v>
      </c>
      <c r="E416" s="14">
        <v>4.3433639999999997E-3</v>
      </c>
      <c r="F416" s="14">
        <v>2.7194200000000002E-2</v>
      </c>
      <c r="G416" s="14">
        <v>7.1147150000000006E-2</v>
      </c>
      <c r="H416" s="14">
        <v>2</v>
      </c>
      <c r="I416" s="14">
        <v>5</v>
      </c>
      <c r="J416" s="14" t="s">
        <v>238</v>
      </c>
      <c r="K416" s="14">
        <v>5</v>
      </c>
      <c r="L416" s="14" t="str">
        <f>VLOOKUP($C416,'Info on Coh Anal Stocks'!$A$6:$K$68,2,FALSE)</f>
        <v>BC</v>
      </c>
      <c r="M416" s="14" t="str">
        <f>VLOOKUP($C416,'Info on Coh Anal Stocks'!$A$6:$K$68,3,FALSE)</f>
        <v>WCVI</v>
      </c>
      <c r="N416" s="14" t="str">
        <f>VLOOKUP($C416,'Info on Coh Anal Stocks'!$A$6:$K$68,4,FALSE)</f>
        <v>Robertson Creek</v>
      </c>
      <c r="O416" s="14">
        <f>VLOOKUP($C416,'Info on Coh Anal Stocks'!$A$6:$K$68,5,FALSE)</f>
        <v>2</v>
      </c>
      <c r="P416" s="14">
        <f>VLOOKUP($C416,'Info on Coh Anal Stocks'!$A$6:$K$68,6,FALSE)</f>
        <v>2</v>
      </c>
      <c r="Q416" s="14">
        <f>VLOOKUP($C416,'Info on Coh Anal Stocks'!$A$6:$K$68,7,FALSE)</f>
        <v>4</v>
      </c>
      <c r="R416" s="14">
        <f>VLOOKUP($C416,'Info on Coh Anal Stocks'!$A$6:$K$68,8,FALSE)</f>
        <v>5</v>
      </c>
      <c r="S416" s="14">
        <f>VLOOKUP($C416,'Info on Coh Anal Stocks'!$A$6:$K$68,9,FALSE)</f>
        <v>0</v>
      </c>
      <c r="T416" s="14">
        <f>VLOOKUP($C416,'Info on Coh Anal Stocks'!$A$6:$K$68,10,FALSE)</f>
        <v>3</v>
      </c>
      <c r="U416">
        <f t="shared" si="25"/>
        <v>1979</v>
      </c>
      <c r="V416" s="14">
        <f>VLOOKUP($C416,'Info on Coh Anal Stocks'!$A$6:$K$68,10,FALSE)</f>
        <v>3</v>
      </c>
      <c r="W416" t="str">
        <f t="shared" si="26"/>
        <v>ocean</v>
      </c>
      <c r="X416">
        <f t="shared" si="27"/>
        <v>0</v>
      </c>
    </row>
    <row r="417" spans="1:24" x14ac:dyDescent="0.25">
      <c r="A417" s="14" t="str">
        <f t="shared" si="24"/>
        <v>RBT1979</v>
      </c>
      <c r="B417" s="14" t="s">
        <v>3</v>
      </c>
      <c r="C417" s="14" t="s">
        <v>26</v>
      </c>
      <c r="D417" s="14">
        <v>1979</v>
      </c>
      <c r="E417" s="14">
        <v>3.1039380000000001E-3</v>
      </c>
      <c r="F417" s="14">
        <v>2.4547139999999999E-2</v>
      </c>
      <c r="G417" s="14">
        <v>6.5168760000000006E-2</v>
      </c>
      <c r="H417" s="14">
        <v>2</v>
      </c>
      <c r="I417" s="14">
        <v>5</v>
      </c>
      <c r="J417" s="14" t="s">
        <v>238</v>
      </c>
      <c r="K417" s="14">
        <v>5</v>
      </c>
      <c r="L417" s="14" t="str">
        <f>VLOOKUP($C417,'Info on Coh Anal Stocks'!$A$6:$K$68,2,FALSE)</f>
        <v>BC</v>
      </c>
      <c r="M417" s="14" t="str">
        <f>VLOOKUP($C417,'Info on Coh Anal Stocks'!$A$6:$K$68,3,FALSE)</f>
        <v>WCVI</v>
      </c>
      <c r="N417" s="14" t="str">
        <f>VLOOKUP($C417,'Info on Coh Anal Stocks'!$A$6:$K$68,4,FALSE)</f>
        <v>Robertson Creek</v>
      </c>
      <c r="O417" s="14">
        <f>VLOOKUP($C417,'Info on Coh Anal Stocks'!$A$6:$K$68,5,FALSE)</f>
        <v>2</v>
      </c>
      <c r="P417" s="14">
        <f>VLOOKUP($C417,'Info on Coh Anal Stocks'!$A$6:$K$68,6,FALSE)</f>
        <v>2</v>
      </c>
      <c r="Q417" s="14">
        <f>VLOOKUP($C417,'Info on Coh Anal Stocks'!$A$6:$K$68,7,FALSE)</f>
        <v>4</v>
      </c>
      <c r="R417" s="14">
        <f>VLOOKUP($C417,'Info on Coh Anal Stocks'!$A$6:$K$68,8,FALSE)</f>
        <v>5</v>
      </c>
      <c r="S417" s="14">
        <f>VLOOKUP($C417,'Info on Coh Anal Stocks'!$A$6:$K$68,9,FALSE)</f>
        <v>0</v>
      </c>
      <c r="T417" s="14">
        <f>VLOOKUP($C417,'Info on Coh Anal Stocks'!$A$6:$K$68,10,FALSE)</f>
        <v>3</v>
      </c>
      <c r="U417">
        <f t="shared" si="25"/>
        <v>1980</v>
      </c>
      <c r="V417" s="14">
        <f>VLOOKUP($C417,'Info on Coh Anal Stocks'!$A$6:$K$68,10,FALSE)</f>
        <v>3</v>
      </c>
      <c r="W417" t="str">
        <f t="shared" si="26"/>
        <v>ocean</v>
      </c>
      <c r="X417">
        <f t="shared" si="27"/>
        <v>0</v>
      </c>
    </row>
    <row r="418" spans="1:24" x14ac:dyDescent="0.25">
      <c r="A418" s="14" t="str">
        <f t="shared" si="24"/>
        <v>RBT1980</v>
      </c>
      <c r="B418" s="14" t="s">
        <v>3</v>
      </c>
      <c r="C418" s="14" t="s">
        <v>26</v>
      </c>
      <c r="D418" s="14">
        <v>1980</v>
      </c>
      <c r="E418" s="14">
        <v>2.688719E-3</v>
      </c>
      <c r="F418" s="14">
        <v>1.881408E-2</v>
      </c>
      <c r="G418" s="14">
        <v>4.9532989999999999E-2</v>
      </c>
      <c r="H418" s="14">
        <v>2</v>
      </c>
      <c r="I418" s="14">
        <v>5</v>
      </c>
      <c r="J418" s="14" t="s">
        <v>238</v>
      </c>
      <c r="K418" s="14">
        <v>5</v>
      </c>
      <c r="L418" s="14" t="str">
        <f>VLOOKUP($C418,'Info on Coh Anal Stocks'!$A$6:$K$68,2,FALSE)</f>
        <v>BC</v>
      </c>
      <c r="M418" s="14" t="str">
        <f>VLOOKUP($C418,'Info on Coh Anal Stocks'!$A$6:$K$68,3,FALSE)</f>
        <v>WCVI</v>
      </c>
      <c r="N418" s="14" t="str">
        <f>VLOOKUP($C418,'Info on Coh Anal Stocks'!$A$6:$K$68,4,FALSE)</f>
        <v>Robertson Creek</v>
      </c>
      <c r="O418" s="14">
        <f>VLOOKUP($C418,'Info on Coh Anal Stocks'!$A$6:$K$68,5,FALSE)</f>
        <v>2</v>
      </c>
      <c r="P418" s="14">
        <f>VLOOKUP($C418,'Info on Coh Anal Stocks'!$A$6:$K$68,6,FALSE)</f>
        <v>2</v>
      </c>
      <c r="Q418" s="14">
        <f>VLOOKUP($C418,'Info on Coh Anal Stocks'!$A$6:$K$68,7,FALSE)</f>
        <v>4</v>
      </c>
      <c r="R418" s="14">
        <f>VLOOKUP($C418,'Info on Coh Anal Stocks'!$A$6:$K$68,8,FALSE)</f>
        <v>5</v>
      </c>
      <c r="S418" s="14">
        <f>VLOOKUP($C418,'Info on Coh Anal Stocks'!$A$6:$K$68,9,FALSE)</f>
        <v>0</v>
      </c>
      <c r="T418" s="14">
        <f>VLOOKUP($C418,'Info on Coh Anal Stocks'!$A$6:$K$68,10,FALSE)</f>
        <v>3</v>
      </c>
      <c r="U418">
        <f t="shared" si="25"/>
        <v>1981</v>
      </c>
      <c r="V418" s="14">
        <f>VLOOKUP($C418,'Info on Coh Anal Stocks'!$A$6:$K$68,10,FALSE)</f>
        <v>3</v>
      </c>
      <c r="W418" t="str">
        <f t="shared" si="26"/>
        <v>ocean</v>
      </c>
      <c r="X418">
        <f t="shared" si="27"/>
        <v>0</v>
      </c>
    </row>
    <row r="419" spans="1:24" x14ac:dyDescent="0.25">
      <c r="A419" s="14" t="str">
        <f t="shared" si="24"/>
        <v>RBT1981</v>
      </c>
      <c r="B419" s="14" t="s">
        <v>3</v>
      </c>
      <c r="C419" s="14" t="s">
        <v>26</v>
      </c>
      <c r="D419" s="14">
        <v>1981</v>
      </c>
      <c r="E419" s="14">
        <v>2.0395209999999999E-3</v>
      </c>
      <c r="F419" s="14">
        <v>1.337024E-2</v>
      </c>
      <c r="G419" s="14">
        <v>3.5106409999999998E-2</v>
      </c>
      <c r="H419" s="14">
        <v>2</v>
      </c>
      <c r="I419" s="14">
        <v>5</v>
      </c>
      <c r="J419" s="14" t="s">
        <v>238</v>
      </c>
      <c r="K419" s="14">
        <v>5</v>
      </c>
      <c r="L419" s="14" t="str">
        <f>VLOOKUP($C419,'Info on Coh Anal Stocks'!$A$6:$K$68,2,FALSE)</f>
        <v>BC</v>
      </c>
      <c r="M419" s="14" t="str">
        <f>VLOOKUP($C419,'Info on Coh Anal Stocks'!$A$6:$K$68,3,FALSE)</f>
        <v>WCVI</v>
      </c>
      <c r="N419" s="14" t="str">
        <f>VLOOKUP($C419,'Info on Coh Anal Stocks'!$A$6:$K$68,4,FALSE)</f>
        <v>Robertson Creek</v>
      </c>
      <c r="O419" s="14">
        <f>VLOOKUP($C419,'Info on Coh Anal Stocks'!$A$6:$K$68,5,FALSE)</f>
        <v>2</v>
      </c>
      <c r="P419" s="14">
        <f>VLOOKUP($C419,'Info on Coh Anal Stocks'!$A$6:$K$68,6,FALSE)</f>
        <v>2</v>
      </c>
      <c r="Q419" s="14">
        <f>VLOOKUP($C419,'Info on Coh Anal Stocks'!$A$6:$K$68,7,FALSE)</f>
        <v>4</v>
      </c>
      <c r="R419" s="14">
        <f>VLOOKUP($C419,'Info on Coh Anal Stocks'!$A$6:$K$68,8,FALSE)</f>
        <v>5</v>
      </c>
      <c r="S419" s="14">
        <f>VLOOKUP($C419,'Info on Coh Anal Stocks'!$A$6:$K$68,9,FALSE)</f>
        <v>0</v>
      </c>
      <c r="T419" s="14">
        <f>VLOOKUP($C419,'Info on Coh Anal Stocks'!$A$6:$K$68,10,FALSE)</f>
        <v>3</v>
      </c>
      <c r="U419">
        <f t="shared" si="25"/>
        <v>1982</v>
      </c>
      <c r="V419" s="14">
        <f>VLOOKUP($C419,'Info on Coh Anal Stocks'!$A$6:$K$68,10,FALSE)</f>
        <v>3</v>
      </c>
      <c r="W419" t="str">
        <f t="shared" si="26"/>
        <v>ocean</v>
      </c>
      <c r="X419">
        <f t="shared" si="27"/>
        <v>0</v>
      </c>
    </row>
    <row r="420" spans="1:24" x14ac:dyDescent="0.25">
      <c r="A420" s="14" t="str">
        <f t="shared" si="24"/>
        <v>RBT1982</v>
      </c>
      <c r="B420" s="14" t="s">
        <v>3</v>
      </c>
      <c r="C420" s="14" t="s">
        <v>26</v>
      </c>
      <c r="D420" s="14">
        <v>1982</v>
      </c>
      <c r="E420" s="14">
        <v>9.4605410000000003E-4</v>
      </c>
      <c r="F420" s="14">
        <v>6.7327730000000001E-3</v>
      </c>
      <c r="G420" s="14">
        <v>1.716492E-2</v>
      </c>
      <c r="H420" s="14">
        <v>2</v>
      </c>
      <c r="I420" s="14">
        <v>5</v>
      </c>
      <c r="J420" s="14" t="s">
        <v>238</v>
      </c>
      <c r="K420" s="14">
        <v>5</v>
      </c>
      <c r="L420" s="14" t="str">
        <f>VLOOKUP($C420,'Info on Coh Anal Stocks'!$A$6:$K$68,2,FALSE)</f>
        <v>BC</v>
      </c>
      <c r="M420" s="14" t="str">
        <f>VLOOKUP($C420,'Info on Coh Anal Stocks'!$A$6:$K$68,3,FALSE)</f>
        <v>WCVI</v>
      </c>
      <c r="N420" s="14" t="str">
        <f>VLOOKUP($C420,'Info on Coh Anal Stocks'!$A$6:$K$68,4,FALSE)</f>
        <v>Robertson Creek</v>
      </c>
      <c r="O420" s="14">
        <f>VLOOKUP($C420,'Info on Coh Anal Stocks'!$A$6:$K$68,5,FALSE)</f>
        <v>2</v>
      </c>
      <c r="P420" s="14">
        <f>VLOOKUP($C420,'Info on Coh Anal Stocks'!$A$6:$K$68,6,FALSE)</f>
        <v>2</v>
      </c>
      <c r="Q420" s="14">
        <f>VLOOKUP($C420,'Info on Coh Anal Stocks'!$A$6:$K$68,7,FALSE)</f>
        <v>4</v>
      </c>
      <c r="R420" s="14">
        <f>VLOOKUP($C420,'Info on Coh Anal Stocks'!$A$6:$K$68,8,FALSE)</f>
        <v>5</v>
      </c>
      <c r="S420" s="14">
        <f>VLOOKUP($C420,'Info on Coh Anal Stocks'!$A$6:$K$68,9,FALSE)</f>
        <v>0</v>
      </c>
      <c r="T420" s="14">
        <f>VLOOKUP($C420,'Info on Coh Anal Stocks'!$A$6:$K$68,10,FALSE)</f>
        <v>3</v>
      </c>
      <c r="U420">
        <f t="shared" si="25"/>
        <v>1983</v>
      </c>
      <c r="V420" s="14">
        <f>VLOOKUP($C420,'Info on Coh Anal Stocks'!$A$6:$K$68,10,FALSE)</f>
        <v>3</v>
      </c>
      <c r="W420" t="str">
        <f t="shared" si="26"/>
        <v>ocean</v>
      </c>
      <c r="X420">
        <f t="shared" si="27"/>
        <v>0</v>
      </c>
    </row>
    <row r="421" spans="1:24" x14ac:dyDescent="0.25">
      <c r="A421" s="14" t="str">
        <f t="shared" si="24"/>
        <v>RBT1983</v>
      </c>
      <c r="B421" s="14" t="s">
        <v>3</v>
      </c>
      <c r="C421" s="14" t="s">
        <v>26</v>
      </c>
      <c r="D421" s="14">
        <v>1983</v>
      </c>
      <c r="E421" s="14">
        <v>1.9600229999999999E-4</v>
      </c>
      <c r="F421" s="14">
        <v>5.0049719999999999E-4</v>
      </c>
      <c r="G421" s="14">
        <v>1.175871E-3</v>
      </c>
      <c r="H421" s="14">
        <v>2</v>
      </c>
      <c r="I421" s="14">
        <v>5</v>
      </c>
      <c r="J421" s="14" t="s">
        <v>238</v>
      </c>
      <c r="K421" s="14">
        <v>5</v>
      </c>
      <c r="L421" s="14" t="str">
        <f>VLOOKUP($C421,'Info on Coh Anal Stocks'!$A$6:$K$68,2,FALSE)</f>
        <v>BC</v>
      </c>
      <c r="M421" s="14" t="str">
        <f>VLOOKUP($C421,'Info on Coh Anal Stocks'!$A$6:$K$68,3,FALSE)</f>
        <v>WCVI</v>
      </c>
      <c r="N421" s="14" t="str">
        <f>VLOOKUP($C421,'Info on Coh Anal Stocks'!$A$6:$K$68,4,FALSE)</f>
        <v>Robertson Creek</v>
      </c>
      <c r="O421" s="14">
        <f>VLOOKUP($C421,'Info on Coh Anal Stocks'!$A$6:$K$68,5,FALSE)</f>
        <v>2</v>
      </c>
      <c r="P421" s="14">
        <f>VLOOKUP($C421,'Info on Coh Anal Stocks'!$A$6:$K$68,6,FALSE)</f>
        <v>2</v>
      </c>
      <c r="Q421" s="14">
        <f>VLOOKUP($C421,'Info on Coh Anal Stocks'!$A$6:$K$68,7,FALSE)</f>
        <v>4</v>
      </c>
      <c r="R421" s="14">
        <f>VLOOKUP($C421,'Info on Coh Anal Stocks'!$A$6:$K$68,8,FALSE)</f>
        <v>5</v>
      </c>
      <c r="S421" s="14">
        <f>VLOOKUP($C421,'Info on Coh Anal Stocks'!$A$6:$K$68,9,FALSE)</f>
        <v>0</v>
      </c>
      <c r="T421" s="14">
        <f>VLOOKUP($C421,'Info on Coh Anal Stocks'!$A$6:$K$68,10,FALSE)</f>
        <v>3</v>
      </c>
      <c r="U421">
        <f t="shared" si="25"/>
        <v>1984</v>
      </c>
      <c r="V421" s="14">
        <f>VLOOKUP($C421,'Info on Coh Anal Stocks'!$A$6:$K$68,10,FALSE)</f>
        <v>3</v>
      </c>
      <c r="W421" t="str">
        <f t="shared" si="26"/>
        <v>ocean</v>
      </c>
      <c r="X421">
        <f t="shared" si="27"/>
        <v>0</v>
      </c>
    </row>
    <row r="422" spans="1:24" x14ac:dyDescent="0.25">
      <c r="A422" s="14" t="str">
        <f t="shared" si="24"/>
        <v>RBT1984</v>
      </c>
      <c r="B422" s="14" t="s">
        <v>3</v>
      </c>
      <c r="C422" s="14" t="s">
        <v>26</v>
      </c>
      <c r="D422" s="14">
        <v>1984</v>
      </c>
      <c r="E422" s="14">
        <v>1.3051689999999999E-3</v>
      </c>
      <c r="F422" s="14">
        <v>1.6166099999999999E-2</v>
      </c>
      <c r="G422" s="14">
        <v>4.3914370000000001E-2</v>
      </c>
      <c r="H422" s="14">
        <v>2</v>
      </c>
      <c r="I422" s="14">
        <v>5</v>
      </c>
      <c r="J422" s="14" t="s">
        <v>238</v>
      </c>
      <c r="K422" s="14">
        <v>5</v>
      </c>
      <c r="L422" s="14" t="str">
        <f>VLOOKUP($C422,'Info on Coh Anal Stocks'!$A$6:$K$68,2,FALSE)</f>
        <v>BC</v>
      </c>
      <c r="M422" s="14" t="str">
        <f>VLOOKUP($C422,'Info on Coh Anal Stocks'!$A$6:$K$68,3,FALSE)</f>
        <v>WCVI</v>
      </c>
      <c r="N422" s="14" t="str">
        <f>VLOOKUP($C422,'Info on Coh Anal Stocks'!$A$6:$K$68,4,FALSE)</f>
        <v>Robertson Creek</v>
      </c>
      <c r="O422" s="14">
        <f>VLOOKUP($C422,'Info on Coh Anal Stocks'!$A$6:$K$68,5,FALSE)</f>
        <v>2</v>
      </c>
      <c r="P422" s="14">
        <f>VLOOKUP($C422,'Info on Coh Anal Stocks'!$A$6:$K$68,6,FALSE)</f>
        <v>2</v>
      </c>
      <c r="Q422" s="14">
        <f>VLOOKUP($C422,'Info on Coh Anal Stocks'!$A$6:$K$68,7,FALSE)</f>
        <v>4</v>
      </c>
      <c r="R422" s="14">
        <f>VLOOKUP($C422,'Info on Coh Anal Stocks'!$A$6:$K$68,8,FALSE)</f>
        <v>5</v>
      </c>
      <c r="S422" s="14">
        <f>VLOOKUP($C422,'Info on Coh Anal Stocks'!$A$6:$K$68,9,FALSE)</f>
        <v>0</v>
      </c>
      <c r="T422" s="14">
        <f>VLOOKUP($C422,'Info on Coh Anal Stocks'!$A$6:$K$68,10,FALSE)</f>
        <v>3</v>
      </c>
      <c r="U422">
        <f t="shared" si="25"/>
        <v>1985</v>
      </c>
      <c r="V422" s="14">
        <f>VLOOKUP($C422,'Info on Coh Anal Stocks'!$A$6:$K$68,10,FALSE)</f>
        <v>3</v>
      </c>
      <c r="W422" t="str">
        <f t="shared" si="26"/>
        <v>ocean</v>
      </c>
      <c r="X422">
        <f t="shared" si="27"/>
        <v>0</v>
      </c>
    </row>
    <row r="423" spans="1:24" x14ac:dyDescent="0.25">
      <c r="A423" s="14" t="str">
        <f t="shared" si="24"/>
        <v>RBT1985</v>
      </c>
      <c r="B423" s="14" t="s">
        <v>3</v>
      </c>
      <c r="C423" s="14" t="s">
        <v>26</v>
      </c>
      <c r="D423" s="14">
        <v>1985</v>
      </c>
      <c r="E423" s="14">
        <v>1.235311E-3</v>
      </c>
      <c r="F423" s="14">
        <v>1.518833E-2</v>
      </c>
      <c r="G423" s="14">
        <v>4.209922E-2</v>
      </c>
      <c r="H423" s="14">
        <v>2</v>
      </c>
      <c r="I423" s="14">
        <v>5</v>
      </c>
      <c r="J423" s="14" t="s">
        <v>238</v>
      </c>
      <c r="K423" s="14">
        <v>5</v>
      </c>
      <c r="L423" s="14" t="str">
        <f>VLOOKUP($C423,'Info on Coh Anal Stocks'!$A$6:$K$68,2,FALSE)</f>
        <v>BC</v>
      </c>
      <c r="M423" s="14" t="str">
        <f>VLOOKUP($C423,'Info on Coh Anal Stocks'!$A$6:$K$68,3,FALSE)</f>
        <v>WCVI</v>
      </c>
      <c r="N423" s="14" t="str">
        <f>VLOOKUP($C423,'Info on Coh Anal Stocks'!$A$6:$K$68,4,FALSE)</f>
        <v>Robertson Creek</v>
      </c>
      <c r="O423" s="14">
        <f>VLOOKUP($C423,'Info on Coh Anal Stocks'!$A$6:$K$68,5,FALSE)</f>
        <v>2</v>
      </c>
      <c r="P423" s="14">
        <f>VLOOKUP($C423,'Info on Coh Anal Stocks'!$A$6:$K$68,6,FALSE)</f>
        <v>2</v>
      </c>
      <c r="Q423" s="14">
        <f>VLOOKUP($C423,'Info on Coh Anal Stocks'!$A$6:$K$68,7,FALSE)</f>
        <v>4</v>
      </c>
      <c r="R423" s="14">
        <f>VLOOKUP($C423,'Info on Coh Anal Stocks'!$A$6:$K$68,8,FALSE)</f>
        <v>5</v>
      </c>
      <c r="S423" s="14">
        <f>VLOOKUP($C423,'Info on Coh Anal Stocks'!$A$6:$K$68,9,FALSE)</f>
        <v>0</v>
      </c>
      <c r="T423" s="14">
        <f>VLOOKUP($C423,'Info on Coh Anal Stocks'!$A$6:$K$68,10,FALSE)</f>
        <v>3</v>
      </c>
      <c r="U423">
        <f t="shared" si="25"/>
        <v>1986</v>
      </c>
      <c r="V423" s="14">
        <f>VLOOKUP($C423,'Info on Coh Anal Stocks'!$A$6:$K$68,10,FALSE)</f>
        <v>3</v>
      </c>
      <c r="W423" t="str">
        <f t="shared" si="26"/>
        <v>ocean</v>
      </c>
      <c r="X423">
        <f t="shared" si="27"/>
        <v>0</v>
      </c>
    </row>
    <row r="424" spans="1:24" x14ac:dyDescent="0.25">
      <c r="A424" s="14" t="str">
        <f t="shared" si="24"/>
        <v>RBT1986</v>
      </c>
      <c r="B424" s="14" t="s">
        <v>3</v>
      </c>
      <c r="C424" s="14" t="s">
        <v>26</v>
      </c>
      <c r="D424" s="14">
        <v>1986</v>
      </c>
      <c r="E424" s="14">
        <v>2.2238560000000002E-3</v>
      </c>
      <c r="F424" s="14">
        <v>3.3983869999999999E-2</v>
      </c>
      <c r="G424" s="14">
        <v>9.5633209999999996E-2</v>
      </c>
      <c r="H424" s="14">
        <v>2</v>
      </c>
      <c r="I424" s="14">
        <v>5</v>
      </c>
      <c r="J424" s="14" t="s">
        <v>238</v>
      </c>
      <c r="K424" s="14">
        <v>5</v>
      </c>
      <c r="L424" s="14" t="str">
        <f>VLOOKUP($C424,'Info on Coh Anal Stocks'!$A$6:$K$68,2,FALSE)</f>
        <v>BC</v>
      </c>
      <c r="M424" s="14" t="str">
        <f>VLOOKUP($C424,'Info on Coh Anal Stocks'!$A$6:$K$68,3,FALSE)</f>
        <v>WCVI</v>
      </c>
      <c r="N424" s="14" t="str">
        <f>VLOOKUP($C424,'Info on Coh Anal Stocks'!$A$6:$K$68,4,FALSE)</f>
        <v>Robertson Creek</v>
      </c>
      <c r="O424" s="14">
        <f>VLOOKUP($C424,'Info on Coh Anal Stocks'!$A$6:$K$68,5,FALSE)</f>
        <v>2</v>
      </c>
      <c r="P424" s="14">
        <f>VLOOKUP($C424,'Info on Coh Anal Stocks'!$A$6:$K$68,6,FALSE)</f>
        <v>2</v>
      </c>
      <c r="Q424" s="14">
        <f>VLOOKUP($C424,'Info on Coh Anal Stocks'!$A$6:$K$68,7,FALSE)</f>
        <v>4</v>
      </c>
      <c r="R424" s="14">
        <f>VLOOKUP($C424,'Info on Coh Anal Stocks'!$A$6:$K$68,8,FALSE)</f>
        <v>5</v>
      </c>
      <c r="S424" s="14">
        <f>VLOOKUP($C424,'Info on Coh Anal Stocks'!$A$6:$K$68,9,FALSE)</f>
        <v>0</v>
      </c>
      <c r="T424" s="14">
        <f>VLOOKUP($C424,'Info on Coh Anal Stocks'!$A$6:$K$68,10,FALSE)</f>
        <v>3</v>
      </c>
      <c r="U424">
        <f t="shared" si="25"/>
        <v>1987</v>
      </c>
      <c r="V424" s="14">
        <f>VLOOKUP($C424,'Info on Coh Anal Stocks'!$A$6:$K$68,10,FALSE)</f>
        <v>3</v>
      </c>
      <c r="W424" t="str">
        <f t="shared" si="26"/>
        <v>ocean</v>
      </c>
      <c r="X424">
        <f t="shared" si="27"/>
        <v>0</v>
      </c>
    </row>
    <row r="425" spans="1:24" x14ac:dyDescent="0.25">
      <c r="A425" s="14" t="str">
        <f t="shared" si="24"/>
        <v>RBT1987</v>
      </c>
      <c r="B425" s="14" t="s">
        <v>3</v>
      </c>
      <c r="C425" s="14" t="s">
        <v>26</v>
      </c>
      <c r="D425" s="14">
        <v>1987</v>
      </c>
      <c r="E425" s="14">
        <v>3.8163210000000001E-3</v>
      </c>
      <c r="F425" s="14">
        <v>3.5412159999999998E-2</v>
      </c>
      <c r="G425" s="14">
        <v>9.7008490000000003E-2</v>
      </c>
      <c r="H425" s="14">
        <v>2</v>
      </c>
      <c r="I425" s="14">
        <v>5</v>
      </c>
      <c r="J425" s="14" t="s">
        <v>238</v>
      </c>
      <c r="K425" s="14">
        <v>5</v>
      </c>
      <c r="L425" s="14" t="str">
        <f>VLOOKUP($C425,'Info on Coh Anal Stocks'!$A$6:$K$68,2,FALSE)</f>
        <v>BC</v>
      </c>
      <c r="M425" s="14" t="str">
        <f>VLOOKUP($C425,'Info on Coh Anal Stocks'!$A$6:$K$68,3,FALSE)</f>
        <v>WCVI</v>
      </c>
      <c r="N425" s="14" t="str">
        <f>VLOOKUP($C425,'Info on Coh Anal Stocks'!$A$6:$K$68,4,FALSE)</f>
        <v>Robertson Creek</v>
      </c>
      <c r="O425" s="14">
        <f>VLOOKUP($C425,'Info on Coh Anal Stocks'!$A$6:$K$68,5,FALSE)</f>
        <v>2</v>
      </c>
      <c r="P425" s="14">
        <f>VLOOKUP($C425,'Info on Coh Anal Stocks'!$A$6:$K$68,6,FALSE)</f>
        <v>2</v>
      </c>
      <c r="Q425" s="14">
        <f>VLOOKUP($C425,'Info on Coh Anal Stocks'!$A$6:$K$68,7,FALSE)</f>
        <v>4</v>
      </c>
      <c r="R425" s="14">
        <f>VLOOKUP($C425,'Info on Coh Anal Stocks'!$A$6:$K$68,8,FALSE)</f>
        <v>5</v>
      </c>
      <c r="S425" s="14">
        <f>VLOOKUP($C425,'Info on Coh Anal Stocks'!$A$6:$K$68,9,FALSE)</f>
        <v>0</v>
      </c>
      <c r="T425" s="14">
        <f>VLOOKUP($C425,'Info on Coh Anal Stocks'!$A$6:$K$68,10,FALSE)</f>
        <v>3</v>
      </c>
      <c r="U425">
        <f t="shared" si="25"/>
        <v>1988</v>
      </c>
      <c r="V425" s="14">
        <f>VLOOKUP($C425,'Info on Coh Anal Stocks'!$A$6:$K$68,10,FALSE)</f>
        <v>3</v>
      </c>
      <c r="W425" t="str">
        <f t="shared" si="26"/>
        <v>ocean</v>
      </c>
      <c r="X425">
        <f t="shared" si="27"/>
        <v>0</v>
      </c>
    </row>
    <row r="426" spans="1:24" x14ac:dyDescent="0.25">
      <c r="A426" s="14" t="str">
        <f t="shared" si="24"/>
        <v>RBT1988</v>
      </c>
      <c r="B426" s="14" t="s">
        <v>3</v>
      </c>
      <c r="C426" s="14" t="s">
        <v>26</v>
      </c>
      <c r="D426" s="14">
        <v>1988</v>
      </c>
      <c r="E426" s="14">
        <v>4.8093119999999996E-3</v>
      </c>
      <c r="F426" s="14">
        <v>4.7567579999999998E-2</v>
      </c>
      <c r="G426" s="14">
        <v>0.12971150000000001</v>
      </c>
      <c r="H426" s="14">
        <v>2</v>
      </c>
      <c r="I426" s="14">
        <v>5</v>
      </c>
      <c r="J426" s="14" t="s">
        <v>238</v>
      </c>
      <c r="K426" s="14">
        <v>5</v>
      </c>
      <c r="L426" s="14" t="str">
        <f>VLOOKUP($C426,'Info on Coh Anal Stocks'!$A$6:$K$68,2,FALSE)</f>
        <v>BC</v>
      </c>
      <c r="M426" s="14" t="str">
        <f>VLOOKUP($C426,'Info on Coh Anal Stocks'!$A$6:$K$68,3,FALSE)</f>
        <v>WCVI</v>
      </c>
      <c r="N426" s="14" t="str">
        <f>VLOOKUP($C426,'Info on Coh Anal Stocks'!$A$6:$K$68,4,FALSE)</f>
        <v>Robertson Creek</v>
      </c>
      <c r="O426" s="14">
        <f>VLOOKUP($C426,'Info on Coh Anal Stocks'!$A$6:$K$68,5,FALSE)</f>
        <v>2</v>
      </c>
      <c r="P426" s="14">
        <f>VLOOKUP($C426,'Info on Coh Anal Stocks'!$A$6:$K$68,6,FALSE)</f>
        <v>2</v>
      </c>
      <c r="Q426" s="14">
        <f>VLOOKUP($C426,'Info on Coh Anal Stocks'!$A$6:$K$68,7,FALSE)</f>
        <v>4</v>
      </c>
      <c r="R426" s="14">
        <f>VLOOKUP($C426,'Info on Coh Anal Stocks'!$A$6:$K$68,8,FALSE)</f>
        <v>5</v>
      </c>
      <c r="S426" s="14">
        <f>VLOOKUP($C426,'Info on Coh Anal Stocks'!$A$6:$K$68,9,FALSE)</f>
        <v>0</v>
      </c>
      <c r="T426" s="14">
        <f>VLOOKUP($C426,'Info on Coh Anal Stocks'!$A$6:$K$68,10,FALSE)</f>
        <v>3</v>
      </c>
      <c r="U426">
        <f t="shared" si="25"/>
        <v>1989</v>
      </c>
      <c r="V426" s="14">
        <f>VLOOKUP($C426,'Info on Coh Anal Stocks'!$A$6:$K$68,10,FALSE)</f>
        <v>3</v>
      </c>
      <c r="W426" t="str">
        <f t="shared" si="26"/>
        <v>ocean</v>
      </c>
      <c r="X426">
        <f t="shared" si="27"/>
        <v>0</v>
      </c>
    </row>
    <row r="427" spans="1:24" x14ac:dyDescent="0.25">
      <c r="A427" s="14" t="str">
        <f t="shared" si="24"/>
        <v>RBT1989</v>
      </c>
      <c r="B427" s="14" t="s">
        <v>3</v>
      </c>
      <c r="C427" s="14" t="s">
        <v>26</v>
      </c>
      <c r="D427" s="14">
        <v>1989</v>
      </c>
      <c r="E427" s="14">
        <v>4.1195959999999997E-3</v>
      </c>
      <c r="F427" s="14">
        <v>3.717235E-2</v>
      </c>
      <c r="G427" s="14">
        <v>9.8691390000000004E-2</v>
      </c>
      <c r="H427" s="14">
        <v>2</v>
      </c>
      <c r="I427" s="14">
        <v>5</v>
      </c>
      <c r="J427" s="14" t="s">
        <v>238</v>
      </c>
      <c r="K427" s="14">
        <v>5</v>
      </c>
      <c r="L427" s="14" t="str">
        <f>VLOOKUP($C427,'Info on Coh Anal Stocks'!$A$6:$K$68,2,FALSE)</f>
        <v>BC</v>
      </c>
      <c r="M427" s="14" t="str">
        <f>VLOOKUP($C427,'Info on Coh Anal Stocks'!$A$6:$K$68,3,FALSE)</f>
        <v>WCVI</v>
      </c>
      <c r="N427" s="14" t="str">
        <f>VLOOKUP($C427,'Info on Coh Anal Stocks'!$A$6:$K$68,4,FALSE)</f>
        <v>Robertson Creek</v>
      </c>
      <c r="O427" s="14">
        <f>VLOOKUP($C427,'Info on Coh Anal Stocks'!$A$6:$K$68,5,FALSE)</f>
        <v>2</v>
      </c>
      <c r="P427" s="14">
        <f>VLOOKUP($C427,'Info on Coh Anal Stocks'!$A$6:$K$68,6,FALSE)</f>
        <v>2</v>
      </c>
      <c r="Q427" s="14">
        <f>VLOOKUP($C427,'Info on Coh Anal Stocks'!$A$6:$K$68,7,FALSE)</f>
        <v>4</v>
      </c>
      <c r="R427" s="14">
        <f>VLOOKUP($C427,'Info on Coh Anal Stocks'!$A$6:$K$68,8,FALSE)</f>
        <v>5</v>
      </c>
      <c r="S427" s="14">
        <f>VLOOKUP($C427,'Info on Coh Anal Stocks'!$A$6:$K$68,9,FALSE)</f>
        <v>0</v>
      </c>
      <c r="T427" s="14">
        <f>VLOOKUP($C427,'Info on Coh Anal Stocks'!$A$6:$K$68,10,FALSE)</f>
        <v>3</v>
      </c>
      <c r="U427">
        <f t="shared" si="25"/>
        <v>1990</v>
      </c>
      <c r="V427" s="14">
        <f>VLOOKUP($C427,'Info on Coh Anal Stocks'!$A$6:$K$68,10,FALSE)</f>
        <v>3</v>
      </c>
      <c r="W427" t="str">
        <f t="shared" si="26"/>
        <v>ocean</v>
      </c>
      <c r="X427">
        <f t="shared" si="27"/>
        <v>0</v>
      </c>
    </row>
    <row r="428" spans="1:24" x14ac:dyDescent="0.25">
      <c r="A428" s="14" t="str">
        <f t="shared" si="24"/>
        <v>RBT1990</v>
      </c>
      <c r="B428" s="14" t="s">
        <v>3</v>
      </c>
      <c r="C428" s="14" t="s">
        <v>26</v>
      </c>
      <c r="D428" s="14">
        <v>1990</v>
      </c>
      <c r="E428" s="14">
        <v>3.2474969999999998E-3</v>
      </c>
      <c r="F428" s="14">
        <v>2.0614799999999999E-2</v>
      </c>
      <c r="G428" s="14">
        <v>5.5388640000000003E-2</v>
      </c>
      <c r="H428" s="14">
        <v>2</v>
      </c>
      <c r="I428" s="14">
        <v>5</v>
      </c>
      <c r="J428" s="14" t="s">
        <v>238</v>
      </c>
      <c r="K428" s="14">
        <v>5</v>
      </c>
      <c r="L428" s="14" t="str">
        <f>VLOOKUP($C428,'Info on Coh Anal Stocks'!$A$6:$K$68,2,FALSE)</f>
        <v>BC</v>
      </c>
      <c r="M428" s="14" t="str">
        <f>VLOOKUP($C428,'Info on Coh Anal Stocks'!$A$6:$K$68,3,FALSE)</f>
        <v>WCVI</v>
      </c>
      <c r="N428" s="14" t="str">
        <f>VLOOKUP($C428,'Info on Coh Anal Stocks'!$A$6:$K$68,4,FALSE)</f>
        <v>Robertson Creek</v>
      </c>
      <c r="O428" s="14">
        <f>VLOOKUP($C428,'Info on Coh Anal Stocks'!$A$6:$K$68,5,FALSE)</f>
        <v>2</v>
      </c>
      <c r="P428" s="14">
        <f>VLOOKUP($C428,'Info on Coh Anal Stocks'!$A$6:$K$68,6,FALSE)</f>
        <v>2</v>
      </c>
      <c r="Q428" s="14">
        <f>VLOOKUP($C428,'Info on Coh Anal Stocks'!$A$6:$K$68,7,FALSE)</f>
        <v>4</v>
      </c>
      <c r="R428" s="14">
        <f>VLOOKUP($C428,'Info on Coh Anal Stocks'!$A$6:$K$68,8,FALSE)</f>
        <v>5</v>
      </c>
      <c r="S428" s="14">
        <f>VLOOKUP($C428,'Info on Coh Anal Stocks'!$A$6:$K$68,9,FALSE)</f>
        <v>0</v>
      </c>
      <c r="T428" s="14">
        <f>VLOOKUP($C428,'Info on Coh Anal Stocks'!$A$6:$K$68,10,FALSE)</f>
        <v>3</v>
      </c>
      <c r="U428">
        <f t="shared" si="25"/>
        <v>1991</v>
      </c>
      <c r="V428" s="14">
        <f>VLOOKUP($C428,'Info on Coh Anal Stocks'!$A$6:$K$68,10,FALSE)</f>
        <v>3</v>
      </c>
      <c r="W428" t="str">
        <f t="shared" si="26"/>
        <v>ocean</v>
      </c>
      <c r="X428">
        <f t="shared" si="27"/>
        <v>0</v>
      </c>
    </row>
    <row r="429" spans="1:24" x14ac:dyDescent="0.25">
      <c r="A429" s="14" t="str">
        <f t="shared" si="24"/>
        <v>RBT1991</v>
      </c>
      <c r="B429" s="14" t="s">
        <v>3</v>
      </c>
      <c r="C429" s="14" t="s">
        <v>26</v>
      </c>
      <c r="D429" s="14">
        <v>1991</v>
      </c>
      <c r="E429" s="14">
        <v>6.8023810000000004E-4</v>
      </c>
      <c r="F429" s="14">
        <v>4.3194389999999996E-3</v>
      </c>
      <c r="G429" s="14">
        <v>1.110676E-2</v>
      </c>
      <c r="H429" s="14">
        <v>2</v>
      </c>
      <c r="I429" s="14">
        <v>5</v>
      </c>
      <c r="J429" s="14" t="s">
        <v>238</v>
      </c>
      <c r="K429" s="14">
        <v>5</v>
      </c>
      <c r="L429" s="14" t="str">
        <f>VLOOKUP($C429,'Info on Coh Anal Stocks'!$A$6:$K$68,2,FALSE)</f>
        <v>BC</v>
      </c>
      <c r="M429" s="14" t="str">
        <f>VLOOKUP($C429,'Info on Coh Anal Stocks'!$A$6:$K$68,3,FALSE)</f>
        <v>WCVI</v>
      </c>
      <c r="N429" s="14" t="str">
        <f>VLOOKUP($C429,'Info on Coh Anal Stocks'!$A$6:$K$68,4,FALSE)</f>
        <v>Robertson Creek</v>
      </c>
      <c r="O429" s="14">
        <f>VLOOKUP($C429,'Info on Coh Anal Stocks'!$A$6:$K$68,5,FALSE)</f>
        <v>2</v>
      </c>
      <c r="P429" s="14">
        <f>VLOOKUP($C429,'Info on Coh Anal Stocks'!$A$6:$K$68,6,FALSE)</f>
        <v>2</v>
      </c>
      <c r="Q429" s="14">
        <f>VLOOKUP($C429,'Info on Coh Anal Stocks'!$A$6:$K$68,7,FALSE)</f>
        <v>4</v>
      </c>
      <c r="R429" s="14">
        <f>VLOOKUP($C429,'Info on Coh Anal Stocks'!$A$6:$K$68,8,FALSE)</f>
        <v>5</v>
      </c>
      <c r="S429" s="14">
        <f>VLOOKUP($C429,'Info on Coh Anal Stocks'!$A$6:$K$68,9,FALSE)</f>
        <v>0</v>
      </c>
      <c r="T429" s="14">
        <f>VLOOKUP($C429,'Info on Coh Anal Stocks'!$A$6:$K$68,10,FALSE)</f>
        <v>3</v>
      </c>
      <c r="U429">
        <f t="shared" si="25"/>
        <v>1992</v>
      </c>
      <c r="V429" s="14">
        <f>VLOOKUP($C429,'Info on Coh Anal Stocks'!$A$6:$K$68,10,FALSE)</f>
        <v>3</v>
      </c>
      <c r="W429" t="str">
        <f t="shared" si="26"/>
        <v>ocean</v>
      </c>
      <c r="X429">
        <f t="shared" si="27"/>
        <v>0</v>
      </c>
    </row>
    <row r="430" spans="1:24" x14ac:dyDescent="0.25">
      <c r="A430" s="14" t="str">
        <f t="shared" si="24"/>
        <v>RBT1992</v>
      </c>
      <c r="B430" s="14" t="s">
        <v>3</v>
      </c>
      <c r="C430" s="14" t="s">
        <v>26</v>
      </c>
      <c r="D430" s="14">
        <v>1992</v>
      </c>
      <c r="E430" s="19">
        <v>2.2479710000000002E-5</v>
      </c>
      <c r="F430" s="14">
        <v>1.1194239999999999E-4</v>
      </c>
      <c r="G430" s="14">
        <v>2.7641960000000001E-4</v>
      </c>
      <c r="H430" s="14">
        <v>2</v>
      </c>
      <c r="I430" s="14">
        <v>5</v>
      </c>
      <c r="J430" s="14" t="s">
        <v>238</v>
      </c>
      <c r="K430" s="14">
        <v>5</v>
      </c>
      <c r="L430" s="14" t="str">
        <f>VLOOKUP($C430,'Info on Coh Anal Stocks'!$A$6:$K$68,2,FALSE)</f>
        <v>BC</v>
      </c>
      <c r="M430" s="14" t="str">
        <f>VLOOKUP($C430,'Info on Coh Anal Stocks'!$A$6:$K$68,3,FALSE)</f>
        <v>WCVI</v>
      </c>
      <c r="N430" s="14" t="str">
        <f>VLOOKUP($C430,'Info on Coh Anal Stocks'!$A$6:$K$68,4,FALSE)</f>
        <v>Robertson Creek</v>
      </c>
      <c r="O430" s="14">
        <f>VLOOKUP($C430,'Info on Coh Anal Stocks'!$A$6:$K$68,5,FALSE)</f>
        <v>2</v>
      </c>
      <c r="P430" s="14">
        <f>VLOOKUP($C430,'Info on Coh Anal Stocks'!$A$6:$K$68,6,FALSE)</f>
        <v>2</v>
      </c>
      <c r="Q430" s="14">
        <f>VLOOKUP($C430,'Info on Coh Anal Stocks'!$A$6:$K$68,7,FALSE)</f>
        <v>4</v>
      </c>
      <c r="R430" s="14">
        <f>VLOOKUP($C430,'Info on Coh Anal Stocks'!$A$6:$K$68,8,FALSE)</f>
        <v>5</v>
      </c>
      <c r="S430" s="14">
        <f>VLOOKUP($C430,'Info on Coh Anal Stocks'!$A$6:$K$68,9,FALSE)</f>
        <v>0</v>
      </c>
      <c r="T430" s="14">
        <f>VLOOKUP($C430,'Info on Coh Anal Stocks'!$A$6:$K$68,10,FALSE)</f>
        <v>3</v>
      </c>
      <c r="U430">
        <f t="shared" si="25"/>
        <v>1993</v>
      </c>
      <c r="V430" s="14">
        <f>VLOOKUP($C430,'Info on Coh Anal Stocks'!$A$6:$K$68,10,FALSE)</f>
        <v>3</v>
      </c>
      <c r="W430" t="str">
        <f t="shared" si="26"/>
        <v>ocean</v>
      </c>
      <c r="X430">
        <f t="shared" si="27"/>
        <v>0</v>
      </c>
    </row>
    <row r="431" spans="1:24" x14ac:dyDescent="0.25">
      <c r="A431" s="14" t="str">
        <f t="shared" si="24"/>
        <v>RBT1993</v>
      </c>
      <c r="B431" s="14" t="s">
        <v>3</v>
      </c>
      <c r="C431" s="14" t="s">
        <v>26</v>
      </c>
      <c r="D431" s="14">
        <v>1993</v>
      </c>
      <c r="E431" s="14">
        <v>6.1766659999999999E-4</v>
      </c>
      <c r="F431" s="14">
        <v>8.3116100000000005E-3</v>
      </c>
      <c r="G431" s="14">
        <v>2.2280979999999999E-2</v>
      </c>
      <c r="H431" s="14">
        <v>2</v>
      </c>
      <c r="I431" s="14">
        <v>5</v>
      </c>
      <c r="J431" s="14" t="s">
        <v>238</v>
      </c>
      <c r="K431" s="14">
        <v>5</v>
      </c>
      <c r="L431" s="14" t="str">
        <f>VLOOKUP($C431,'Info on Coh Anal Stocks'!$A$6:$K$68,2,FALSE)</f>
        <v>BC</v>
      </c>
      <c r="M431" s="14" t="str">
        <f>VLOOKUP($C431,'Info on Coh Anal Stocks'!$A$6:$K$68,3,FALSE)</f>
        <v>WCVI</v>
      </c>
      <c r="N431" s="14" t="str">
        <f>VLOOKUP($C431,'Info on Coh Anal Stocks'!$A$6:$K$68,4,FALSE)</f>
        <v>Robertson Creek</v>
      </c>
      <c r="O431" s="14">
        <f>VLOOKUP($C431,'Info on Coh Anal Stocks'!$A$6:$K$68,5,FALSE)</f>
        <v>2</v>
      </c>
      <c r="P431" s="14">
        <f>VLOOKUP($C431,'Info on Coh Anal Stocks'!$A$6:$K$68,6,FALSE)</f>
        <v>2</v>
      </c>
      <c r="Q431" s="14">
        <f>VLOOKUP($C431,'Info on Coh Anal Stocks'!$A$6:$K$68,7,FALSE)</f>
        <v>4</v>
      </c>
      <c r="R431" s="14">
        <f>VLOOKUP($C431,'Info on Coh Anal Stocks'!$A$6:$K$68,8,FALSE)</f>
        <v>5</v>
      </c>
      <c r="S431" s="14">
        <f>VLOOKUP($C431,'Info on Coh Anal Stocks'!$A$6:$K$68,9,FALSE)</f>
        <v>0</v>
      </c>
      <c r="T431" s="14">
        <f>VLOOKUP($C431,'Info on Coh Anal Stocks'!$A$6:$K$68,10,FALSE)</f>
        <v>3</v>
      </c>
      <c r="U431">
        <f t="shared" si="25"/>
        <v>1994</v>
      </c>
      <c r="V431" s="14">
        <f>VLOOKUP($C431,'Info on Coh Anal Stocks'!$A$6:$K$68,10,FALSE)</f>
        <v>3</v>
      </c>
      <c r="W431" t="str">
        <f t="shared" si="26"/>
        <v>ocean</v>
      </c>
      <c r="X431">
        <f t="shared" si="27"/>
        <v>0</v>
      </c>
    </row>
    <row r="432" spans="1:24" x14ac:dyDescent="0.25">
      <c r="A432" s="14" t="str">
        <f t="shared" si="24"/>
        <v>RBT1994</v>
      </c>
      <c r="B432" s="14" t="s">
        <v>3</v>
      </c>
      <c r="C432" s="14" t="s">
        <v>26</v>
      </c>
      <c r="D432" s="14">
        <v>1994</v>
      </c>
      <c r="E432" s="14">
        <v>4.6774069999999999E-4</v>
      </c>
      <c r="F432" s="14">
        <v>1.649929E-2</v>
      </c>
      <c r="G432" s="14">
        <v>4.6834939999999999E-2</v>
      </c>
      <c r="H432" s="14">
        <v>2</v>
      </c>
      <c r="I432" s="14">
        <v>5</v>
      </c>
      <c r="J432" s="14" t="s">
        <v>238</v>
      </c>
      <c r="K432" s="14">
        <v>5</v>
      </c>
      <c r="L432" s="14" t="str">
        <f>VLOOKUP($C432,'Info on Coh Anal Stocks'!$A$6:$K$68,2,FALSE)</f>
        <v>BC</v>
      </c>
      <c r="M432" s="14" t="str">
        <f>VLOOKUP($C432,'Info on Coh Anal Stocks'!$A$6:$K$68,3,FALSE)</f>
        <v>WCVI</v>
      </c>
      <c r="N432" s="14" t="str">
        <f>VLOOKUP($C432,'Info on Coh Anal Stocks'!$A$6:$K$68,4,FALSE)</f>
        <v>Robertson Creek</v>
      </c>
      <c r="O432" s="14">
        <f>VLOOKUP($C432,'Info on Coh Anal Stocks'!$A$6:$K$68,5,FALSE)</f>
        <v>2</v>
      </c>
      <c r="P432" s="14">
        <f>VLOOKUP($C432,'Info on Coh Anal Stocks'!$A$6:$K$68,6,FALSE)</f>
        <v>2</v>
      </c>
      <c r="Q432" s="14">
        <f>VLOOKUP($C432,'Info on Coh Anal Stocks'!$A$6:$K$68,7,FALSE)</f>
        <v>4</v>
      </c>
      <c r="R432" s="14">
        <f>VLOOKUP($C432,'Info on Coh Anal Stocks'!$A$6:$K$68,8,FALSE)</f>
        <v>5</v>
      </c>
      <c r="S432" s="14">
        <f>VLOOKUP($C432,'Info on Coh Anal Stocks'!$A$6:$K$68,9,FALSE)</f>
        <v>0</v>
      </c>
      <c r="T432" s="14">
        <f>VLOOKUP($C432,'Info on Coh Anal Stocks'!$A$6:$K$68,10,FALSE)</f>
        <v>3</v>
      </c>
      <c r="U432">
        <f t="shared" si="25"/>
        <v>1995</v>
      </c>
      <c r="V432" s="14">
        <f>VLOOKUP($C432,'Info on Coh Anal Stocks'!$A$6:$K$68,10,FALSE)</f>
        <v>3</v>
      </c>
      <c r="W432" t="str">
        <f t="shared" si="26"/>
        <v>ocean</v>
      </c>
      <c r="X432">
        <f t="shared" si="27"/>
        <v>0</v>
      </c>
    </row>
    <row r="433" spans="1:24" x14ac:dyDescent="0.25">
      <c r="A433" s="14" t="str">
        <f t="shared" si="24"/>
        <v>RBT1995</v>
      </c>
      <c r="B433" s="14" t="s">
        <v>3</v>
      </c>
      <c r="C433" s="14" t="s">
        <v>26</v>
      </c>
      <c r="D433" s="14">
        <v>1995</v>
      </c>
      <c r="E433" s="14">
        <v>1.449055E-4</v>
      </c>
      <c r="F433" s="14">
        <v>1.5424220000000001E-3</v>
      </c>
      <c r="G433" s="14">
        <v>4.238014E-3</v>
      </c>
      <c r="H433" s="14">
        <v>2</v>
      </c>
      <c r="I433" s="14">
        <v>5</v>
      </c>
      <c r="J433" s="14" t="s">
        <v>238</v>
      </c>
      <c r="K433" s="14">
        <v>5</v>
      </c>
      <c r="L433" s="14" t="str">
        <f>VLOOKUP($C433,'Info on Coh Anal Stocks'!$A$6:$K$68,2,FALSE)</f>
        <v>BC</v>
      </c>
      <c r="M433" s="14" t="str">
        <f>VLOOKUP($C433,'Info on Coh Anal Stocks'!$A$6:$K$68,3,FALSE)</f>
        <v>WCVI</v>
      </c>
      <c r="N433" s="14" t="str">
        <f>VLOOKUP($C433,'Info on Coh Anal Stocks'!$A$6:$K$68,4,FALSE)</f>
        <v>Robertson Creek</v>
      </c>
      <c r="O433" s="14">
        <f>VLOOKUP($C433,'Info on Coh Anal Stocks'!$A$6:$K$68,5,FALSE)</f>
        <v>2</v>
      </c>
      <c r="P433" s="14">
        <f>VLOOKUP($C433,'Info on Coh Anal Stocks'!$A$6:$K$68,6,FALSE)</f>
        <v>2</v>
      </c>
      <c r="Q433" s="14">
        <f>VLOOKUP($C433,'Info on Coh Anal Stocks'!$A$6:$K$68,7,FALSE)</f>
        <v>4</v>
      </c>
      <c r="R433" s="14">
        <f>VLOOKUP($C433,'Info on Coh Anal Stocks'!$A$6:$K$68,8,FALSE)</f>
        <v>5</v>
      </c>
      <c r="S433" s="14">
        <f>VLOOKUP($C433,'Info on Coh Anal Stocks'!$A$6:$K$68,9,FALSE)</f>
        <v>0</v>
      </c>
      <c r="T433" s="14">
        <f>VLOOKUP($C433,'Info on Coh Anal Stocks'!$A$6:$K$68,10,FALSE)</f>
        <v>3</v>
      </c>
      <c r="U433">
        <f t="shared" si="25"/>
        <v>1996</v>
      </c>
      <c r="V433" s="14">
        <f>VLOOKUP($C433,'Info on Coh Anal Stocks'!$A$6:$K$68,10,FALSE)</f>
        <v>3</v>
      </c>
      <c r="W433" t="str">
        <f t="shared" si="26"/>
        <v>ocean</v>
      </c>
      <c r="X433">
        <f t="shared" si="27"/>
        <v>0</v>
      </c>
    </row>
    <row r="434" spans="1:24" x14ac:dyDescent="0.25">
      <c r="A434" s="14" t="str">
        <f t="shared" si="24"/>
        <v>RBT1996</v>
      </c>
      <c r="B434" s="14" t="s">
        <v>3</v>
      </c>
      <c r="C434" s="14" t="s">
        <v>26</v>
      </c>
      <c r="D434" s="14">
        <v>1996</v>
      </c>
      <c r="E434" s="19">
        <v>4.8786969999999997E-5</v>
      </c>
      <c r="F434" s="14">
        <v>5.6691070000000003E-4</v>
      </c>
      <c r="G434" s="14">
        <v>1.549634E-3</v>
      </c>
      <c r="H434" s="14">
        <v>2</v>
      </c>
      <c r="I434" s="14">
        <v>5</v>
      </c>
      <c r="J434" s="14" t="s">
        <v>238</v>
      </c>
      <c r="K434" s="14">
        <v>5</v>
      </c>
      <c r="L434" s="14" t="str">
        <f>VLOOKUP($C434,'Info on Coh Anal Stocks'!$A$6:$K$68,2,FALSE)</f>
        <v>BC</v>
      </c>
      <c r="M434" s="14" t="str">
        <f>VLOOKUP($C434,'Info on Coh Anal Stocks'!$A$6:$K$68,3,FALSE)</f>
        <v>WCVI</v>
      </c>
      <c r="N434" s="14" t="str">
        <f>VLOOKUP($C434,'Info on Coh Anal Stocks'!$A$6:$K$68,4,FALSE)</f>
        <v>Robertson Creek</v>
      </c>
      <c r="O434" s="14">
        <f>VLOOKUP($C434,'Info on Coh Anal Stocks'!$A$6:$K$68,5,FALSE)</f>
        <v>2</v>
      </c>
      <c r="P434" s="14">
        <f>VLOOKUP($C434,'Info on Coh Anal Stocks'!$A$6:$K$68,6,FALSE)</f>
        <v>2</v>
      </c>
      <c r="Q434" s="14">
        <f>VLOOKUP($C434,'Info on Coh Anal Stocks'!$A$6:$K$68,7,FALSE)</f>
        <v>4</v>
      </c>
      <c r="R434" s="14">
        <f>VLOOKUP($C434,'Info on Coh Anal Stocks'!$A$6:$K$68,8,FALSE)</f>
        <v>5</v>
      </c>
      <c r="S434" s="14">
        <f>VLOOKUP($C434,'Info on Coh Anal Stocks'!$A$6:$K$68,9,FALSE)</f>
        <v>0</v>
      </c>
      <c r="T434" s="14">
        <f>VLOOKUP($C434,'Info on Coh Anal Stocks'!$A$6:$K$68,10,FALSE)</f>
        <v>3</v>
      </c>
      <c r="U434">
        <f t="shared" si="25"/>
        <v>1997</v>
      </c>
      <c r="V434" s="14">
        <f>VLOOKUP($C434,'Info on Coh Anal Stocks'!$A$6:$K$68,10,FALSE)</f>
        <v>3</v>
      </c>
      <c r="W434" t="str">
        <f t="shared" si="26"/>
        <v>ocean</v>
      </c>
      <c r="X434">
        <f t="shared" si="27"/>
        <v>0</v>
      </c>
    </row>
    <row r="435" spans="1:24" x14ac:dyDescent="0.25">
      <c r="A435" s="14" t="str">
        <f t="shared" si="24"/>
        <v>RBT1997</v>
      </c>
      <c r="B435" s="14" t="s">
        <v>3</v>
      </c>
      <c r="C435" s="14" t="s">
        <v>26</v>
      </c>
      <c r="D435" s="14">
        <v>1997</v>
      </c>
      <c r="E435" s="19">
        <v>2.7841750000000002E-5</v>
      </c>
      <c r="F435" s="14">
        <v>2.5982490000000001E-4</v>
      </c>
      <c r="G435" s="14">
        <v>7.3693309999999998E-4</v>
      </c>
      <c r="H435" s="14">
        <v>2</v>
      </c>
      <c r="I435" s="14">
        <v>5</v>
      </c>
      <c r="J435" s="14" t="s">
        <v>238</v>
      </c>
      <c r="K435" s="14">
        <v>5</v>
      </c>
      <c r="L435" s="14" t="str">
        <f>VLOOKUP($C435,'Info on Coh Anal Stocks'!$A$6:$K$68,2,FALSE)</f>
        <v>BC</v>
      </c>
      <c r="M435" s="14" t="str">
        <f>VLOOKUP($C435,'Info on Coh Anal Stocks'!$A$6:$K$68,3,FALSE)</f>
        <v>WCVI</v>
      </c>
      <c r="N435" s="14" t="str">
        <f>VLOOKUP($C435,'Info on Coh Anal Stocks'!$A$6:$K$68,4,FALSE)</f>
        <v>Robertson Creek</v>
      </c>
      <c r="O435" s="14">
        <f>VLOOKUP($C435,'Info on Coh Anal Stocks'!$A$6:$K$68,5,FALSE)</f>
        <v>2</v>
      </c>
      <c r="P435" s="14">
        <f>VLOOKUP($C435,'Info on Coh Anal Stocks'!$A$6:$K$68,6,FALSE)</f>
        <v>2</v>
      </c>
      <c r="Q435" s="14">
        <f>VLOOKUP($C435,'Info on Coh Anal Stocks'!$A$6:$K$68,7,FALSE)</f>
        <v>4</v>
      </c>
      <c r="R435" s="14">
        <f>VLOOKUP($C435,'Info on Coh Anal Stocks'!$A$6:$K$68,8,FALSE)</f>
        <v>5</v>
      </c>
      <c r="S435" s="14">
        <f>VLOOKUP($C435,'Info on Coh Anal Stocks'!$A$6:$K$68,9,FALSE)</f>
        <v>0</v>
      </c>
      <c r="T435" s="14">
        <f>VLOOKUP($C435,'Info on Coh Anal Stocks'!$A$6:$K$68,10,FALSE)</f>
        <v>3</v>
      </c>
      <c r="U435">
        <f t="shared" si="25"/>
        <v>1998</v>
      </c>
      <c r="V435" s="14">
        <f>VLOOKUP($C435,'Info on Coh Anal Stocks'!$A$6:$K$68,10,FALSE)</f>
        <v>3</v>
      </c>
      <c r="W435" t="str">
        <f t="shared" si="26"/>
        <v>ocean</v>
      </c>
      <c r="X435">
        <f t="shared" si="27"/>
        <v>0</v>
      </c>
    </row>
    <row r="436" spans="1:24" x14ac:dyDescent="0.25">
      <c r="A436" s="14" t="str">
        <f t="shared" ref="A436:A499" si="28">CONCATENATE(C436,D436)</f>
        <v>RBT1998</v>
      </c>
      <c r="B436" s="14" t="s">
        <v>3</v>
      </c>
      <c r="C436" s="14" t="s">
        <v>26</v>
      </c>
      <c r="D436" s="14">
        <v>1998</v>
      </c>
      <c r="E436" s="14">
        <v>3.8317309999999998E-4</v>
      </c>
      <c r="F436" s="14">
        <v>1.3106680000000001E-2</v>
      </c>
      <c r="G436" s="14">
        <v>3.6583230000000001E-2</v>
      </c>
      <c r="H436" s="14">
        <v>2</v>
      </c>
      <c r="I436" s="14">
        <v>5</v>
      </c>
      <c r="J436" s="14" t="s">
        <v>238</v>
      </c>
      <c r="K436" s="14">
        <v>5</v>
      </c>
      <c r="L436" s="14" t="str">
        <f>VLOOKUP($C436,'Info on Coh Anal Stocks'!$A$6:$K$68,2,FALSE)</f>
        <v>BC</v>
      </c>
      <c r="M436" s="14" t="str">
        <f>VLOOKUP($C436,'Info on Coh Anal Stocks'!$A$6:$K$68,3,FALSE)</f>
        <v>WCVI</v>
      </c>
      <c r="N436" s="14" t="str">
        <f>VLOOKUP($C436,'Info on Coh Anal Stocks'!$A$6:$K$68,4,FALSE)</f>
        <v>Robertson Creek</v>
      </c>
      <c r="O436" s="14">
        <f>VLOOKUP($C436,'Info on Coh Anal Stocks'!$A$6:$K$68,5,FALSE)</f>
        <v>2</v>
      </c>
      <c r="P436" s="14">
        <f>VLOOKUP($C436,'Info on Coh Anal Stocks'!$A$6:$K$68,6,FALSE)</f>
        <v>2</v>
      </c>
      <c r="Q436" s="14">
        <f>VLOOKUP($C436,'Info on Coh Anal Stocks'!$A$6:$K$68,7,FALSE)</f>
        <v>4</v>
      </c>
      <c r="R436" s="14">
        <f>VLOOKUP($C436,'Info on Coh Anal Stocks'!$A$6:$K$68,8,FALSE)</f>
        <v>5</v>
      </c>
      <c r="S436" s="14">
        <f>VLOOKUP($C436,'Info on Coh Anal Stocks'!$A$6:$K$68,9,FALSE)</f>
        <v>0</v>
      </c>
      <c r="T436" s="14">
        <f>VLOOKUP($C436,'Info on Coh Anal Stocks'!$A$6:$K$68,10,FALSE)</f>
        <v>3</v>
      </c>
      <c r="U436">
        <f t="shared" ref="U436:U499" si="29">IF($S436=0,($D436+1),($D436+2))</f>
        <v>1999</v>
      </c>
      <c r="V436" s="14">
        <f>VLOOKUP($C436,'Info on Coh Anal Stocks'!$A$6:$K$68,10,FALSE)</f>
        <v>3</v>
      </c>
      <c r="W436" t="str">
        <f t="shared" ref="W436:W499" si="30">IF(S436=0,"ocean","stream")</f>
        <v>ocean</v>
      </c>
      <c r="X436">
        <f t="shared" si="27"/>
        <v>0</v>
      </c>
    </row>
    <row r="437" spans="1:24" x14ac:dyDescent="0.25">
      <c r="A437" s="14" t="str">
        <f t="shared" si="28"/>
        <v>RBT1999</v>
      </c>
      <c r="B437" s="14" t="s">
        <v>3</v>
      </c>
      <c r="C437" s="14" t="s">
        <v>26</v>
      </c>
      <c r="D437" s="14">
        <v>1999</v>
      </c>
      <c r="E437" s="14">
        <v>5.0202679999999998E-4</v>
      </c>
      <c r="F437" s="14">
        <v>1.881116E-2</v>
      </c>
      <c r="G437" s="14">
        <v>5.5771300000000003E-2</v>
      </c>
      <c r="H437" s="14">
        <v>2</v>
      </c>
      <c r="I437" s="14">
        <v>5</v>
      </c>
      <c r="J437" s="14" t="s">
        <v>238</v>
      </c>
      <c r="K437" s="14">
        <v>5</v>
      </c>
      <c r="L437" s="14" t="str">
        <f>VLOOKUP($C437,'Info on Coh Anal Stocks'!$A$6:$K$68,2,FALSE)</f>
        <v>BC</v>
      </c>
      <c r="M437" s="14" t="str">
        <f>VLOOKUP($C437,'Info on Coh Anal Stocks'!$A$6:$K$68,3,FALSE)</f>
        <v>WCVI</v>
      </c>
      <c r="N437" s="14" t="str">
        <f>VLOOKUP($C437,'Info on Coh Anal Stocks'!$A$6:$K$68,4,FALSE)</f>
        <v>Robertson Creek</v>
      </c>
      <c r="O437" s="14">
        <f>VLOOKUP($C437,'Info on Coh Anal Stocks'!$A$6:$K$68,5,FALSE)</f>
        <v>2</v>
      </c>
      <c r="P437" s="14">
        <f>VLOOKUP($C437,'Info on Coh Anal Stocks'!$A$6:$K$68,6,FALSE)</f>
        <v>2</v>
      </c>
      <c r="Q437" s="14">
        <f>VLOOKUP($C437,'Info on Coh Anal Stocks'!$A$6:$K$68,7,FALSE)</f>
        <v>4</v>
      </c>
      <c r="R437" s="14">
        <f>VLOOKUP($C437,'Info on Coh Anal Stocks'!$A$6:$K$68,8,FALSE)</f>
        <v>5</v>
      </c>
      <c r="S437" s="14">
        <f>VLOOKUP($C437,'Info on Coh Anal Stocks'!$A$6:$K$68,9,FALSE)</f>
        <v>0</v>
      </c>
      <c r="T437" s="14">
        <f>VLOOKUP($C437,'Info on Coh Anal Stocks'!$A$6:$K$68,10,FALSE)</f>
        <v>3</v>
      </c>
      <c r="U437">
        <f t="shared" si="29"/>
        <v>2000</v>
      </c>
      <c r="V437" s="14">
        <f>VLOOKUP($C437,'Info on Coh Anal Stocks'!$A$6:$K$68,10,FALSE)</f>
        <v>3</v>
      </c>
      <c r="W437" t="str">
        <f t="shared" si="30"/>
        <v>ocean</v>
      </c>
      <c r="X437">
        <f t="shared" si="27"/>
        <v>0</v>
      </c>
    </row>
    <row r="438" spans="1:24" x14ac:dyDescent="0.25">
      <c r="A438" s="14" t="str">
        <f t="shared" si="28"/>
        <v>RBT2000</v>
      </c>
      <c r="B438" s="14" t="s">
        <v>3</v>
      </c>
      <c r="C438" s="14" t="s">
        <v>26</v>
      </c>
      <c r="D438" s="14">
        <v>2000</v>
      </c>
      <c r="E438" s="19">
        <v>4.9169510000000004E-4</v>
      </c>
      <c r="F438" s="19">
        <v>1.453105E-2</v>
      </c>
      <c r="G438" s="14">
        <v>4.1053550000000001E-2</v>
      </c>
      <c r="H438" s="14">
        <v>2</v>
      </c>
      <c r="I438" s="14">
        <v>5</v>
      </c>
      <c r="J438" s="14" t="s">
        <v>238</v>
      </c>
      <c r="K438" s="14">
        <v>5</v>
      </c>
      <c r="L438" s="14" t="str">
        <f>VLOOKUP($C438,'Info on Coh Anal Stocks'!$A$6:$K$68,2,FALSE)</f>
        <v>BC</v>
      </c>
      <c r="M438" s="14" t="str">
        <f>VLOOKUP($C438,'Info on Coh Anal Stocks'!$A$6:$K$68,3,FALSE)</f>
        <v>WCVI</v>
      </c>
      <c r="N438" s="14" t="str">
        <f>VLOOKUP($C438,'Info on Coh Anal Stocks'!$A$6:$K$68,4,FALSE)</f>
        <v>Robertson Creek</v>
      </c>
      <c r="O438" s="14">
        <f>VLOOKUP($C438,'Info on Coh Anal Stocks'!$A$6:$K$68,5,FALSE)</f>
        <v>2</v>
      </c>
      <c r="P438" s="14">
        <f>VLOOKUP($C438,'Info on Coh Anal Stocks'!$A$6:$K$68,6,FALSE)</f>
        <v>2</v>
      </c>
      <c r="Q438" s="14">
        <f>VLOOKUP($C438,'Info on Coh Anal Stocks'!$A$6:$K$68,7,FALSE)</f>
        <v>4</v>
      </c>
      <c r="R438" s="14">
        <f>VLOOKUP($C438,'Info on Coh Anal Stocks'!$A$6:$K$68,8,FALSE)</f>
        <v>5</v>
      </c>
      <c r="S438" s="14">
        <f>VLOOKUP($C438,'Info on Coh Anal Stocks'!$A$6:$K$68,9,FALSE)</f>
        <v>0</v>
      </c>
      <c r="T438" s="14">
        <f>VLOOKUP($C438,'Info on Coh Anal Stocks'!$A$6:$K$68,10,FALSE)</f>
        <v>3</v>
      </c>
      <c r="U438">
        <f t="shared" si="29"/>
        <v>2001</v>
      </c>
      <c r="V438" s="14">
        <f>VLOOKUP($C438,'Info on Coh Anal Stocks'!$A$6:$K$68,10,FALSE)</f>
        <v>3</v>
      </c>
      <c r="W438" t="str">
        <f t="shared" si="30"/>
        <v>ocean</v>
      </c>
      <c r="X438">
        <f t="shared" si="27"/>
        <v>0</v>
      </c>
    </row>
    <row r="439" spans="1:24" x14ac:dyDescent="0.25">
      <c r="A439" s="14" t="str">
        <f t="shared" si="28"/>
        <v>RBT2001</v>
      </c>
      <c r="B439" s="14" t="s">
        <v>3</v>
      </c>
      <c r="C439" s="14" t="s">
        <v>26</v>
      </c>
      <c r="D439" s="14">
        <v>2001</v>
      </c>
      <c r="E439" s="14">
        <v>1.353527E-3</v>
      </c>
      <c r="F439" s="14">
        <v>2.5371049999999999E-2</v>
      </c>
      <c r="G439" s="14">
        <v>6.8398689999999998E-2</v>
      </c>
      <c r="H439" s="14">
        <v>2</v>
      </c>
      <c r="I439" s="14">
        <v>5</v>
      </c>
      <c r="J439" s="14" t="s">
        <v>238</v>
      </c>
      <c r="K439" s="14">
        <v>5</v>
      </c>
      <c r="L439" s="14" t="str">
        <f>VLOOKUP($C439,'Info on Coh Anal Stocks'!$A$6:$K$68,2,FALSE)</f>
        <v>BC</v>
      </c>
      <c r="M439" s="14" t="str">
        <f>VLOOKUP($C439,'Info on Coh Anal Stocks'!$A$6:$K$68,3,FALSE)</f>
        <v>WCVI</v>
      </c>
      <c r="N439" s="14" t="str">
        <f>VLOOKUP($C439,'Info on Coh Anal Stocks'!$A$6:$K$68,4,FALSE)</f>
        <v>Robertson Creek</v>
      </c>
      <c r="O439" s="14">
        <f>VLOOKUP($C439,'Info on Coh Anal Stocks'!$A$6:$K$68,5,FALSE)</f>
        <v>2</v>
      </c>
      <c r="P439" s="14">
        <f>VLOOKUP($C439,'Info on Coh Anal Stocks'!$A$6:$K$68,6,FALSE)</f>
        <v>2</v>
      </c>
      <c r="Q439" s="14">
        <f>VLOOKUP($C439,'Info on Coh Anal Stocks'!$A$6:$K$68,7,FALSE)</f>
        <v>4</v>
      </c>
      <c r="R439" s="14">
        <f>VLOOKUP($C439,'Info on Coh Anal Stocks'!$A$6:$K$68,8,FALSE)</f>
        <v>5</v>
      </c>
      <c r="S439" s="14">
        <f>VLOOKUP($C439,'Info on Coh Anal Stocks'!$A$6:$K$68,9,FALSE)</f>
        <v>0</v>
      </c>
      <c r="T439" s="14">
        <f>VLOOKUP($C439,'Info on Coh Anal Stocks'!$A$6:$K$68,10,FALSE)</f>
        <v>3</v>
      </c>
      <c r="U439">
        <f t="shared" si="29"/>
        <v>2002</v>
      </c>
      <c r="V439" s="14">
        <f>VLOOKUP($C439,'Info on Coh Anal Stocks'!$A$6:$K$68,10,FALSE)</f>
        <v>3</v>
      </c>
      <c r="W439" t="str">
        <f t="shared" si="30"/>
        <v>ocean</v>
      </c>
      <c r="X439">
        <f t="shared" si="27"/>
        <v>0</v>
      </c>
    </row>
    <row r="440" spans="1:24" x14ac:dyDescent="0.25">
      <c r="A440" s="14" t="str">
        <f t="shared" si="28"/>
        <v>RBT2002</v>
      </c>
      <c r="B440" s="14" t="s">
        <v>3</v>
      </c>
      <c r="C440" s="14" t="s">
        <v>26</v>
      </c>
      <c r="D440" s="14">
        <v>2002</v>
      </c>
      <c r="E440" s="14">
        <v>7.9185509999999998E-4</v>
      </c>
      <c r="F440" s="14">
        <v>1.0256090000000001E-2</v>
      </c>
      <c r="G440" s="14">
        <v>2.871777E-2</v>
      </c>
      <c r="H440" s="14">
        <v>2</v>
      </c>
      <c r="I440" s="14">
        <v>5</v>
      </c>
      <c r="J440" s="14" t="s">
        <v>238</v>
      </c>
      <c r="K440" s="14">
        <v>5</v>
      </c>
      <c r="L440" s="14" t="str">
        <f>VLOOKUP($C440,'Info on Coh Anal Stocks'!$A$6:$K$68,2,FALSE)</f>
        <v>BC</v>
      </c>
      <c r="M440" s="14" t="str">
        <f>VLOOKUP($C440,'Info on Coh Anal Stocks'!$A$6:$K$68,3,FALSE)</f>
        <v>WCVI</v>
      </c>
      <c r="N440" s="14" t="str">
        <f>VLOOKUP($C440,'Info on Coh Anal Stocks'!$A$6:$K$68,4,FALSE)</f>
        <v>Robertson Creek</v>
      </c>
      <c r="O440" s="14">
        <f>VLOOKUP($C440,'Info on Coh Anal Stocks'!$A$6:$K$68,5,FALSE)</f>
        <v>2</v>
      </c>
      <c r="P440" s="14">
        <f>VLOOKUP($C440,'Info on Coh Anal Stocks'!$A$6:$K$68,6,FALSE)</f>
        <v>2</v>
      </c>
      <c r="Q440" s="14">
        <f>VLOOKUP($C440,'Info on Coh Anal Stocks'!$A$6:$K$68,7,FALSE)</f>
        <v>4</v>
      </c>
      <c r="R440" s="14">
        <f>VLOOKUP($C440,'Info on Coh Anal Stocks'!$A$6:$K$68,8,FALSE)</f>
        <v>5</v>
      </c>
      <c r="S440" s="14">
        <f>VLOOKUP($C440,'Info on Coh Anal Stocks'!$A$6:$K$68,9,FALSE)</f>
        <v>0</v>
      </c>
      <c r="T440" s="14">
        <f>VLOOKUP($C440,'Info on Coh Anal Stocks'!$A$6:$K$68,10,FALSE)</f>
        <v>3</v>
      </c>
      <c r="U440">
        <f t="shared" si="29"/>
        <v>2003</v>
      </c>
      <c r="V440" s="14">
        <f>VLOOKUP($C440,'Info on Coh Anal Stocks'!$A$6:$K$68,10,FALSE)</f>
        <v>3</v>
      </c>
      <c r="W440" t="str">
        <f t="shared" si="30"/>
        <v>ocean</v>
      </c>
      <c r="X440">
        <f t="shared" si="27"/>
        <v>0</v>
      </c>
    </row>
    <row r="441" spans="1:24" x14ac:dyDescent="0.25">
      <c r="A441" s="14" t="str">
        <f t="shared" si="28"/>
        <v>RBT2003</v>
      </c>
      <c r="B441" s="14" t="s">
        <v>3</v>
      </c>
      <c r="C441" s="14" t="s">
        <v>26</v>
      </c>
      <c r="D441" s="14">
        <v>2003</v>
      </c>
      <c r="E441" s="14">
        <v>1.115581E-3</v>
      </c>
      <c r="F441" s="14">
        <v>1.8212550000000001E-2</v>
      </c>
      <c r="G441" s="14">
        <v>5.0115399999999997E-2</v>
      </c>
      <c r="H441" s="14">
        <v>2</v>
      </c>
      <c r="I441" s="14">
        <v>5</v>
      </c>
      <c r="J441" s="14" t="s">
        <v>238</v>
      </c>
      <c r="K441" s="14">
        <v>5</v>
      </c>
      <c r="L441" s="14" t="str">
        <f>VLOOKUP($C441,'Info on Coh Anal Stocks'!$A$6:$K$68,2,FALSE)</f>
        <v>BC</v>
      </c>
      <c r="M441" s="14" t="str">
        <f>VLOOKUP($C441,'Info on Coh Anal Stocks'!$A$6:$K$68,3,FALSE)</f>
        <v>WCVI</v>
      </c>
      <c r="N441" s="14" t="str">
        <f>VLOOKUP($C441,'Info on Coh Anal Stocks'!$A$6:$K$68,4,FALSE)</f>
        <v>Robertson Creek</v>
      </c>
      <c r="O441" s="14">
        <f>VLOOKUP($C441,'Info on Coh Anal Stocks'!$A$6:$K$68,5,FALSE)</f>
        <v>2</v>
      </c>
      <c r="P441" s="14">
        <f>VLOOKUP($C441,'Info on Coh Anal Stocks'!$A$6:$K$68,6,FALSE)</f>
        <v>2</v>
      </c>
      <c r="Q441" s="14">
        <f>VLOOKUP($C441,'Info on Coh Anal Stocks'!$A$6:$K$68,7,FALSE)</f>
        <v>4</v>
      </c>
      <c r="R441" s="14">
        <f>VLOOKUP($C441,'Info on Coh Anal Stocks'!$A$6:$K$68,8,FALSE)</f>
        <v>5</v>
      </c>
      <c r="S441" s="14">
        <f>VLOOKUP($C441,'Info on Coh Anal Stocks'!$A$6:$K$68,9,FALSE)</f>
        <v>0</v>
      </c>
      <c r="T441" s="14">
        <f>VLOOKUP($C441,'Info on Coh Anal Stocks'!$A$6:$K$68,10,FALSE)</f>
        <v>3</v>
      </c>
      <c r="U441">
        <f t="shared" si="29"/>
        <v>2004</v>
      </c>
      <c r="V441" s="14">
        <f>VLOOKUP($C441,'Info on Coh Anal Stocks'!$A$6:$K$68,10,FALSE)</f>
        <v>3</v>
      </c>
      <c r="W441" t="str">
        <f t="shared" si="30"/>
        <v>ocean</v>
      </c>
      <c r="X441">
        <f t="shared" si="27"/>
        <v>0</v>
      </c>
    </row>
    <row r="442" spans="1:24" x14ac:dyDescent="0.25">
      <c r="A442" s="14" t="str">
        <f t="shared" si="28"/>
        <v>RBT2004</v>
      </c>
      <c r="B442" s="14" t="s">
        <v>3</v>
      </c>
      <c r="C442" s="14" t="s">
        <v>26</v>
      </c>
      <c r="D442" s="14">
        <v>2004</v>
      </c>
      <c r="E442" s="14">
        <v>1.820364E-4</v>
      </c>
      <c r="F442" s="14">
        <v>2.2870049999999999E-3</v>
      </c>
      <c r="G442" s="14">
        <v>6.3843800000000003E-3</v>
      </c>
      <c r="H442" s="14">
        <v>2</v>
      </c>
      <c r="I442" s="14">
        <v>5</v>
      </c>
      <c r="J442" s="14" t="s">
        <v>238</v>
      </c>
      <c r="K442" s="14">
        <v>5</v>
      </c>
      <c r="L442" s="14" t="str">
        <f>VLOOKUP($C442,'Info on Coh Anal Stocks'!$A$6:$K$68,2,FALSE)</f>
        <v>BC</v>
      </c>
      <c r="M442" s="14" t="str">
        <f>VLOOKUP($C442,'Info on Coh Anal Stocks'!$A$6:$K$68,3,FALSE)</f>
        <v>WCVI</v>
      </c>
      <c r="N442" s="14" t="str">
        <f>VLOOKUP($C442,'Info on Coh Anal Stocks'!$A$6:$K$68,4,FALSE)</f>
        <v>Robertson Creek</v>
      </c>
      <c r="O442" s="14">
        <f>VLOOKUP($C442,'Info on Coh Anal Stocks'!$A$6:$K$68,5,FALSE)</f>
        <v>2</v>
      </c>
      <c r="P442" s="14">
        <f>VLOOKUP($C442,'Info on Coh Anal Stocks'!$A$6:$K$68,6,FALSE)</f>
        <v>2</v>
      </c>
      <c r="Q442" s="14">
        <f>VLOOKUP($C442,'Info on Coh Anal Stocks'!$A$6:$K$68,7,FALSE)</f>
        <v>4</v>
      </c>
      <c r="R442" s="14">
        <f>VLOOKUP($C442,'Info on Coh Anal Stocks'!$A$6:$K$68,8,FALSE)</f>
        <v>5</v>
      </c>
      <c r="S442" s="14">
        <f>VLOOKUP($C442,'Info on Coh Anal Stocks'!$A$6:$K$68,9,FALSE)</f>
        <v>0</v>
      </c>
      <c r="T442" s="14">
        <f>VLOOKUP($C442,'Info on Coh Anal Stocks'!$A$6:$K$68,10,FALSE)</f>
        <v>3</v>
      </c>
      <c r="U442">
        <f t="shared" si="29"/>
        <v>2005</v>
      </c>
      <c r="V442" s="14">
        <f>VLOOKUP($C442,'Info on Coh Anal Stocks'!$A$6:$K$68,10,FALSE)</f>
        <v>3</v>
      </c>
      <c r="W442" t="str">
        <f t="shared" si="30"/>
        <v>ocean</v>
      </c>
      <c r="X442">
        <f t="shared" si="27"/>
        <v>0</v>
      </c>
    </row>
    <row r="443" spans="1:24" x14ac:dyDescent="0.25">
      <c r="A443" s="14" t="str">
        <f t="shared" si="28"/>
        <v>RBT2005</v>
      </c>
      <c r="B443" s="14" t="s">
        <v>3</v>
      </c>
      <c r="C443" s="14" t="s">
        <v>26</v>
      </c>
      <c r="D443" s="14">
        <v>2005</v>
      </c>
      <c r="E443" s="14">
        <v>1.232309E-3</v>
      </c>
      <c r="F443" s="14">
        <v>1.1487839999999999E-2</v>
      </c>
      <c r="G443" s="14">
        <v>3.016079E-2</v>
      </c>
      <c r="H443" s="14">
        <v>2</v>
      </c>
      <c r="I443" s="14">
        <v>5</v>
      </c>
      <c r="J443" s="14" t="s">
        <v>238</v>
      </c>
      <c r="K443" s="14">
        <v>5</v>
      </c>
      <c r="L443" s="14" t="str">
        <f>VLOOKUP($C443,'Info on Coh Anal Stocks'!$A$6:$K$68,2,FALSE)</f>
        <v>BC</v>
      </c>
      <c r="M443" s="14" t="str">
        <f>VLOOKUP($C443,'Info on Coh Anal Stocks'!$A$6:$K$68,3,FALSE)</f>
        <v>WCVI</v>
      </c>
      <c r="N443" s="14" t="str">
        <f>VLOOKUP($C443,'Info on Coh Anal Stocks'!$A$6:$K$68,4,FALSE)</f>
        <v>Robertson Creek</v>
      </c>
      <c r="O443" s="14">
        <f>VLOOKUP($C443,'Info on Coh Anal Stocks'!$A$6:$K$68,5,FALSE)</f>
        <v>2</v>
      </c>
      <c r="P443" s="14">
        <f>VLOOKUP($C443,'Info on Coh Anal Stocks'!$A$6:$K$68,6,FALSE)</f>
        <v>2</v>
      </c>
      <c r="Q443" s="14">
        <f>VLOOKUP($C443,'Info on Coh Anal Stocks'!$A$6:$K$68,7,FALSE)</f>
        <v>4</v>
      </c>
      <c r="R443" s="14">
        <f>VLOOKUP($C443,'Info on Coh Anal Stocks'!$A$6:$K$68,8,FALSE)</f>
        <v>5</v>
      </c>
      <c r="S443" s="14">
        <f>VLOOKUP($C443,'Info on Coh Anal Stocks'!$A$6:$K$68,9,FALSE)</f>
        <v>0</v>
      </c>
      <c r="T443" s="14">
        <f>VLOOKUP($C443,'Info on Coh Anal Stocks'!$A$6:$K$68,10,FALSE)</f>
        <v>3</v>
      </c>
      <c r="U443">
        <f t="shared" si="29"/>
        <v>2006</v>
      </c>
      <c r="V443" s="14">
        <f>VLOOKUP($C443,'Info on Coh Anal Stocks'!$A$6:$K$68,10,FALSE)</f>
        <v>3</v>
      </c>
      <c r="W443" t="str">
        <f t="shared" si="30"/>
        <v>ocean</v>
      </c>
      <c r="X443">
        <f t="shared" si="27"/>
        <v>0</v>
      </c>
    </row>
    <row r="444" spans="1:24" x14ac:dyDescent="0.25">
      <c r="A444" s="14" t="str">
        <f t="shared" si="28"/>
        <v>RBT2006</v>
      </c>
      <c r="B444" s="14" t="s">
        <v>3</v>
      </c>
      <c r="C444" s="14" t="s">
        <v>26</v>
      </c>
      <c r="D444" s="14">
        <v>2006</v>
      </c>
      <c r="E444" s="14">
        <v>2.6368220000000001E-4</v>
      </c>
      <c r="F444" s="14">
        <v>2.8781940000000002E-3</v>
      </c>
      <c r="G444" s="14">
        <v>7.9534400000000009E-3</v>
      </c>
      <c r="H444" s="14">
        <v>2</v>
      </c>
      <c r="I444" s="14">
        <v>5</v>
      </c>
      <c r="J444" s="14" t="s">
        <v>238</v>
      </c>
      <c r="K444" s="14">
        <v>5</v>
      </c>
      <c r="L444" s="14" t="str">
        <f>VLOOKUP($C444,'Info on Coh Anal Stocks'!$A$6:$K$68,2,FALSE)</f>
        <v>BC</v>
      </c>
      <c r="M444" s="14" t="str">
        <f>VLOOKUP($C444,'Info on Coh Anal Stocks'!$A$6:$K$68,3,FALSE)</f>
        <v>WCVI</v>
      </c>
      <c r="N444" s="14" t="str">
        <f>VLOOKUP($C444,'Info on Coh Anal Stocks'!$A$6:$K$68,4,FALSE)</f>
        <v>Robertson Creek</v>
      </c>
      <c r="O444" s="14">
        <f>VLOOKUP($C444,'Info on Coh Anal Stocks'!$A$6:$K$68,5,FALSE)</f>
        <v>2</v>
      </c>
      <c r="P444" s="14">
        <f>VLOOKUP($C444,'Info on Coh Anal Stocks'!$A$6:$K$68,6,FALSE)</f>
        <v>2</v>
      </c>
      <c r="Q444" s="14">
        <f>VLOOKUP($C444,'Info on Coh Anal Stocks'!$A$6:$K$68,7,FALSE)</f>
        <v>4</v>
      </c>
      <c r="R444" s="14">
        <f>VLOOKUP($C444,'Info on Coh Anal Stocks'!$A$6:$K$68,8,FALSE)</f>
        <v>5</v>
      </c>
      <c r="S444" s="14">
        <f>VLOOKUP($C444,'Info on Coh Anal Stocks'!$A$6:$K$68,9,FALSE)</f>
        <v>0</v>
      </c>
      <c r="T444" s="14">
        <f>VLOOKUP($C444,'Info on Coh Anal Stocks'!$A$6:$K$68,10,FALSE)</f>
        <v>3</v>
      </c>
      <c r="U444">
        <f t="shared" si="29"/>
        <v>2007</v>
      </c>
      <c r="V444" s="14">
        <f>VLOOKUP($C444,'Info on Coh Anal Stocks'!$A$6:$K$68,10,FALSE)</f>
        <v>3</v>
      </c>
      <c r="W444" t="str">
        <f t="shared" si="30"/>
        <v>ocean</v>
      </c>
      <c r="X444">
        <f t="shared" si="27"/>
        <v>0</v>
      </c>
    </row>
    <row r="445" spans="1:24" x14ac:dyDescent="0.25">
      <c r="A445" s="14" t="str">
        <f t="shared" si="28"/>
        <v>RBT2007</v>
      </c>
      <c r="B445" s="14" t="s">
        <v>3</v>
      </c>
      <c r="C445" s="14" t="s">
        <v>26</v>
      </c>
      <c r="D445" s="14">
        <v>2007</v>
      </c>
      <c r="E445" s="14">
        <v>1.07412E-3</v>
      </c>
      <c r="F445" s="14">
        <v>1.6236279999999999E-2</v>
      </c>
      <c r="G445" s="14">
        <v>4.5522699999999999E-2</v>
      </c>
      <c r="H445" s="14">
        <v>2</v>
      </c>
      <c r="I445" s="14">
        <v>5</v>
      </c>
      <c r="J445" s="14" t="s">
        <v>238</v>
      </c>
      <c r="K445" s="14">
        <v>5</v>
      </c>
      <c r="L445" s="14" t="str">
        <f>VLOOKUP($C445,'Info on Coh Anal Stocks'!$A$6:$K$68,2,FALSE)</f>
        <v>BC</v>
      </c>
      <c r="M445" s="14" t="str">
        <f>VLOOKUP($C445,'Info on Coh Anal Stocks'!$A$6:$K$68,3,FALSE)</f>
        <v>WCVI</v>
      </c>
      <c r="N445" s="14" t="str">
        <f>VLOOKUP($C445,'Info on Coh Anal Stocks'!$A$6:$K$68,4,FALSE)</f>
        <v>Robertson Creek</v>
      </c>
      <c r="O445" s="14">
        <f>VLOOKUP($C445,'Info on Coh Anal Stocks'!$A$6:$K$68,5,FALSE)</f>
        <v>2</v>
      </c>
      <c r="P445" s="14">
        <f>VLOOKUP($C445,'Info on Coh Anal Stocks'!$A$6:$K$68,6,FALSE)</f>
        <v>2</v>
      </c>
      <c r="Q445" s="14">
        <f>VLOOKUP($C445,'Info on Coh Anal Stocks'!$A$6:$K$68,7,FALSE)</f>
        <v>4</v>
      </c>
      <c r="R445" s="14">
        <f>VLOOKUP($C445,'Info on Coh Anal Stocks'!$A$6:$K$68,8,FALSE)</f>
        <v>5</v>
      </c>
      <c r="S445" s="14">
        <f>VLOOKUP($C445,'Info on Coh Anal Stocks'!$A$6:$K$68,9,FALSE)</f>
        <v>0</v>
      </c>
      <c r="T445" s="14">
        <f>VLOOKUP($C445,'Info on Coh Anal Stocks'!$A$6:$K$68,10,FALSE)</f>
        <v>3</v>
      </c>
      <c r="U445">
        <f t="shared" si="29"/>
        <v>2008</v>
      </c>
      <c r="V445" s="14">
        <f>VLOOKUP($C445,'Info on Coh Anal Stocks'!$A$6:$K$68,10,FALSE)</f>
        <v>3</v>
      </c>
      <c r="W445" t="str">
        <f t="shared" si="30"/>
        <v>ocean</v>
      </c>
      <c r="X445">
        <f t="shared" si="27"/>
        <v>0</v>
      </c>
    </row>
    <row r="446" spans="1:24" x14ac:dyDescent="0.25">
      <c r="A446" s="14" t="str">
        <f t="shared" si="28"/>
        <v>RBT2008</v>
      </c>
      <c r="B446" s="14" t="s">
        <v>3</v>
      </c>
      <c r="C446" s="14" t="s">
        <v>26</v>
      </c>
      <c r="D446" s="14">
        <v>2008</v>
      </c>
      <c r="E446" s="14">
        <v>3.0350629999999998E-4</v>
      </c>
      <c r="F446" s="14">
        <v>3.8872970000000001E-3</v>
      </c>
      <c r="G446" s="14">
        <v>1.0756720000000001E-2</v>
      </c>
      <c r="H446" s="14">
        <v>2</v>
      </c>
      <c r="I446" s="14">
        <v>5</v>
      </c>
      <c r="J446" s="14" t="s">
        <v>238</v>
      </c>
      <c r="K446" s="14">
        <v>5</v>
      </c>
      <c r="L446" s="14" t="str">
        <f>VLOOKUP($C446,'Info on Coh Anal Stocks'!$A$6:$K$68,2,FALSE)</f>
        <v>BC</v>
      </c>
      <c r="M446" s="14" t="str">
        <f>VLOOKUP($C446,'Info on Coh Anal Stocks'!$A$6:$K$68,3,FALSE)</f>
        <v>WCVI</v>
      </c>
      <c r="N446" s="14" t="str">
        <f>VLOOKUP($C446,'Info on Coh Anal Stocks'!$A$6:$K$68,4,FALSE)</f>
        <v>Robertson Creek</v>
      </c>
      <c r="O446" s="14">
        <f>VLOOKUP($C446,'Info on Coh Anal Stocks'!$A$6:$K$68,5,FALSE)</f>
        <v>2</v>
      </c>
      <c r="P446" s="14">
        <f>VLOOKUP($C446,'Info on Coh Anal Stocks'!$A$6:$K$68,6,FALSE)</f>
        <v>2</v>
      </c>
      <c r="Q446" s="14">
        <f>VLOOKUP($C446,'Info on Coh Anal Stocks'!$A$6:$K$68,7,FALSE)</f>
        <v>4</v>
      </c>
      <c r="R446" s="14">
        <f>VLOOKUP($C446,'Info on Coh Anal Stocks'!$A$6:$K$68,8,FALSE)</f>
        <v>5</v>
      </c>
      <c r="S446" s="14">
        <f>VLOOKUP($C446,'Info on Coh Anal Stocks'!$A$6:$K$68,9,FALSE)</f>
        <v>0</v>
      </c>
      <c r="T446" s="14">
        <f>VLOOKUP($C446,'Info on Coh Anal Stocks'!$A$6:$K$68,10,FALSE)</f>
        <v>3</v>
      </c>
      <c r="U446">
        <f t="shared" si="29"/>
        <v>2009</v>
      </c>
      <c r="V446" s="14">
        <f>VLOOKUP($C446,'Info on Coh Anal Stocks'!$A$6:$K$68,10,FALSE)</f>
        <v>3</v>
      </c>
      <c r="W446" t="str">
        <f t="shared" si="30"/>
        <v>ocean</v>
      </c>
      <c r="X446">
        <f t="shared" si="27"/>
        <v>0</v>
      </c>
    </row>
    <row r="447" spans="1:24" x14ac:dyDescent="0.25">
      <c r="A447" s="14" t="str">
        <f t="shared" si="28"/>
        <v>RBT2009</v>
      </c>
      <c r="B447" s="14" t="s">
        <v>3</v>
      </c>
      <c r="C447" s="14" t="s">
        <v>26</v>
      </c>
      <c r="D447" s="14">
        <v>2009</v>
      </c>
      <c r="E447" s="19">
        <v>9.8564230000000003E-5</v>
      </c>
      <c r="F447" s="14">
        <v>1.2573510000000001E-3</v>
      </c>
      <c r="G447" s="14">
        <v>3.4636810000000001E-3</v>
      </c>
      <c r="H447" s="14">
        <v>2</v>
      </c>
      <c r="I447" s="14">
        <v>5</v>
      </c>
      <c r="J447" s="14" t="s">
        <v>238</v>
      </c>
      <c r="K447" s="14">
        <v>5</v>
      </c>
      <c r="L447" s="14" t="str">
        <f>VLOOKUP($C447,'Info on Coh Anal Stocks'!$A$6:$K$68,2,FALSE)</f>
        <v>BC</v>
      </c>
      <c r="M447" s="14" t="str">
        <f>VLOOKUP($C447,'Info on Coh Anal Stocks'!$A$6:$K$68,3,FALSE)</f>
        <v>WCVI</v>
      </c>
      <c r="N447" s="14" t="str">
        <f>VLOOKUP($C447,'Info on Coh Anal Stocks'!$A$6:$K$68,4,FALSE)</f>
        <v>Robertson Creek</v>
      </c>
      <c r="O447" s="14">
        <f>VLOOKUP($C447,'Info on Coh Anal Stocks'!$A$6:$K$68,5,FALSE)</f>
        <v>2</v>
      </c>
      <c r="P447" s="14">
        <f>VLOOKUP($C447,'Info on Coh Anal Stocks'!$A$6:$K$68,6,FALSE)</f>
        <v>2</v>
      </c>
      <c r="Q447" s="14">
        <f>VLOOKUP($C447,'Info on Coh Anal Stocks'!$A$6:$K$68,7,FALSE)</f>
        <v>4</v>
      </c>
      <c r="R447" s="14">
        <f>VLOOKUP($C447,'Info on Coh Anal Stocks'!$A$6:$K$68,8,FALSE)</f>
        <v>5</v>
      </c>
      <c r="S447" s="14">
        <f>VLOOKUP($C447,'Info on Coh Anal Stocks'!$A$6:$K$68,9,FALSE)</f>
        <v>0</v>
      </c>
      <c r="T447" s="14">
        <f>VLOOKUP($C447,'Info on Coh Anal Stocks'!$A$6:$K$68,10,FALSE)</f>
        <v>3</v>
      </c>
      <c r="U447">
        <f t="shared" si="29"/>
        <v>2010</v>
      </c>
      <c r="V447" s="14">
        <f>VLOOKUP($C447,'Info on Coh Anal Stocks'!$A$6:$K$68,10,FALSE)</f>
        <v>3</v>
      </c>
      <c r="W447" t="str">
        <f t="shared" si="30"/>
        <v>ocean</v>
      </c>
      <c r="X447">
        <f t="shared" si="27"/>
        <v>0</v>
      </c>
    </row>
    <row r="448" spans="1:24" x14ac:dyDescent="0.25">
      <c r="A448" s="14" t="str">
        <f t="shared" si="28"/>
        <v>RBT2010</v>
      </c>
      <c r="B448" s="14" t="s">
        <v>3</v>
      </c>
      <c r="C448" s="14" t="s">
        <v>26</v>
      </c>
      <c r="D448" s="14">
        <v>2010</v>
      </c>
      <c r="E448" s="14">
        <v>5.6517609999999995E-4</v>
      </c>
      <c r="F448" s="14">
        <v>6.7534079999999998E-3</v>
      </c>
      <c r="G448" s="14">
        <v>1.8367029999999999E-2</v>
      </c>
      <c r="H448" s="14">
        <v>2</v>
      </c>
      <c r="I448" s="14">
        <v>5</v>
      </c>
      <c r="J448" s="14" t="s">
        <v>238</v>
      </c>
      <c r="K448" s="14">
        <v>5</v>
      </c>
      <c r="L448" s="14" t="str">
        <f>VLOOKUP($C448,'Info on Coh Anal Stocks'!$A$6:$K$68,2,FALSE)</f>
        <v>BC</v>
      </c>
      <c r="M448" s="14" t="str">
        <f>VLOOKUP($C448,'Info on Coh Anal Stocks'!$A$6:$K$68,3,FALSE)</f>
        <v>WCVI</v>
      </c>
      <c r="N448" s="14" t="str">
        <f>VLOOKUP($C448,'Info on Coh Anal Stocks'!$A$6:$K$68,4,FALSE)</f>
        <v>Robertson Creek</v>
      </c>
      <c r="O448" s="14">
        <f>VLOOKUP($C448,'Info on Coh Anal Stocks'!$A$6:$K$68,5,FALSE)</f>
        <v>2</v>
      </c>
      <c r="P448" s="14">
        <f>VLOOKUP($C448,'Info on Coh Anal Stocks'!$A$6:$K$68,6,FALSE)</f>
        <v>2</v>
      </c>
      <c r="Q448" s="14">
        <f>VLOOKUP($C448,'Info on Coh Anal Stocks'!$A$6:$K$68,7,FALSE)</f>
        <v>4</v>
      </c>
      <c r="R448" s="14">
        <f>VLOOKUP($C448,'Info on Coh Anal Stocks'!$A$6:$K$68,8,FALSE)</f>
        <v>5</v>
      </c>
      <c r="S448" s="14">
        <f>VLOOKUP($C448,'Info on Coh Anal Stocks'!$A$6:$K$68,9,FALSE)</f>
        <v>0</v>
      </c>
      <c r="T448" s="14">
        <f>VLOOKUP($C448,'Info on Coh Anal Stocks'!$A$6:$K$68,10,FALSE)</f>
        <v>3</v>
      </c>
      <c r="U448">
        <f t="shared" si="29"/>
        <v>2011</v>
      </c>
      <c r="V448" s="14">
        <f>VLOOKUP($C448,'Info on Coh Anal Stocks'!$A$6:$K$68,10,FALSE)</f>
        <v>3</v>
      </c>
      <c r="W448" t="str">
        <f t="shared" si="30"/>
        <v>ocean</v>
      </c>
      <c r="X448">
        <f t="shared" si="27"/>
        <v>0</v>
      </c>
    </row>
    <row r="449" spans="1:24" x14ac:dyDescent="0.25">
      <c r="A449" s="14" t="str">
        <f t="shared" si="28"/>
        <v>RBT2011</v>
      </c>
      <c r="B449" s="14" t="s">
        <v>3</v>
      </c>
      <c r="C449" s="14" t="s">
        <v>26</v>
      </c>
      <c r="D449" s="14">
        <v>2011</v>
      </c>
      <c r="E449" s="19">
        <v>5.9175739999999999E-5</v>
      </c>
      <c r="F449" s="14">
        <v>8.758676E-4</v>
      </c>
      <c r="G449" s="14">
        <v>2.3711980000000001E-3</v>
      </c>
      <c r="H449" s="14">
        <v>2</v>
      </c>
      <c r="I449" s="14">
        <v>5</v>
      </c>
      <c r="J449" s="14" t="s">
        <v>238</v>
      </c>
      <c r="K449" s="14">
        <v>5</v>
      </c>
      <c r="L449" s="14" t="str">
        <f>VLOOKUP($C449,'Info on Coh Anal Stocks'!$A$6:$K$68,2,FALSE)</f>
        <v>BC</v>
      </c>
      <c r="M449" s="14" t="str">
        <f>VLOOKUP($C449,'Info on Coh Anal Stocks'!$A$6:$K$68,3,FALSE)</f>
        <v>WCVI</v>
      </c>
      <c r="N449" s="14" t="str">
        <f>VLOOKUP($C449,'Info on Coh Anal Stocks'!$A$6:$K$68,4,FALSE)</f>
        <v>Robertson Creek</v>
      </c>
      <c r="O449" s="14">
        <f>VLOOKUP($C449,'Info on Coh Anal Stocks'!$A$6:$K$68,5,FALSE)</f>
        <v>2</v>
      </c>
      <c r="P449" s="14">
        <f>VLOOKUP($C449,'Info on Coh Anal Stocks'!$A$6:$K$68,6,FALSE)</f>
        <v>2</v>
      </c>
      <c r="Q449" s="14">
        <f>VLOOKUP($C449,'Info on Coh Anal Stocks'!$A$6:$K$68,7,FALSE)</f>
        <v>4</v>
      </c>
      <c r="R449" s="14">
        <f>VLOOKUP($C449,'Info on Coh Anal Stocks'!$A$6:$K$68,8,FALSE)</f>
        <v>5</v>
      </c>
      <c r="S449" s="14">
        <f>VLOOKUP($C449,'Info on Coh Anal Stocks'!$A$6:$K$68,9,FALSE)</f>
        <v>0</v>
      </c>
      <c r="T449" s="14">
        <f>VLOOKUP($C449,'Info on Coh Anal Stocks'!$A$6:$K$68,10,FALSE)</f>
        <v>3</v>
      </c>
      <c r="U449">
        <f t="shared" si="29"/>
        <v>2012</v>
      </c>
      <c r="V449" s="14">
        <f>VLOOKUP($C449,'Info on Coh Anal Stocks'!$A$6:$K$68,10,FALSE)</f>
        <v>3</v>
      </c>
      <c r="W449" t="str">
        <f t="shared" si="30"/>
        <v>ocean</v>
      </c>
      <c r="X449">
        <f t="shared" si="27"/>
        <v>0</v>
      </c>
    </row>
    <row r="450" spans="1:24" x14ac:dyDescent="0.25">
      <c r="A450" s="14" t="str">
        <f t="shared" si="28"/>
        <v>RBT2012</v>
      </c>
      <c r="B450" s="14" t="s">
        <v>3</v>
      </c>
      <c r="C450" s="14" t="s">
        <v>26</v>
      </c>
      <c r="D450" s="14">
        <v>2012</v>
      </c>
      <c r="E450" s="14">
        <v>1.3872279999999999E-3</v>
      </c>
      <c r="F450" s="14">
        <v>1.519176E-2</v>
      </c>
      <c r="G450" s="14">
        <v>4.4038960000000002E-2</v>
      </c>
      <c r="H450" s="14">
        <v>2</v>
      </c>
      <c r="I450" s="14">
        <v>5</v>
      </c>
      <c r="J450" s="14" t="s">
        <v>239</v>
      </c>
      <c r="K450" s="14">
        <v>4</v>
      </c>
      <c r="L450" s="14" t="str">
        <f>VLOOKUP($C450,'Info on Coh Anal Stocks'!$A$6:$K$68,2,FALSE)</f>
        <v>BC</v>
      </c>
      <c r="M450" s="14" t="str">
        <f>VLOOKUP($C450,'Info on Coh Anal Stocks'!$A$6:$K$68,3,FALSE)</f>
        <v>WCVI</v>
      </c>
      <c r="N450" s="14" t="str">
        <f>VLOOKUP($C450,'Info on Coh Anal Stocks'!$A$6:$K$68,4,FALSE)</f>
        <v>Robertson Creek</v>
      </c>
      <c r="O450" s="14">
        <f>VLOOKUP($C450,'Info on Coh Anal Stocks'!$A$6:$K$68,5,FALSE)</f>
        <v>2</v>
      </c>
      <c r="P450" s="14">
        <f>VLOOKUP($C450,'Info on Coh Anal Stocks'!$A$6:$K$68,6,FALSE)</f>
        <v>2</v>
      </c>
      <c r="Q450" s="14">
        <f>VLOOKUP($C450,'Info on Coh Anal Stocks'!$A$6:$K$68,7,FALSE)</f>
        <v>4</v>
      </c>
      <c r="R450" s="14">
        <f>VLOOKUP($C450,'Info on Coh Anal Stocks'!$A$6:$K$68,8,FALSE)</f>
        <v>5</v>
      </c>
      <c r="S450" s="14">
        <f>VLOOKUP($C450,'Info on Coh Anal Stocks'!$A$6:$K$68,9,FALSE)</f>
        <v>0</v>
      </c>
      <c r="T450" s="14">
        <f>VLOOKUP($C450,'Info on Coh Anal Stocks'!$A$6:$K$68,10,FALSE)</f>
        <v>3</v>
      </c>
      <c r="U450">
        <f t="shared" si="29"/>
        <v>2013</v>
      </c>
      <c r="V450" s="14">
        <f>VLOOKUP($C450,'Info on Coh Anal Stocks'!$A$6:$K$68,10,FALSE)</f>
        <v>3</v>
      </c>
      <c r="W450" t="str">
        <f t="shared" si="30"/>
        <v>ocean</v>
      </c>
      <c r="X450">
        <f t="shared" si="27"/>
        <v>1</v>
      </c>
    </row>
    <row r="451" spans="1:24" x14ac:dyDescent="0.25">
      <c r="A451" s="14" t="str">
        <f t="shared" si="28"/>
        <v>RBT2013</v>
      </c>
      <c r="B451" s="14" t="s">
        <v>3</v>
      </c>
      <c r="C451" s="14" t="s">
        <v>26</v>
      </c>
      <c r="D451" s="14">
        <v>2013</v>
      </c>
      <c r="E451" s="14">
        <v>5.6440169999999999E-4</v>
      </c>
      <c r="F451" s="14">
        <v>3.9495930000000004E-3</v>
      </c>
      <c r="G451" s="14">
        <v>3.1873489999999997E-2</v>
      </c>
      <c r="H451" s="14">
        <v>2</v>
      </c>
      <c r="I451" s="14">
        <v>5</v>
      </c>
      <c r="J451" s="14" t="s">
        <v>239</v>
      </c>
      <c r="K451" s="14">
        <v>3</v>
      </c>
      <c r="L451" s="14" t="str">
        <f>VLOOKUP($C451,'Info on Coh Anal Stocks'!$A$6:$K$68,2,FALSE)</f>
        <v>BC</v>
      </c>
      <c r="M451" s="14" t="str">
        <f>VLOOKUP($C451,'Info on Coh Anal Stocks'!$A$6:$K$68,3,FALSE)</f>
        <v>WCVI</v>
      </c>
      <c r="N451" s="14" t="str">
        <f>VLOOKUP($C451,'Info on Coh Anal Stocks'!$A$6:$K$68,4,FALSE)</f>
        <v>Robertson Creek</v>
      </c>
      <c r="O451" s="14">
        <f>VLOOKUP($C451,'Info on Coh Anal Stocks'!$A$6:$K$68,5,FALSE)</f>
        <v>2</v>
      </c>
      <c r="P451" s="14">
        <f>VLOOKUP($C451,'Info on Coh Anal Stocks'!$A$6:$K$68,6,FALSE)</f>
        <v>2</v>
      </c>
      <c r="Q451" s="14">
        <f>VLOOKUP($C451,'Info on Coh Anal Stocks'!$A$6:$K$68,7,FALSE)</f>
        <v>4</v>
      </c>
      <c r="R451" s="14">
        <f>VLOOKUP($C451,'Info on Coh Anal Stocks'!$A$6:$K$68,8,FALSE)</f>
        <v>5</v>
      </c>
      <c r="S451" s="14">
        <f>VLOOKUP($C451,'Info on Coh Anal Stocks'!$A$6:$K$68,9,FALSE)</f>
        <v>0</v>
      </c>
      <c r="T451" s="14">
        <f>VLOOKUP($C451,'Info on Coh Anal Stocks'!$A$6:$K$68,10,FALSE)</f>
        <v>3</v>
      </c>
      <c r="U451">
        <f t="shared" si="29"/>
        <v>2014</v>
      </c>
      <c r="V451" s="14">
        <f>VLOOKUP($C451,'Info on Coh Anal Stocks'!$A$6:$K$68,10,FALSE)</f>
        <v>3</v>
      </c>
      <c r="W451" t="str">
        <f t="shared" si="30"/>
        <v>ocean</v>
      </c>
      <c r="X451">
        <f t="shared" si="27"/>
        <v>2</v>
      </c>
    </row>
    <row r="452" spans="1:24" x14ac:dyDescent="0.25">
      <c r="A452" s="14" t="str">
        <f t="shared" si="28"/>
        <v>RBT2014</v>
      </c>
      <c r="B452" s="14" t="s">
        <v>3</v>
      </c>
      <c r="C452" s="14" t="s">
        <v>26</v>
      </c>
      <c r="D452" s="14">
        <v>2014</v>
      </c>
      <c r="E452" s="14">
        <v>1.5878330000000001E-3</v>
      </c>
      <c r="F452" s="14">
        <v>1.5878330000000001E-3</v>
      </c>
      <c r="G452" s="14">
        <v>6.120341E-2</v>
      </c>
      <c r="H452" s="14">
        <v>2</v>
      </c>
      <c r="I452" s="14">
        <v>5</v>
      </c>
      <c r="J452" s="14" t="s">
        <v>239</v>
      </c>
      <c r="K452" s="14">
        <v>2</v>
      </c>
      <c r="L452" s="14" t="str">
        <f>VLOOKUP($C452,'Info on Coh Anal Stocks'!$A$6:$K$68,2,FALSE)</f>
        <v>BC</v>
      </c>
      <c r="M452" s="14" t="str">
        <f>VLOOKUP($C452,'Info on Coh Anal Stocks'!$A$6:$K$68,3,FALSE)</f>
        <v>WCVI</v>
      </c>
      <c r="N452" s="14" t="str">
        <f>VLOOKUP($C452,'Info on Coh Anal Stocks'!$A$6:$K$68,4,FALSE)</f>
        <v>Robertson Creek</v>
      </c>
      <c r="O452" s="14">
        <f>VLOOKUP($C452,'Info on Coh Anal Stocks'!$A$6:$K$68,5,FALSE)</f>
        <v>2</v>
      </c>
      <c r="P452" s="14">
        <f>VLOOKUP($C452,'Info on Coh Anal Stocks'!$A$6:$K$68,6,FALSE)</f>
        <v>2</v>
      </c>
      <c r="Q452" s="14">
        <f>VLOOKUP($C452,'Info on Coh Anal Stocks'!$A$6:$K$68,7,FALSE)</f>
        <v>4</v>
      </c>
      <c r="R452" s="14">
        <f>VLOOKUP($C452,'Info on Coh Anal Stocks'!$A$6:$K$68,8,FALSE)</f>
        <v>5</v>
      </c>
      <c r="S452" s="14">
        <f>VLOOKUP($C452,'Info on Coh Anal Stocks'!$A$6:$K$68,9,FALSE)</f>
        <v>0</v>
      </c>
      <c r="T452" s="14">
        <f>VLOOKUP($C452,'Info on Coh Anal Stocks'!$A$6:$K$68,10,FALSE)</f>
        <v>3</v>
      </c>
      <c r="U452">
        <f t="shared" si="29"/>
        <v>2015</v>
      </c>
      <c r="V452" s="14">
        <f>VLOOKUP($C452,'Info on Coh Anal Stocks'!$A$6:$K$68,10,FALSE)</f>
        <v>3</v>
      </c>
      <c r="W452" t="str">
        <f t="shared" si="30"/>
        <v>ocean</v>
      </c>
      <c r="X452">
        <f t="shared" si="27"/>
        <v>3</v>
      </c>
    </row>
    <row r="453" spans="1:24" x14ac:dyDescent="0.25">
      <c r="A453" s="14" t="str">
        <f t="shared" si="28"/>
        <v>SHU1984</v>
      </c>
      <c r="B453" s="14" t="s">
        <v>3</v>
      </c>
      <c r="C453" s="14" t="s">
        <v>28</v>
      </c>
      <c r="D453" s="14">
        <v>1984</v>
      </c>
      <c r="E453" s="14">
        <v>9.50682E-4</v>
      </c>
      <c r="F453" s="14">
        <v>2.369978E-2</v>
      </c>
      <c r="G453" s="14">
        <v>6.7009219999999994E-2</v>
      </c>
      <c r="H453" s="14">
        <v>2</v>
      </c>
      <c r="I453" s="14">
        <v>5</v>
      </c>
      <c r="J453" s="14" t="s">
        <v>238</v>
      </c>
      <c r="K453" s="14">
        <v>5</v>
      </c>
      <c r="L453" s="14" t="str">
        <f>VLOOKUP($C453,'Info on Coh Anal Stocks'!$A$6:$K$68,2,FALSE)</f>
        <v>BC</v>
      </c>
      <c r="M453" s="14" t="str">
        <f>VLOOKUP($C453,'Info on Coh Anal Stocks'!$A$6:$K$68,3,FALSE)</f>
        <v>UPF</v>
      </c>
      <c r="N453" s="14" t="str">
        <f>VLOOKUP($C453,'Info on Coh Anal Stocks'!$A$6:$K$68,4,FALSE)</f>
        <v>Lower Shuswap River Summers</v>
      </c>
      <c r="O453" s="14">
        <f>VLOOKUP($C453,'Info on Coh Anal Stocks'!$A$6:$K$68,5,FALSE)</f>
        <v>2</v>
      </c>
      <c r="P453" s="14">
        <f>VLOOKUP($C453,'Info on Coh Anal Stocks'!$A$6:$K$68,6,FALSE)</f>
        <v>2</v>
      </c>
      <c r="Q453" s="14">
        <f>VLOOKUP($C453,'Info on Coh Anal Stocks'!$A$6:$K$68,7,FALSE)</f>
        <v>4</v>
      </c>
      <c r="R453" s="14">
        <f>VLOOKUP($C453,'Info on Coh Anal Stocks'!$A$6:$K$68,8,FALSE)</f>
        <v>5</v>
      </c>
      <c r="S453" s="14">
        <f>VLOOKUP($C453,'Info on Coh Anal Stocks'!$A$6:$K$68,9,FALSE)</f>
        <v>0</v>
      </c>
      <c r="T453" s="14">
        <f>VLOOKUP($C453,'Info on Coh Anal Stocks'!$A$6:$K$68,10,FALSE)</f>
        <v>2</v>
      </c>
      <c r="U453">
        <f t="shared" si="29"/>
        <v>1985</v>
      </c>
      <c r="V453" s="14">
        <f>VLOOKUP($C453,'Info on Coh Anal Stocks'!$A$6:$K$68,10,FALSE)</f>
        <v>2</v>
      </c>
      <c r="W453" t="str">
        <f t="shared" si="30"/>
        <v>ocean</v>
      </c>
      <c r="X453">
        <f t="shared" si="27"/>
        <v>0</v>
      </c>
    </row>
    <row r="454" spans="1:24" x14ac:dyDescent="0.25">
      <c r="A454" s="14" t="str">
        <f t="shared" si="28"/>
        <v>SHU1985</v>
      </c>
      <c r="B454" s="14" t="s">
        <v>3</v>
      </c>
      <c r="C454" s="14" t="s">
        <v>28</v>
      </c>
      <c r="D454" s="14">
        <v>1985</v>
      </c>
      <c r="E454" s="14">
        <v>5.6643959999999995E-4</v>
      </c>
      <c r="F454" s="14">
        <v>1.699146E-2</v>
      </c>
      <c r="G454" s="14">
        <v>4.8967490000000002E-2</v>
      </c>
      <c r="H454" s="14">
        <v>2</v>
      </c>
      <c r="I454" s="14">
        <v>5</v>
      </c>
      <c r="J454" s="14" t="s">
        <v>238</v>
      </c>
      <c r="K454" s="14">
        <v>5</v>
      </c>
      <c r="L454" s="14" t="str">
        <f>VLOOKUP($C454,'Info on Coh Anal Stocks'!$A$6:$K$68,2,FALSE)</f>
        <v>BC</v>
      </c>
      <c r="M454" s="14" t="str">
        <f>VLOOKUP($C454,'Info on Coh Anal Stocks'!$A$6:$K$68,3,FALSE)</f>
        <v>UPF</v>
      </c>
      <c r="N454" s="14" t="str">
        <f>VLOOKUP($C454,'Info on Coh Anal Stocks'!$A$6:$K$68,4,FALSE)</f>
        <v>Lower Shuswap River Summers</v>
      </c>
      <c r="O454" s="14">
        <f>VLOOKUP($C454,'Info on Coh Anal Stocks'!$A$6:$K$68,5,FALSE)</f>
        <v>2</v>
      </c>
      <c r="P454" s="14">
        <f>VLOOKUP($C454,'Info on Coh Anal Stocks'!$A$6:$K$68,6,FALSE)</f>
        <v>2</v>
      </c>
      <c r="Q454" s="14">
        <f>VLOOKUP($C454,'Info on Coh Anal Stocks'!$A$6:$K$68,7,FALSE)</f>
        <v>4</v>
      </c>
      <c r="R454" s="14">
        <f>VLOOKUP($C454,'Info on Coh Anal Stocks'!$A$6:$K$68,8,FALSE)</f>
        <v>5</v>
      </c>
      <c r="S454" s="14">
        <f>VLOOKUP($C454,'Info on Coh Anal Stocks'!$A$6:$K$68,9,FALSE)</f>
        <v>0</v>
      </c>
      <c r="T454" s="14">
        <f>VLOOKUP($C454,'Info on Coh Anal Stocks'!$A$6:$K$68,10,FALSE)</f>
        <v>2</v>
      </c>
      <c r="U454">
        <f t="shared" si="29"/>
        <v>1986</v>
      </c>
      <c r="V454" s="14">
        <f>VLOOKUP($C454,'Info on Coh Anal Stocks'!$A$6:$K$68,10,FALSE)</f>
        <v>2</v>
      </c>
      <c r="W454" t="str">
        <f t="shared" si="30"/>
        <v>ocean</v>
      </c>
      <c r="X454">
        <f t="shared" si="27"/>
        <v>0</v>
      </c>
    </row>
    <row r="455" spans="1:24" x14ac:dyDescent="0.25">
      <c r="A455" s="14" t="str">
        <f t="shared" si="28"/>
        <v>SHU1986</v>
      </c>
      <c r="B455" s="14" t="s">
        <v>3</v>
      </c>
      <c r="C455" s="14" t="s">
        <v>28</v>
      </c>
      <c r="D455" s="14">
        <v>1986</v>
      </c>
      <c r="E455" s="14">
        <v>7.1482550000000005E-4</v>
      </c>
      <c r="F455" s="14">
        <v>1.6682300000000001E-2</v>
      </c>
      <c r="G455" s="14">
        <v>4.7516969999999999E-2</v>
      </c>
      <c r="H455" s="14">
        <v>2</v>
      </c>
      <c r="I455" s="14">
        <v>5</v>
      </c>
      <c r="J455" s="14" t="s">
        <v>238</v>
      </c>
      <c r="K455" s="14">
        <v>5</v>
      </c>
      <c r="L455" s="14" t="str">
        <f>VLOOKUP($C455,'Info on Coh Anal Stocks'!$A$6:$K$68,2,FALSE)</f>
        <v>BC</v>
      </c>
      <c r="M455" s="14" t="str">
        <f>VLOOKUP($C455,'Info on Coh Anal Stocks'!$A$6:$K$68,3,FALSE)</f>
        <v>UPF</v>
      </c>
      <c r="N455" s="14" t="str">
        <f>VLOOKUP($C455,'Info on Coh Anal Stocks'!$A$6:$K$68,4,FALSE)</f>
        <v>Lower Shuswap River Summers</v>
      </c>
      <c r="O455" s="14">
        <f>VLOOKUP($C455,'Info on Coh Anal Stocks'!$A$6:$K$68,5,FALSE)</f>
        <v>2</v>
      </c>
      <c r="P455" s="14">
        <f>VLOOKUP($C455,'Info on Coh Anal Stocks'!$A$6:$K$68,6,FALSE)</f>
        <v>2</v>
      </c>
      <c r="Q455" s="14">
        <f>VLOOKUP($C455,'Info on Coh Anal Stocks'!$A$6:$K$68,7,FALSE)</f>
        <v>4</v>
      </c>
      <c r="R455" s="14">
        <f>VLOOKUP($C455,'Info on Coh Anal Stocks'!$A$6:$K$68,8,FALSE)</f>
        <v>5</v>
      </c>
      <c r="S455" s="14">
        <f>VLOOKUP($C455,'Info on Coh Anal Stocks'!$A$6:$K$68,9,FALSE)</f>
        <v>0</v>
      </c>
      <c r="T455" s="14">
        <f>VLOOKUP($C455,'Info on Coh Anal Stocks'!$A$6:$K$68,10,FALSE)</f>
        <v>2</v>
      </c>
      <c r="U455">
        <f t="shared" si="29"/>
        <v>1987</v>
      </c>
      <c r="V455" s="14">
        <f>VLOOKUP($C455,'Info on Coh Anal Stocks'!$A$6:$K$68,10,FALSE)</f>
        <v>2</v>
      </c>
      <c r="W455" t="str">
        <f t="shared" si="30"/>
        <v>ocean</v>
      </c>
      <c r="X455">
        <f t="shared" si="27"/>
        <v>0</v>
      </c>
    </row>
    <row r="456" spans="1:24" x14ac:dyDescent="0.25">
      <c r="A456" s="14" t="str">
        <f t="shared" si="28"/>
        <v>SHU1987</v>
      </c>
      <c r="B456" s="14" t="s">
        <v>3</v>
      </c>
      <c r="C456" s="14" t="s">
        <v>28</v>
      </c>
      <c r="D456" s="14">
        <v>1987</v>
      </c>
      <c r="E456" s="14">
        <v>1.0533059999999999E-3</v>
      </c>
      <c r="F456" s="14">
        <v>1.2476050000000001E-2</v>
      </c>
      <c r="G456" s="14">
        <v>3.5123010000000003E-2</v>
      </c>
      <c r="H456" s="14">
        <v>2</v>
      </c>
      <c r="I456" s="14">
        <v>5</v>
      </c>
      <c r="J456" s="14" t="s">
        <v>238</v>
      </c>
      <c r="K456" s="14">
        <v>5</v>
      </c>
      <c r="L456" s="14" t="str">
        <f>VLOOKUP($C456,'Info on Coh Anal Stocks'!$A$6:$K$68,2,FALSE)</f>
        <v>BC</v>
      </c>
      <c r="M456" s="14" t="str">
        <f>VLOOKUP($C456,'Info on Coh Anal Stocks'!$A$6:$K$68,3,FALSE)</f>
        <v>UPF</v>
      </c>
      <c r="N456" s="14" t="str">
        <f>VLOOKUP($C456,'Info on Coh Anal Stocks'!$A$6:$K$68,4,FALSE)</f>
        <v>Lower Shuswap River Summers</v>
      </c>
      <c r="O456" s="14">
        <f>VLOOKUP($C456,'Info on Coh Anal Stocks'!$A$6:$K$68,5,FALSE)</f>
        <v>2</v>
      </c>
      <c r="P456" s="14">
        <f>VLOOKUP($C456,'Info on Coh Anal Stocks'!$A$6:$K$68,6,FALSE)</f>
        <v>2</v>
      </c>
      <c r="Q456" s="14">
        <f>VLOOKUP($C456,'Info on Coh Anal Stocks'!$A$6:$K$68,7,FALSE)</f>
        <v>4</v>
      </c>
      <c r="R456" s="14">
        <f>VLOOKUP($C456,'Info on Coh Anal Stocks'!$A$6:$K$68,8,FALSE)</f>
        <v>5</v>
      </c>
      <c r="S456" s="14">
        <f>VLOOKUP($C456,'Info on Coh Anal Stocks'!$A$6:$K$68,9,FALSE)</f>
        <v>0</v>
      </c>
      <c r="T456" s="14">
        <f>VLOOKUP($C456,'Info on Coh Anal Stocks'!$A$6:$K$68,10,FALSE)</f>
        <v>2</v>
      </c>
      <c r="U456">
        <f t="shared" si="29"/>
        <v>1988</v>
      </c>
      <c r="V456" s="14">
        <f>VLOOKUP($C456,'Info on Coh Anal Stocks'!$A$6:$K$68,10,FALSE)</f>
        <v>2</v>
      </c>
      <c r="W456" t="str">
        <f t="shared" si="30"/>
        <v>ocean</v>
      </c>
      <c r="X456">
        <f t="shared" si="27"/>
        <v>0</v>
      </c>
    </row>
    <row r="457" spans="1:24" x14ac:dyDescent="0.25">
      <c r="A457" s="14" t="str">
        <f t="shared" si="28"/>
        <v>SHU1988</v>
      </c>
      <c r="B457" s="14" t="s">
        <v>3</v>
      </c>
      <c r="C457" s="14" t="s">
        <v>28</v>
      </c>
      <c r="D457" s="14">
        <v>1988</v>
      </c>
      <c r="E457" s="14">
        <v>7.4138079999999998E-4</v>
      </c>
      <c r="F457" s="14">
        <v>4.9620819999999996E-3</v>
      </c>
      <c r="G457" s="14">
        <v>1.348272E-2</v>
      </c>
      <c r="H457" s="14">
        <v>2</v>
      </c>
      <c r="I457" s="14">
        <v>5</v>
      </c>
      <c r="J457" s="14" t="s">
        <v>238</v>
      </c>
      <c r="K457" s="14">
        <v>5</v>
      </c>
      <c r="L457" s="14" t="str">
        <f>VLOOKUP($C457,'Info on Coh Anal Stocks'!$A$6:$K$68,2,FALSE)</f>
        <v>BC</v>
      </c>
      <c r="M457" s="14" t="str">
        <f>VLOOKUP($C457,'Info on Coh Anal Stocks'!$A$6:$K$68,3,FALSE)</f>
        <v>UPF</v>
      </c>
      <c r="N457" s="14" t="str">
        <f>VLOOKUP($C457,'Info on Coh Anal Stocks'!$A$6:$K$68,4,FALSE)</f>
        <v>Lower Shuswap River Summers</v>
      </c>
      <c r="O457" s="14">
        <f>VLOOKUP($C457,'Info on Coh Anal Stocks'!$A$6:$K$68,5,FALSE)</f>
        <v>2</v>
      </c>
      <c r="P457" s="14">
        <f>VLOOKUP($C457,'Info on Coh Anal Stocks'!$A$6:$K$68,6,FALSE)</f>
        <v>2</v>
      </c>
      <c r="Q457" s="14">
        <f>VLOOKUP($C457,'Info on Coh Anal Stocks'!$A$6:$K$68,7,FALSE)</f>
        <v>4</v>
      </c>
      <c r="R457" s="14">
        <f>VLOOKUP($C457,'Info on Coh Anal Stocks'!$A$6:$K$68,8,FALSE)</f>
        <v>5</v>
      </c>
      <c r="S457" s="14">
        <f>VLOOKUP($C457,'Info on Coh Anal Stocks'!$A$6:$K$68,9,FALSE)</f>
        <v>0</v>
      </c>
      <c r="T457" s="14">
        <f>VLOOKUP($C457,'Info on Coh Anal Stocks'!$A$6:$K$68,10,FALSE)</f>
        <v>2</v>
      </c>
      <c r="U457">
        <f t="shared" si="29"/>
        <v>1989</v>
      </c>
      <c r="V457" s="14">
        <f>VLOOKUP($C457,'Info on Coh Anal Stocks'!$A$6:$K$68,10,FALSE)</f>
        <v>2</v>
      </c>
      <c r="W457" t="str">
        <f t="shared" si="30"/>
        <v>ocean</v>
      </c>
      <c r="X457">
        <f t="shared" si="27"/>
        <v>0</v>
      </c>
    </row>
    <row r="458" spans="1:24" x14ac:dyDescent="0.25">
      <c r="A458" s="14" t="str">
        <f t="shared" si="28"/>
        <v>SHU1989</v>
      </c>
      <c r="B458" s="14" t="s">
        <v>3</v>
      </c>
      <c r="C458" s="14" t="s">
        <v>28</v>
      </c>
      <c r="D458" s="14">
        <v>1989</v>
      </c>
      <c r="E458" s="14">
        <v>7.4969819999999999E-4</v>
      </c>
      <c r="F458" s="14">
        <v>3.7218300000000002E-3</v>
      </c>
      <c r="G458" s="14">
        <v>1.0134209999999999E-2</v>
      </c>
      <c r="H458" s="14">
        <v>2</v>
      </c>
      <c r="I458" s="14">
        <v>5</v>
      </c>
      <c r="J458" s="14" t="s">
        <v>238</v>
      </c>
      <c r="K458" s="14">
        <v>5</v>
      </c>
      <c r="L458" s="14" t="str">
        <f>VLOOKUP($C458,'Info on Coh Anal Stocks'!$A$6:$K$68,2,FALSE)</f>
        <v>BC</v>
      </c>
      <c r="M458" s="14" t="str">
        <f>VLOOKUP($C458,'Info on Coh Anal Stocks'!$A$6:$K$68,3,FALSE)</f>
        <v>UPF</v>
      </c>
      <c r="N458" s="14" t="str">
        <f>VLOOKUP($C458,'Info on Coh Anal Stocks'!$A$6:$K$68,4,FALSE)</f>
        <v>Lower Shuswap River Summers</v>
      </c>
      <c r="O458" s="14">
        <f>VLOOKUP($C458,'Info on Coh Anal Stocks'!$A$6:$K$68,5,FALSE)</f>
        <v>2</v>
      </c>
      <c r="P458" s="14">
        <f>VLOOKUP($C458,'Info on Coh Anal Stocks'!$A$6:$K$68,6,FALSE)</f>
        <v>2</v>
      </c>
      <c r="Q458" s="14">
        <f>VLOOKUP($C458,'Info on Coh Anal Stocks'!$A$6:$K$68,7,FALSE)</f>
        <v>4</v>
      </c>
      <c r="R458" s="14">
        <f>VLOOKUP($C458,'Info on Coh Anal Stocks'!$A$6:$K$68,8,FALSE)</f>
        <v>5</v>
      </c>
      <c r="S458" s="14">
        <f>VLOOKUP($C458,'Info on Coh Anal Stocks'!$A$6:$K$68,9,FALSE)</f>
        <v>0</v>
      </c>
      <c r="T458" s="14">
        <f>VLOOKUP($C458,'Info on Coh Anal Stocks'!$A$6:$K$68,10,FALSE)</f>
        <v>2</v>
      </c>
      <c r="U458">
        <f t="shared" si="29"/>
        <v>1990</v>
      </c>
      <c r="V458" s="14">
        <f>VLOOKUP($C458,'Info on Coh Anal Stocks'!$A$6:$K$68,10,FALSE)</f>
        <v>2</v>
      </c>
      <c r="W458" t="str">
        <f t="shared" si="30"/>
        <v>ocean</v>
      </c>
      <c r="X458">
        <f t="shared" ref="X458:X521" si="31">IF(EXACT(I458,"na"),"na",I458-K458)</f>
        <v>0</v>
      </c>
    </row>
    <row r="459" spans="1:24" x14ac:dyDescent="0.25">
      <c r="A459" s="14" t="str">
        <f t="shared" si="28"/>
        <v>SHU1990</v>
      </c>
      <c r="B459" s="14" t="s">
        <v>3</v>
      </c>
      <c r="C459" s="14" t="s">
        <v>28</v>
      </c>
      <c r="D459" s="14">
        <v>1990</v>
      </c>
      <c r="E459" s="14">
        <v>1.580185E-3</v>
      </c>
      <c r="F459" s="14">
        <v>2.932245E-2</v>
      </c>
      <c r="G459" s="14">
        <v>8.1312460000000003E-2</v>
      </c>
      <c r="H459" s="14">
        <v>2</v>
      </c>
      <c r="I459" s="14">
        <v>5</v>
      </c>
      <c r="J459" s="14" t="s">
        <v>238</v>
      </c>
      <c r="K459" s="14">
        <v>5</v>
      </c>
      <c r="L459" s="14" t="str">
        <f>VLOOKUP($C459,'Info on Coh Anal Stocks'!$A$6:$K$68,2,FALSE)</f>
        <v>BC</v>
      </c>
      <c r="M459" s="14" t="str">
        <f>VLOOKUP($C459,'Info on Coh Anal Stocks'!$A$6:$K$68,3,FALSE)</f>
        <v>UPF</v>
      </c>
      <c r="N459" s="14" t="str">
        <f>VLOOKUP($C459,'Info on Coh Anal Stocks'!$A$6:$K$68,4,FALSE)</f>
        <v>Lower Shuswap River Summers</v>
      </c>
      <c r="O459" s="14">
        <f>VLOOKUP($C459,'Info on Coh Anal Stocks'!$A$6:$K$68,5,FALSE)</f>
        <v>2</v>
      </c>
      <c r="P459" s="14">
        <f>VLOOKUP($C459,'Info on Coh Anal Stocks'!$A$6:$K$68,6,FALSE)</f>
        <v>2</v>
      </c>
      <c r="Q459" s="14">
        <f>VLOOKUP($C459,'Info on Coh Anal Stocks'!$A$6:$K$68,7,FALSE)</f>
        <v>4</v>
      </c>
      <c r="R459" s="14">
        <f>VLOOKUP($C459,'Info on Coh Anal Stocks'!$A$6:$K$68,8,FALSE)</f>
        <v>5</v>
      </c>
      <c r="S459" s="14">
        <f>VLOOKUP($C459,'Info on Coh Anal Stocks'!$A$6:$K$68,9,FALSE)</f>
        <v>0</v>
      </c>
      <c r="T459" s="14">
        <f>VLOOKUP($C459,'Info on Coh Anal Stocks'!$A$6:$K$68,10,FALSE)</f>
        <v>2</v>
      </c>
      <c r="U459">
        <f t="shared" si="29"/>
        <v>1991</v>
      </c>
      <c r="V459" s="14">
        <f>VLOOKUP($C459,'Info on Coh Anal Stocks'!$A$6:$K$68,10,FALSE)</f>
        <v>2</v>
      </c>
      <c r="W459" t="str">
        <f t="shared" si="30"/>
        <v>ocean</v>
      </c>
      <c r="X459">
        <f t="shared" si="31"/>
        <v>0</v>
      </c>
    </row>
    <row r="460" spans="1:24" x14ac:dyDescent="0.25">
      <c r="A460" s="14" t="str">
        <f t="shared" si="28"/>
        <v>SHU1991</v>
      </c>
      <c r="B460" s="14" t="s">
        <v>3</v>
      </c>
      <c r="C460" s="14" t="s">
        <v>28</v>
      </c>
      <c r="D460" s="14">
        <v>1991</v>
      </c>
      <c r="E460" s="14">
        <v>1.6511290000000001E-4</v>
      </c>
      <c r="F460" s="14">
        <v>3.1399459999999998E-3</v>
      </c>
      <c r="G460" s="14">
        <v>9.0223190000000009E-3</v>
      </c>
      <c r="H460" s="14">
        <v>2</v>
      </c>
      <c r="I460" s="14">
        <v>5</v>
      </c>
      <c r="J460" s="14" t="s">
        <v>238</v>
      </c>
      <c r="K460" s="14">
        <v>5</v>
      </c>
      <c r="L460" s="14" t="str">
        <f>VLOOKUP($C460,'Info on Coh Anal Stocks'!$A$6:$K$68,2,FALSE)</f>
        <v>BC</v>
      </c>
      <c r="M460" s="14" t="str">
        <f>VLOOKUP($C460,'Info on Coh Anal Stocks'!$A$6:$K$68,3,FALSE)</f>
        <v>UPF</v>
      </c>
      <c r="N460" s="14" t="str">
        <f>VLOOKUP($C460,'Info on Coh Anal Stocks'!$A$6:$K$68,4,FALSE)</f>
        <v>Lower Shuswap River Summers</v>
      </c>
      <c r="O460" s="14">
        <f>VLOOKUP($C460,'Info on Coh Anal Stocks'!$A$6:$K$68,5,FALSE)</f>
        <v>2</v>
      </c>
      <c r="P460" s="14">
        <f>VLOOKUP($C460,'Info on Coh Anal Stocks'!$A$6:$K$68,6,FALSE)</f>
        <v>2</v>
      </c>
      <c r="Q460" s="14">
        <f>VLOOKUP($C460,'Info on Coh Anal Stocks'!$A$6:$K$68,7,FALSE)</f>
        <v>4</v>
      </c>
      <c r="R460" s="14">
        <f>VLOOKUP($C460,'Info on Coh Anal Stocks'!$A$6:$K$68,8,FALSE)</f>
        <v>5</v>
      </c>
      <c r="S460" s="14">
        <f>VLOOKUP($C460,'Info on Coh Anal Stocks'!$A$6:$K$68,9,FALSE)</f>
        <v>0</v>
      </c>
      <c r="T460" s="14">
        <f>VLOOKUP($C460,'Info on Coh Anal Stocks'!$A$6:$K$68,10,FALSE)</f>
        <v>2</v>
      </c>
      <c r="U460">
        <f t="shared" si="29"/>
        <v>1992</v>
      </c>
      <c r="V460" s="14">
        <f>VLOOKUP($C460,'Info on Coh Anal Stocks'!$A$6:$K$68,10,FALSE)</f>
        <v>2</v>
      </c>
      <c r="W460" t="str">
        <f t="shared" si="30"/>
        <v>ocean</v>
      </c>
      <c r="X460">
        <f t="shared" si="31"/>
        <v>0</v>
      </c>
    </row>
    <row r="461" spans="1:24" x14ac:dyDescent="0.25">
      <c r="A461" s="14" t="str">
        <f t="shared" si="28"/>
        <v>SHU1992</v>
      </c>
      <c r="B461" s="14" t="s">
        <v>3</v>
      </c>
      <c r="C461" s="14" t="s">
        <v>28</v>
      </c>
      <c r="D461" s="14">
        <v>1992</v>
      </c>
      <c r="E461" s="14">
        <v>1.5314459999999999E-3</v>
      </c>
      <c r="F461" s="14">
        <v>1.206466E-2</v>
      </c>
      <c r="G461" s="14">
        <v>3.2285330000000001E-2</v>
      </c>
      <c r="H461" s="14">
        <v>2</v>
      </c>
      <c r="I461" s="14">
        <v>5</v>
      </c>
      <c r="J461" s="14" t="s">
        <v>238</v>
      </c>
      <c r="K461" s="14">
        <v>5</v>
      </c>
      <c r="L461" s="14" t="str">
        <f>VLOOKUP($C461,'Info on Coh Anal Stocks'!$A$6:$K$68,2,FALSE)</f>
        <v>BC</v>
      </c>
      <c r="M461" s="14" t="str">
        <f>VLOOKUP($C461,'Info on Coh Anal Stocks'!$A$6:$K$68,3,FALSE)</f>
        <v>UPF</v>
      </c>
      <c r="N461" s="14" t="str">
        <f>VLOOKUP($C461,'Info on Coh Anal Stocks'!$A$6:$K$68,4,FALSE)</f>
        <v>Lower Shuswap River Summers</v>
      </c>
      <c r="O461" s="14">
        <f>VLOOKUP($C461,'Info on Coh Anal Stocks'!$A$6:$K$68,5,FALSE)</f>
        <v>2</v>
      </c>
      <c r="P461" s="14">
        <f>VLOOKUP($C461,'Info on Coh Anal Stocks'!$A$6:$K$68,6,FALSE)</f>
        <v>2</v>
      </c>
      <c r="Q461" s="14">
        <f>VLOOKUP($C461,'Info on Coh Anal Stocks'!$A$6:$K$68,7,FALSE)</f>
        <v>4</v>
      </c>
      <c r="R461" s="14">
        <f>VLOOKUP($C461,'Info on Coh Anal Stocks'!$A$6:$K$68,8,FALSE)</f>
        <v>5</v>
      </c>
      <c r="S461" s="14">
        <f>VLOOKUP($C461,'Info on Coh Anal Stocks'!$A$6:$K$68,9,FALSE)</f>
        <v>0</v>
      </c>
      <c r="T461" s="14">
        <f>VLOOKUP($C461,'Info on Coh Anal Stocks'!$A$6:$K$68,10,FALSE)</f>
        <v>2</v>
      </c>
      <c r="U461">
        <f t="shared" si="29"/>
        <v>1993</v>
      </c>
      <c r="V461" s="14">
        <f>VLOOKUP($C461,'Info on Coh Anal Stocks'!$A$6:$K$68,10,FALSE)</f>
        <v>2</v>
      </c>
      <c r="W461" t="str">
        <f t="shared" si="30"/>
        <v>ocean</v>
      </c>
      <c r="X461">
        <f t="shared" si="31"/>
        <v>0</v>
      </c>
    </row>
    <row r="462" spans="1:24" x14ac:dyDescent="0.25">
      <c r="A462" s="14" t="str">
        <f t="shared" si="28"/>
        <v>SHU1993</v>
      </c>
      <c r="B462" s="14" t="s">
        <v>3</v>
      </c>
      <c r="C462" s="14" t="s">
        <v>28</v>
      </c>
      <c r="D462" s="14">
        <v>1993</v>
      </c>
      <c r="E462" s="14">
        <v>7.9156569999999996E-4</v>
      </c>
      <c r="F462" s="14">
        <v>7.9233080000000004E-3</v>
      </c>
      <c r="G462" s="14">
        <v>2.0960059999999999E-2</v>
      </c>
      <c r="H462" s="14">
        <v>2</v>
      </c>
      <c r="I462" s="14">
        <v>5</v>
      </c>
      <c r="J462" s="14" t="s">
        <v>238</v>
      </c>
      <c r="K462" s="14">
        <v>5</v>
      </c>
      <c r="L462" s="14" t="str">
        <f>VLOOKUP($C462,'Info on Coh Anal Stocks'!$A$6:$K$68,2,FALSE)</f>
        <v>BC</v>
      </c>
      <c r="M462" s="14" t="str">
        <f>VLOOKUP($C462,'Info on Coh Anal Stocks'!$A$6:$K$68,3,FALSE)</f>
        <v>UPF</v>
      </c>
      <c r="N462" s="14" t="str">
        <f>VLOOKUP($C462,'Info on Coh Anal Stocks'!$A$6:$K$68,4,FALSE)</f>
        <v>Lower Shuswap River Summers</v>
      </c>
      <c r="O462" s="14">
        <f>VLOOKUP($C462,'Info on Coh Anal Stocks'!$A$6:$K$68,5,FALSE)</f>
        <v>2</v>
      </c>
      <c r="P462" s="14">
        <f>VLOOKUP($C462,'Info on Coh Anal Stocks'!$A$6:$K$68,6,FALSE)</f>
        <v>2</v>
      </c>
      <c r="Q462" s="14">
        <f>VLOOKUP($C462,'Info on Coh Anal Stocks'!$A$6:$K$68,7,FALSE)</f>
        <v>4</v>
      </c>
      <c r="R462" s="14">
        <f>VLOOKUP($C462,'Info on Coh Anal Stocks'!$A$6:$K$68,8,FALSE)</f>
        <v>5</v>
      </c>
      <c r="S462" s="14">
        <f>VLOOKUP($C462,'Info on Coh Anal Stocks'!$A$6:$K$68,9,FALSE)</f>
        <v>0</v>
      </c>
      <c r="T462" s="14">
        <f>VLOOKUP($C462,'Info on Coh Anal Stocks'!$A$6:$K$68,10,FALSE)</f>
        <v>2</v>
      </c>
      <c r="U462">
        <f t="shared" si="29"/>
        <v>1994</v>
      </c>
      <c r="V462" s="14">
        <f>VLOOKUP($C462,'Info on Coh Anal Stocks'!$A$6:$K$68,10,FALSE)</f>
        <v>2</v>
      </c>
      <c r="W462" t="str">
        <f t="shared" si="30"/>
        <v>ocean</v>
      </c>
      <c r="X462">
        <f t="shared" si="31"/>
        <v>0</v>
      </c>
    </row>
    <row r="463" spans="1:24" x14ac:dyDescent="0.25">
      <c r="A463" s="14" t="str">
        <f t="shared" si="28"/>
        <v>SHU1994</v>
      </c>
      <c r="B463" s="14" t="s">
        <v>3</v>
      </c>
      <c r="C463" s="14" t="s">
        <v>28</v>
      </c>
      <c r="D463" s="14">
        <v>1994</v>
      </c>
      <c r="E463" s="14">
        <v>4.8427090000000001E-4</v>
      </c>
      <c r="F463" s="14">
        <v>1.150809E-2</v>
      </c>
      <c r="G463" s="14">
        <v>3.2180319999999998E-2</v>
      </c>
      <c r="H463" s="14">
        <v>2</v>
      </c>
      <c r="I463" s="14">
        <v>5</v>
      </c>
      <c r="J463" s="14" t="s">
        <v>238</v>
      </c>
      <c r="K463" s="14">
        <v>5</v>
      </c>
      <c r="L463" s="14" t="str">
        <f>VLOOKUP($C463,'Info on Coh Anal Stocks'!$A$6:$K$68,2,FALSE)</f>
        <v>BC</v>
      </c>
      <c r="M463" s="14" t="str">
        <f>VLOOKUP($C463,'Info on Coh Anal Stocks'!$A$6:$K$68,3,FALSE)</f>
        <v>UPF</v>
      </c>
      <c r="N463" s="14" t="str">
        <f>VLOOKUP($C463,'Info on Coh Anal Stocks'!$A$6:$K$68,4,FALSE)</f>
        <v>Lower Shuswap River Summers</v>
      </c>
      <c r="O463" s="14">
        <f>VLOOKUP($C463,'Info on Coh Anal Stocks'!$A$6:$K$68,5,FALSE)</f>
        <v>2</v>
      </c>
      <c r="P463" s="14">
        <f>VLOOKUP($C463,'Info on Coh Anal Stocks'!$A$6:$K$68,6,FALSE)</f>
        <v>2</v>
      </c>
      <c r="Q463" s="14">
        <f>VLOOKUP($C463,'Info on Coh Anal Stocks'!$A$6:$K$68,7,FALSE)</f>
        <v>4</v>
      </c>
      <c r="R463" s="14">
        <f>VLOOKUP($C463,'Info on Coh Anal Stocks'!$A$6:$K$68,8,FALSE)</f>
        <v>5</v>
      </c>
      <c r="S463" s="14">
        <f>VLOOKUP($C463,'Info on Coh Anal Stocks'!$A$6:$K$68,9,FALSE)</f>
        <v>0</v>
      </c>
      <c r="T463" s="14">
        <f>VLOOKUP($C463,'Info on Coh Anal Stocks'!$A$6:$K$68,10,FALSE)</f>
        <v>2</v>
      </c>
      <c r="U463">
        <f t="shared" si="29"/>
        <v>1995</v>
      </c>
      <c r="V463" s="14">
        <f>VLOOKUP($C463,'Info on Coh Anal Stocks'!$A$6:$K$68,10,FALSE)</f>
        <v>2</v>
      </c>
      <c r="W463" t="str">
        <f t="shared" si="30"/>
        <v>ocean</v>
      </c>
      <c r="X463">
        <f t="shared" si="31"/>
        <v>0</v>
      </c>
    </row>
    <row r="464" spans="1:24" x14ac:dyDescent="0.25">
      <c r="A464" s="14" t="str">
        <f t="shared" si="28"/>
        <v>SHU1995</v>
      </c>
      <c r="B464" s="14" t="s">
        <v>3</v>
      </c>
      <c r="C464" s="14" t="s">
        <v>28</v>
      </c>
      <c r="D464" s="14">
        <v>1995</v>
      </c>
      <c r="E464" s="14">
        <v>5.5319440000000004E-4</v>
      </c>
      <c r="F464" s="14">
        <v>9.8007939999999998E-3</v>
      </c>
      <c r="G464" s="14">
        <v>2.7337230000000001E-2</v>
      </c>
      <c r="H464" s="14">
        <v>2</v>
      </c>
      <c r="I464" s="14">
        <v>5</v>
      </c>
      <c r="J464" s="14" t="s">
        <v>238</v>
      </c>
      <c r="K464" s="14">
        <v>5</v>
      </c>
      <c r="L464" s="14" t="str">
        <f>VLOOKUP($C464,'Info on Coh Anal Stocks'!$A$6:$K$68,2,FALSE)</f>
        <v>BC</v>
      </c>
      <c r="M464" s="14" t="str">
        <f>VLOOKUP($C464,'Info on Coh Anal Stocks'!$A$6:$K$68,3,FALSE)</f>
        <v>UPF</v>
      </c>
      <c r="N464" s="14" t="str">
        <f>VLOOKUP($C464,'Info on Coh Anal Stocks'!$A$6:$K$68,4,FALSE)</f>
        <v>Lower Shuswap River Summers</v>
      </c>
      <c r="O464" s="14">
        <f>VLOOKUP($C464,'Info on Coh Anal Stocks'!$A$6:$K$68,5,FALSE)</f>
        <v>2</v>
      </c>
      <c r="P464" s="14">
        <f>VLOOKUP($C464,'Info on Coh Anal Stocks'!$A$6:$K$68,6,FALSE)</f>
        <v>2</v>
      </c>
      <c r="Q464" s="14">
        <f>VLOOKUP($C464,'Info on Coh Anal Stocks'!$A$6:$K$68,7,FALSE)</f>
        <v>4</v>
      </c>
      <c r="R464" s="14">
        <f>VLOOKUP($C464,'Info on Coh Anal Stocks'!$A$6:$K$68,8,FALSE)</f>
        <v>5</v>
      </c>
      <c r="S464" s="14">
        <f>VLOOKUP($C464,'Info on Coh Anal Stocks'!$A$6:$K$68,9,FALSE)</f>
        <v>0</v>
      </c>
      <c r="T464" s="14">
        <f>VLOOKUP($C464,'Info on Coh Anal Stocks'!$A$6:$K$68,10,FALSE)</f>
        <v>2</v>
      </c>
      <c r="U464">
        <f t="shared" si="29"/>
        <v>1996</v>
      </c>
      <c r="V464" s="14">
        <f>VLOOKUP($C464,'Info on Coh Anal Stocks'!$A$6:$K$68,10,FALSE)</f>
        <v>2</v>
      </c>
      <c r="W464" t="str">
        <f t="shared" si="30"/>
        <v>ocean</v>
      </c>
      <c r="X464">
        <f t="shared" si="31"/>
        <v>0</v>
      </c>
    </row>
    <row r="465" spans="1:24" x14ac:dyDescent="0.25">
      <c r="A465" s="14" t="str">
        <f t="shared" si="28"/>
        <v>SHU1996</v>
      </c>
      <c r="B465" s="14" t="s">
        <v>3</v>
      </c>
      <c r="C465" s="14" t="s">
        <v>28</v>
      </c>
      <c r="D465" s="14">
        <v>1996</v>
      </c>
      <c r="E465" s="14">
        <v>7.8515859999999998E-4</v>
      </c>
      <c r="F465" s="14">
        <v>1.167987E-2</v>
      </c>
      <c r="G465" s="14">
        <v>3.1686590000000001E-2</v>
      </c>
      <c r="H465" s="14">
        <v>2</v>
      </c>
      <c r="I465" s="14">
        <v>5</v>
      </c>
      <c r="J465" s="14" t="s">
        <v>238</v>
      </c>
      <c r="K465" s="14">
        <v>5</v>
      </c>
      <c r="L465" s="14" t="str">
        <f>VLOOKUP($C465,'Info on Coh Anal Stocks'!$A$6:$K$68,2,FALSE)</f>
        <v>BC</v>
      </c>
      <c r="M465" s="14" t="str">
        <f>VLOOKUP($C465,'Info on Coh Anal Stocks'!$A$6:$K$68,3,FALSE)</f>
        <v>UPF</v>
      </c>
      <c r="N465" s="14" t="str">
        <f>VLOOKUP($C465,'Info on Coh Anal Stocks'!$A$6:$K$68,4,FALSE)</f>
        <v>Lower Shuswap River Summers</v>
      </c>
      <c r="O465" s="14">
        <f>VLOOKUP($C465,'Info on Coh Anal Stocks'!$A$6:$K$68,5,FALSE)</f>
        <v>2</v>
      </c>
      <c r="P465" s="14">
        <f>VLOOKUP($C465,'Info on Coh Anal Stocks'!$A$6:$K$68,6,FALSE)</f>
        <v>2</v>
      </c>
      <c r="Q465" s="14">
        <f>VLOOKUP($C465,'Info on Coh Anal Stocks'!$A$6:$K$68,7,FALSE)</f>
        <v>4</v>
      </c>
      <c r="R465" s="14">
        <f>VLOOKUP($C465,'Info on Coh Anal Stocks'!$A$6:$K$68,8,FALSE)</f>
        <v>5</v>
      </c>
      <c r="S465" s="14">
        <f>VLOOKUP($C465,'Info on Coh Anal Stocks'!$A$6:$K$68,9,FALSE)</f>
        <v>0</v>
      </c>
      <c r="T465" s="14">
        <f>VLOOKUP($C465,'Info on Coh Anal Stocks'!$A$6:$K$68,10,FALSE)</f>
        <v>2</v>
      </c>
      <c r="U465">
        <f t="shared" si="29"/>
        <v>1997</v>
      </c>
      <c r="V465" s="14">
        <f>VLOOKUP($C465,'Info on Coh Anal Stocks'!$A$6:$K$68,10,FALSE)</f>
        <v>2</v>
      </c>
      <c r="W465" t="str">
        <f t="shared" si="30"/>
        <v>ocean</v>
      </c>
      <c r="X465">
        <f t="shared" si="31"/>
        <v>0</v>
      </c>
    </row>
    <row r="466" spans="1:24" x14ac:dyDescent="0.25">
      <c r="A466" s="14" t="str">
        <f t="shared" si="28"/>
        <v>SHU1997</v>
      </c>
      <c r="B466" s="14" t="s">
        <v>3</v>
      </c>
      <c r="C466" s="14" t="s">
        <v>28</v>
      </c>
      <c r="D466" s="14">
        <v>1997</v>
      </c>
      <c r="E466" s="14">
        <v>1.384775E-4</v>
      </c>
      <c r="F466" s="14">
        <v>2.5693399999999998E-3</v>
      </c>
      <c r="G466" s="14">
        <v>7.3069110000000001E-3</v>
      </c>
      <c r="H466" s="14">
        <v>2</v>
      </c>
      <c r="I466" s="14">
        <v>5</v>
      </c>
      <c r="J466" s="14" t="s">
        <v>238</v>
      </c>
      <c r="K466" s="14">
        <v>5</v>
      </c>
      <c r="L466" s="14" t="str">
        <f>VLOOKUP($C466,'Info on Coh Anal Stocks'!$A$6:$K$68,2,FALSE)</f>
        <v>BC</v>
      </c>
      <c r="M466" s="14" t="str">
        <f>VLOOKUP($C466,'Info on Coh Anal Stocks'!$A$6:$K$68,3,FALSE)</f>
        <v>UPF</v>
      </c>
      <c r="N466" s="14" t="str">
        <f>VLOOKUP($C466,'Info on Coh Anal Stocks'!$A$6:$K$68,4,FALSE)</f>
        <v>Lower Shuswap River Summers</v>
      </c>
      <c r="O466" s="14">
        <f>VLOOKUP($C466,'Info on Coh Anal Stocks'!$A$6:$K$68,5,FALSE)</f>
        <v>2</v>
      </c>
      <c r="P466" s="14">
        <f>VLOOKUP($C466,'Info on Coh Anal Stocks'!$A$6:$K$68,6,FALSE)</f>
        <v>2</v>
      </c>
      <c r="Q466" s="14">
        <f>VLOOKUP($C466,'Info on Coh Anal Stocks'!$A$6:$K$68,7,FALSE)</f>
        <v>4</v>
      </c>
      <c r="R466" s="14">
        <f>VLOOKUP($C466,'Info on Coh Anal Stocks'!$A$6:$K$68,8,FALSE)</f>
        <v>5</v>
      </c>
      <c r="S466" s="14">
        <f>VLOOKUP($C466,'Info on Coh Anal Stocks'!$A$6:$K$68,9,FALSE)</f>
        <v>0</v>
      </c>
      <c r="T466" s="14">
        <f>VLOOKUP($C466,'Info on Coh Anal Stocks'!$A$6:$K$68,10,FALSE)</f>
        <v>2</v>
      </c>
      <c r="U466">
        <f t="shared" si="29"/>
        <v>1998</v>
      </c>
      <c r="V466" s="14">
        <f>VLOOKUP($C466,'Info on Coh Anal Stocks'!$A$6:$K$68,10,FALSE)</f>
        <v>2</v>
      </c>
      <c r="W466" t="str">
        <f t="shared" si="30"/>
        <v>ocean</v>
      </c>
      <c r="X466">
        <f t="shared" si="31"/>
        <v>0</v>
      </c>
    </row>
    <row r="467" spans="1:24" x14ac:dyDescent="0.25">
      <c r="A467" s="14" t="str">
        <f t="shared" si="28"/>
        <v>SHU1998</v>
      </c>
      <c r="B467" s="14" t="s">
        <v>3</v>
      </c>
      <c r="C467" s="14" t="s">
        <v>28</v>
      </c>
      <c r="D467" s="14">
        <v>1998</v>
      </c>
      <c r="E467" s="14">
        <v>1.9017870000000001E-3</v>
      </c>
      <c r="F467" s="14">
        <v>2.4260279999999999E-2</v>
      </c>
      <c r="G467" s="14">
        <v>6.4122159999999997E-2</v>
      </c>
      <c r="H467" s="14">
        <v>2</v>
      </c>
      <c r="I467" s="14">
        <v>5</v>
      </c>
      <c r="J467" s="14" t="s">
        <v>238</v>
      </c>
      <c r="K467" s="14">
        <v>5</v>
      </c>
      <c r="L467" s="14" t="str">
        <f>VLOOKUP($C467,'Info on Coh Anal Stocks'!$A$6:$K$68,2,FALSE)</f>
        <v>BC</v>
      </c>
      <c r="M467" s="14" t="str">
        <f>VLOOKUP($C467,'Info on Coh Anal Stocks'!$A$6:$K$68,3,FALSE)</f>
        <v>UPF</v>
      </c>
      <c r="N467" s="14" t="str">
        <f>VLOOKUP($C467,'Info on Coh Anal Stocks'!$A$6:$K$68,4,FALSE)</f>
        <v>Lower Shuswap River Summers</v>
      </c>
      <c r="O467" s="14">
        <f>VLOOKUP($C467,'Info on Coh Anal Stocks'!$A$6:$K$68,5,FALSE)</f>
        <v>2</v>
      </c>
      <c r="P467" s="14">
        <f>VLOOKUP($C467,'Info on Coh Anal Stocks'!$A$6:$K$68,6,FALSE)</f>
        <v>2</v>
      </c>
      <c r="Q467" s="14">
        <f>VLOOKUP($C467,'Info on Coh Anal Stocks'!$A$6:$K$68,7,FALSE)</f>
        <v>4</v>
      </c>
      <c r="R467" s="14">
        <f>VLOOKUP($C467,'Info on Coh Anal Stocks'!$A$6:$K$68,8,FALSE)</f>
        <v>5</v>
      </c>
      <c r="S467" s="14">
        <f>VLOOKUP($C467,'Info on Coh Anal Stocks'!$A$6:$K$68,9,FALSE)</f>
        <v>0</v>
      </c>
      <c r="T467" s="14">
        <f>VLOOKUP($C467,'Info on Coh Anal Stocks'!$A$6:$K$68,10,FALSE)</f>
        <v>2</v>
      </c>
      <c r="U467">
        <f t="shared" si="29"/>
        <v>1999</v>
      </c>
      <c r="V467" s="14">
        <f>VLOOKUP($C467,'Info on Coh Anal Stocks'!$A$6:$K$68,10,FALSE)</f>
        <v>2</v>
      </c>
      <c r="W467" t="str">
        <f t="shared" si="30"/>
        <v>ocean</v>
      </c>
      <c r="X467">
        <f t="shared" si="31"/>
        <v>0</v>
      </c>
    </row>
    <row r="468" spans="1:24" x14ac:dyDescent="0.25">
      <c r="A468" s="14" t="str">
        <f t="shared" si="28"/>
        <v>SHU1999</v>
      </c>
      <c r="B468" s="14" t="s">
        <v>3</v>
      </c>
      <c r="C468" s="14" t="s">
        <v>28</v>
      </c>
      <c r="D468" s="14">
        <v>1999</v>
      </c>
      <c r="E468" s="14">
        <v>7.5022870000000005E-4</v>
      </c>
      <c r="F468" s="14">
        <v>1.8053530000000002E-2</v>
      </c>
      <c r="G468" s="14">
        <v>5.14668E-2</v>
      </c>
      <c r="H468" s="14">
        <v>2</v>
      </c>
      <c r="I468" s="14">
        <v>5</v>
      </c>
      <c r="J468" s="14" t="s">
        <v>238</v>
      </c>
      <c r="K468" s="14">
        <v>5</v>
      </c>
      <c r="L468" s="14" t="str">
        <f>VLOOKUP($C468,'Info on Coh Anal Stocks'!$A$6:$K$68,2,FALSE)</f>
        <v>BC</v>
      </c>
      <c r="M468" s="14" t="str">
        <f>VLOOKUP($C468,'Info on Coh Anal Stocks'!$A$6:$K$68,3,FALSE)</f>
        <v>UPF</v>
      </c>
      <c r="N468" s="14" t="str">
        <f>VLOOKUP($C468,'Info on Coh Anal Stocks'!$A$6:$K$68,4,FALSE)</f>
        <v>Lower Shuswap River Summers</v>
      </c>
      <c r="O468" s="14">
        <f>VLOOKUP($C468,'Info on Coh Anal Stocks'!$A$6:$K$68,5,FALSE)</f>
        <v>2</v>
      </c>
      <c r="P468" s="14">
        <f>VLOOKUP($C468,'Info on Coh Anal Stocks'!$A$6:$K$68,6,FALSE)</f>
        <v>2</v>
      </c>
      <c r="Q468" s="14">
        <f>VLOOKUP($C468,'Info on Coh Anal Stocks'!$A$6:$K$68,7,FALSE)</f>
        <v>4</v>
      </c>
      <c r="R468" s="14">
        <f>VLOOKUP($C468,'Info on Coh Anal Stocks'!$A$6:$K$68,8,FALSE)</f>
        <v>5</v>
      </c>
      <c r="S468" s="14">
        <f>VLOOKUP($C468,'Info on Coh Anal Stocks'!$A$6:$K$68,9,FALSE)</f>
        <v>0</v>
      </c>
      <c r="T468" s="14">
        <f>VLOOKUP($C468,'Info on Coh Anal Stocks'!$A$6:$K$68,10,FALSE)</f>
        <v>2</v>
      </c>
      <c r="U468">
        <f t="shared" si="29"/>
        <v>2000</v>
      </c>
      <c r="V468" s="14">
        <f>VLOOKUP($C468,'Info on Coh Anal Stocks'!$A$6:$K$68,10,FALSE)</f>
        <v>2</v>
      </c>
      <c r="W468" t="str">
        <f t="shared" si="30"/>
        <v>ocean</v>
      </c>
      <c r="X468">
        <f t="shared" si="31"/>
        <v>0</v>
      </c>
    </row>
    <row r="469" spans="1:24" x14ac:dyDescent="0.25">
      <c r="A469" s="14" t="str">
        <f t="shared" si="28"/>
        <v>SHU2000</v>
      </c>
      <c r="B469" s="14" t="s">
        <v>3</v>
      </c>
      <c r="C469" s="14" t="s">
        <v>28</v>
      </c>
      <c r="D469" s="14">
        <v>2000</v>
      </c>
      <c r="E469" s="14">
        <v>1.63915E-3</v>
      </c>
      <c r="F469" s="14">
        <v>1.4309570000000001E-2</v>
      </c>
      <c r="G469" s="14">
        <v>3.7813779999999998E-2</v>
      </c>
      <c r="H469" s="14">
        <v>2</v>
      </c>
      <c r="I469" s="14">
        <v>5</v>
      </c>
      <c r="J469" s="14" t="s">
        <v>238</v>
      </c>
      <c r="K469" s="14">
        <v>5</v>
      </c>
      <c r="L469" s="14" t="str">
        <f>VLOOKUP($C469,'Info on Coh Anal Stocks'!$A$6:$K$68,2,FALSE)</f>
        <v>BC</v>
      </c>
      <c r="M469" s="14" t="str">
        <f>VLOOKUP($C469,'Info on Coh Anal Stocks'!$A$6:$K$68,3,FALSE)</f>
        <v>UPF</v>
      </c>
      <c r="N469" s="14" t="str">
        <f>VLOOKUP($C469,'Info on Coh Anal Stocks'!$A$6:$K$68,4,FALSE)</f>
        <v>Lower Shuswap River Summers</v>
      </c>
      <c r="O469" s="14">
        <f>VLOOKUP($C469,'Info on Coh Anal Stocks'!$A$6:$K$68,5,FALSE)</f>
        <v>2</v>
      </c>
      <c r="P469" s="14">
        <f>VLOOKUP($C469,'Info on Coh Anal Stocks'!$A$6:$K$68,6,FALSE)</f>
        <v>2</v>
      </c>
      <c r="Q469" s="14">
        <f>VLOOKUP($C469,'Info on Coh Anal Stocks'!$A$6:$K$68,7,FALSE)</f>
        <v>4</v>
      </c>
      <c r="R469" s="14">
        <f>VLOOKUP($C469,'Info on Coh Anal Stocks'!$A$6:$K$68,8,FALSE)</f>
        <v>5</v>
      </c>
      <c r="S469" s="14">
        <f>VLOOKUP($C469,'Info on Coh Anal Stocks'!$A$6:$K$68,9,FALSE)</f>
        <v>0</v>
      </c>
      <c r="T469" s="14">
        <f>VLOOKUP($C469,'Info on Coh Anal Stocks'!$A$6:$K$68,10,FALSE)</f>
        <v>2</v>
      </c>
      <c r="U469">
        <f t="shared" si="29"/>
        <v>2001</v>
      </c>
      <c r="V469" s="14">
        <f>VLOOKUP($C469,'Info on Coh Anal Stocks'!$A$6:$K$68,10,FALSE)</f>
        <v>2</v>
      </c>
      <c r="W469" t="str">
        <f t="shared" si="30"/>
        <v>ocean</v>
      </c>
      <c r="X469">
        <f t="shared" si="31"/>
        <v>0</v>
      </c>
    </row>
    <row r="470" spans="1:24" x14ac:dyDescent="0.25">
      <c r="A470" s="14" t="str">
        <f t="shared" si="28"/>
        <v>SHU2001</v>
      </c>
      <c r="B470" s="14" t="s">
        <v>3</v>
      </c>
      <c r="C470" s="14" t="s">
        <v>28</v>
      </c>
      <c r="D470" s="14">
        <v>2001</v>
      </c>
      <c r="E470" s="14">
        <v>3.7895319999999998E-4</v>
      </c>
      <c r="F470" s="14">
        <v>8.6818250000000007E-3</v>
      </c>
      <c r="G470" s="14">
        <v>2.3934230000000001E-2</v>
      </c>
      <c r="H470" s="14">
        <v>2</v>
      </c>
      <c r="I470" s="14">
        <v>5</v>
      </c>
      <c r="J470" s="14" t="s">
        <v>238</v>
      </c>
      <c r="K470" s="14">
        <v>5</v>
      </c>
      <c r="L470" s="14" t="str">
        <f>VLOOKUP($C470,'Info on Coh Anal Stocks'!$A$6:$K$68,2,FALSE)</f>
        <v>BC</v>
      </c>
      <c r="M470" s="14" t="str">
        <f>VLOOKUP($C470,'Info on Coh Anal Stocks'!$A$6:$K$68,3,FALSE)</f>
        <v>UPF</v>
      </c>
      <c r="N470" s="14" t="str">
        <f>VLOOKUP($C470,'Info on Coh Anal Stocks'!$A$6:$K$68,4,FALSE)</f>
        <v>Lower Shuswap River Summers</v>
      </c>
      <c r="O470" s="14">
        <f>VLOOKUP($C470,'Info on Coh Anal Stocks'!$A$6:$K$68,5,FALSE)</f>
        <v>2</v>
      </c>
      <c r="P470" s="14">
        <f>VLOOKUP($C470,'Info on Coh Anal Stocks'!$A$6:$K$68,6,FALSE)</f>
        <v>2</v>
      </c>
      <c r="Q470" s="14">
        <f>VLOOKUP($C470,'Info on Coh Anal Stocks'!$A$6:$K$68,7,FALSE)</f>
        <v>4</v>
      </c>
      <c r="R470" s="14">
        <f>VLOOKUP($C470,'Info on Coh Anal Stocks'!$A$6:$K$68,8,FALSE)</f>
        <v>5</v>
      </c>
      <c r="S470" s="14">
        <f>VLOOKUP($C470,'Info on Coh Anal Stocks'!$A$6:$K$68,9,FALSE)</f>
        <v>0</v>
      </c>
      <c r="T470" s="14">
        <f>VLOOKUP($C470,'Info on Coh Anal Stocks'!$A$6:$K$68,10,FALSE)</f>
        <v>2</v>
      </c>
      <c r="U470">
        <f t="shared" si="29"/>
        <v>2002</v>
      </c>
      <c r="V470" s="14">
        <f>VLOOKUP($C470,'Info on Coh Anal Stocks'!$A$6:$K$68,10,FALSE)</f>
        <v>2</v>
      </c>
      <c r="W470" t="str">
        <f t="shared" si="30"/>
        <v>ocean</v>
      </c>
      <c r="X470">
        <f t="shared" si="31"/>
        <v>0</v>
      </c>
    </row>
    <row r="471" spans="1:24" x14ac:dyDescent="0.25">
      <c r="A471" s="14" t="str">
        <f t="shared" si="28"/>
        <v>SHU2002</v>
      </c>
      <c r="B471" s="14" t="s">
        <v>3</v>
      </c>
      <c r="C471" s="14" t="s">
        <v>28</v>
      </c>
      <c r="D471" s="14">
        <v>2002</v>
      </c>
      <c r="E471" s="14">
        <v>1.1470199999999999E-3</v>
      </c>
      <c r="F471" s="14">
        <v>1.535449E-2</v>
      </c>
      <c r="G471" s="14">
        <v>4.3221320000000001E-2</v>
      </c>
      <c r="H471" s="14">
        <v>2</v>
      </c>
      <c r="I471" s="14">
        <v>5</v>
      </c>
      <c r="J471" s="14" t="s">
        <v>238</v>
      </c>
      <c r="K471" s="14">
        <v>5</v>
      </c>
      <c r="L471" s="14" t="str">
        <f>VLOOKUP($C471,'Info on Coh Anal Stocks'!$A$6:$K$68,2,FALSE)</f>
        <v>BC</v>
      </c>
      <c r="M471" s="14" t="str">
        <f>VLOOKUP($C471,'Info on Coh Anal Stocks'!$A$6:$K$68,3,FALSE)</f>
        <v>UPF</v>
      </c>
      <c r="N471" s="14" t="str">
        <f>VLOOKUP($C471,'Info on Coh Anal Stocks'!$A$6:$K$68,4,FALSE)</f>
        <v>Lower Shuswap River Summers</v>
      </c>
      <c r="O471" s="14">
        <f>VLOOKUP($C471,'Info on Coh Anal Stocks'!$A$6:$K$68,5,FALSE)</f>
        <v>2</v>
      </c>
      <c r="P471" s="14">
        <f>VLOOKUP($C471,'Info on Coh Anal Stocks'!$A$6:$K$68,6,FALSE)</f>
        <v>2</v>
      </c>
      <c r="Q471" s="14">
        <f>VLOOKUP($C471,'Info on Coh Anal Stocks'!$A$6:$K$68,7,FALSE)</f>
        <v>4</v>
      </c>
      <c r="R471" s="14">
        <f>VLOOKUP($C471,'Info on Coh Anal Stocks'!$A$6:$K$68,8,FALSE)</f>
        <v>5</v>
      </c>
      <c r="S471" s="14">
        <f>VLOOKUP($C471,'Info on Coh Anal Stocks'!$A$6:$K$68,9,FALSE)</f>
        <v>0</v>
      </c>
      <c r="T471" s="14">
        <f>VLOOKUP($C471,'Info on Coh Anal Stocks'!$A$6:$K$68,10,FALSE)</f>
        <v>2</v>
      </c>
      <c r="U471">
        <f t="shared" si="29"/>
        <v>2003</v>
      </c>
      <c r="V471" s="14">
        <f>VLOOKUP($C471,'Info on Coh Anal Stocks'!$A$6:$K$68,10,FALSE)</f>
        <v>2</v>
      </c>
      <c r="W471" t="str">
        <f t="shared" si="30"/>
        <v>ocean</v>
      </c>
      <c r="X471">
        <f t="shared" si="31"/>
        <v>0</v>
      </c>
    </row>
    <row r="472" spans="1:24" x14ac:dyDescent="0.25">
      <c r="A472" s="14" t="str">
        <f t="shared" si="28"/>
        <v>SHU2003</v>
      </c>
      <c r="B472" s="14" t="s">
        <v>3</v>
      </c>
      <c r="C472" s="14" t="s">
        <v>28</v>
      </c>
      <c r="D472" s="14">
        <v>2003</v>
      </c>
      <c r="E472" s="14">
        <v>3.577179E-4</v>
      </c>
      <c r="F472" s="14">
        <v>3.351644E-3</v>
      </c>
      <c r="G472" s="14">
        <v>8.7265339999999993E-3</v>
      </c>
      <c r="H472" s="14">
        <v>2</v>
      </c>
      <c r="I472" s="14">
        <v>5</v>
      </c>
      <c r="J472" s="14" t="s">
        <v>238</v>
      </c>
      <c r="K472" s="14">
        <v>5</v>
      </c>
      <c r="L472" s="14" t="str">
        <f>VLOOKUP($C472,'Info on Coh Anal Stocks'!$A$6:$K$68,2,FALSE)</f>
        <v>BC</v>
      </c>
      <c r="M472" s="14" t="str">
        <f>VLOOKUP($C472,'Info on Coh Anal Stocks'!$A$6:$K$68,3,FALSE)</f>
        <v>UPF</v>
      </c>
      <c r="N472" s="14" t="str">
        <f>VLOOKUP($C472,'Info on Coh Anal Stocks'!$A$6:$K$68,4,FALSE)</f>
        <v>Lower Shuswap River Summers</v>
      </c>
      <c r="O472" s="14">
        <f>VLOOKUP($C472,'Info on Coh Anal Stocks'!$A$6:$K$68,5,FALSE)</f>
        <v>2</v>
      </c>
      <c r="P472" s="14">
        <f>VLOOKUP($C472,'Info on Coh Anal Stocks'!$A$6:$K$68,6,FALSE)</f>
        <v>2</v>
      </c>
      <c r="Q472" s="14">
        <f>VLOOKUP($C472,'Info on Coh Anal Stocks'!$A$6:$K$68,7,FALSE)</f>
        <v>4</v>
      </c>
      <c r="R472" s="14">
        <f>VLOOKUP($C472,'Info on Coh Anal Stocks'!$A$6:$K$68,8,FALSE)</f>
        <v>5</v>
      </c>
      <c r="S472" s="14">
        <f>VLOOKUP($C472,'Info on Coh Anal Stocks'!$A$6:$K$68,9,FALSE)</f>
        <v>0</v>
      </c>
      <c r="T472" s="14">
        <f>VLOOKUP($C472,'Info on Coh Anal Stocks'!$A$6:$K$68,10,FALSE)</f>
        <v>2</v>
      </c>
      <c r="U472">
        <f t="shared" si="29"/>
        <v>2004</v>
      </c>
      <c r="V472" s="14">
        <f>VLOOKUP($C472,'Info on Coh Anal Stocks'!$A$6:$K$68,10,FALSE)</f>
        <v>2</v>
      </c>
      <c r="W472" t="str">
        <f t="shared" si="30"/>
        <v>ocean</v>
      </c>
      <c r="X472">
        <f t="shared" si="31"/>
        <v>0</v>
      </c>
    </row>
    <row r="473" spans="1:24" x14ac:dyDescent="0.25">
      <c r="A473" s="14" t="str">
        <f t="shared" si="28"/>
        <v>SHU2004</v>
      </c>
      <c r="B473" s="14" t="s">
        <v>3</v>
      </c>
      <c r="C473" s="14" t="s">
        <v>28</v>
      </c>
      <c r="D473" s="14">
        <v>2004</v>
      </c>
      <c r="E473" s="14">
        <v>4.5119350000000002E-4</v>
      </c>
      <c r="F473" s="14">
        <v>3.2587219999999999E-3</v>
      </c>
      <c r="G473" s="14">
        <v>8.4329320000000006E-3</v>
      </c>
      <c r="H473" s="14">
        <v>2</v>
      </c>
      <c r="I473" s="14">
        <v>5</v>
      </c>
      <c r="J473" s="14" t="s">
        <v>238</v>
      </c>
      <c r="K473" s="14">
        <v>5</v>
      </c>
      <c r="L473" s="14" t="str">
        <f>VLOOKUP($C473,'Info on Coh Anal Stocks'!$A$6:$K$68,2,FALSE)</f>
        <v>BC</v>
      </c>
      <c r="M473" s="14" t="str">
        <f>VLOOKUP($C473,'Info on Coh Anal Stocks'!$A$6:$K$68,3,FALSE)</f>
        <v>UPF</v>
      </c>
      <c r="N473" s="14" t="str">
        <f>VLOOKUP($C473,'Info on Coh Anal Stocks'!$A$6:$K$68,4,FALSE)</f>
        <v>Lower Shuswap River Summers</v>
      </c>
      <c r="O473" s="14">
        <f>VLOOKUP($C473,'Info on Coh Anal Stocks'!$A$6:$K$68,5,FALSE)</f>
        <v>2</v>
      </c>
      <c r="P473" s="14">
        <f>VLOOKUP($C473,'Info on Coh Anal Stocks'!$A$6:$K$68,6,FALSE)</f>
        <v>2</v>
      </c>
      <c r="Q473" s="14">
        <f>VLOOKUP($C473,'Info on Coh Anal Stocks'!$A$6:$K$68,7,FALSE)</f>
        <v>4</v>
      </c>
      <c r="R473" s="14">
        <f>VLOOKUP($C473,'Info on Coh Anal Stocks'!$A$6:$K$68,8,FALSE)</f>
        <v>5</v>
      </c>
      <c r="S473" s="14">
        <f>VLOOKUP($C473,'Info on Coh Anal Stocks'!$A$6:$K$68,9,FALSE)</f>
        <v>0</v>
      </c>
      <c r="T473" s="14">
        <f>VLOOKUP($C473,'Info on Coh Anal Stocks'!$A$6:$K$68,10,FALSE)</f>
        <v>2</v>
      </c>
      <c r="U473">
        <f t="shared" si="29"/>
        <v>2005</v>
      </c>
      <c r="V473" s="14">
        <f>VLOOKUP($C473,'Info on Coh Anal Stocks'!$A$6:$K$68,10,FALSE)</f>
        <v>2</v>
      </c>
      <c r="W473" t="str">
        <f t="shared" si="30"/>
        <v>ocean</v>
      </c>
      <c r="X473">
        <f t="shared" si="31"/>
        <v>0</v>
      </c>
    </row>
    <row r="474" spans="1:24" x14ac:dyDescent="0.25">
      <c r="A474" s="14" t="str">
        <f t="shared" si="28"/>
        <v>SHU2005</v>
      </c>
      <c r="B474" s="14" t="s">
        <v>3</v>
      </c>
      <c r="C474" s="14" t="s">
        <v>28</v>
      </c>
      <c r="D474" s="14">
        <v>2005</v>
      </c>
      <c r="E474" s="14">
        <v>1.494064E-3</v>
      </c>
      <c r="F474" s="14">
        <v>1.401268E-2</v>
      </c>
      <c r="G474" s="14">
        <v>3.5225960000000001E-2</v>
      </c>
      <c r="H474" s="14">
        <v>2</v>
      </c>
      <c r="I474" s="14">
        <v>5</v>
      </c>
      <c r="J474" s="14" t="s">
        <v>238</v>
      </c>
      <c r="K474" s="14">
        <v>5</v>
      </c>
      <c r="L474" s="14" t="str">
        <f>VLOOKUP($C474,'Info on Coh Anal Stocks'!$A$6:$K$68,2,FALSE)</f>
        <v>BC</v>
      </c>
      <c r="M474" s="14" t="str">
        <f>VLOOKUP($C474,'Info on Coh Anal Stocks'!$A$6:$K$68,3,FALSE)</f>
        <v>UPF</v>
      </c>
      <c r="N474" s="14" t="str">
        <f>VLOOKUP($C474,'Info on Coh Anal Stocks'!$A$6:$K$68,4,FALSE)</f>
        <v>Lower Shuswap River Summers</v>
      </c>
      <c r="O474" s="14">
        <f>VLOOKUP($C474,'Info on Coh Anal Stocks'!$A$6:$K$68,5,FALSE)</f>
        <v>2</v>
      </c>
      <c r="P474" s="14">
        <f>VLOOKUP($C474,'Info on Coh Anal Stocks'!$A$6:$K$68,6,FALSE)</f>
        <v>2</v>
      </c>
      <c r="Q474" s="14">
        <f>VLOOKUP($C474,'Info on Coh Anal Stocks'!$A$6:$K$68,7,FALSE)</f>
        <v>4</v>
      </c>
      <c r="R474" s="14">
        <f>VLOOKUP($C474,'Info on Coh Anal Stocks'!$A$6:$K$68,8,FALSE)</f>
        <v>5</v>
      </c>
      <c r="S474" s="14">
        <f>VLOOKUP($C474,'Info on Coh Anal Stocks'!$A$6:$K$68,9,FALSE)</f>
        <v>0</v>
      </c>
      <c r="T474" s="14">
        <f>VLOOKUP($C474,'Info on Coh Anal Stocks'!$A$6:$K$68,10,FALSE)</f>
        <v>2</v>
      </c>
      <c r="U474">
        <f t="shared" si="29"/>
        <v>2006</v>
      </c>
      <c r="V474" s="14">
        <f>VLOOKUP($C474,'Info on Coh Anal Stocks'!$A$6:$K$68,10,FALSE)</f>
        <v>2</v>
      </c>
      <c r="W474" t="str">
        <f t="shared" si="30"/>
        <v>ocean</v>
      </c>
      <c r="X474">
        <f t="shared" si="31"/>
        <v>0</v>
      </c>
    </row>
    <row r="475" spans="1:24" x14ac:dyDescent="0.25">
      <c r="A475" s="14" t="str">
        <f t="shared" si="28"/>
        <v>SHU2006</v>
      </c>
      <c r="B475" s="14" t="s">
        <v>3</v>
      </c>
      <c r="C475" s="14" t="s">
        <v>28</v>
      </c>
      <c r="D475" s="14">
        <v>2006</v>
      </c>
      <c r="E475" s="14">
        <v>1.1247589999999999E-3</v>
      </c>
      <c r="F475" s="14">
        <v>1.0500819999999999E-2</v>
      </c>
      <c r="G475" s="14">
        <v>2.80532E-2</v>
      </c>
      <c r="H475" s="14">
        <v>2</v>
      </c>
      <c r="I475" s="14">
        <v>5</v>
      </c>
      <c r="J475" s="14" t="s">
        <v>238</v>
      </c>
      <c r="K475" s="14">
        <v>5</v>
      </c>
      <c r="L475" s="14" t="str">
        <f>VLOOKUP($C475,'Info on Coh Anal Stocks'!$A$6:$K$68,2,FALSE)</f>
        <v>BC</v>
      </c>
      <c r="M475" s="14" t="str">
        <f>VLOOKUP($C475,'Info on Coh Anal Stocks'!$A$6:$K$68,3,FALSE)</f>
        <v>UPF</v>
      </c>
      <c r="N475" s="14" t="str">
        <f>VLOOKUP($C475,'Info on Coh Anal Stocks'!$A$6:$K$68,4,FALSE)</f>
        <v>Lower Shuswap River Summers</v>
      </c>
      <c r="O475" s="14">
        <f>VLOOKUP($C475,'Info on Coh Anal Stocks'!$A$6:$K$68,5,FALSE)</f>
        <v>2</v>
      </c>
      <c r="P475" s="14">
        <f>VLOOKUP($C475,'Info on Coh Anal Stocks'!$A$6:$K$68,6,FALSE)</f>
        <v>2</v>
      </c>
      <c r="Q475" s="14">
        <f>VLOOKUP($C475,'Info on Coh Anal Stocks'!$A$6:$K$68,7,FALSE)</f>
        <v>4</v>
      </c>
      <c r="R475" s="14">
        <f>VLOOKUP($C475,'Info on Coh Anal Stocks'!$A$6:$K$68,8,FALSE)</f>
        <v>5</v>
      </c>
      <c r="S475" s="14">
        <f>VLOOKUP($C475,'Info on Coh Anal Stocks'!$A$6:$K$68,9,FALSE)</f>
        <v>0</v>
      </c>
      <c r="T475" s="14">
        <f>VLOOKUP($C475,'Info on Coh Anal Stocks'!$A$6:$K$68,10,FALSE)</f>
        <v>2</v>
      </c>
      <c r="U475">
        <f t="shared" si="29"/>
        <v>2007</v>
      </c>
      <c r="V475" s="14">
        <f>VLOOKUP($C475,'Info on Coh Anal Stocks'!$A$6:$K$68,10,FALSE)</f>
        <v>2</v>
      </c>
      <c r="W475" t="str">
        <f t="shared" si="30"/>
        <v>ocean</v>
      </c>
      <c r="X475">
        <f t="shared" si="31"/>
        <v>0</v>
      </c>
    </row>
    <row r="476" spans="1:24" x14ac:dyDescent="0.25">
      <c r="A476" s="14" t="str">
        <f t="shared" si="28"/>
        <v>SHU2007</v>
      </c>
      <c r="B476" s="14" t="s">
        <v>3</v>
      </c>
      <c r="C476" s="14" t="s">
        <v>28</v>
      </c>
      <c r="D476" s="14">
        <v>2007</v>
      </c>
      <c r="E476" s="14">
        <v>3.1221969999999999E-4</v>
      </c>
      <c r="F476" s="14">
        <v>8.0547220000000003E-3</v>
      </c>
      <c r="G476" s="14">
        <v>2.1752569999999999E-2</v>
      </c>
      <c r="H476" s="14">
        <v>2</v>
      </c>
      <c r="I476" s="14">
        <v>5</v>
      </c>
      <c r="J476" s="14" t="s">
        <v>238</v>
      </c>
      <c r="K476" s="14">
        <v>5</v>
      </c>
      <c r="L476" s="14" t="str">
        <f>VLOOKUP($C476,'Info on Coh Anal Stocks'!$A$6:$K$68,2,FALSE)</f>
        <v>BC</v>
      </c>
      <c r="M476" s="14" t="str">
        <f>VLOOKUP($C476,'Info on Coh Anal Stocks'!$A$6:$K$68,3,FALSE)</f>
        <v>UPF</v>
      </c>
      <c r="N476" s="14" t="str">
        <f>VLOOKUP($C476,'Info on Coh Anal Stocks'!$A$6:$K$68,4,FALSE)</f>
        <v>Lower Shuswap River Summers</v>
      </c>
      <c r="O476" s="14">
        <f>VLOOKUP($C476,'Info on Coh Anal Stocks'!$A$6:$K$68,5,FALSE)</f>
        <v>2</v>
      </c>
      <c r="P476" s="14">
        <f>VLOOKUP($C476,'Info on Coh Anal Stocks'!$A$6:$K$68,6,FALSE)</f>
        <v>2</v>
      </c>
      <c r="Q476" s="14">
        <f>VLOOKUP($C476,'Info on Coh Anal Stocks'!$A$6:$K$68,7,FALSE)</f>
        <v>4</v>
      </c>
      <c r="R476" s="14">
        <f>VLOOKUP($C476,'Info on Coh Anal Stocks'!$A$6:$K$68,8,FALSE)</f>
        <v>5</v>
      </c>
      <c r="S476" s="14">
        <f>VLOOKUP($C476,'Info on Coh Anal Stocks'!$A$6:$K$68,9,FALSE)</f>
        <v>0</v>
      </c>
      <c r="T476" s="14">
        <f>VLOOKUP($C476,'Info on Coh Anal Stocks'!$A$6:$K$68,10,FALSE)</f>
        <v>2</v>
      </c>
      <c r="U476">
        <f t="shared" si="29"/>
        <v>2008</v>
      </c>
      <c r="V476" s="14">
        <f>VLOOKUP($C476,'Info on Coh Anal Stocks'!$A$6:$K$68,10,FALSE)</f>
        <v>2</v>
      </c>
      <c r="W476" t="str">
        <f t="shared" si="30"/>
        <v>ocean</v>
      </c>
      <c r="X476">
        <f t="shared" si="31"/>
        <v>0</v>
      </c>
    </row>
    <row r="477" spans="1:24" x14ac:dyDescent="0.25">
      <c r="A477" s="14" t="str">
        <f t="shared" si="28"/>
        <v>SHU2008</v>
      </c>
      <c r="B477" s="14" t="s">
        <v>3</v>
      </c>
      <c r="C477" s="14" t="s">
        <v>28</v>
      </c>
      <c r="D477" s="14">
        <v>2008</v>
      </c>
      <c r="E477" s="14">
        <v>2.6333649999999998E-4</v>
      </c>
      <c r="F477" s="14">
        <v>3.9229879999999996E-3</v>
      </c>
      <c r="G477" s="14">
        <v>1.047462E-2</v>
      </c>
      <c r="H477" s="14">
        <v>2</v>
      </c>
      <c r="I477" s="14">
        <v>5</v>
      </c>
      <c r="J477" s="14" t="s">
        <v>238</v>
      </c>
      <c r="K477" s="14">
        <v>5</v>
      </c>
      <c r="L477" s="14" t="str">
        <f>VLOOKUP($C477,'Info on Coh Anal Stocks'!$A$6:$K$68,2,FALSE)</f>
        <v>BC</v>
      </c>
      <c r="M477" s="14" t="str">
        <f>VLOOKUP($C477,'Info on Coh Anal Stocks'!$A$6:$K$68,3,FALSE)</f>
        <v>UPF</v>
      </c>
      <c r="N477" s="14" t="str">
        <f>VLOOKUP($C477,'Info on Coh Anal Stocks'!$A$6:$K$68,4,FALSE)</f>
        <v>Lower Shuswap River Summers</v>
      </c>
      <c r="O477" s="14">
        <f>VLOOKUP($C477,'Info on Coh Anal Stocks'!$A$6:$K$68,5,FALSE)</f>
        <v>2</v>
      </c>
      <c r="P477" s="14">
        <f>VLOOKUP($C477,'Info on Coh Anal Stocks'!$A$6:$K$68,6,FALSE)</f>
        <v>2</v>
      </c>
      <c r="Q477" s="14">
        <f>VLOOKUP($C477,'Info on Coh Anal Stocks'!$A$6:$K$68,7,FALSE)</f>
        <v>4</v>
      </c>
      <c r="R477" s="14">
        <f>VLOOKUP($C477,'Info on Coh Anal Stocks'!$A$6:$K$68,8,FALSE)</f>
        <v>5</v>
      </c>
      <c r="S477" s="14">
        <f>VLOOKUP($C477,'Info on Coh Anal Stocks'!$A$6:$K$68,9,FALSE)</f>
        <v>0</v>
      </c>
      <c r="T477" s="14">
        <f>VLOOKUP($C477,'Info on Coh Anal Stocks'!$A$6:$K$68,10,FALSE)</f>
        <v>2</v>
      </c>
      <c r="U477">
        <f t="shared" si="29"/>
        <v>2009</v>
      </c>
      <c r="V477" s="14">
        <f>VLOOKUP($C477,'Info on Coh Anal Stocks'!$A$6:$K$68,10,FALSE)</f>
        <v>2</v>
      </c>
      <c r="W477" t="str">
        <f t="shared" si="30"/>
        <v>ocean</v>
      </c>
      <c r="X477">
        <f t="shared" si="31"/>
        <v>0</v>
      </c>
    </row>
    <row r="478" spans="1:24" x14ac:dyDescent="0.25">
      <c r="A478" s="14" t="str">
        <f t="shared" si="28"/>
        <v>SHU2009</v>
      </c>
      <c r="B478" s="14" t="s">
        <v>3</v>
      </c>
      <c r="C478" s="14" t="s">
        <v>28</v>
      </c>
      <c r="D478" s="14">
        <v>2009</v>
      </c>
      <c r="E478" s="14">
        <v>6.693138E-4</v>
      </c>
      <c r="F478" s="14">
        <v>5.0677630000000003E-3</v>
      </c>
      <c r="G478" s="14">
        <v>1.3285129999999999E-2</v>
      </c>
      <c r="H478" s="14">
        <v>2</v>
      </c>
      <c r="I478" s="14">
        <v>5</v>
      </c>
      <c r="J478" s="14" t="s">
        <v>238</v>
      </c>
      <c r="K478" s="14">
        <v>5</v>
      </c>
      <c r="L478" s="14" t="str">
        <f>VLOOKUP($C478,'Info on Coh Anal Stocks'!$A$6:$K$68,2,FALSE)</f>
        <v>BC</v>
      </c>
      <c r="M478" s="14" t="str">
        <f>VLOOKUP($C478,'Info on Coh Anal Stocks'!$A$6:$K$68,3,FALSE)</f>
        <v>UPF</v>
      </c>
      <c r="N478" s="14" t="str">
        <f>VLOOKUP($C478,'Info on Coh Anal Stocks'!$A$6:$K$68,4,FALSE)</f>
        <v>Lower Shuswap River Summers</v>
      </c>
      <c r="O478" s="14">
        <f>VLOOKUP($C478,'Info on Coh Anal Stocks'!$A$6:$K$68,5,FALSE)</f>
        <v>2</v>
      </c>
      <c r="P478" s="14">
        <f>VLOOKUP($C478,'Info on Coh Anal Stocks'!$A$6:$K$68,6,FALSE)</f>
        <v>2</v>
      </c>
      <c r="Q478" s="14">
        <f>VLOOKUP($C478,'Info on Coh Anal Stocks'!$A$6:$K$68,7,FALSE)</f>
        <v>4</v>
      </c>
      <c r="R478" s="14">
        <f>VLOOKUP($C478,'Info on Coh Anal Stocks'!$A$6:$K$68,8,FALSE)</f>
        <v>5</v>
      </c>
      <c r="S478" s="14">
        <f>VLOOKUP($C478,'Info on Coh Anal Stocks'!$A$6:$K$68,9,FALSE)</f>
        <v>0</v>
      </c>
      <c r="T478" s="14">
        <f>VLOOKUP($C478,'Info on Coh Anal Stocks'!$A$6:$K$68,10,FALSE)</f>
        <v>2</v>
      </c>
      <c r="U478">
        <f t="shared" si="29"/>
        <v>2010</v>
      </c>
      <c r="V478" s="14">
        <f>VLOOKUP($C478,'Info on Coh Anal Stocks'!$A$6:$K$68,10,FALSE)</f>
        <v>2</v>
      </c>
      <c r="W478" t="str">
        <f t="shared" si="30"/>
        <v>ocean</v>
      </c>
      <c r="X478">
        <f t="shared" si="31"/>
        <v>0</v>
      </c>
    </row>
    <row r="479" spans="1:24" x14ac:dyDescent="0.25">
      <c r="A479" s="14" t="str">
        <f t="shared" si="28"/>
        <v>SHU2010</v>
      </c>
      <c r="B479" s="14" t="s">
        <v>3</v>
      </c>
      <c r="C479" s="14" t="s">
        <v>28</v>
      </c>
      <c r="D479" s="14">
        <v>2010</v>
      </c>
      <c r="E479" s="14">
        <v>1.2327900000000001E-3</v>
      </c>
      <c r="F479" s="14">
        <v>2.1623099999999999E-2</v>
      </c>
      <c r="G479" s="14">
        <v>5.5233989999999997E-2</v>
      </c>
      <c r="H479" s="14">
        <v>2</v>
      </c>
      <c r="I479" s="14">
        <v>5</v>
      </c>
      <c r="J479" s="14" t="s">
        <v>238</v>
      </c>
      <c r="K479" s="14">
        <v>5</v>
      </c>
      <c r="L479" s="14" t="str">
        <f>VLOOKUP($C479,'Info on Coh Anal Stocks'!$A$6:$K$68,2,FALSE)</f>
        <v>BC</v>
      </c>
      <c r="M479" s="14" t="str">
        <f>VLOOKUP($C479,'Info on Coh Anal Stocks'!$A$6:$K$68,3,FALSE)</f>
        <v>UPF</v>
      </c>
      <c r="N479" s="14" t="str">
        <f>VLOOKUP($C479,'Info on Coh Anal Stocks'!$A$6:$K$68,4,FALSE)</f>
        <v>Lower Shuswap River Summers</v>
      </c>
      <c r="O479" s="14">
        <f>VLOOKUP($C479,'Info on Coh Anal Stocks'!$A$6:$K$68,5,FALSE)</f>
        <v>2</v>
      </c>
      <c r="P479" s="14">
        <f>VLOOKUP($C479,'Info on Coh Anal Stocks'!$A$6:$K$68,6,FALSE)</f>
        <v>2</v>
      </c>
      <c r="Q479" s="14">
        <f>VLOOKUP($C479,'Info on Coh Anal Stocks'!$A$6:$K$68,7,FALSE)</f>
        <v>4</v>
      </c>
      <c r="R479" s="14">
        <f>VLOOKUP($C479,'Info on Coh Anal Stocks'!$A$6:$K$68,8,FALSE)</f>
        <v>5</v>
      </c>
      <c r="S479" s="14">
        <f>VLOOKUP($C479,'Info on Coh Anal Stocks'!$A$6:$K$68,9,FALSE)</f>
        <v>0</v>
      </c>
      <c r="T479" s="14">
        <f>VLOOKUP($C479,'Info on Coh Anal Stocks'!$A$6:$K$68,10,FALSE)</f>
        <v>2</v>
      </c>
      <c r="U479">
        <f t="shared" si="29"/>
        <v>2011</v>
      </c>
      <c r="V479" s="14">
        <f>VLOOKUP($C479,'Info on Coh Anal Stocks'!$A$6:$K$68,10,FALSE)</f>
        <v>2</v>
      </c>
      <c r="W479" t="str">
        <f t="shared" si="30"/>
        <v>ocean</v>
      </c>
      <c r="X479">
        <f t="shared" si="31"/>
        <v>0</v>
      </c>
    </row>
    <row r="480" spans="1:24" x14ac:dyDescent="0.25">
      <c r="A480" s="14" t="str">
        <f t="shared" si="28"/>
        <v>SHU2011</v>
      </c>
      <c r="B480" s="14" t="s">
        <v>3</v>
      </c>
      <c r="C480" s="14" t="s">
        <v>28</v>
      </c>
      <c r="D480" s="14">
        <v>2011</v>
      </c>
      <c r="E480" s="14">
        <v>8.1624270000000003E-4</v>
      </c>
      <c r="F480" s="14">
        <v>9.1966070000000007E-3</v>
      </c>
      <c r="G480" s="14">
        <v>2.5682610000000002E-2</v>
      </c>
      <c r="H480" s="14">
        <v>2</v>
      </c>
      <c r="I480" s="14">
        <v>5</v>
      </c>
      <c r="J480" s="14" t="s">
        <v>238</v>
      </c>
      <c r="K480" s="14">
        <v>5</v>
      </c>
      <c r="L480" s="14" t="str">
        <f>VLOOKUP($C480,'Info on Coh Anal Stocks'!$A$6:$K$68,2,FALSE)</f>
        <v>BC</v>
      </c>
      <c r="M480" s="14" t="str">
        <f>VLOOKUP($C480,'Info on Coh Anal Stocks'!$A$6:$K$68,3,FALSE)</f>
        <v>UPF</v>
      </c>
      <c r="N480" s="14" t="str">
        <f>VLOOKUP($C480,'Info on Coh Anal Stocks'!$A$6:$K$68,4,FALSE)</f>
        <v>Lower Shuswap River Summers</v>
      </c>
      <c r="O480" s="14">
        <f>VLOOKUP($C480,'Info on Coh Anal Stocks'!$A$6:$K$68,5,FALSE)</f>
        <v>2</v>
      </c>
      <c r="P480" s="14">
        <f>VLOOKUP($C480,'Info on Coh Anal Stocks'!$A$6:$K$68,6,FALSE)</f>
        <v>2</v>
      </c>
      <c r="Q480" s="14">
        <f>VLOOKUP($C480,'Info on Coh Anal Stocks'!$A$6:$K$68,7,FALSE)</f>
        <v>4</v>
      </c>
      <c r="R480" s="14">
        <f>VLOOKUP($C480,'Info on Coh Anal Stocks'!$A$6:$K$68,8,FALSE)</f>
        <v>5</v>
      </c>
      <c r="S480" s="14">
        <f>VLOOKUP($C480,'Info on Coh Anal Stocks'!$A$6:$K$68,9,FALSE)</f>
        <v>0</v>
      </c>
      <c r="T480" s="14">
        <f>VLOOKUP($C480,'Info on Coh Anal Stocks'!$A$6:$K$68,10,FALSE)</f>
        <v>2</v>
      </c>
      <c r="U480">
        <f t="shared" si="29"/>
        <v>2012</v>
      </c>
      <c r="V480" s="14">
        <f>VLOOKUP($C480,'Info on Coh Anal Stocks'!$A$6:$K$68,10,FALSE)</f>
        <v>2</v>
      </c>
      <c r="W480" t="str">
        <f t="shared" si="30"/>
        <v>ocean</v>
      </c>
      <c r="X480">
        <f t="shared" si="31"/>
        <v>0</v>
      </c>
    </row>
    <row r="481" spans="1:24" x14ac:dyDescent="0.25">
      <c r="A481" s="14" t="str">
        <f t="shared" si="28"/>
        <v>SHU2012</v>
      </c>
      <c r="B481" s="14" t="s">
        <v>3</v>
      </c>
      <c r="C481" s="14" t="s">
        <v>28</v>
      </c>
      <c r="D481" s="14">
        <v>2012</v>
      </c>
      <c r="E481" s="14">
        <v>9.50992E-4</v>
      </c>
      <c r="F481" s="14">
        <v>6.545609E-3</v>
      </c>
      <c r="G481" s="14">
        <v>1.6667270000000001E-2</v>
      </c>
      <c r="H481" s="14">
        <v>2</v>
      </c>
      <c r="I481" s="14">
        <v>5</v>
      </c>
      <c r="J481" s="14" t="s">
        <v>239</v>
      </c>
      <c r="K481" s="14">
        <v>4</v>
      </c>
      <c r="L481" s="14" t="str">
        <f>VLOOKUP($C481,'Info on Coh Anal Stocks'!$A$6:$K$68,2,FALSE)</f>
        <v>BC</v>
      </c>
      <c r="M481" s="14" t="str">
        <f>VLOOKUP($C481,'Info on Coh Anal Stocks'!$A$6:$K$68,3,FALSE)</f>
        <v>UPF</v>
      </c>
      <c r="N481" s="14" t="str">
        <f>VLOOKUP($C481,'Info on Coh Anal Stocks'!$A$6:$K$68,4,FALSE)</f>
        <v>Lower Shuswap River Summers</v>
      </c>
      <c r="O481" s="14">
        <f>VLOOKUP($C481,'Info on Coh Anal Stocks'!$A$6:$K$68,5,FALSE)</f>
        <v>2</v>
      </c>
      <c r="P481" s="14">
        <f>VLOOKUP($C481,'Info on Coh Anal Stocks'!$A$6:$K$68,6,FALSE)</f>
        <v>2</v>
      </c>
      <c r="Q481" s="14">
        <f>VLOOKUP($C481,'Info on Coh Anal Stocks'!$A$6:$K$68,7,FALSE)</f>
        <v>4</v>
      </c>
      <c r="R481" s="14">
        <f>VLOOKUP($C481,'Info on Coh Anal Stocks'!$A$6:$K$68,8,FALSE)</f>
        <v>5</v>
      </c>
      <c r="S481" s="14">
        <f>VLOOKUP($C481,'Info on Coh Anal Stocks'!$A$6:$K$68,9,FALSE)</f>
        <v>0</v>
      </c>
      <c r="T481" s="14">
        <f>VLOOKUP($C481,'Info on Coh Anal Stocks'!$A$6:$K$68,10,FALSE)</f>
        <v>2</v>
      </c>
      <c r="U481">
        <f t="shared" si="29"/>
        <v>2013</v>
      </c>
      <c r="V481" s="14">
        <f>VLOOKUP($C481,'Info on Coh Anal Stocks'!$A$6:$K$68,10,FALSE)</f>
        <v>2</v>
      </c>
      <c r="W481" t="str">
        <f t="shared" si="30"/>
        <v>ocean</v>
      </c>
      <c r="X481">
        <f t="shared" si="31"/>
        <v>1</v>
      </c>
    </row>
    <row r="482" spans="1:24" x14ac:dyDescent="0.25">
      <c r="A482" s="14" t="str">
        <f t="shared" si="28"/>
        <v>SHU2013</v>
      </c>
      <c r="B482" s="14" t="s">
        <v>3</v>
      </c>
      <c r="C482" s="14" t="s">
        <v>28</v>
      </c>
      <c r="D482" s="14">
        <v>2013</v>
      </c>
      <c r="E482" s="14">
        <v>1.199722E-4</v>
      </c>
      <c r="F482" s="14">
        <v>1.0070700000000001E-3</v>
      </c>
      <c r="G482" s="14">
        <v>5.8110829999999999E-3</v>
      </c>
      <c r="H482" s="14">
        <v>2</v>
      </c>
      <c r="I482" s="14">
        <v>5</v>
      </c>
      <c r="J482" s="14" t="s">
        <v>239</v>
      </c>
      <c r="K482" s="14">
        <v>3</v>
      </c>
      <c r="L482" s="14" t="str">
        <f>VLOOKUP($C482,'Info on Coh Anal Stocks'!$A$6:$K$68,2,FALSE)</f>
        <v>BC</v>
      </c>
      <c r="M482" s="14" t="str">
        <f>VLOOKUP($C482,'Info on Coh Anal Stocks'!$A$6:$K$68,3,FALSE)</f>
        <v>UPF</v>
      </c>
      <c r="N482" s="14" t="str">
        <f>VLOOKUP($C482,'Info on Coh Anal Stocks'!$A$6:$K$68,4,FALSE)</f>
        <v>Lower Shuswap River Summers</v>
      </c>
      <c r="O482" s="14">
        <f>VLOOKUP($C482,'Info on Coh Anal Stocks'!$A$6:$K$68,5,FALSE)</f>
        <v>2</v>
      </c>
      <c r="P482" s="14">
        <f>VLOOKUP($C482,'Info on Coh Anal Stocks'!$A$6:$K$68,6,FALSE)</f>
        <v>2</v>
      </c>
      <c r="Q482" s="14">
        <f>VLOOKUP($C482,'Info on Coh Anal Stocks'!$A$6:$K$68,7,FALSE)</f>
        <v>4</v>
      </c>
      <c r="R482" s="14">
        <f>VLOOKUP($C482,'Info on Coh Anal Stocks'!$A$6:$K$68,8,FALSE)</f>
        <v>5</v>
      </c>
      <c r="S482" s="14">
        <f>VLOOKUP($C482,'Info on Coh Anal Stocks'!$A$6:$K$68,9,FALSE)</f>
        <v>0</v>
      </c>
      <c r="T482" s="14">
        <f>VLOOKUP($C482,'Info on Coh Anal Stocks'!$A$6:$K$68,10,FALSE)</f>
        <v>2</v>
      </c>
      <c r="U482">
        <f t="shared" si="29"/>
        <v>2014</v>
      </c>
      <c r="V482" s="14">
        <f>VLOOKUP($C482,'Info on Coh Anal Stocks'!$A$6:$K$68,10,FALSE)</f>
        <v>2</v>
      </c>
      <c r="W482" t="str">
        <f t="shared" si="30"/>
        <v>ocean</v>
      </c>
      <c r="X482">
        <f t="shared" si="31"/>
        <v>2</v>
      </c>
    </row>
    <row r="483" spans="1:24" x14ac:dyDescent="0.25">
      <c r="A483" s="14" t="str">
        <f t="shared" si="28"/>
        <v>SHU2014</v>
      </c>
      <c r="B483" s="14" t="s">
        <v>3</v>
      </c>
      <c r="C483" s="14" t="s">
        <v>28</v>
      </c>
      <c r="D483" s="14">
        <v>2014</v>
      </c>
      <c r="E483" s="14">
        <v>1.230241E-3</v>
      </c>
      <c r="F483" s="14">
        <v>1.230241E-3</v>
      </c>
      <c r="G483" s="14">
        <v>4.2292870000000003E-2</v>
      </c>
      <c r="H483" s="14">
        <v>2</v>
      </c>
      <c r="I483" s="14">
        <v>5</v>
      </c>
      <c r="J483" s="14" t="s">
        <v>239</v>
      </c>
      <c r="K483" s="14">
        <v>2</v>
      </c>
      <c r="L483" s="14" t="str">
        <f>VLOOKUP($C483,'Info on Coh Anal Stocks'!$A$6:$K$68,2,FALSE)</f>
        <v>BC</v>
      </c>
      <c r="M483" s="14" t="str">
        <f>VLOOKUP($C483,'Info on Coh Anal Stocks'!$A$6:$K$68,3,FALSE)</f>
        <v>UPF</v>
      </c>
      <c r="N483" s="14" t="str">
        <f>VLOOKUP($C483,'Info on Coh Anal Stocks'!$A$6:$K$68,4,FALSE)</f>
        <v>Lower Shuswap River Summers</v>
      </c>
      <c r="O483" s="14">
        <f>VLOOKUP($C483,'Info on Coh Anal Stocks'!$A$6:$K$68,5,FALSE)</f>
        <v>2</v>
      </c>
      <c r="P483" s="14">
        <f>VLOOKUP($C483,'Info on Coh Anal Stocks'!$A$6:$K$68,6,FALSE)</f>
        <v>2</v>
      </c>
      <c r="Q483" s="14">
        <f>VLOOKUP($C483,'Info on Coh Anal Stocks'!$A$6:$K$68,7,FALSE)</f>
        <v>4</v>
      </c>
      <c r="R483" s="14">
        <f>VLOOKUP($C483,'Info on Coh Anal Stocks'!$A$6:$K$68,8,FALSE)</f>
        <v>5</v>
      </c>
      <c r="S483" s="14">
        <f>VLOOKUP($C483,'Info on Coh Anal Stocks'!$A$6:$K$68,9,FALSE)</f>
        <v>0</v>
      </c>
      <c r="T483" s="14">
        <f>VLOOKUP($C483,'Info on Coh Anal Stocks'!$A$6:$K$68,10,FALSE)</f>
        <v>2</v>
      </c>
      <c r="U483">
        <f t="shared" si="29"/>
        <v>2015</v>
      </c>
      <c r="V483" s="14">
        <f>VLOOKUP($C483,'Info on Coh Anal Stocks'!$A$6:$K$68,10,FALSE)</f>
        <v>2</v>
      </c>
      <c r="W483" t="str">
        <f t="shared" si="30"/>
        <v>ocean</v>
      </c>
      <c r="X483">
        <f t="shared" si="31"/>
        <v>3</v>
      </c>
    </row>
    <row r="484" spans="1:24" x14ac:dyDescent="0.25">
      <c r="A484" s="14" t="str">
        <f t="shared" si="28"/>
        <v>AKS1976</v>
      </c>
      <c r="B484" s="14" t="s">
        <v>36</v>
      </c>
      <c r="C484" s="14" t="s">
        <v>101</v>
      </c>
      <c r="D484" s="14">
        <v>1976</v>
      </c>
      <c r="E484" s="14">
        <v>2.2076639999999998E-3</v>
      </c>
      <c r="F484" s="14">
        <v>0.1004823</v>
      </c>
      <c r="G484" s="14">
        <v>0.2529033</v>
      </c>
      <c r="H484" s="14">
        <v>3</v>
      </c>
      <c r="I484" s="14">
        <v>6</v>
      </c>
      <c r="J484" s="14" t="s">
        <v>238</v>
      </c>
      <c r="K484" s="14">
        <v>6</v>
      </c>
      <c r="L484" s="14" t="str">
        <f>VLOOKUP($C484,'Info on Coh Anal Stocks'!$A$6:$K$68,2,FALSE)</f>
        <v>AK</v>
      </c>
      <c r="M484" s="14" t="str">
        <f>VLOOKUP($C484,'Info on Coh Anal Stocks'!$A$6:$K$68,3,FALSE)</f>
        <v>AK</v>
      </c>
      <c r="N484" s="14" t="str">
        <f>VLOOKUP($C484,'Info on Coh Anal Stocks'!$A$6:$K$68,4,FALSE)</f>
        <v>Alaska Spring</v>
      </c>
      <c r="O484" s="14">
        <f>VLOOKUP($C484,'Info on Coh Anal Stocks'!$A$6:$K$68,5,FALSE)</f>
        <v>1</v>
      </c>
      <c r="P484" s="14">
        <f>VLOOKUP($C484,'Info on Coh Anal Stocks'!$A$6:$K$68,6,FALSE)</f>
        <v>3</v>
      </c>
      <c r="Q484" s="14">
        <f>VLOOKUP($C484,'Info on Coh Anal Stocks'!$A$6:$K$68,7,FALSE)</f>
        <v>5</v>
      </c>
      <c r="R484" s="14">
        <f>VLOOKUP($C484,'Info on Coh Anal Stocks'!$A$6:$K$68,8,FALSE)</f>
        <v>6</v>
      </c>
      <c r="S484" s="14">
        <f>VLOOKUP($C484,'Info on Coh Anal Stocks'!$A$6:$K$68,9,FALSE)</f>
        <v>1</v>
      </c>
      <c r="T484" s="14">
        <f>VLOOKUP($C484,'Info on Coh Anal Stocks'!$A$6:$K$68,10,FALSE)</f>
        <v>1</v>
      </c>
      <c r="U484">
        <f t="shared" si="29"/>
        <v>1978</v>
      </c>
      <c r="V484" s="14">
        <f>VLOOKUP($C484,'Info on Coh Anal Stocks'!$A$6:$K$68,10,FALSE)</f>
        <v>1</v>
      </c>
      <c r="W484" t="str">
        <f t="shared" si="30"/>
        <v>stream</v>
      </c>
      <c r="X484">
        <f t="shared" si="31"/>
        <v>0</v>
      </c>
    </row>
    <row r="485" spans="1:24" x14ac:dyDescent="0.25">
      <c r="A485" s="14" t="str">
        <f t="shared" si="28"/>
        <v>AKS1977</v>
      </c>
      <c r="B485" s="14" t="s">
        <v>36</v>
      </c>
      <c r="C485" s="14" t="s">
        <v>101</v>
      </c>
      <c r="D485" s="14">
        <v>1977</v>
      </c>
      <c r="E485" s="14">
        <v>2.0605850000000002E-3</v>
      </c>
      <c r="F485" s="14">
        <v>9.3158570000000003E-3</v>
      </c>
      <c r="G485" s="14">
        <v>2.3715750000000001E-2</v>
      </c>
      <c r="H485" s="14">
        <v>3</v>
      </c>
      <c r="I485" s="14">
        <v>6</v>
      </c>
      <c r="J485" s="14" t="s">
        <v>238</v>
      </c>
      <c r="K485" s="14">
        <v>6</v>
      </c>
      <c r="L485" s="14" t="str">
        <f>VLOOKUP($C485,'Info on Coh Anal Stocks'!$A$6:$K$68,2,FALSE)</f>
        <v>AK</v>
      </c>
      <c r="M485" s="14" t="str">
        <f>VLOOKUP($C485,'Info on Coh Anal Stocks'!$A$6:$K$68,3,FALSE)</f>
        <v>AK</v>
      </c>
      <c r="N485" s="14" t="str">
        <f>VLOOKUP($C485,'Info on Coh Anal Stocks'!$A$6:$K$68,4,FALSE)</f>
        <v>Alaska Spring</v>
      </c>
      <c r="O485" s="14">
        <f>VLOOKUP($C485,'Info on Coh Anal Stocks'!$A$6:$K$68,5,FALSE)</f>
        <v>1</v>
      </c>
      <c r="P485" s="14">
        <f>VLOOKUP($C485,'Info on Coh Anal Stocks'!$A$6:$K$68,6,FALSE)</f>
        <v>3</v>
      </c>
      <c r="Q485" s="14">
        <f>VLOOKUP($C485,'Info on Coh Anal Stocks'!$A$6:$K$68,7,FALSE)</f>
        <v>5</v>
      </c>
      <c r="R485" s="14">
        <f>VLOOKUP($C485,'Info on Coh Anal Stocks'!$A$6:$K$68,8,FALSE)</f>
        <v>6</v>
      </c>
      <c r="S485" s="14">
        <f>VLOOKUP($C485,'Info on Coh Anal Stocks'!$A$6:$K$68,9,FALSE)</f>
        <v>1</v>
      </c>
      <c r="T485" s="14">
        <f>VLOOKUP($C485,'Info on Coh Anal Stocks'!$A$6:$K$68,10,FALSE)</f>
        <v>1</v>
      </c>
      <c r="U485">
        <f t="shared" si="29"/>
        <v>1979</v>
      </c>
      <c r="V485" s="14">
        <f>VLOOKUP($C485,'Info on Coh Anal Stocks'!$A$6:$K$68,10,FALSE)</f>
        <v>1</v>
      </c>
      <c r="W485" t="str">
        <f t="shared" si="30"/>
        <v>stream</v>
      </c>
      <c r="X485">
        <f t="shared" si="31"/>
        <v>0</v>
      </c>
    </row>
    <row r="486" spans="1:24" x14ac:dyDescent="0.25">
      <c r="A486" s="14" t="str">
        <f t="shared" si="28"/>
        <v>AKS1978</v>
      </c>
      <c r="B486" s="14" t="s">
        <v>36</v>
      </c>
      <c r="C486" s="14" t="s">
        <v>101</v>
      </c>
      <c r="D486" s="14">
        <v>1978</v>
      </c>
      <c r="E486" s="14">
        <v>2.0486110000000001E-3</v>
      </c>
      <c r="F486" s="14">
        <v>2.431092E-2</v>
      </c>
      <c r="G486" s="14">
        <v>6.8485829999999998E-2</v>
      </c>
      <c r="H486" s="14">
        <v>3</v>
      </c>
      <c r="I486" s="14">
        <v>6</v>
      </c>
      <c r="J486" s="14" t="s">
        <v>238</v>
      </c>
      <c r="K486" s="14">
        <v>6</v>
      </c>
      <c r="L486" s="14" t="str">
        <f>VLOOKUP($C486,'Info on Coh Anal Stocks'!$A$6:$K$68,2,FALSE)</f>
        <v>AK</v>
      </c>
      <c r="M486" s="14" t="str">
        <f>VLOOKUP($C486,'Info on Coh Anal Stocks'!$A$6:$K$68,3,FALSE)</f>
        <v>AK</v>
      </c>
      <c r="N486" s="14" t="str">
        <f>VLOOKUP($C486,'Info on Coh Anal Stocks'!$A$6:$K$68,4,FALSE)</f>
        <v>Alaska Spring</v>
      </c>
      <c r="O486" s="14">
        <f>VLOOKUP($C486,'Info on Coh Anal Stocks'!$A$6:$K$68,5,FALSE)</f>
        <v>1</v>
      </c>
      <c r="P486" s="14">
        <f>VLOOKUP($C486,'Info on Coh Anal Stocks'!$A$6:$K$68,6,FALSE)</f>
        <v>3</v>
      </c>
      <c r="Q486" s="14">
        <f>VLOOKUP($C486,'Info on Coh Anal Stocks'!$A$6:$K$68,7,FALSE)</f>
        <v>5</v>
      </c>
      <c r="R486" s="14">
        <f>VLOOKUP($C486,'Info on Coh Anal Stocks'!$A$6:$K$68,8,FALSE)</f>
        <v>6</v>
      </c>
      <c r="S486" s="14">
        <f>VLOOKUP($C486,'Info on Coh Anal Stocks'!$A$6:$K$68,9,FALSE)</f>
        <v>1</v>
      </c>
      <c r="T486" s="14">
        <f>VLOOKUP($C486,'Info on Coh Anal Stocks'!$A$6:$K$68,10,FALSE)</f>
        <v>1</v>
      </c>
      <c r="U486">
        <f t="shared" si="29"/>
        <v>1980</v>
      </c>
      <c r="V486" s="14">
        <f>VLOOKUP($C486,'Info on Coh Anal Stocks'!$A$6:$K$68,10,FALSE)</f>
        <v>1</v>
      </c>
      <c r="W486" t="str">
        <f t="shared" si="30"/>
        <v>stream</v>
      </c>
      <c r="X486">
        <f t="shared" si="31"/>
        <v>0</v>
      </c>
    </row>
    <row r="487" spans="1:24" x14ac:dyDescent="0.25">
      <c r="A487" s="14" t="str">
        <f t="shared" si="28"/>
        <v>AKS1979</v>
      </c>
      <c r="B487" s="14" t="s">
        <v>36</v>
      </c>
      <c r="C487" s="14" t="s">
        <v>101</v>
      </c>
      <c r="D487" s="14">
        <v>1979</v>
      </c>
      <c r="E487" s="14">
        <v>1.3515289999999999E-2</v>
      </c>
      <c r="F487" s="14">
        <v>7.1079249999999997E-2</v>
      </c>
      <c r="G487" s="14">
        <v>0.18463830000000001</v>
      </c>
      <c r="H487" s="14">
        <v>3</v>
      </c>
      <c r="I487" s="14">
        <v>6</v>
      </c>
      <c r="J487" s="14" t="s">
        <v>238</v>
      </c>
      <c r="K487" s="14">
        <v>6</v>
      </c>
      <c r="L487" s="14" t="str">
        <f>VLOOKUP($C487,'Info on Coh Anal Stocks'!$A$6:$K$68,2,FALSE)</f>
        <v>AK</v>
      </c>
      <c r="M487" s="14" t="str">
        <f>VLOOKUP($C487,'Info on Coh Anal Stocks'!$A$6:$K$68,3,FALSE)</f>
        <v>AK</v>
      </c>
      <c r="N487" s="14" t="str">
        <f>VLOOKUP($C487,'Info on Coh Anal Stocks'!$A$6:$K$68,4,FALSE)</f>
        <v>Alaska Spring</v>
      </c>
      <c r="O487" s="14">
        <f>VLOOKUP($C487,'Info on Coh Anal Stocks'!$A$6:$K$68,5,FALSE)</f>
        <v>1</v>
      </c>
      <c r="P487" s="14">
        <f>VLOOKUP($C487,'Info on Coh Anal Stocks'!$A$6:$K$68,6,FALSE)</f>
        <v>3</v>
      </c>
      <c r="Q487" s="14">
        <f>VLOOKUP($C487,'Info on Coh Anal Stocks'!$A$6:$K$68,7,FALSE)</f>
        <v>5</v>
      </c>
      <c r="R487" s="14">
        <f>VLOOKUP($C487,'Info on Coh Anal Stocks'!$A$6:$K$68,8,FALSE)</f>
        <v>6</v>
      </c>
      <c r="S487" s="14">
        <f>VLOOKUP($C487,'Info on Coh Anal Stocks'!$A$6:$K$68,9,FALSE)</f>
        <v>1</v>
      </c>
      <c r="T487" s="14">
        <f>VLOOKUP($C487,'Info on Coh Anal Stocks'!$A$6:$K$68,10,FALSE)</f>
        <v>1</v>
      </c>
      <c r="U487">
        <f t="shared" si="29"/>
        <v>1981</v>
      </c>
      <c r="V487" s="14">
        <f>VLOOKUP($C487,'Info on Coh Anal Stocks'!$A$6:$K$68,10,FALSE)</f>
        <v>1</v>
      </c>
      <c r="W487" t="str">
        <f t="shared" si="30"/>
        <v>stream</v>
      </c>
      <c r="X487">
        <f t="shared" si="31"/>
        <v>0</v>
      </c>
    </row>
    <row r="488" spans="1:24" x14ac:dyDescent="0.25">
      <c r="A488" s="14" t="str">
        <f t="shared" si="28"/>
        <v>AKS1980</v>
      </c>
      <c r="B488" s="14" t="s">
        <v>36</v>
      </c>
      <c r="C488" s="14" t="s">
        <v>101</v>
      </c>
      <c r="D488" s="14">
        <v>1980</v>
      </c>
      <c r="E488" s="14">
        <v>7.0763029999999999E-3</v>
      </c>
      <c r="F488" s="14">
        <v>5.4734030000000003E-2</v>
      </c>
      <c r="G488" s="14">
        <v>0.1466228</v>
      </c>
      <c r="H488" s="14">
        <v>3</v>
      </c>
      <c r="I488" s="14">
        <v>6</v>
      </c>
      <c r="J488" s="14" t="s">
        <v>238</v>
      </c>
      <c r="K488" s="14">
        <v>6</v>
      </c>
      <c r="L488" s="14" t="str">
        <f>VLOOKUP($C488,'Info on Coh Anal Stocks'!$A$6:$K$68,2,FALSE)</f>
        <v>AK</v>
      </c>
      <c r="M488" s="14" t="str">
        <f>VLOOKUP($C488,'Info on Coh Anal Stocks'!$A$6:$K$68,3,FALSE)</f>
        <v>AK</v>
      </c>
      <c r="N488" s="14" t="str">
        <f>VLOOKUP($C488,'Info on Coh Anal Stocks'!$A$6:$K$68,4,FALSE)</f>
        <v>Alaska Spring</v>
      </c>
      <c r="O488" s="14">
        <f>VLOOKUP($C488,'Info on Coh Anal Stocks'!$A$6:$K$68,5,FALSE)</f>
        <v>1</v>
      </c>
      <c r="P488" s="14">
        <f>VLOOKUP($C488,'Info on Coh Anal Stocks'!$A$6:$K$68,6,FALSE)</f>
        <v>3</v>
      </c>
      <c r="Q488" s="14">
        <f>VLOOKUP($C488,'Info on Coh Anal Stocks'!$A$6:$K$68,7,FALSE)</f>
        <v>5</v>
      </c>
      <c r="R488" s="14">
        <f>VLOOKUP($C488,'Info on Coh Anal Stocks'!$A$6:$K$68,8,FALSE)</f>
        <v>6</v>
      </c>
      <c r="S488" s="14">
        <f>VLOOKUP($C488,'Info on Coh Anal Stocks'!$A$6:$K$68,9,FALSE)</f>
        <v>1</v>
      </c>
      <c r="T488" s="14">
        <f>VLOOKUP($C488,'Info on Coh Anal Stocks'!$A$6:$K$68,10,FALSE)</f>
        <v>1</v>
      </c>
      <c r="U488">
        <f t="shared" si="29"/>
        <v>1982</v>
      </c>
      <c r="V488" s="14">
        <f>VLOOKUP($C488,'Info on Coh Anal Stocks'!$A$6:$K$68,10,FALSE)</f>
        <v>1</v>
      </c>
      <c r="W488" t="str">
        <f t="shared" si="30"/>
        <v>stream</v>
      </c>
      <c r="X488">
        <f t="shared" si="31"/>
        <v>0</v>
      </c>
    </row>
    <row r="489" spans="1:24" x14ac:dyDescent="0.25">
      <c r="A489" s="14" t="str">
        <f t="shared" si="28"/>
        <v>AKS1981</v>
      </c>
      <c r="B489" s="14" t="s">
        <v>36</v>
      </c>
      <c r="C489" s="14" t="s">
        <v>101</v>
      </c>
      <c r="D489" s="14">
        <v>1981</v>
      </c>
      <c r="E489" s="14">
        <v>8.1942839999999996E-3</v>
      </c>
      <c r="F489" s="14">
        <v>6.4956310000000003E-2</v>
      </c>
      <c r="G489" s="14">
        <v>0.17292189999999999</v>
      </c>
      <c r="H489" s="14">
        <v>3</v>
      </c>
      <c r="I489" s="14">
        <v>6</v>
      </c>
      <c r="J489" s="14" t="s">
        <v>238</v>
      </c>
      <c r="K489" s="14">
        <v>6</v>
      </c>
      <c r="L489" s="14" t="str">
        <f>VLOOKUP($C489,'Info on Coh Anal Stocks'!$A$6:$K$68,2,FALSE)</f>
        <v>AK</v>
      </c>
      <c r="M489" s="14" t="str">
        <f>VLOOKUP($C489,'Info on Coh Anal Stocks'!$A$6:$K$68,3,FALSE)</f>
        <v>AK</v>
      </c>
      <c r="N489" s="14" t="str">
        <f>VLOOKUP($C489,'Info on Coh Anal Stocks'!$A$6:$K$68,4,FALSE)</f>
        <v>Alaska Spring</v>
      </c>
      <c r="O489" s="14">
        <f>VLOOKUP($C489,'Info on Coh Anal Stocks'!$A$6:$K$68,5,FALSE)</f>
        <v>1</v>
      </c>
      <c r="P489" s="14">
        <f>VLOOKUP($C489,'Info on Coh Anal Stocks'!$A$6:$K$68,6,FALSE)</f>
        <v>3</v>
      </c>
      <c r="Q489" s="14">
        <f>VLOOKUP($C489,'Info on Coh Anal Stocks'!$A$6:$K$68,7,FALSE)</f>
        <v>5</v>
      </c>
      <c r="R489" s="14">
        <f>VLOOKUP($C489,'Info on Coh Anal Stocks'!$A$6:$K$68,8,FALSE)</f>
        <v>6</v>
      </c>
      <c r="S489" s="14">
        <f>VLOOKUP($C489,'Info on Coh Anal Stocks'!$A$6:$K$68,9,FALSE)</f>
        <v>1</v>
      </c>
      <c r="T489" s="14">
        <f>VLOOKUP($C489,'Info on Coh Anal Stocks'!$A$6:$K$68,10,FALSE)</f>
        <v>1</v>
      </c>
      <c r="U489">
        <f t="shared" si="29"/>
        <v>1983</v>
      </c>
      <c r="V489" s="14">
        <f>VLOOKUP($C489,'Info on Coh Anal Stocks'!$A$6:$K$68,10,FALSE)</f>
        <v>1</v>
      </c>
      <c r="W489" t="str">
        <f t="shared" si="30"/>
        <v>stream</v>
      </c>
      <c r="X489">
        <f t="shared" si="31"/>
        <v>0</v>
      </c>
    </row>
    <row r="490" spans="1:24" x14ac:dyDescent="0.25">
      <c r="A490" s="14" t="str">
        <f t="shared" si="28"/>
        <v>AKS1982</v>
      </c>
      <c r="B490" s="14" t="s">
        <v>36</v>
      </c>
      <c r="C490" s="14" t="s">
        <v>101</v>
      </c>
      <c r="D490" s="14">
        <v>1982</v>
      </c>
      <c r="E490" s="14">
        <v>1.184206E-2</v>
      </c>
      <c r="F490" s="14">
        <v>8.6230459999999995E-2</v>
      </c>
      <c r="G490" s="14">
        <v>0.2304081</v>
      </c>
      <c r="H490" s="14">
        <v>3</v>
      </c>
      <c r="I490" s="14">
        <v>6</v>
      </c>
      <c r="J490" s="14" t="s">
        <v>238</v>
      </c>
      <c r="K490" s="14">
        <v>6</v>
      </c>
      <c r="L490" s="14" t="str">
        <f>VLOOKUP($C490,'Info on Coh Anal Stocks'!$A$6:$K$68,2,FALSE)</f>
        <v>AK</v>
      </c>
      <c r="M490" s="14" t="str">
        <f>VLOOKUP($C490,'Info on Coh Anal Stocks'!$A$6:$K$68,3,FALSE)</f>
        <v>AK</v>
      </c>
      <c r="N490" s="14" t="str">
        <f>VLOOKUP($C490,'Info on Coh Anal Stocks'!$A$6:$K$68,4,FALSE)</f>
        <v>Alaska Spring</v>
      </c>
      <c r="O490" s="14">
        <f>VLOOKUP($C490,'Info on Coh Anal Stocks'!$A$6:$K$68,5,FALSE)</f>
        <v>1</v>
      </c>
      <c r="P490" s="14">
        <f>VLOOKUP($C490,'Info on Coh Anal Stocks'!$A$6:$K$68,6,FALSE)</f>
        <v>3</v>
      </c>
      <c r="Q490" s="14">
        <f>VLOOKUP($C490,'Info on Coh Anal Stocks'!$A$6:$K$68,7,FALSE)</f>
        <v>5</v>
      </c>
      <c r="R490" s="14">
        <f>VLOOKUP($C490,'Info on Coh Anal Stocks'!$A$6:$K$68,8,FALSE)</f>
        <v>6</v>
      </c>
      <c r="S490" s="14">
        <f>VLOOKUP($C490,'Info on Coh Anal Stocks'!$A$6:$K$68,9,FALSE)</f>
        <v>1</v>
      </c>
      <c r="T490" s="14">
        <f>VLOOKUP($C490,'Info on Coh Anal Stocks'!$A$6:$K$68,10,FALSE)</f>
        <v>1</v>
      </c>
      <c r="U490">
        <f t="shared" si="29"/>
        <v>1984</v>
      </c>
      <c r="V490" s="14">
        <f>VLOOKUP($C490,'Info on Coh Anal Stocks'!$A$6:$K$68,10,FALSE)</f>
        <v>1</v>
      </c>
      <c r="W490" t="str">
        <f t="shared" si="30"/>
        <v>stream</v>
      </c>
      <c r="X490">
        <f t="shared" si="31"/>
        <v>0</v>
      </c>
    </row>
    <row r="491" spans="1:24" x14ac:dyDescent="0.25">
      <c r="A491" s="14" t="str">
        <f t="shared" si="28"/>
        <v>AKS1983</v>
      </c>
      <c r="B491" s="14" t="s">
        <v>36</v>
      </c>
      <c r="C491" s="14" t="s">
        <v>101</v>
      </c>
      <c r="D491" s="14">
        <v>1983</v>
      </c>
      <c r="E491" s="14">
        <v>8.0915039999999994E-3</v>
      </c>
      <c r="F491" s="14">
        <v>5.6433850000000001E-2</v>
      </c>
      <c r="G491" s="14">
        <v>0.1524356</v>
      </c>
      <c r="H491" s="14">
        <v>3</v>
      </c>
      <c r="I491" s="14">
        <v>6</v>
      </c>
      <c r="J491" s="14" t="s">
        <v>238</v>
      </c>
      <c r="K491" s="14">
        <v>6</v>
      </c>
      <c r="L491" s="14" t="str">
        <f>VLOOKUP($C491,'Info on Coh Anal Stocks'!$A$6:$K$68,2,FALSE)</f>
        <v>AK</v>
      </c>
      <c r="M491" s="14" t="str">
        <f>VLOOKUP($C491,'Info on Coh Anal Stocks'!$A$6:$K$68,3,FALSE)</f>
        <v>AK</v>
      </c>
      <c r="N491" s="14" t="str">
        <f>VLOOKUP($C491,'Info on Coh Anal Stocks'!$A$6:$K$68,4,FALSE)</f>
        <v>Alaska Spring</v>
      </c>
      <c r="O491" s="14">
        <f>VLOOKUP($C491,'Info on Coh Anal Stocks'!$A$6:$K$68,5,FALSE)</f>
        <v>1</v>
      </c>
      <c r="P491" s="14">
        <f>VLOOKUP($C491,'Info on Coh Anal Stocks'!$A$6:$K$68,6,FALSE)</f>
        <v>3</v>
      </c>
      <c r="Q491" s="14">
        <f>VLOOKUP($C491,'Info on Coh Anal Stocks'!$A$6:$K$68,7,FALSE)</f>
        <v>5</v>
      </c>
      <c r="R491" s="14">
        <f>VLOOKUP($C491,'Info on Coh Anal Stocks'!$A$6:$K$68,8,FALSE)</f>
        <v>6</v>
      </c>
      <c r="S491" s="14">
        <f>VLOOKUP($C491,'Info on Coh Anal Stocks'!$A$6:$K$68,9,FALSE)</f>
        <v>1</v>
      </c>
      <c r="T491" s="14">
        <f>VLOOKUP($C491,'Info on Coh Anal Stocks'!$A$6:$K$68,10,FALSE)</f>
        <v>1</v>
      </c>
      <c r="U491">
        <f t="shared" si="29"/>
        <v>1985</v>
      </c>
      <c r="V491" s="14">
        <f>VLOOKUP($C491,'Info on Coh Anal Stocks'!$A$6:$K$68,10,FALSE)</f>
        <v>1</v>
      </c>
      <c r="W491" t="str">
        <f t="shared" si="30"/>
        <v>stream</v>
      </c>
      <c r="X491">
        <f t="shared" si="31"/>
        <v>0</v>
      </c>
    </row>
    <row r="492" spans="1:24" x14ac:dyDescent="0.25">
      <c r="A492" s="14" t="str">
        <f t="shared" si="28"/>
        <v>AKS1984</v>
      </c>
      <c r="B492" s="14" t="s">
        <v>36</v>
      </c>
      <c r="C492" s="14" t="s">
        <v>101</v>
      </c>
      <c r="D492" s="14">
        <v>1984</v>
      </c>
      <c r="E492" s="14">
        <v>6.3012559999999999E-3</v>
      </c>
      <c r="F492" s="14">
        <v>3.8952399999999998E-2</v>
      </c>
      <c r="G492" s="14">
        <v>0.1039607</v>
      </c>
      <c r="H492" s="14">
        <v>3</v>
      </c>
      <c r="I492" s="14">
        <v>6</v>
      </c>
      <c r="J492" s="14" t="s">
        <v>238</v>
      </c>
      <c r="K492" s="14">
        <v>6</v>
      </c>
      <c r="L492" s="14" t="str">
        <f>VLOOKUP($C492,'Info on Coh Anal Stocks'!$A$6:$K$68,2,FALSE)</f>
        <v>AK</v>
      </c>
      <c r="M492" s="14" t="str">
        <f>VLOOKUP($C492,'Info on Coh Anal Stocks'!$A$6:$K$68,3,FALSE)</f>
        <v>AK</v>
      </c>
      <c r="N492" s="14" t="str">
        <f>VLOOKUP($C492,'Info on Coh Anal Stocks'!$A$6:$K$68,4,FALSE)</f>
        <v>Alaska Spring</v>
      </c>
      <c r="O492" s="14">
        <f>VLOOKUP($C492,'Info on Coh Anal Stocks'!$A$6:$K$68,5,FALSE)</f>
        <v>1</v>
      </c>
      <c r="P492" s="14">
        <f>VLOOKUP($C492,'Info on Coh Anal Stocks'!$A$6:$K$68,6,FALSE)</f>
        <v>3</v>
      </c>
      <c r="Q492" s="14">
        <f>VLOOKUP($C492,'Info on Coh Anal Stocks'!$A$6:$K$68,7,FALSE)</f>
        <v>5</v>
      </c>
      <c r="R492" s="14">
        <f>VLOOKUP($C492,'Info on Coh Anal Stocks'!$A$6:$K$68,8,FALSE)</f>
        <v>6</v>
      </c>
      <c r="S492" s="14">
        <f>VLOOKUP($C492,'Info on Coh Anal Stocks'!$A$6:$K$68,9,FALSE)</f>
        <v>1</v>
      </c>
      <c r="T492" s="14">
        <f>VLOOKUP($C492,'Info on Coh Anal Stocks'!$A$6:$K$68,10,FALSE)</f>
        <v>1</v>
      </c>
      <c r="U492">
        <f t="shared" si="29"/>
        <v>1986</v>
      </c>
      <c r="V492" s="14">
        <f>VLOOKUP($C492,'Info on Coh Anal Stocks'!$A$6:$K$68,10,FALSE)</f>
        <v>1</v>
      </c>
      <c r="W492" t="str">
        <f t="shared" si="30"/>
        <v>stream</v>
      </c>
      <c r="X492">
        <f t="shared" si="31"/>
        <v>0</v>
      </c>
    </row>
    <row r="493" spans="1:24" x14ac:dyDescent="0.25">
      <c r="A493" s="14" t="str">
        <f t="shared" si="28"/>
        <v>AKS1985</v>
      </c>
      <c r="B493" s="14" t="s">
        <v>36</v>
      </c>
      <c r="C493" s="14" t="s">
        <v>101</v>
      </c>
      <c r="D493" s="14">
        <v>1985</v>
      </c>
      <c r="E493" s="14">
        <v>3.7249499999999999E-3</v>
      </c>
      <c r="F493" s="14">
        <v>2.1836520000000002E-2</v>
      </c>
      <c r="G493" s="14">
        <v>5.7364150000000003E-2</v>
      </c>
      <c r="H493" s="14">
        <v>3</v>
      </c>
      <c r="I493" s="14">
        <v>6</v>
      </c>
      <c r="J493" s="14" t="s">
        <v>238</v>
      </c>
      <c r="K493" s="14">
        <v>6</v>
      </c>
      <c r="L493" s="14" t="str">
        <f>VLOOKUP($C493,'Info on Coh Anal Stocks'!$A$6:$K$68,2,FALSE)</f>
        <v>AK</v>
      </c>
      <c r="M493" s="14" t="str">
        <f>VLOOKUP($C493,'Info on Coh Anal Stocks'!$A$6:$K$68,3,FALSE)</f>
        <v>AK</v>
      </c>
      <c r="N493" s="14" t="str">
        <f>VLOOKUP($C493,'Info on Coh Anal Stocks'!$A$6:$K$68,4,FALSE)</f>
        <v>Alaska Spring</v>
      </c>
      <c r="O493" s="14">
        <f>VLOOKUP($C493,'Info on Coh Anal Stocks'!$A$6:$K$68,5,FALSE)</f>
        <v>1</v>
      </c>
      <c r="P493" s="14">
        <f>VLOOKUP($C493,'Info on Coh Anal Stocks'!$A$6:$K$68,6,FALSE)</f>
        <v>3</v>
      </c>
      <c r="Q493" s="14">
        <f>VLOOKUP($C493,'Info on Coh Anal Stocks'!$A$6:$K$68,7,FALSE)</f>
        <v>5</v>
      </c>
      <c r="R493" s="14">
        <f>VLOOKUP($C493,'Info on Coh Anal Stocks'!$A$6:$K$68,8,FALSE)</f>
        <v>6</v>
      </c>
      <c r="S493" s="14">
        <f>VLOOKUP($C493,'Info on Coh Anal Stocks'!$A$6:$K$68,9,FALSE)</f>
        <v>1</v>
      </c>
      <c r="T493" s="14">
        <f>VLOOKUP($C493,'Info on Coh Anal Stocks'!$A$6:$K$68,10,FALSE)</f>
        <v>1</v>
      </c>
      <c r="U493">
        <f t="shared" si="29"/>
        <v>1987</v>
      </c>
      <c r="V493" s="14">
        <f>VLOOKUP($C493,'Info on Coh Anal Stocks'!$A$6:$K$68,10,FALSE)</f>
        <v>1</v>
      </c>
      <c r="W493" t="str">
        <f t="shared" si="30"/>
        <v>stream</v>
      </c>
      <c r="X493">
        <f t="shared" si="31"/>
        <v>0</v>
      </c>
    </row>
    <row r="494" spans="1:24" x14ac:dyDescent="0.25">
      <c r="A494" s="14" t="str">
        <f t="shared" si="28"/>
        <v>AKS1986</v>
      </c>
      <c r="B494" s="14" t="s">
        <v>36</v>
      </c>
      <c r="C494" s="14" t="s">
        <v>101</v>
      </c>
      <c r="D494" s="14">
        <v>1986</v>
      </c>
      <c r="E494" s="14">
        <v>6.2085179999999997E-3</v>
      </c>
      <c r="F494" s="14">
        <v>4.6973359999999999E-2</v>
      </c>
      <c r="G494" s="14">
        <v>0.1229901</v>
      </c>
      <c r="H494" s="14">
        <v>3</v>
      </c>
      <c r="I494" s="14">
        <v>6</v>
      </c>
      <c r="J494" s="14" t="s">
        <v>238</v>
      </c>
      <c r="K494" s="14">
        <v>6</v>
      </c>
      <c r="L494" s="14" t="str">
        <f>VLOOKUP($C494,'Info on Coh Anal Stocks'!$A$6:$K$68,2,FALSE)</f>
        <v>AK</v>
      </c>
      <c r="M494" s="14" t="str">
        <f>VLOOKUP($C494,'Info on Coh Anal Stocks'!$A$6:$K$68,3,FALSE)</f>
        <v>AK</v>
      </c>
      <c r="N494" s="14" t="str">
        <f>VLOOKUP($C494,'Info on Coh Anal Stocks'!$A$6:$K$68,4,FALSE)</f>
        <v>Alaska Spring</v>
      </c>
      <c r="O494" s="14">
        <f>VLOOKUP($C494,'Info on Coh Anal Stocks'!$A$6:$K$68,5,FALSE)</f>
        <v>1</v>
      </c>
      <c r="P494" s="14">
        <f>VLOOKUP($C494,'Info on Coh Anal Stocks'!$A$6:$K$68,6,FALSE)</f>
        <v>3</v>
      </c>
      <c r="Q494" s="14">
        <f>VLOOKUP($C494,'Info on Coh Anal Stocks'!$A$6:$K$68,7,FALSE)</f>
        <v>5</v>
      </c>
      <c r="R494" s="14">
        <f>VLOOKUP($C494,'Info on Coh Anal Stocks'!$A$6:$K$68,8,FALSE)</f>
        <v>6</v>
      </c>
      <c r="S494" s="14">
        <f>VLOOKUP($C494,'Info on Coh Anal Stocks'!$A$6:$K$68,9,FALSE)</f>
        <v>1</v>
      </c>
      <c r="T494" s="14">
        <f>VLOOKUP($C494,'Info on Coh Anal Stocks'!$A$6:$K$68,10,FALSE)</f>
        <v>1</v>
      </c>
      <c r="U494">
        <f t="shared" si="29"/>
        <v>1988</v>
      </c>
      <c r="V494" s="14">
        <f>VLOOKUP($C494,'Info on Coh Anal Stocks'!$A$6:$K$68,10,FALSE)</f>
        <v>1</v>
      </c>
      <c r="W494" t="str">
        <f t="shared" si="30"/>
        <v>stream</v>
      </c>
      <c r="X494">
        <f t="shared" si="31"/>
        <v>0</v>
      </c>
    </row>
    <row r="495" spans="1:24" x14ac:dyDescent="0.25">
      <c r="A495" s="14" t="str">
        <f t="shared" si="28"/>
        <v>AKS1987</v>
      </c>
      <c r="B495" s="14" t="s">
        <v>36</v>
      </c>
      <c r="C495" s="14" t="s">
        <v>101</v>
      </c>
      <c r="D495" s="14">
        <v>1987</v>
      </c>
      <c r="E495" s="14">
        <v>3.874082E-3</v>
      </c>
      <c r="F495" s="14">
        <v>2.3042489999999999E-2</v>
      </c>
      <c r="G495" s="14">
        <v>6.1673720000000001E-2</v>
      </c>
      <c r="H495" s="14">
        <v>3</v>
      </c>
      <c r="I495" s="14">
        <v>6</v>
      </c>
      <c r="J495" s="14" t="s">
        <v>238</v>
      </c>
      <c r="K495" s="14">
        <v>6</v>
      </c>
      <c r="L495" s="14" t="str">
        <f>VLOOKUP($C495,'Info on Coh Anal Stocks'!$A$6:$K$68,2,FALSE)</f>
        <v>AK</v>
      </c>
      <c r="M495" s="14" t="str">
        <f>VLOOKUP($C495,'Info on Coh Anal Stocks'!$A$6:$K$68,3,FALSE)</f>
        <v>AK</v>
      </c>
      <c r="N495" s="14" t="str">
        <f>VLOOKUP($C495,'Info on Coh Anal Stocks'!$A$6:$K$68,4,FALSE)</f>
        <v>Alaska Spring</v>
      </c>
      <c r="O495" s="14">
        <f>VLOOKUP($C495,'Info on Coh Anal Stocks'!$A$6:$K$68,5,FALSE)</f>
        <v>1</v>
      </c>
      <c r="P495" s="14">
        <f>VLOOKUP($C495,'Info on Coh Anal Stocks'!$A$6:$K$68,6,FALSE)</f>
        <v>3</v>
      </c>
      <c r="Q495" s="14">
        <f>VLOOKUP($C495,'Info on Coh Anal Stocks'!$A$6:$K$68,7,FALSE)</f>
        <v>5</v>
      </c>
      <c r="R495" s="14">
        <f>VLOOKUP($C495,'Info on Coh Anal Stocks'!$A$6:$K$68,8,FALSE)</f>
        <v>6</v>
      </c>
      <c r="S495" s="14">
        <f>VLOOKUP($C495,'Info on Coh Anal Stocks'!$A$6:$K$68,9,FALSE)</f>
        <v>1</v>
      </c>
      <c r="T495" s="14">
        <f>VLOOKUP($C495,'Info on Coh Anal Stocks'!$A$6:$K$68,10,FALSE)</f>
        <v>1</v>
      </c>
      <c r="U495">
        <f t="shared" si="29"/>
        <v>1989</v>
      </c>
      <c r="V495" s="14">
        <f>VLOOKUP($C495,'Info on Coh Anal Stocks'!$A$6:$K$68,10,FALSE)</f>
        <v>1</v>
      </c>
      <c r="W495" t="str">
        <f t="shared" si="30"/>
        <v>stream</v>
      </c>
      <c r="X495">
        <f t="shared" si="31"/>
        <v>0</v>
      </c>
    </row>
    <row r="496" spans="1:24" x14ac:dyDescent="0.25">
      <c r="A496" s="14" t="str">
        <f t="shared" si="28"/>
        <v>AKS1988</v>
      </c>
      <c r="B496" s="14" t="s">
        <v>36</v>
      </c>
      <c r="C496" s="14" t="s">
        <v>101</v>
      </c>
      <c r="D496" s="14">
        <v>1988</v>
      </c>
      <c r="E496" s="14">
        <v>2.4532930000000001E-3</v>
      </c>
      <c r="F496" s="14">
        <v>1.652934E-2</v>
      </c>
      <c r="G496" s="14">
        <v>4.3881240000000002E-2</v>
      </c>
      <c r="H496" s="14">
        <v>3</v>
      </c>
      <c r="I496" s="14">
        <v>6</v>
      </c>
      <c r="J496" s="14" t="s">
        <v>238</v>
      </c>
      <c r="K496" s="14">
        <v>6</v>
      </c>
      <c r="L496" s="14" t="str">
        <f>VLOOKUP($C496,'Info on Coh Anal Stocks'!$A$6:$K$68,2,FALSE)</f>
        <v>AK</v>
      </c>
      <c r="M496" s="14" t="str">
        <f>VLOOKUP($C496,'Info on Coh Anal Stocks'!$A$6:$K$68,3,FALSE)</f>
        <v>AK</v>
      </c>
      <c r="N496" s="14" t="str">
        <f>VLOOKUP($C496,'Info on Coh Anal Stocks'!$A$6:$K$68,4,FALSE)</f>
        <v>Alaska Spring</v>
      </c>
      <c r="O496" s="14">
        <f>VLOOKUP($C496,'Info on Coh Anal Stocks'!$A$6:$K$68,5,FALSE)</f>
        <v>1</v>
      </c>
      <c r="P496" s="14">
        <f>VLOOKUP($C496,'Info on Coh Anal Stocks'!$A$6:$K$68,6,FALSE)</f>
        <v>3</v>
      </c>
      <c r="Q496" s="14">
        <f>VLOOKUP($C496,'Info on Coh Anal Stocks'!$A$6:$K$68,7,FALSE)</f>
        <v>5</v>
      </c>
      <c r="R496" s="14">
        <f>VLOOKUP($C496,'Info on Coh Anal Stocks'!$A$6:$K$68,8,FALSE)</f>
        <v>6</v>
      </c>
      <c r="S496" s="14">
        <f>VLOOKUP($C496,'Info on Coh Anal Stocks'!$A$6:$K$68,9,FALSE)</f>
        <v>1</v>
      </c>
      <c r="T496" s="14">
        <f>VLOOKUP($C496,'Info on Coh Anal Stocks'!$A$6:$K$68,10,FALSE)</f>
        <v>1</v>
      </c>
      <c r="U496">
        <f t="shared" si="29"/>
        <v>1990</v>
      </c>
      <c r="V496" s="14">
        <f>VLOOKUP($C496,'Info on Coh Anal Stocks'!$A$6:$K$68,10,FALSE)</f>
        <v>1</v>
      </c>
      <c r="W496" t="str">
        <f t="shared" si="30"/>
        <v>stream</v>
      </c>
      <c r="X496">
        <f t="shared" si="31"/>
        <v>0</v>
      </c>
    </row>
    <row r="497" spans="1:24" x14ac:dyDescent="0.25">
      <c r="A497" s="14" t="str">
        <f t="shared" si="28"/>
        <v>AKS1989</v>
      </c>
      <c r="B497" s="14" t="s">
        <v>36</v>
      </c>
      <c r="C497" s="14" t="s">
        <v>101</v>
      </c>
      <c r="D497" s="14">
        <v>1989</v>
      </c>
      <c r="E497" s="14">
        <v>3.684358E-3</v>
      </c>
      <c r="F497" s="14">
        <v>1.244762E-2</v>
      </c>
      <c r="G497" s="14">
        <v>3.2048899999999998E-2</v>
      </c>
      <c r="H497" s="14">
        <v>3</v>
      </c>
      <c r="I497" s="14">
        <v>6</v>
      </c>
      <c r="J497" s="14" t="s">
        <v>238</v>
      </c>
      <c r="K497" s="14">
        <v>6</v>
      </c>
      <c r="L497" s="14" t="str">
        <f>VLOOKUP($C497,'Info on Coh Anal Stocks'!$A$6:$K$68,2,FALSE)</f>
        <v>AK</v>
      </c>
      <c r="M497" s="14" t="str">
        <f>VLOOKUP($C497,'Info on Coh Anal Stocks'!$A$6:$K$68,3,FALSE)</f>
        <v>AK</v>
      </c>
      <c r="N497" s="14" t="str">
        <f>VLOOKUP($C497,'Info on Coh Anal Stocks'!$A$6:$K$68,4,FALSE)</f>
        <v>Alaska Spring</v>
      </c>
      <c r="O497" s="14">
        <f>VLOOKUP($C497,'Info on Coh Anal Stocks'!$A$6:$K$68,5,FALSE)</f>
        <v>1</v>
      </c>
      <c r="P497" s="14">
        <f>VLOOKUP($C497,'Info on Coh Anal Stocks'!$A$6:$K$68,6,FALSE)</f>
        <v>3</v>
      </c>
      <c r="Q497" s="14">
        <f>VLOOKUP($C497,'Info on Coh Anal Stocks'!$A$6:$K$68,7,FALSE)</f>
        <v>5</v>
      </c>
      <c r="R497" s="14">
        <f>VLOOKUP($C497,'Info on Coh Anal Stocks'!$A$6:$K$68,8,FALSE)</f>
        <v>6</v>
      </c>
      <c r="S497" s="14">
        <f>VLOOKUP($C497,'Info on Coh Anal Stocks'!$A$6:$K$68,9,FALSE)</f>
        <v>1</v>
      </c>
      <c r="T497" s="14">
        <f>VLOOKUP($C497,'Info on Coh Anal Stocks'!$A$6:$K$68,10,FALSE)</f>
        <v>1</v>
      </c>
      <c r="U497">
        <f t="shared" si="29"/>
        <v>1991</v>
      </c>
      <c r="V497" s="14">
        <f>VLOOKUP($C497,'Info on Coh Anal Stocks'!$A$6:$K$68,10,FALSE)</f>
        <v>1</v>
      </c>
      <c r="W497" t="str">
        <f t="shared" si="30"/>
        <v>stream</v>
      </c>
      <c r="X497">
        <f t="shared" si="31"/>
        <v>0</v>
      </c>
    </row>
    <row r="498" spans="1:24" x14ac:dyDescent="0.25">
      <c r="A498" s="14" t="str">
        <f t="shared" si="28"/>
        <v>AKS1990</v>
      </c>
      <c r="B498" s="14" t="s">
        <v>36</v>
      </c>
      <c r="C498" s="14" t="s">
        <v>101</v>
      </c>
      <c r="D498" s="14">
        <v>1990</v>
      </c>
      <c r="E498" s="14">
        <v>1.4630929999999999E-3</v>
      </c>
      <c r="F498" s="14">
        <v>1.465461E-2</v>
      </c>
      <c r="G498" s="14">
        <v>4.0002540000000003E-2</v>
      </c>
      <c r="H498" s="14">
        <v>3</v>
      </c>
      <c r="I498" s="14">
        <v>6</v>
      </c>
      <c r="J498" s="14" t="s">
        <v>238</v>
      </c>
      <c r="K498" s="14">
        <v>6</v>
      </c>
      <c r="L498" s="14" t="str">
        <f>VLOOKUP($C498,'Info on Coh Anal Stocks'!$A$6:$K$68,2,FALSE)</f>
        <v>AK</v>
      </c>
      <c r="M498" s="14" t="str">
        <f>VLOOKUP($C498,'Info on Coh Anal Stocks'!$A$6:$K$68,3,FALSE)</f>
        <v>AK</v>
      </c>
      <c r="N498" s="14" t="str">
        <f>VLOOKUP($C498,'Info on Coh Anal Stocks'!$A$6:$K$68,4,FALSE)</f>
        <v>Alaska Spring</v>
      </c>
      <c r="O498" s="14">
        <f>VLOOKUP($C498,'Info on Coh Anal Stocks'!$A$6:$K$68,5,FALSE)</f>
        <v>1</v>
      </c>
      <c r="P498" s="14">
        <f>VLOOKUP($C498,'Info on Coh Anal Stocks'!$A$6:$K$68,6,FALSE)</f>
        <v>3</v>
      </c>
      <c r="Q498" s="14">
        <f>VLOOKUP($C498,'Info on Coh Anal Stocks'!$A$6:$K$68,7,FALSE)</f>
        <v>5</v>
      </c>
      <c r="R498" s="14">
        <f>VLOOKUP($C498,'Info on Coh Anal Stocks'!$A$6:$K$68,8,FALSE)</f>
        <v>6</v>
      </c>
      <c r="S498" s="14">
        <f>VLOOKUP($C498,'Info on Coh Anal Stocks'!$A$6:$K$68,9,FALSE)</f>
        <v>1</v>
      </c>
      <c r="T498" s="14">
        <f>VLOOKUP($C498,'Info on Coh Anal Stocks'!$A$6:$K$68,10,FALSE)</f>
        <v>1</v>
      </c>
      <c r="U498">
        <f t="shared" si="29"/>
        <v>1992</v>
      </c>
      <c r="V498" s="14">
        <f>VLOOKUP($C498,'Info on Coh Anal Stocks'!$A$6:$K$68,10,FALSE)</f>
        <v>1</v>
      </c>
      <c r="W498" t="str">
        <f t="shared" si="30"/>
        <v>stream</v>
      </c>
      <c r="X498">
        <f t="shared" si="31"/>
        <v>0</v>
      </c>
    </row>
    <row r="499" spans="1:24" x14ac:dyDescent="0.25">
      <c r="A499" s="14" t="str">
        <f t="shared" si="28"/>
        <v>AKS1991</v>
      </c>
      <c r="B499" s="14" t="s">
        <v>36</v>
      </c>
      <c r="C499" s="14" t="s">
        <v>101</v>
      </c>
      <c r="D499" s="14">
        <v>1991</v>
      </c>
      <c r="E499" s="14">
        <v>4.2601089999999998E-3</v>
      </c>
      <c r="F499" s="14">
        <v>1.9010010000000001E-2</v>
      </c>
      <c r="G499" s="14">
        <v>4.9686399999999999E-2</v>
      </c>
      <c r="H499" s="14">
        <v>3</v>
      </c>
      <c r="I499" s="14">
        <v>6</v>
      </c>
      <c r="J499" s="14" t="s">
        <v>238</v>
      </c>
      <c r="K499" s="14">
        <v>6</v>
      </c>
      <c r="L499" s="14" t="str">
        <f>VLOOKUP($C499,'Info on Coh Anal Stocks'!$A$6:$K$68,2,FALSE)</f>
        <v>AK</v>
      </c>
      <c r="M499" s="14" t="str">
        <f>VLOOKUP($C499,'Info on Coh Anal Stocks'!$A$6:$K$68,3,FALSE)</f>
        <v>AK</v>
      </c>
      <c r="N499" s="14" t="str">
        <f>VLOOKUP($C499,'Info on Coh Anal Stocks'!$A$6:$K$68,4,FALSE)</f>
        <v>Alaska Spring</v>
      </c>
      <c r="O499" s="14">
        <f>VLOOKUP($C499,'Info on Coh Anal Stocks'!$A$6:$K$68,5,FALSE)</f>
        <v>1</v>
      </c>
      <c r="P499" s="14">
        <f>VLOOKUP($C499,'Info on Coh Anal Stocks'!$A$6:$K$68,6,FALSE)</f>
        <v>3</v>
      </c>
      <c r="Q499" s="14">
        <f>VLOOKUP($C499,'Info on Coh Anal Stocks'!$A$6:$K$68,7,FALSE)</f>
        <v>5</v>
      </c>
      <c r="R499" s="14">
        <f>VLOOKUP($C499,'Info on Coh Anal Stocks'!$A$6:$K$68,8,FALSE)</f>
        <v>6</v>
      </c>
      <c r="S499" s="14">
        <f>VLOOKUP($C499,'Info on Coh Anal Stocks'!$A$6:$K$68,9,FALSE)</f>
        <v>1</v>
      </c>
      <c r="T499" s="14">
        <f>VLOOKUP($C499,'Info on Coh Anal Stocks'!$A$6:$K$68,10,FALSE)</f>
        <v>1</v>
      </c>
      <c r="U499">
        <f t="shared" si="29"/>
        <v>1993</v>
      </c>
      <c r="V499" s="14">
        <f>VLOOKUP($C499,'Info on Coh Anal Stocks'!$A$6:$K$68,10,FALSE)</f>
        <v>1</v>
      </c>
      <c r="W499" t="str">
        <f t="shared" si="30"/>
        <v>stream</v>
      </c>
      <c r="X499">
        <f t="shared" si="31"/>
        <v>0</v>
      </c>
    </row>
    <row r="500" spans="1:24" x14ac:dyDescent="0.25">
      <c r="A500" s="14" t="str">
        <f t="shared" ref="A500:A563" si="32">CONCATENATE(C500,D500)</f>
        <v>AKS1992</v>
      </c>
      <c r="B500" s="14" t="s">
        <v>36</v>
      </c>
      <c r="C500" s="14" t="s">
        <v>101</v>
      </c>
      <c r="D500" s="14">
        <v>1992</v>
      </c>
      <c r="E500" s="14">
        <v>1.443232E-3</v>
      </c>
      <c r="F500" s="14">
        <v>1.5808490000000001E-2</v>
      </c>
      <c r="G500" s="14">
        <v>4.460443E-2</v>
      </c>
      <c r="H500" s="14">
        <v>3</v>
      </c>
      <c r="I500" s="14">
        <v>6</v>
      </c>
      <c r="J500" s="14" t="s">
        <v>238</v>
      </c>
      <c r="K500" s="14">
        <v>6</v>
      </c>
      <c r="L500" s="14" t="str">
        <f>VLOOKUP($C500,'Info on Coh Anal Stocks'!$A$6:$K$68,2,FALSE)</f>
        <v>AK</v>
      </c>
      <c r="M500" s="14" t="str">
        <f>VLOOKUP($C500,'Info on Coh Anal Stocks'!$A$6:$K$68,3,FALSE)</f>
        <v>AK</v>
      </c>
      <c r="N500" s="14" t="str">
        <f>VLOOKUP($C500,'Info on Coh Anal Stocks'!$A$6:$K$68,4,FALSE)</f>
        <v>Alaska Spring</v>
      </c>
      <c r="O500" s="14">
        <f>VLOOKUP($C500,'Info on Coh Anal Stocks'!$A$6:$K$68,5,FALSE)</f>
        <v>1</v>
      </c>
      <c r="P500" s="14">
        <f>VLOOKUP($C500,'Info on Coh Anal Stocks'!$A$6:$K$68,6,FALSE)</f>
        <v>3</v>
      </c>
      <c r="Q500" s="14">
        <f>VLOOKUP($C500,'Info on Coh Anal Stocks'!$A$6:$K$68,7,FALSE)</f>
        <v>5</v>
      </c>
      <c r="R500" s="14">
        <f>VLOOKUP($C500,'Info on Coh Anal Stocks'!$A$6:$K$68,8,FALSE)</f>
        <v>6</v>
      </c>
      <c r="S500" s="14">
        <f>VLOOKUP($C500,'Info on Coh Anal Stocks'!$A$6:$K$68,9,FALSE)</f>
        <v>1</v>
      </c>
      <c r="T500" s="14">
        <f>VLOOKUP($C500,'Info on Coh Anal Stocks'!$A$6:$K$68,10,FALSE)</f>
        <v>1</v>
      </c>
      <c r="U500">
        <f t="shared" ref="U500:U563" si="33">IF($S500=0,($D500+1),($D500+2))</f>
        <v>1994</v>
      </c>
      <c r="V500" s="14">
        <f>VLOOKUP($C500,'Info on Coh Anal Stocks'!$A$6:$K$68,10,FALSE)</f>
        <v>1</v>
      </c>
      <c r="W500" t="str">
        <f t="shared" ref="W500:W563" si="34">IF(S500=0,"ocean","stream")</f>
        <v>stream</v>
      </c>
      <c r="X500">
        <f t="shared" si="31"/>
        <v>0</v>
      </c>
    </row>
    <row r="501" spans="1:24" x14ac:dyDescent="0.25">
      <c r="A501" s="14" t="str">
        <f t="shared" si="32"/>
        <v>AKS1993</v>
      </c>
      <c r="B501" s="14" t="s">
        <v>36</v>
      </c>
      <c r="C501" s="14" t="s">
        <v>101</v>
      </c>
      <c r="D501" s="14">
        <v>1993</v>
      </c>
      <c r="E501" s="14">
        <v>9.5987440000000002E-4</v>
      </c>
      <c r="F501" s="14">
        <v>1.003621E-2</v>
      </c>
      <c r="G501" s="14">
        <v>2.860246E-2</v>
      </c>
      <c r="H501" s="14">
        <v>3</v>
      </c>
      <c r="I501" s="14">
        <v>6</v>
      </c>
      <c r="J501" s="14" t="s">
        <v>238</v>
      </c>
      <c r="K501" s="14">
        <v>6</v>
      </c>
      <c r="L501" s="14" t="str">
        <f>VLOOKUP($C501,'Info on Coh Anal Stocks'!$A$6:$K$68,2,FALSE)</f>
        <v>AK</v>
      </c>
      <c r="M501" s="14" t="str">
        <f>VLOOKUP($C501,'Info on Coh Anal Stocks'!$A$6:$K$68,3,FALSE)</f>
        <v>AK</v>
      </c>
      <c r="N501" s="14" t="str">
        <f>VLOOKUP($C501,'Info on Coh Anal Stocks'!$A$6:$K$68,4,FALSE)</f>
        <v>Alaska Spring</v>
      </c>
      <c r="O501" s="14">
        <f>VLOOKUP($C501,'Info on Coh Anal Stocks'!$A$6:$K$68,5,FALSE)</f>
        <v>1</v>
      </c>
      <c r="P501" s="14">
        <f>VLOOKUP($C501,'Info on Coh Anal Stocks'!$A$6:$K$68,6,FALSE)</f>
        <v>3</v>
      </c>
      <c r="Q501" s="14">
        <f>VLOOKUP($C501,'Info on Coh Anal Stocks'!$A$6:$K$68,7,FALSE)</f>
        <v>5</v>
      </c>
      <c r="R501" s="14">
        <f>VLOOKUP($C501,'Info on Coh Anal Stocks'!$A$6:$K$68,8,FALSE)</f>
        <v>6</v>
      </c>
      <c r="S501" s="14">
        <f>VLOOKUP($C501,'Info on Coh Anal Stocks'!$A$6:$K$68,9,FALSE)</f>
        <v>1</v>
      </c>
      <c r="T501" s="14">
        <f>VLOOKUP($C501,'Info on Coh Anal Stocks'!$A$6:$K$68,10,FALSE)</f>
        <v>1</v>
      </c>
      <c r="U501">
        <f t="shared" si="33"/>
        <v>1995</v>
      </c>
      <c r="V501" s="14">
        <f>VLOOKUP($C501,'Info on Coh Anal Stocks'!$A$6:$K$68,10,FALSE)</f>
        <v>1</v>
      </c>
      <c r="W501" t="str">
        <f t="shared" si="34"/>
        <v>stream</v>
      </c>
      <c r="X501">
        <f t="shared" si="31"/>
        <v>0</v>
      </c>
    </row>
    <row r="502" spans="1:24" x14ac:dyDescent="0.25">
      <c r="A502" s="14" t="str">
        <f t="shared" si="32"/>
        <v>AKS1994</v>
      </c>
      <c r="B502" s="14" t="s">
        <v>36</v>
      </c>
      <c r="C502" s="14" t="s">
        <v>101</v>
      </c>
      <c r="D502" s="14">
        <v>1994</v>
      </c>
      <c r="E502" s="14">
        <v>1.4972309999999999E-3</v>
      </c>
      <c r="F502" s="14">
        <v>1.701068E-2</v>
      </c>
      <c r="G502" s="14">
        <v>4.8014599999999998E-2</v>
      </c>
      <c r="H502" s="14">
        <v>3</v>
      </c>
      <c r="I502" s="14">
        <v>6</v>
      </c>
      <c r="J502" s="14" t="s">
        <v>238</v>
      </c>
      <c r="K502" s="14">
        <v>6</v>
      </c>
      <c r="L502" s="14" t="str">
        <f>VLOOKUP($C502,'Info on Coh Anal Stocks'!$A$6:$K$68,2,FALSE)</f>
        <v>AK</v>
      </c>
      <c r="M502" s="14" t="str">
        <f>VLOOKUP($C502,'Info on Coh Anal Stocks'!$A$6:$K$68,3,FALSE)</f>
        <v>AK</v>
      </c>
      <c r="N502" s="14" t="str">
        <f>VLOOKUP($C502,'Info on Coh Anal Stocks'!$A$6:$K$68,4,FALSE)</f>
        <v>Alaska Spring</v>
      </c>
      <c r="O502" s="14">
        <f>VLOOKUP($C502,'Info on Coh Anal Stocks'!$A$6:$K$68,5,FALSE)</f>
        <v>1</v>
      </c>
      <c r="P502" s="14">
        <f>VLOOKUP($C502,'Info on Coh Anal Stocks'!$A$6:$K$68,6,FALSE)</f>
        <v>3</v>
      </c>
      <c r="Q502" s="14">
        <f>VLOOKUP($C502,'Info on Coh Anal Stocks'!$A$6:$K$68,7,FALSE)</f>
        <v>5</v>
      </c>
      <c r="R502" s="14">
        <f>VLOOKUP($C502,'Info on Coh Anal Stocks'!$A$6:$K$68,8,FALSE)</f>
        <v>6</v>
      </c>
      <c r="S502" s="14">
        <f>VLOOKUP($C502,'Info on Coh Anal Stocks'!$A$6:$K$68,9,FALSE)</f>
        <v>1</v>
      </c>
      <c r="T502" s="14">
        <f>VLOOKUP($C502,'Info on Coh Anal Stocks'!$A$6:$K$68,10,FALSE)</f>
        <v>1</v>
      </c>
      <c r="U502">
        <f t="shared" si="33"/>
        <v>1996</v>
      </c>
      <c r="V502" s="14">
        <f>VLOOKUP($C502,'Info on Coh Anal Stocks'!$A$6:$K$68,10,FALSE)</f>
        <v>1</v>
      </c>
      <c r="W502" t="str">
        <f t="shared" si="34"/>
        <v>stream</v>
      </c>
      <c r="X502">
        <f t="shared" si="31"/>
        <v>0</v>
      </c>
    </row>
    <row r="503" spans="1:24" x14ac:dyDescent="0.25">
      <c r="A503" s="14" t="str">
        <f t="shared" si="32"/>
        <v>AKS1995</v>
      </c>
      <c r="B503" s="14" t="s">
        <v>36</v>
      </c>
      <c r="C503" s="14" t="s">
        <v>101</v>
      </c>
      <c r="D503" s="14">
        <v>1995</v>
      </c>
      <c r="E503" s="14">
        <v>1.716167E-3</v>
      </c>
      <c r="F503" s="14">
        <v>1.638475E-2</v>
      </c>
      <c r="G503" s="14">
        <v>4.3922509999999998E-2</v>
      </c>
      <c r="H503" s="14">
        <v>3</v>
      </c>
      <c r="I503" s="14">
        <v>6</v>
      </c>
      <c r="J503" s="14" t="s">
        <v>238</v>
      </c>
      <c r="K503" s="14">
        <v>6</v>
      </c>
      <c r="L503" s="14" t="str">
        <f>VLOOKUP($C503,'Info on Coh Anal Stocks'!$A$6:$K$68,2,FALSE)</f>
        <v>AK</v>
      </c>
      <c r="M503" s="14" t="str">
        <f>VLOOKUP($C503,'Info on Coh Anal Stocks'!$A$6:$K$68,3,FALSE)</f>
        <v>AK</v>
      </c>
      <c r="N503" s="14" t="str">
        <f>VLOOKUP($C503,'Info on Coh Anal Stocks'!$A$6:$K$68,4,FALSE)</f>
        <v>Alaska Spring</v>
      </c>
      <c r="O503" s="14">
        <f>VLOOKUP($C503,'Info on Coh Anal Stocks'!$A$6:$K$68,5,FALSE)</f>
        <v>1</v>
      </c>
      <c r="P503" s="14">
        <f>VLOOKUP($C503,'Info on Coh Anal Stocks'!$A$6:$K$68,6,FALSE)</f>
        <v>3</v>
      </c>
      <c r="Q503" s="14">
        <f>VLOOKUP($C503,'Info on Coh Anal Stocks'!$A$6:$K$68,7,FALSE)</f>
        <v>5</v>
      </c>
      <c r="R503" s="14">
        <f>VLOOKUP($C503,'Info on Coh Anal Stocks'!$A$6:$K$68,8,FALSE)</f>
        <v>6</v>
      </c>
      <c r="S503" s="14">
        <f>VLOOKUP($C503,'Info on Coh Anal Stocks'!$A$6:$K$68,9,FALSE)</f>
        <v>1</v>
      </c>
      <c r="T503" s="14">
        <f>VLOOKUP($C503,'Info on Coh Anal Stocks'!$A$6:$K$68,10,FALSE)</f>
        <v>1</v>
      </c>
      <c r="U503">
        <f t="shared" si="33"/>
        <v>1997</v>
      </c>
      <c r="V503" s="14">
        <f>VLOOKUP($C503,'Info on Coh Anal Stocks'!$A$6:$K$68,10,FALSE)</f>
        <v>1</v>
      </c>
      <c r="W503" t="str">
        <f t="shared" si="34"/>
        <v>stream</v>
      </c>
      <c r="X503">
        <f t="shared" si="31"/>
        <v>0</v>
      </c>
    </row>
    <row r="504" spans="1:24" x14ac:dyDescent="0.25">
      <c r="A504" s="14" t="str">
        <f t="shared" si="32"/>
        <v>AKS1996</v>
      </c>
      <c r="B504" s="14" t="s">
        <v>36</v>
      </c>
      <c r="C504" s="14" t="s">
        <v>101</v>
      </c>
      <c r="D504" s="14">
        <v>1996</v>
      </c>
      <c r="E504" s="14">
        <v>3.2395850000000001E-3</v>
      </c>
      <c r="F504" s="14">
        <v>3.7773050000000002E-2</v>
      </c>
      <c r="G504" s="14">
        <v>0.10351050000000001</v>
      </c>
      <c r="H504" s="14">
        <v>3</v>
      </c>
      <c r="I504" s="14">
        <v>6</v>
      </c>
      <c r="J504" s="14" t="s">
        <v>238</v>
      </c>
      <c r="K504" s="14">
        <v>6</v>
      </c>
      <c r="L504" s="14" t="str">
        <f>VLOOKUP($C504,'Info on Coh Anal Stocks'!$A$6:$K$68,2,FALSE)</f>
        <v>AK</v>
      </c>
      <c r="M504" s="14" t="str">
        <f>VLOOKUP($C504,'Info on Coh Anal Stocks'!$A$6:$K$68,3,FALSE)</f>
        <v>AK</v>
      </c>
      <c r="N504" s="14" t="str">
        <f>VLOOKUP($C504,'Info on Coh Anal Stocks'!$A$6:$K$68,4,FALSE)</f>
        <v>Alaska Spring</v>
      </c>
      <c r="O504" s="14">
        <f>VLOOKUP($C504,'Info on Coh Anal Stocks'!$A$6:$K$68,5,FALSE)</f>
        <v>1</v>
      </c>
      <c r="P504" s="14">
        <f>VLOOKUP($C504,'Info on Coh Anal Stocks'!$A$6:$K$68,6,FALSE)</f>
        <v>3</v>
      </c>
      <c r="Q504" s="14">
        <f>VLOOKUP($C504,'Info on Coh Anal Stocks'!$A$6:$K$68,7,FALSE)</f>
        <v>5</v>
      </c>
      <c r="R504" s="14">
        <f>VLOOKUP($C504,'Info on Coh Anal Stocks'!$A$6:$K$68,8,FALSE)</f>
        <v>6</v>
      </c>
      <c r="S504" s="14">
        <f>VLOOKUP($C504,'Info on Coh Anal Stocks'!$A$6:$K$68,9,FALSE)</f>
        <v>1</v>
      </c>
      <c r="T504" s="14">
        <f>VLOOKUP($C504,'Info on Coh Anal Stocks'!$A$6:$K$68,10,FALSE)</f>
        <v>1</v>
      </c>
      <c r="U504">
        <f t="shared" si="33"/>
        <v>1998</v>
      </c>
      <c r="V504" s="14">
        <f>VLOOKUP($C504,'Info on Coh Anal Stocks'!$A$6:$K$68,10,FALSE)</f>
        <v>1</v>
      </c>
      <c r="W504" t="str">
        <f t="shared" si="34"/>
        <v>stream</v>
      </c>
      <c r="X504">
        <f t="shared" si="31"/>
        <v>0</v>
      </c>
    </row>
    <row r="505" spans="1:24" x14ac:dyDescent="0.25">
      <c r="A505" s="14" t="str">
        <f t="shared" si="32"/>
        <v>AKS1997</v>
      </c>
      <c r="B505" s="14" t="s">
        <v>36</v>
      </c>
      <c r="C505" s="14" t="s">
        <v>101</v>
      </c>
      <c r="D505" s="14">
        <v>1997</v>
      </c>
      <c r="E505" s="14">
        <v>1.023995E-3</v>
      </c>
      <c r="F505" s="14">
        <v>1.377575E-2</v>
      </c>
      <c r="G505" s="14">
        <v>3.8464350000000001E-2</v>
      </c>
      <c r="H505" s="14">
        <v>3</v>
      </c>
      <c r="I505" s="14">
        <v>6</v>
      </c>
      <c r="J505" s="14" t="s">
        <v>238</v>
      </c>
      <c r="K505" s="14">
        <v>6</v>
      </c>
      <c r="L505" s="14" t="str">
        <f>VLOOKUP($C505,'Info on Coh Anal Stocks'!$A$6:$K$68,2,FALSE)</f>
        <v>AK</v>
      </c>
      <c r="M505" s="14" t="str">
        <f>VLOOKUP($C505,'Info on Coh Anal Stocks'!$A$6:$K$68,3,FALSE)</f>
        <v>AK</v>
      </c>
      <c r="N505" s="14" t="str">
        <f>VLOOKUP($C505,'Info on Coh Anal Stocks'!$A$6:$K$68,4,FALSE)</f>
        <v>Alaska Spring</v>
      </c>
      <c r="O505" s="14">
        <f>VLOOKUP($C505,'Info on Coh Anal Stocks'!$A$6:$K$68,5,FALSE)</f>
        <v>1</v>
      </c>
      <c r="P505" s="14">
        <f>VLOOKUP($C505,'Info on Coh Anal Stocks'!$A$6:$K$68,6,FALSE)</f>
        <v>3</v>
      </c>
      <c r="Q505" s="14">
        <f>VLOOKUP($C505,'Info on Coh Anal Stocks'!$A$6:$K$68,7,FALSE)</f>
        <v>5</v>
      </c>
      <c r="R505" s="14">
        <f>VLOOKUP($C505,'Info on Coh Anal Stocks'!$A$6:$K$68,8,FALSE)</f>
        <v>6</v>
      </c>
      <c r="S505" s="14">
        <f>VLOOKUP($C505,'Info on Coh Anal Stocks'!$A$6:$K$68,9,FALSE)</f>
        <v>1</v>
      </c>
      <c r="T505" s="14">
        <f>VLOOKUP($C505,'Info on Coh Anal Stocks'!$A$6:$K$68,10,FALSE)</f>
        <v>1</v>
      </c>
      <c r="U505">
        <f t="shared" si="33"/>
        <v>1999</v>
      </c>
      <c r="V505" s="14">
        <f>VLOOKUP($C505,'Info on Coh Anal Stocks'!$A$6:$K$68,10,FALSE)</f>
        <v>1</v>
      </c>
      <c r="W505" t="str">
        <f t="shared" si="34"/>
        <v>stream</v>
      </c>
      <c r="X505">
        <f t="shared" si="31"/>
        <v>0</v>
      </c>
    </row>
    <row r="506" spans="1:24" x14ac:dyDescent="0.25">
      <c r="A506" s="14" t="str">
        <f t="shared" si="32"/>
        <v>AKS1998</v>
      </c>
      <c r="B506" s="14" t="s">
        <v>36</v>
      </c>
      <c r="C506" s="14" t="s">
        <v>101</v>
      </c>
      <c r="D506" s="14">
        <v>1998</v>
      </c>
      <c r="E506" s="14">
        <v>1.9627440000000002E-3</v>
      </c>
      <c r="F506" s="14">
        <v>2.2608280000000001E-2</v>
      </c>
      <c r="G506" s="14">
        <v>6.1996910000000002E-2</v>
      </c>
      <c r="H506" s="14">
        <v>3</v>
      </c>
      <c r="I506" s="14">
        <v>6</v>
      </c>
      <c r="J506" s="14" t="s">
        <v>238</v>
      </c>
      <c r="K506" s="14">
        <v>6</v>
      </c>
      <c r="L506" s="14" t="str">
        <f>VLOOKUP($C506,'Info on Coh Anal Stocks'!$A$6:$K$68,2,FALSE)</f>
        <v>AK</v>
      </c>
      <c r="M506" s="14" t="str">
        <f>VLOOKUP($C506,'Info on Coh Anal Stocks'!$A$6:$K$68,3,FALSE)</f>
        <v>AK</v>
      </c>
      <c r="N506" s="14" t="str">
        <f>VLOOKUP($C506,'Info on Coh Anal Stocks'!$A$6:$K$68,4,FALSE)</f>
        <v>Alaska Spring</v>
      </c>
      <c r="O506" s="14">
        <f>VLOOKUP($C506,'Info on Coh Anal Stocks'!$A$6:$K$68,5,FALSE)</f>
        <v>1</v>
      </c>
      <c r="P506" s="14">
        <f>VLOOKUP($C506,'Info on Coh Anal Stocks'!$A$6:$K$68,6,FALSE)</f>
        <v>3</v>
      </c>
      <c r="Q506" s="14">
        <f>VLOOKUP($C506,'Info on Coh Anal Stocks'!$A$6:$K$68,7,FALSE)</f>
        <v>5</v>
      </c>
      <c r="R506" s="14">
        <f>VLOOKUP($C506,'Info on Coh Anal Stocks'!$A$6:$K$68,8,FALSE)</f>
        <v>6</v>
      </c>
      <c r="S506" s="14">
        <f>VLOOKUP($C506,'Info on Coh Anal Stocks'!$A$6:$K$68,9,FALSE)</f>
        <v>1</v>
      </c>
      <c r="T506" s="14">
        <f>VLOOKUP($C506,'Info on Coh Anal Stocks'!$A$6:$K$68,10,FALSE)</f>
        <v>1</v>
      </c>
      <c r="U506">
        <f t="shared" si="33"/>
        <v>2000</v>
      </c>
      <c r="V506" s="14">
        <f>VLOOKUP($C506,'Info on Coh Anal Stocks'!$A$6:$K$68,10,FALSE)</f>
        <v>1</v>
      </c>
      <c r="W506" t="str">
        <f t="shared" si="34"/>
        <v>stream</v>
      </c>
      <c r="X506">
        <f t="shared" si="31"/>
        <v>0</v>
      </c>
    </row>
    <row r="507" spans="1:24" x14ac:dyDescent="0.25">
      <c r="A507" s="14" t="str">
        <f t="shared" si="32"/>
        <v>AKS1999</v>
      </c>
      <c r="B507" s="14" t="s">
        <v>36</v>
      </c>
      <c r="C507" s="14" t="s">
        <v>101</v>
      </c>
      <c r="D507" s="14">
        <v>1999</v>
      </c>
      <c r="E507" s="14">
        <v>2.1284310000000001E-3</v>
      </c>
      <c r="F507" s="14">
        <v>2.529992E-2</v>
      </c>
      <c r="G507" s="14">
        <v>7.0742600000000003E-2</v>
      </c>
      <c r="H507" s="14">
        <v>3</v>
      </c>
      <c r="I507" s="14">
        <v>6</v>
      </c>
      <c r="J507" s="14" t="s">
        <v>238</v>
      </c>
      <c r="K507" s="14">
        <v>6</v>
      </c>
      <c r="L507" s="14" t="str">
        <f>VLOOKUP($C507,'Info on Coh Anal Stocks'!$A$6:$K$68,2,FALSE)</f>
        <v>AK</v>
      </c>
      <c r="M507" s="14" t="str">
        <f>VLOOKUP($C507,'Info on Coh Anal Stocks'!$A$6:$K$68,3,FALSE)</f>
        <v>AK</v>
      </c>
      <c r="N507" s="14" t="str">
        <f>VLOOKUP($C507,'Info on Coh Anal Stocks'!$A$6:$K$68,4,FALSE)</f>
        <v>Alaska Spring</v>
      </c>
      <c r="O507" s="14">
        <f>VLOOKUP($C507,'Info on Coh Anal Stocks'!$A$6:$K$68,5,FALSE)</f>
        <v>1</v>
      </c>
      <c r="P507" s="14">
        <f>VLOOKUP($C507,'Info on Coh Anal Stocks'!$A$6:$K$68,6,FALSE)</f>
        <v>3</v>
      </c>
      <c r="Q507" s="14">
        <f>VLOOKUP($C507,'Info on Coh Anal Stocks'!$A$6:$K$68,7,FALSE)</f>
        <v>5</v>
      </c>
      <c r="R507" s="14">
        <f>VLOOKUP($C507,'Info on Coh Anal Stocks'!$A$6:$K$68,8,FALSE)</f>
        <v>6</v>
      </c>
      <c r="S507" s="14">
        <f>VLOOKUP($C507,'Info on Coh Anal Stocks'!$A$6:$K$68,9,FALSE)</f>
        <v>1</v>
      </c>
      <c r="T507" s="14">
        <f>VLOOKUP($C507,'Info on Coh Anal Stocks'!$A$6:$K$68,10,FALSE)</f>
        <v>1</v>
      </c>
      <c r="U507">
        <f t="shared" si="33"/>
        <v>2001</v>
      </c>
      <c r="V507" s="14">
        <f>VLOOKUP($C507,'Info on Coh Anal Stocks'!$A$6:$K$68,10,FALSE)</f>
        <v>1</v>
      </c>
      <c r="W507" t="str">
        <f t="shared" si="34"/>
        <v>stream</v>
      </c>
      <c r="X507">
        <f t="shared" si="31"/>
        <v>0</v>
      </c>
    </row>
    <row r="508" spans="1:24" x14ac:dyDescent="0.25">
      <c r="A508" s="14" t="str">
        <f t="shared" si="32"/>
        <v>AKS2000</v>
      </c>
      <c r="B508" s="14" t="s">
        <v>36</v>
      </c>
      <c r="C508" s="14" t="s">
        <v>101</v>
      </c>
      <c r="D508" s="14">
        <v>2000</v>
      </c>
      <c r="E508" s="14">
        <v>2.0478570000000001E-3</v>
      </c>
      <c r="F508" s="14">
        <v>3.0415640000000001E-2</v>
      </c>
      <c r="G508" s="14">
        <v>8.1052330000000006E-2</v>
      </c>
      <c r="H508" s="14">
        <v>3</v>
      </c>
      <c r="I508" s="14">
        <v>6</v>
      </c>
      <c r="J508" s="14" t="s">
        <v>238</v>
      </c>
      <c r="K508" s="14">
        <v>6</v>
      </c>
      <c r="L508" s="14" t="str">
        <f>VLOOKUP($C508,'Info on Coh Anal Stocks'!$A$6:$K$68,2,FALSE)</f>
        <v>AK</v>
      </c>
      <c r="M508" s="14" t="str">
        <f>VLOOKUP($C508,'Info on Coh Anal Stocks'!$A$6:$K$68,3,FALSE)</f>
        <v>AK</v>
      </c>
      <c r="N508" s="14" t="str">
        <f>VLOOKUP($C508,'Info on Coh Anal Stocks'!$A$6:$K$68,4,FALSE)</f>
        <v>Alaska Spring</v>
      </c>
      <c r="O508" s="14">
        <f>VLOOKUP($C508,'Info on Coh Anal Stocks'!$A$6:$K$68,5,FALSE)</f>
        <v>1</v>
      </c>
      <c r="P508" s="14">
        <f>VLOOKUP($C508,'Info on Coh Anal Stocks'!$A$6:$K$68,6,FALSE)</f>
        <v>3</v>
      </c>
      <c r="Q508" s="14">
        <f>VLOOKUP($C508,'Info on Coh Anal Stocks'!$A$6:$K$68,7,FALSE)</f>
        <v>5</v>
      </c>
      <c r="R508" s="14">
        <f>VLOOKUP($C508,'Info on Coh Anal Stocks'!$A$6:$K$68,8,FALSE)</f>
        <v>6</v>
      </c>
      <c r="S508" s="14">
        <f>VLOOKUP($C508,'Info on Coh Anal Stocks'!$A$6:$K$68,9,FALSE)</f>
        <v>1</v>
      </c>
      <c r="T508" s="14">
        <f>VLOOKUP($C508,'Info on Coh Anal Stocks'!$A$6:$K$68,10,FALSE)</f>
        <v>1</v>
      </c>
      <c r="U508">
        <f t="shared" si="33"/>
        <v>2002</v>
      </c>
      <c r="V508" s="14">
        <f>VLOOKUP($C508,'Info on Coh Anal Stocks'!$A$6:$K$68,10,FALSE)</f>
        <v>1</v>
      </c>
      <c r="W508" t="str">
        <f t="shared" si="34"/>
        <v>stream</v>
      </c>
      <c r="X508">
        <f t="shared" si="31"/>
        <v>0</v>
      </c>
    </row>
    <row r="509" spans="1:24" x14ac:dyDescent="0.25">
      <c r="A509" s="14" t="str">
        <f t="shared" si="32"/>
        <v>AKS2001</v>
      </c>
      <c r="B509" s="14" t="s">
        <v>36</v>
      </c>
      <c r="C509" s="14" t="s">
        <v>101</v>
      </c>
      <c r="D509" s="14">
        <v>2001</v>
      </c>
      <c r="E509" s="14">
        <v>2.7601909999999999E-3</v>
      </c>
      <c r="F509" s="14">
        <v>3.3443479999999998E-2</v>
      </c>
      <c r="G509" s="14">
        <v>8.9796139999999997E-2</v>
      </c>
      <c r="H509" s="14">
        <v>3</v>
      </c>
      <c r="I509" s="14">
        <v>6</v>
      </c>
      <c r="J509" s="14" t="s">
        <v>238</v>
      </c>
      <c r="K509" s="14">
        <v>6</v>
      </c>
      <c r="L509" s="14" t="str">
        <f>VLOOKUP($C509,'Info on Coh Anal Stocks'!$A$6:$K$68,2,FALSE)</f>
        <v>AK</v>
      </c>
      <c r="M509" s="14" t="str">
        <f>VLOOKUP($C509,'Info on Coh Anal Stocks'!$A$6:$K$68,3,FALSE)</f>
        <v>AK</v>
      </c>
      <c r="N509" s="14" t="str">
        <f>VLOOKUP($C509,'Info on Coh Anal Stocks'!$A$6:$K$68,4,FALSE)</f>
        <v>Alaska Spring</v>
      </c>
      <c r="O509" s="14">
        <f>VLOOKUP($C509,'Info on Coh Anal Stocks'!$A$6:$K$68,5,FALSE)</f>
        <v>1</v>
      </c>
      <c r="P509" s="14">
        <f>VLOOKUP($C509,'Info on Coh Anal Stocks'!$A$6:$K$68,6,FALSE)</f>
        <v>3</v>
      </c>
      <c r="Q509" s="14">
        <f>VLOOKUP($C509,'Info on Coh Anal Stocks'!$A$6:$K$68,7,FALSE)</f>
        <v>5</v>
      </c>
      <c r="R509" s="14">
        <f>VLOOKUP($C509,'Info on Coh Anal Stocks'!$A$6:$K$68,8,FALSE)</f>
        <v>6</v>
      </c>
      <c r="S509" s="14">
        <f>VLOOKUP($C509,'Info on Coh Anal Stocks'!$A$6:$K$68,9,FALSE)</f>
        <v>1</v>
      </c>
      <c r="T509" s="14">
        <f>VLOOKUP($C509,'Info on Coh Anal Stocks'!$A$6:$K$68,10,FALSE)</f>
        <v>1</v>
      </c>
      <c r="U509">
        <f t="shared" si="33"/>
        <v>2003</v>
      </c>
      <c r="V509" s="14">
        <f>VLOOKUP($C509,'Info on Coh Anal Stocks'!$A$6:$K$68,10,FALSE)</f>
        <v>1</v>
      </c>
      <c r="W509" t="str">
        <f t="shared" si="34"/>
        <v>stream</v>
      </c>
      <c r="X509">
        <f t="shared" si="31"/>
        <v>0</v>
      </c>
    </row>
    <row r="510" spans="1:24" x14ac:dyDescent="0.25">
      <c r="A510" s="14" t="str">
        <f t="shared" si="32"/>
        <v>AKS2002</v>
      </c>
      <c r="B510" s="14" t="s">
        <v>36</v>
      </c>
      <c r="C510" s="14" t="s">
        <v>101</v>
      </c>
      <c r="D510" s="14">
        <v>2002</v>
      </c>
      <c r="E510" s="14">
        <v>2.7104329999999999E-3</v>
      </c>
      <c r="F510" s="14">
        <v>3.071836E-2</v>
      </c>
      <c r="G510" s="14">
        <v>8.3111900000000002E-2</v>
      </c>
      <c r="H510" s="14">
        <v>3</v>
      </c>
      <c r="I510" s="14">
        <v>6</v>
      </c>
      <c r="J510" s="14" t="s">
        <v>238</v>
      </c>
      <c r="K510" s="14">
        <v>6</v>
      </c>
      <c r="L510" s="14" t="str">
        <f>VLOOKUP($C510,'Info on Coh Anal Stocks'!$A$6:$K$68,2,FALSE)</f>
        <v>AK</v>
      </c>
      <c r="M510" s="14" t="str">
        <f>VLOOKUP($C510,'Info on Coh Anal Stocks'!$A$6:$K$68,3,FALSE)</f>
        <v>AK</v>
      </c>
      <c r="N510" s="14" t="str">
        <f>VLOOKUP($C510,'Info on Coh Anal Stocks'!$A$6:$K$68,4,FALSE)</f>
        <v>Alaska Spring</v>
      </c>
      <c r="O510" s="14">
        <f>VLOOKUP($C510,'Info on Coh Anal Stocks'!$A$6:$K$68,5,FALSE)</f>
        <v>1</v>
      </c>
      <c r="P510" s="14">
        <f>VLOOKUP($C510,'Info on Coh Anal Stocks'!$A$6:$K$68,6,FALSE)</f>
        <v>3</v>
      </c>
      <c r="Q510" s="14">
        <f>VLOOKUP($C510,'Info on Coh Anal Stocks'!$A$6:$K$68,7,FALSE)</f>
        <v>5</v>
      </c>
      <c r="R510" s="14">
        <f>VLOOKUP($C510,'Info on Coh Anal Stocks'!$A$6:$K$68,8,FALSE)</f>
        <v>6</v>
      </c>
      <c r="S510" s="14">
        <f>VLOOKUP($C510,'Info on Coh Anal Stocks'!$A$6:$K$68,9,FALSE)</f>
        <v>1</v>
      </c>
      <c r="T510" s="14">
        <f>VLOOKUP($C510,'Info on Coh Anal Stocks'!$A$6:$K$68,10,FALSE)</f>
        <v>1</v>
      </c>
      <c r="U510">
        <f t="shared" si="33"/>
        <v>2004</v>
      </c>
      <c r="V510" s="14">
        <f>VLOOKUP($C510,'Info on Coh Anal Stocks'!$A$6:$K$68,10,FALSE)</f>
        <v>1</v>
      </c>
      <c r="W510" t="str">
        <f t="shared" si="34"/>
        <v>stream</v>
      </c>
      <c r="X510">
        <f t="shared" si="31"/>
        <v>0</v>
      </c>
    </row>
    <row r="511" spans="1:24" x14ac:dyDescent="0.25">
      <c r="A511" s="14" t="str">
        <f t="shared" si="32"/>
        <v>AKS2003</v>
      </c>
      <c r="B511" s="14" t="s">
        <v>36</v>
      </c>
      <c r="C511" s="14" t="s">
        <v>101</v>
      </c>
      <c r="D511" s="14">
        <v>2003</v>
      </c>
      <c r="E511" s="14">
        <v>3.9973989999999996E-3</v>
      </c>
      <c r="F511" s="14">
        <v>3.9412830000000003E-2</v>
      </c>
      <c r="G511" s="14">
        <v>0.1052782</v>
      </c>
      <c r="H511" s="14">
        <v>3</v>
      </c>
      <c r="I511" s="14">
        <v>6</v>
      </c>
      <c r="J511" s="14" t="s">
        <v>238</v>
      </c>
      <c r="K511" s="14">
        <v>6</v>
      </c>
      <c r="L511" s="14" t="str">
        <f>VLOOKUP($C511,'Info on Coh Anal Stocks'!$A$6:$K$68,2,FALSE)</f>
        <v>AK</v>
      </c>
      <c r="M511" s="14" t="str">
        <f>VLOOKUP($C511,'Info on Coh Anal Stocks'!$A$6:$K$68,3,FALSE)</f>
        <v>AK</v>
      </c>
      <c r="N511" s="14" t="str">
        <f>VLOOKUP($C511,'Info on Coh Anal Stocks'!$A$6:$K$68,4,FALSE)</f>
        <v>Alaska Spring</v>
      </c>
      <c r="O511" s="14">
        <f>VLOOKUP($C511,'Info on Coh Anal Stocks'!$A$6:$K$68,5,FALSE)</f>
        <v>1</v>
      </c>
      <c r="P511" s="14">
        <f>VLOOKUP($C511,'Info on Coh Anal Stocks'!$A$6:$K$68,6,FALSE)</f>
        <v>3</v>
      </c>
      <c r="Q511" s="14">
        <f>VLOOKUP($C511,'Info on Coh Anal Stocks'!$A$6:$K$68,7,FALSE)</f>
        <v>5</v>
      </c>
      <c r="R511" s="14">
        <f>VLOOKUP($C511,'Info on Coh Anal Stocks'!$A$6:$K$68,8,FALSE)</f>
        <v>6</v>
      </c>
      <c r="S511" s="14">
        <f>VLOOKUP($C511,'Info on Coh Anal Stocks'!$A$6:$K$68,9,FALSE)</f>
        <v>1</v>
      </c>
      <c r="T511" s="14">
        <f>VLOOKUP($C511,'Info on Coh Anal Stocks'!$A$6:$K$68,10,FALSE)</f>
        <v>1</v>
      </c>
      <c r="U511">
        <f t="shared" si="33"/>
        <v>2005</v>
      </c>
      <c r="V511" s="14">
        <f>VLOOKUP($C511,'Info on Coh Anal Stocks'!$A$6:$K$68,10,FALSE)</f>
        <v>1</v>
      </c>
      <c r="W511" t="str">
        <f t="shared" si="34"/>
        <v>stream</v>
      </c>
      <c r="X511">
        <f t="shared" si="31"/>
        <v>0</v>
      </c>
    </row>
    <row r="512" spans="1:24" x14ac:dyDescent="0.25">
      <c r="A512" s="14" t="str">
        <f t="shared" si="32"/>
        <v>AKS2004</v>
      </c>
      <c r="B512" s="14" t="s">
        <v>36</v>
      </c>
      <c r="C512" s="14" t="s">
        <v>101</v>
      </c>
      <c r="D512" s="14">
        <v>2004</v>
      </c>
      <c r="E512" s="14">
        <v>3.0389929999999998E-3</v>
      </c>
      <c r="F512" s="14">
        <v>2.581926E-2</v>
      </c>
      <c r="G512" s="14">
        <v>6.8682590000000002E-2</v>
      </c>
      <c r="H512" s="14">
        <v>3</v>
      </c>
      <c r="I512" s="14">
        <v>6</v>
      </c>
      <c r="J512" s="14" t="s">
        <v>238</v>
      </c>
      <c r="K512" s="14">
        <v>6</v>
      </c>
      <c r="L512" s="14" t="str">
        <f>VLOOKUP($C512,'Info on Coh Anal Stocks'!$A$6:$K$68,2,FALSE)</f>
        <v>AK</v>
      </c>
      <c r="M512" s="14" t="str">
        <f>VLOOKUP($C512,'Info on Coh Anal Stocks'!$A$6:$K$68,3,FALSE)</f>
        <v>AK</v>
      </c>
      <c r="N512" s="14" t="str">
        <f>VLOOKUP($C512,'Info on Coh Anal Stocks'!$A$6:$K$68,4,FALSE)</f>
        <v>Alaska Spring</v>
      </c>
      <c r="O512" s="14">
        <f>VLOOKUP($C512,'Info on Coh Anal Stocks'!$A$6:$K$68,5,FALSE)</f>
        <v>1</v>
      </c>
      <c r="P512" s="14">
        <f>VLOOKUP($C512,'Info on Coh Anal Stocks'!$A$6:$K$68,6,FALSE)</f>
        <v>3</v>
      </c>
      <c r="Q512" s="14">
        <f>VLOOKUP($C512,'Info on Coh Anal Stocks'!$A$6:$K$68,7,FALSE)</f>
        <v>5</v>
      </c>
      <c r="R512" s="14">
        <f>VLOOKUP($C512,'Info on Coh Anal Stocks'!$A$6:$K$68,8,FALSE)</f>
        <v>6</v>
      </c>
      <c r="S512" s="14">
        <f>VLOOKUP($C512,'Info on Coh Anal Stocks'!$A$6:$K$68,9,FALSE)</f>
        <v>1</v>
      </c>
      <c r="T512" s="14">
        <f>VLOOKUP($C512,'Info on Coh Anal Stocks'!$A$6:$K$68,10,FALSE)</f>
        <v>1</v>
      </c>
      <c r="U512">
        <f t="shared" si="33"/>
        <v>2006</v>
      </c>
      <c r="V512" s="14">
        <f>VLOOKUP($C512,'Info on Coh Anal Stocks'!$A$6:$K$68,10,FALSE)</f>
        <v>1</v>
      </c>
      <c r="W512" t="str">
        <f t="shared" si="34"/>
        <v>stream</v>
      </c>
      <c r="X512">
        <f t="shared" si="31"/>
        <v>0</v>
      </c>
    </row>
    <row r="513" spans="1:24" x14ac:dyDescent="0.25">
      <c r="A513" s="14" t="str">
        <f t="shared" si="32"/>
        <v>AKS2005</v>
      </c>
      <c r="B513" s="14" t="s">
        <v>36</v>
      </c>
      <c r="C513" s="14" t="s">
        <v>101</v>
      </c>
      <c r="D513" s="14">
        <v>2005</v>
      </c>
      <c r="E513" s="14">
        <v>1.752909E-3</v>
      </c>
      <c r="F513" s="14">
        <v>2.2558439999999999E-2</v>
      </c>
      <c r="G513" s="14">
        <v>6.0515069999999997E-2</v>
      </c>
      <c r="H513" s="14">
        <v>3</v>
      </c>
      <c r="I513" s="14">
        <v>6</v>
      </c>
      <c r="J513" s="14" t="s">
        <v>238</v>
      </c>
      <c r="K513" s="14">
        <v>6</v>
      </c>
      <c r="L513" s="14" t="str">
        <f>VLOOKUP($C513,'Info on Coh Anal Stocks'!$A$6:$K$68,2,FALSE)</f>
        <v>AK</v>
      </c>
      <c r="M513" s="14" t="str">
        <f>VLOOKUP($C513,'Info on Coh Anal Stocks'!$A$6:$K$68,3,FALSE)</f>
        <v>AK</v>
      </c>
      <c r="N513" s="14" t="str">
        <f>VLOOKUP($C513,'Info on Coh Anal Stocks'!$A$6:$K$68,4,FALSE)</f>
        <v>Alaska Spring</v>
      </c>
      <c r="O513" s="14">
        <f>VLOOKUP($C513,'Info on Coh Anal Stocks'!$A$6:$K$68,5,FALSE)</f>
        <v>1</v>
      </c>
      <c r="P513" s="14">
        <f>VLOOKUP($C513,'Info on Coh Anal Stocks'!$A$6:$K$68,6,FALSE)</f>
        <v>3</v>
      </c>
      <c r="Q513" s="14">
        <f>VLOOKUP($C513,'Info on Coh Anal Stocks'!$A$6:$K$68,7,FALSE)</f>
        <v>5</v>
      </c>
      <c r="R513" s="14">
        <f>VLOOKUP($C513,'Info on Coh Anal Stocks'!$A$6:$K$68,8,FALSE)</f>
        <v>6</v>
      </c>
      <c r="S513" s="14">
        <f>VLOOKUP($C513,'Info on Coh Anal Stocks'!$A$6:$K$68,9,FALSE)</f>
        <v>1</v>
      </c>
      <c r="T513" s="14">
        <f>VLOOKUP($C513,'Info on Coh Anal Stocks'!$A$6:$K$68,10,FALSE)</f>
        <v>1</v>
      </c>
      <c r="U513">
        <f t="shared" si="33"/>
        <v>2007</v>
      </c>
      <c r="V513" s="14">
        <f>VLOOKUP($C513,'Info on Coh Anal Stocks'!$A$6:$K$68,10,FALSE)</f>
        <v>1</v>
      </c>
      <c r="W513" t="str">
        <f t="shared" si="34"/>
        <v>stream</v>
      </c>
      <c r="X513">
        <f t="shared" si="31"/>
        <v>0</v>
      </c>
    </row>
    <row r="514" spans="1:24" x14ac:dyDescent="0.25">
      <c r="A514" s="14" t="str">
        <f t="shared" si="32"/>
        <v>AKS2006</v>
      </c>
      <c r="B514" s="14" t="s">
        <v>36</v>
      </c>
      <c r="C514" s="14" t="s">
        <v>101</v>
      </c>
      <c r="D514" s="14">
        <v>2006</v>
      </c>
      <c r="E514" s="14">
        <v>1.711768E-3</v>
      </c>
      <c r="F514" s="14">
        <v>1.457113E-2</v>
      </c>
      <c r="G514" s="14">
        <v>3.8706850000000001E-2</v>
      </c>
      <c r="H514" s="14">
        <v>3</v>
      </c>
      <c r="I514" s="14">
        <v>6</v>
      </c>
      <c r="J514" s="14" t="s">
        <v>238</v>
      </c>
      <c r="K514" s="14">
        <v>6</v>
      </c>
      <c r="L514" s="14" t="str">
        <f>VLOOKUP($C514,'Info on Coh Anal Stocks'!$A$6:$K$68,2,FALSE)</f>
        <v>AK</v>
      </c>
      <c r="M514" s="14" t="str">
        <f>VLOOKUP($C514,'Info on Coh Anal Stocks'!$A$6:$K$68,3,FALSE)</f>
        <v>AK</v>
      </c>
      <c r="N514" s="14" t="str">
        <f>VLOOKUP($C514,'Info on Coh Anal Stocks'!$A$6:$K$68,4,FALSE)</f>
        <v>Alaska Spring</v>
      </c>
      <c r="O514" s="14">
        <f>VLOOKUP($C514,'Info on Coh Anal Stocks'!$A$6:$K$68,5,FALSE)</f>
        <v>1</v>
      </c>
      <c r="P514" s="14">
        <f>VLOOKUP($C514,'Info on Coh Anal Stocks'!$A$6:$K$68,6,FALSE)</f>
        <v>3</v>
      </c>
      <c r="Q514" s="14">
        <f>VLOOKUP($C514,'Info on Coh Anal Stocks'!$A$6:$K$68,7,FALSE)</f>
        <v>5</v>
      </c>
      <c r="R514" s="14">
        <f>VLOOKUP($C514,'Info on Coh Anal Stocks'!$A$6:$K$68,8,FALSE)</f>
        <v>6</v>
      </c>
      <c r="S514" s="14">
        <f>VLOOKUP($C514,'Info on Coh Anal Stocks'!$A$6:$K$68,9,FALSE)</f>
        <v>1</v>
      </c>
      <c r="T514" s="14">
        <f>VLOOKUP($C514,'Info on Coh Anal Stocks'!$A$6:$K$68,10,FALSE)</f>
        <v>1</v>
      </c>
      <c r="U514">
        <f t="shared" si="33"/>
        <v>2008</v>
      </c>
      <c r="V514" s="14">
        <f>VLOOKUP($C514,'Info on Coh Anal Stocks'!$A$6:$K$68,10,FALSE)</f>
        <v>1</v>
      </c>
      <c r="W514" t="str">
        <f t="shared" si="34"/>
        <v>stream</v>
      </c>
      <c r="X514">
        <f t="shared" si="31"/>
        <v>0</v>
      </c>
    </row>
    <row r="515" spans="1:24" x14ac:dyDescent="0.25">
      <c r="A515" s="14" t="str">
        <f t="shared" si="32"/>
        <v>AKS2007</v>
      </c>
      <c r="B515" s="14" t="s">
        <v>36</v>
      </c>
      <c r="C515" s="14" t="s">
        <v>101</v>
      </c>
      <c r="D515" s="14">
        <v>2007</v>
      </c>
      <c r="E515" s="14">
        <v>8.3571730000000003E-4</v>
      </c>
      <c r="F515" s="14">
        <v>1.145846E-2</v>
      </c>
      <c r="G515" s="14">
        <v>3.0267289999999999E-2</v>
      </c>
      <c r="H515" s="14">
        <v>3</v>
      </c>
      <c r="I515" s="14">
        <v>6</v>
      </c>
      <c r="J515" s="14" t="s">
        <v>238</v>
      </c>
      <c r="K515" s="14">
        <v>6</v>
      </c>
      <c r="L515" s="14" t="str">
        <f>VLOOKUP($C515,'Info on Coh Anal Stocks'!$A$6:$K$68,2,FALSE)</f>
        <v>AK</v>
      </c>
      <c r="M515" s="14" t="str">
        <f>VLOOKUP($C515,'Info on Coh Anal Stocks'!$A$6:$K$68,3,FALSE)</f>
        <v>AK</v>
      </c>
      <c r="N515" s="14" t="str">
        <f>VLOOKUP($C515,'Info on Coh Anal Stocks'!$A$6:$K$68,4,FALSE)</f>
        <v>Alaska Spring</v>
      </c>
      <c r="O515" s="14">
        <f>VLOOKUP($C515,'Info on Coh Anal Stocks'!$A$6:$K$68,5,FALSE)</f>
        <v>1</v>
      </c>
      <c r="P515" s="14">
        <f>VLOOKUP($C515,'Info on Coh Anal Stocks'!$A$6:$K$68,6,FALSE)</f>
        <v>3</v>
      </c>
      <c r="Q515" s="14">
        <f>VLOOKUP($C515,'Info on Coh Anal Stocks'!$A$6:$K$68,7,FALSE)</f>
        <v>5</v>
      </c>
      <c r="R515" s="14">
        <f>VLOOKUP($C515,'Info on Coh Anal Stocks'!$A$6:$K$68,8,FALSE)</f>
        <v>6</v>
      </c>
      <c r="S515" s="14">
        <f>VLOOKUP($C515,'Info on Coh Anal Stocks'!$A$6:$K$68,9,FALSE)</f>
        <v>1</v>
      </c>
      <c r="T515" s="14">
        <f>VLOOKUP($C515,'Info on Coh Anal Stocks'!$A$6:$K$68,10,FALSE)</f>
        <v>1</v>
      </c>
      <c r="U515">
        <f t="shared" si="33"/>
        <v>2009</v>
      </c>
      <c r="V515" s="14">
        <f>VLOOKUP($C515,'Info on Coh Anal Stocks'!$A$6:$K$68,10,FALSE)</f>
        <v>1</v>
      </c>
      <c r="W515" t="str">
        <f t="shared" si="34"/>
        <v>stream</v>
      </c>
      <c r="X515">
        <f t="shared" si="31"/>
        <v>0</v>
      </c>
    </row>
    <row r="516" spans="1:24" x14ac:dyDescent="0.25">
      <c r="A516" s="14" t="str">
        <f t="shared" si="32"/>
        <v>AKS2008</v>
      </c>
      <c r="B516" s="14" t="s">
        <v>36</v>
      </c>
      <c r="C516" s="14" t="s">
        <v>101</v>
      </c>
      <c r="D516" s="14">
        <v>2008</v>
      </c>
      <c r="E516" s="14">
        <v>1.921907E-3</v>
      </c>
      <c r="F516" s="14">
        <v>1.6338080000000001E-2</v>
      </c>
      <c r="G516" s="14">
        <v>4.5414650000000001E-2</v>
      </c>
      <c r="H516" s="14">
        <v>3</v>
      </c>
      <c r="I516" s="14">
        <v>6</v>
      </c>
      <c r="J516" s="14" t="s">
        <v>238</v>
      </c>
      <c r="K516" s="14">
        <v>6</v>
      </c>
      <c r="L516" s="14" t="str">
        <f>VLOOKUP($C516,'Info on Coh Anal Stocks'!$A$6:$K$68,2,FALSE)</f>
        <v>AK</v>
      </c>
      <c r="M516" s="14" t="str">
        <f>VLOOKUP($C516,'Info on Coh Anal Stocks'!$A$6:$K$68,3,FALSE)</f>
        <v>AK</v>
      </c>
      <c r="N516" s="14" t="str">
        <f>VLOOKUP($C516,'Info on Coh Anal Stocks'!$A$6:$K$68,4,FALSE)</f>
        <v>Alaska Spring</v>
      </c>
      <c r="O516" s="14">
        <f>VLOOKUP($C516,'Info on Coh Anal Stocks'!$A$6:$K$68,5,FALSE)</f>
        <v>1</v>
      </c>
      <c r="P516" s="14">
        <f>VLOOKUP($C516,'Info on Coh Anal Stocks'!$A$6:$K$68,6,FALSE)</f>
        <v>3</v>
      </c>
      <c r="Q516" s="14">
        <f>VLOOKUP($C516,'Info on Coh Anal Stocks'!$A$6:$K$68,7,FALSE)</f>
        <v>5</v>
      </c>
      <c r="R516" s="14">
        <f>VLOOKUP($C516,'Info on Coh Anal Stocks'!$A$6:$K$68,8,FALSE)</f>
        <v>6</v>
      </c>
      <c r="S516" s="14">
        <f>VLOOKUP($C516,'Info on Coh Anal Stocks'!$A$6:$K$68,9,FALSE)</f>
        <v>1</v>
      </c>
      <c r="T516" s="14">
        <f>VLOOKUP($C516,'Info on Coh Anal Stocks'!$A$6:$K$68,10,FALSE)</f>
        <v>1</v>
      </c>
      <c r="U516">
        <f t="shared" si="33"/>
        <v>2010</v>
      </c>
      <c r="V516" s="14">
        <f>VLOOKUP($C516,'Info on Coh Anal Stocks'!$A$6:$K$68,10,FALSE)</f>
        <v>1</v>
      </c>
      <c r="W516" t="str">
        <f t="shared" si="34"/>
        <v>stream</v>
      </c>
      <c r="X516">
        <f t="shared" si="31"/>
        <v>0</v>
      </c>
    </row>
    <row r="517" spans="1:24" x14ac:dyDescent="0.25">
      <c r="A517" s="14" t="str">
        <f t="shared" si="32"/>
        <v>AKS2009</v>
      </c>
      <c r="B517" s="14" t="s">
        <v>36</v>
      </c>
      <c r="C517" s="14" t="s">
        <v>101</v>
      </c>
      <c r="D517" s="14">
        <v>2009</v>
      </c>
      <c r="E517" s="14">
        <v>9.1369460000000004E-4</v>
      </c>
      <c r="F517" s="14">
        <v>1.20769E-2</v>
      </c>
      <c r="G517" s="14">
        <v>3.2800299999999998E-2</v>
      </c>
      <c r="H517" s="14">
        <v>3</v>
      </c>
      <c r="I517" s="14">
        <v>6</v>
      </c>
      <c r="J517" s="14" t="s">
        <v>238</v>
      </c>
      <c r="K517" s="14">
        <v>6</v>
      </c>
      <c r="L517" s="14" t="str">
        <f>VLOOKUP($C517,'Info on Coh Anal Stocks'!$A$6:$K$68,2,FALSE)</f>
        <v>AK</v>
      </c>
      <c r="M517" s="14" t="str">
        <f>VLOOKUP($C517,'Info on Coh Anal Stocks'!$A$6:$K$68,3,FALSE)</f>
        <v>AK</v>
      </c>
      <c r="N517" s="14" t="str">
        <f>VLOOKUP($C517,'Info on Coh Anal Stocks'!$A$6:$K$68,4,FALSE)</f>
        <v>Alaska Spring</v>
      </c>
      <c r="O517" s="14">
        <f>VLOOKUP($C517,'Info on Coh Anal Stocks'!$A$6:$K$68,5,FALSE)</f>
        <v>1</v>
      </c>
      <c r="P517" s="14">
        <f>VLOOKUP($C517,'Info on Coh Anal Stocks'!$A$6:$K$68,6,FALSE)</f>
        <v>3</v>
      </c>
      <c r="Q517" s="14">
        <f>VLOOKUP($C517,'Info on Coh Anal Stocks'!$A$6:$K$68,7,FALSE)</f>
        <v>5</v>
      </c>
      <c r="R517" s="14">
        <f>VLOOKUP($C517,'Info on Coh Anal Stocks'!$A$6:$K$68,8,FALSE)</f>
        <v>6</v>
      </c>
      <c r="S517" s="14">
        <f>VLOOKUP($C517,'Info on Coh Anal Stocks'!$A$6:$K$68,9,FALSE)</f>
        <v>1</v>
      </c>
      <c r="T517" s="14">
        <f>VLOOKUP($C517,'Info on Coh Anal Stocks'!$A$6:$K$68,10,FALSE)</f>
        <v>1</v>
      </c>
      <c r="U517">
        <f t="shared" si="33"/>
        <v>2011</v>
      </c>
      <c r="V517" s="14">
        <f>VLOOKUP($C517,'Info on Coh Anal Stocks'!$A$6:$K$68,10,FALSE)</f>
        <v>1</v>
      </c>
      <c r="W517" t="str">
        <f t="shared" si="34"/>
        <v>stream</v>
      </c>
      <c r="X517">
        <f t="shared" si="31"/>
        <v>0</v>
      </c>
    </row>
    <row r="518" spans="1:24" x14ac:dyDescent="0.25">
      <c r="A518" s="14" t="str">
        <f t="shared" si="32"/>
        <v>AKS2010</v>
      </c>
      <c r="B518" s="14" t="s">
        <v>36</v>
      </c>
      <c r="C518" s="14" t="s">
        <v>101</v>
      </c>
      <c r="D518" s="14">
        <v>2010</v>
      </c>
      <c r="E518" s="14">
        <v>2.5146270000000002E-3</v>
      </c>
      <c r="F518" s="14">
        <v>2.2296750000000001E-2</v>
      </c>
      <c r="G518" s="14">
        <v>6.0518120000000002E-2</v>
      </c>
      <c r="H518" s="14">
        <v>3</v>
      </c>
      <c r="I518" s="14">
        <v>6</v>
      </c>
      <c r="J518" s="14" t="s">
        <v>238</v>
      </c>
      <c r="K518" s="14">
        <v>6</v>
      </c>
      <c r="L518" s="14" t="str">
        <f>VLOOKUP($C518,'Info on Coh Anal Stocks'!$A$6:$K$68,2,FALSE)</f>
        <v>AK</v>
      </c>
      <c r="M518" s="14" t="str">
        <f>VLOOKUP($C518,'Info on Coh Anal Stocks'!$A$6:$K$68,3,FALSE)</f>
        <v>AK</v>
      </c>
      <c r="N518" s="14" t="str">
        <f>VLOOKUP($C518,'Info on Coh Anal Stocks'!$A$6:$K$68,4,FALSE)</f>
        <v>Alaska Spring</v>
      </c>
      <c r="O518" s="14">
        <f>VLOOKUP($C518,'Info on Coh Anal Stocks'!$A$6:$K$68,5,FALSE)</f>
        <v>1</v>
      </c>
      <c r="P518" s="14">
        <f>VLOOKUP($C518,'Info on Coh Anal Stocks'!$A$6:$K$68,6,FALSE)</f>
        <v>3</v>
      </c>
      <c r="Q518" s="14">
        <f>VLOOKUP($C518,'Info on Coh Anal Stocks'!$A$6:$K$68,7,FALSE)</f>
        <v>5</v>
      </c>
      <c r="R518" s="14">
        <f>VLOOKUP($C518,'Info on Coh Anal Stocks'!$A$6:$K$68,8,FALSE)</f>
        <v>6</v>
      </c>
      <c r="S518" s="14">
        <f>VLOOKUP($C518,'Info on Coh Anal Stocks'!$A$6:$K$68,9,FALSE)</f>
        <v>1</v>
      </c>
      <c r="T518" s="14">
        <f>VLOOKUP($C518,'Info on Coh Anal Stocks'!$A$6:$K$68,10,FALSE)</f>
        <v>1</v>
      </c>
      <c r="U518">
        <f t="shared" si="33"/>
        <v>2012</v>
      </c>
      <c r="V518" s="14">
        <f>VLOOKUP($C518,'Info on Coh Anal Stocks'!$A$6:$K$68,10,FALSE)</f>
        <v>1</v>
      </c>
      <c r="W518" t="str">
        <f t="shared" si="34"/>
        <v>stream</v>
      </c>
      <c r="X518">
        <f t="shared" si="31"/>
        <v>0</v>
      </c>
    </row>
    <row r="519" spans="1:24" x14ac:dyDescent="0.25">
      <c r="A519" s="14" t="str">
        <f t="shared" si="32"/>
        <v>AKS2011</v>
      </c>
      <c r="B519" s="14" t="s">
        <v>36</v>
      </c>
      <c r="C519" s="14" t="s">
        <v>101</v>
      </c>
      <c r="D519" s="14">
        <v>2011</v>
      </c>
      <c r="E519" s="14">
        <v>1.2753689999999999E-3</v>
      </c>
      <c r="F519" s="14">
        <v>1.3536970000000001E-2</v>
      </c>
      <c r="G519" s="14">
        <v>3.7797299999999999E-2</v>
      </c>
      <c r="H519" s="14">
        <v>3</v>
      </c>
      <c r="I519" s="14">
        <v>6</v>
      </c>
      <c r="J519" s="14" t="s">
        <v>239</v>
      </c>
      <c r="K519" s="14">
        <v>5</v>
      </c>
      <c r="L519" s="14" t="str">
        <f>VLOOKUP($C519,'Info on Coh Anal Stocks'!$A$6:$K$68,2,FALSE)</f>
        <v>AK</v>
      </c>
      <c r="M519" s="14" t="str">
        <f>VLOOKUP($C519,'Info on Coh Anal Stocks'!$A$6:$K$68,3,FALSE)</f>
        <v>AK</v>
      </c>
      <c r="N519" s="14" t="str">
        <f>VLOOKUP($C519,'Info on Coh Anal Stocks'!$A$6:$K$68,4,FALSE)</f>
        <v>Alaska Spring</v>
      </c>
      <c r="O519" s="14">
        <f>VLOOKUP($C519,'Info on Coh Anal Stocks'!$A$6:$K$68,5,FALSE)</f>
        <v>1</v>
      </c>
      <c r="P519" s="14">
        <f>VLOOKUP($C519,'Info on Coh Anal Stocks'!$A$6:$K$68,6,FALSE)</f>
        <v>3</v>
      </c>
      <c r="Q519" s="14">
        <f>VLOOKUP($C519,'Info on Coh Anal Stocks'!$A$6:$K$68,7,FALSE)</f>
        <v>5</v>
      </c>
      <c r="R519" s="14">
        <f>VLOOKUP($C519,'Info on Coh Anal Stocks'!$A$6:$K$68,8,FALSE)</f>
        <v>6</v>
      </c>
      <c r="S519" s="14">
        <f>VLOOKUP($C519,'Info on Coh Anal Stocks'!$A$6:$K$68,9,FALSE)</f>
        <v>1</v>
      </c>
      <c r="T519" s="14">
        <f>VLOOKUP($C519,'Info on Coh Anal Stocks'!$A$6:$K$68,10,FALSE)</f>
        <v>1</v>
      </c>
      <c r="U519">
        <f t="shared" si="33"/>
        <v>2013</v>
      </c>
      <c r="V519" s="14">
        <f>VLOOKUP($C519,'Info on Coh Anal Stocks'!$A$6:$K$68,10,FALSE)</f>
        <v>1</v>
      </c>
      <c r="W519" t="str">
        <f t="shared" si="34"/>
        <v>stream</v>
      </c>
      <c r="X519">
        <f t="shared" si="31"/>
        <v>1</v>
      </c>
    </row>
    <row r="520" spans="1:24" x14ac:dyDescent="0.25">
      <c r="A520" s="14" t="str">
        <f t="shared" si="32"/>
        <v>AKS2012</v>
      </c>
      <c r="B520" s="14" t="s">
        <v>36</v>
      </c>
      <c r="C520" s="14" t="s">
        <v>101</v>
      </c>
      <c r="D520" s="14">
        <v>2012</v>
      </c>
      <c r="E520" s="14">
        <v>1.1206650000000001E-3</v>
      </c>
      <c r="F520" s="14">
        <v>4.7873710000000003E-3</v>
      </c>
      <c r="G520" s="14">
        <v>2.579072E-2</v>
      </c>
      <c r="H520" s="14">
        <v>3</v>
      </c>
      <c r="I520" s="14">
        <v>6</v>
      </c>
      <c r="J520" s="14" t="s">
        <v>239</v>
      </c>
      <c r="K520" s="14">
        <v>4</v>
      </c>
      <c r="L520" s="14" t="str">
        <f>VLOOKUP($C520,'Info on Coh Anal Stocks'!$A$6:$K$68,2,FALSE)</f>
        <v>AK</v>
      </c>
      <c r="M520" s="14" t="str">
        <f>VLOOKUP($C520,'Info on Coh Anal Stocks'!$A$6:$K$68,3,FALSE)</f>
        <v>AK</v>
      </c>
      <c r="N520" s="14" t="str">
        <f>VLOOKUP($C520,'Info on Coh Anal Stocks'!$A$6:$K$68,4,FALSE)</f>
        <v>Alaska Spring</v>
      </c>
      <c r="O520" s="14">
        <f>VLOOKUP($C520,'Info on Coh Anal Stocks'!$A$6:$K$68,5,FALSE)</f>
        <v>1</v>
      </c>
      <c r="P520" s="14">
        <f>VLOOKUP($C520,'Info on Coh Anal Stocks'!$A$6:$K$68,6,FALSE)</f>
        <v>3</v>
      </c>
      <c r="Q520" s="14">
        <f>VLOOKUP($C520,'Info on Coh Anal Stocks'!$A$6:$K$68,7,FALSE)</f>
        <v>5</v>
      </c>
      <c r="R520" s="14">
        <f>VLOOKUP($C520,'Info on Coh Anal Stocks'!$A$6:$K$68,8,FALSE)</f>
        <v>6</v>
      </c>
      <c r="S520" s="14">
        <f>VLOOKUP($C520,'Info on Coh Anal Stocks'!$A$6:$K$68,9,FALSE)</f>
        <v>1</v>
      </c>
      <c r="T520" s="14">
        <f>VLOOKUP($C520,'Info on Coh Anal Stocks'!$A$6:$K$68,10,FALSE)</f>
        <v>1</v>
      </c>
      <c r="U520">
        <f t="shared" si="33"/>
        <v>2014</v>
      </c>
      <c r="V520" s="14">
        <f>VLOOKUP($C520,'Info on Coh Anal Stocks'!$A$6:$K$68,10,FALSE)</f>
        <v>1</v>
      </c>
      <c r="W520" t="str">
        <f t="shared" si="34"/>
        <v>stream</v>
      </c>
      <c r="X520">
        <f t="shared" si="31"/>
        <v>2</v>
      </c>
    </row>
    <row r="521" spans="1:24" x14ac:dyDescent="0.25">
      <c r="A521" s="14" t="str">
        <f t="shared" si="32"/>
        <v>AKS2013</v>
      </c>
      <c r="B521" s="14" t="s">
        <v>36</v>
      </c>
      <c r="C521" s="14" t="s">
        <v>101</v>
      </c>
      <c r="D521" s="14">
        <v>2013</v>
      </c>
      <c r="E521" s="14">
        <v>1.464377E-3</v>
      </c>
      <c r="F521" s="14">
        <v>1.464377E-3</v>
      </c>
      <c r="G521" s="14">
        <v>4.2258549999999999E-2</v>
      </c>
      <c r="H521" s="14">
        <v>3</v>
      </c>
      <c r="I521" s="14">
        <v>6</v>
      </c>
      <c r="J521" s="14" t="s">
        <v>239</v>
      </c>
      <c r="K521" s="14">
        <v>3</v>
      </c>
      <c r="L521" s="14" t="str">
        <f>VLOOKUP($C521,'Info on Coh Anal Stocks'!$A$6:$K$68,2,FALSE)</f>
        <v>AK</v>
      </c>
      <c r="M521" s="14" t="str">
        <f>VLOOKUP($C521,'Info on Coh Anal Stocks'!$A$6:$K$68,3,FALSE)</f>
        <v>AK</v>
      </c>
      <c r="N521" s="14" t="str">
        <f>VLOOKUP($C521,'Info on Coh Anal Stocks'!$A$6:$K$68,4,FALSE)</f>
        <v>Alaska Spring</v>
      </c>
      <c r="O521" s="14">
        <f>VLOOKUP($C521,'Info on Coh Anal Stocks'!$A$6:$K$68,5,FALSE)</f>
        <v>1</v>
      </c>
      <c r="P521" s="14">
        <f>VLOOKUP($C521,'Info on Coh Anal Stocks'!$A$6:$K$68,6,FALSE)</f>
        <v>3</v>
      </c>
      <c r="Q521" s="14">
        <f>VLOOKUP($C521,'Info on Coh Anal Stocks'!$A$6:$K$68,7,FALSE)</f>
        <v>5</v>
      </c>
      <c r="R521" s="14">
        <f>VLOOKUP($C521,'Info on Coh Anal Stocks'!$A$6:$K$68,8,FALSE)</f>
        <v>6</v>
      </c>
      <c r="S521" s="14">
        <f>VLOOKUP($C521,'Info on Coh Anal Stocks'!$A$6:$K$68,9,FALSE)</f>
        <v>1</v>
      </c>
      <c r="T521" s="14">
        <f>VLOOKUP($C521,'Info on Coh Anal Stocks'!$A$6:$K$68,10,FALSE)</f>
        <v>1</v>
      </c>
      <c r="U521">
        <f t="shared" si="33"/>
        <v>2015</v>
      </c>
      <c r="V521" s="14">
        <f>VLOOKUP($C521,'Info on Coh Anal Stocks'!$A$6:$K$68,10,FALSE)</f>
        <v>1</v>
      </c>
      <c r="W521" t="str">
        <f t="shared" si="34"/>
        <v>stream</v>
      </c>
      <c r="X521">
        <f t="shared" si="31"/>
        <v>3</v>
      </c>
    </row>
    <row r="522" spans="1:24" x14ac:dyDescent="0.25">
      <c r="A522" s="14" t="str">
        <f t="shared" si="32"/>
        <v>CHK1999</v>
      </c>
      <c r="B522" s="14" t="s">
        <v>303</v>
      </c>
      <c r="C522" s="14" t="s">
        <v>108</v>
      </c>
      <c r="D522" s="14">
        <v>1999</v>
      </c>
      <c r="E522" s="14">
        <v>1.034505E-2</v>
      </c>
      <c r="F522" s="14">
        <v>3.2163820000000003E-2</v>
      </c>
      <c r="G522" s="14">
        <v>8.0270540000000001E-2</v>
      </c>
      <c r="H522" s="14">
        <v>3</v>
      </c>
      <c r="I522" s="14">
        <v>6</v>
      </c>
      <c r="J522" s="14" t="s">
        <v>238</v>
      </c>
      <c r="K522" s="14">
        <v>6</v>
      </c>
      <c r="L522" s="14" t="str">
        <f>VLOOKUP($C522,'Info on Coh Anal Stocks'!$A$6:$K$68,2,FALSE)</f>
        <v>AK</v>
      </c>
      <c r="M522" s="14" t="str">
        <f>VLOOKUP($C522,'Info on Coh Anal Stocks'!$A$6:$K$68,3,FALSE)</f>
        <v>AK</v>
      </c>
      <c r="N522" s="14" t="str">
        <f>VLOOKUP($C522,'Info on Coh Anal Stocks'!$A$6:$K$68,4,FALSE)</f>
        <v>Chilkat Spring</v>
      </c>
      <c r="O522" s="14">
        <f>VLOOKUP($C522,'Info on Coh Anal Stocks'!$A$6:$K$68,5,FALSE)</f>
        <v>1</v>
      </c>
      <c r="P522" s="14">
        <f>VLOOKUP($C522,'Info on Coh Anal Stocks'!$A$6:$K$68,6,FALSE)</f>
        <v>3</v>
      </c>
      <c r="Q522" s="14">
        <f>VLOOKUP($C522,'Info on Coh Anal Stocks'!$A$6:$K$68,7,FALSE)</f>
        <v>5</v>
      </c>
      <c r="R522" s="14">
        <f>VLOOKUP($C522,'Info on Coh Anal Stocks'!$A$6:$K$68,8,FALSE)</f>
        <v>6</v>
      </c>
      <c r="S522" s="14">
        <f>VLOOKUP($C522,'Info on Coh Anal Stocks'!$A$6:$K$68,9,FALSE)</f>
        <v>1</v>
      </c>
      <c r="T522" s="14">
        <f>VLOOKUP($C522,'Info on Coh Anal Stocks'!$A$6:$K$68,10,FALSE)</f>
        <v>1</v>
      </c>
      <c r="U522">
        <f t="shared" si="33"/>
        <v>2001</v>
      </c>
      <c r="V522" s="14">
        <f>VLOOKUP($C522,'Info on Coh Anal Stocks'!$A$6:$K$68,10,FALSE)</f>
        <v>1</v>
      </c>
      <c r="W522" t="str">
        <f t="shared" si="34"/>
        <v>stream</v>
      </c>
      <c r="X522">
        <f t="shared" ref="X522:X585" si="35">IF(EXACT(I522,"na"),"na",I522-K522)</f>
        <v>0</v>
      </c>
    </row>
    <row r="523" spans="1:24" x14ac:dyDescent="0.25">
      <c r="A523" s="14" t="str">
        <f t="shared" si="32"/>
        <v>CHK2000</v>
      </c>
      <c r="B523" s="14" t="s">
        <v>303</v>
      </c>
      <c r="C523" s="14" t="s">
        <v>108</v>
      </c>
      <c r="D523" s="14">
        <v>2000</v>
      </c>
      <c r="E523" s="14">
        <v>5.4120419999999997E-3</v>
      </c>
      <c r="F523" s="14">
        <v>2.439968E-2</v>
      </c>
      <c r="G523" s="14">
        <v>6.2537389999999998E-2</v>
      </c>
      <c r="H523" s="14">
        <v>3</v>
      </c>
      <c r="I523" s="14">
        <v>6</v>
      </c>
      <c r="J523" s="14" t="s">
        <v>238</v>
      </c>
      <c r="K523" s="14">
        <v>6</v>
      </c>
      <c r="L523" s="14" t="str">
        <f>VLOOKUP($C523,'Info on Coh Anal Stocks'!$A$6:$K$68,2,FALSE)</f>
        <v>AK</v>
      </c>
      <c r="M523" s="14" t="str">
        <f>VLOOKUP($C523,'Info on Coh Anal Stocks'!$A$6:$K$68,3,FALSE)</f>
        <v>AK</v>
      </c>
      <c r="N523" s="14" t="str">
        <f>VLOOKUP($C523,'Info on Coh Anal Stocks'!$A$6:$K$68,4,FALSE)</f>
        <v>Chilkat Spring</v>
      </c>
      <c r="O523" s="14">
        <f>VLOOKUP($C523,'Info on Coh Anal Stocks'!$A$6:$K$68,5,FALSE)</f>
        <v>1</v>
      </c>
      <c r="P523" s="14">
        <f>VLOOKUP($C523,'Info on Coh Anal Stocks'!$A$6:$K$68,6,FALSE)</f>
        <v>3</v>
      </c>
      <c r="Q523" s="14">
        <f>VLOOKUP($C523,'Info on Coh Anal Stocks'!$A$6:$K$68,7,FALSE)</f>
        <v>5</v>
      </c>
      <c r="R523" s="14">
        <f>VLOOKUP($C523,'Info on Coh Anal Stocks'!$A$6:$K$68,8,FALSE)</f>
        <v>6</v>
      </c>
      <c r="S523" s="14">
        <f>VLOOKUP($C523,'Info on Coh Anal Stocks'!$A$6:$K$68,9,FALSE)</f>
        <v>1</v>
      </c>
      <c r="T523" s="14">
        <f>VLOOKUP($C523,'Info on Coh Anal Stocks'!$A$6:$K$68,10,FALSE)</f>
        <v>1</v>
      </c>
      <c r="U523">
        <f t="shared" si="33"/>
        <v>2002</v>
      </c>
      <c r="V523" s="14">
        <f>VLOOKUP($C523,'Info on Coh Anal Stocks'!$A$6:$K$68,10,FALSE)</f>
        <v>1</v>
      </c>
      <c r="W523" t="str">
        <f t="shared" si="34"/>
        <v>stream</v>
      </c>
      <c r="X523">
        <f t="shared" si="35"/>
        <v>0</v>
      </c>
    </row>
    <row r="524" spans="1:24" x14ac:dyDescent="0.25">
      <c r="A524" s="14" t="str">
        <f t="shared" si="32"/>
        <v>CHK2001</v>
      </c>
      <c r="B524" s="14" t="s">
        <v>303</v>
      </c>
      <c r="C524" s="14" t="s">
        <v>108</v>
      </c>
      <c r="D524" s="14">
        <v>2001</v>
      </c>
      <c r="E524" s="14">
        <v>2.0806430000000001E-3</v>
      </c>
      <c r="F524" s="14">
        <v>1.360629E-2</v>
      </c>
      <c r="G524" s="14">
        <v>3.6116879999999997E-2</v>
      </c>
      <c r="H524" s="14">
        <v>3</v>
      </c>
      <c r="I524" s="14">
        <v>6</v>
      </c>
      <c r="J524" s="14" t="s">
        <v>238</v>
      </c>
      <c r="K524" s="14">
        <v>6</v>
      </c>
      <c r="L524" s="14" t="str">
        <f>VLOOKUP($C524,'Info on Coh Anal Stocks'!$A$6:$K$68,2,FALSE)</f>
        <v>AK</v>
      </c>
      <c r="M524" s="14" t="str">
        <f>VLOOKUP($C524,'Info on Coh Anal Stocks'!$A$6:$K$68,3,FALSE)</f>
        <v>AK</v>
      </c>
      <c r="N524" s="14" t="str">
        <f>VLOOKUP($C524,'Info on Coh Anal Stocks'!$A$6:$K$68,4,FALSE)</f>
        <v>Chilkat Spring</v>
      </c>
      <c r="O524" s="14">
        <f>VLOOKUP($C524,'Info on Coh Anal Stocks'!$A$6:$K$68,5,FALSE)</f>
        <v>1</v>
      </c>
      <c r="P524" s="14">
        <f>VLOOKUP($C524,'Info on Coh Anal Stocks'!$A$6:$K$68,6,FALSE)</f>
        <v>3</v>
      </c>
      <c r="Q524" s="14">
        <f>VLOOKUP($C524,'Info on Coh Anal Stocks'!$A$6:$K$68,7,FALSE)</f>
        <v>5</v>
      </c>
      <c r="R524" s="14">
        <f>VLOOKUP($C524,'Info on Coh Anal Stocks'!$A$6:$K$68,8,FALSE)</f>
        <v>6</v>
      </c>
      <c r="S524" s="14">
        <f>VLOOKUP($C524,'Info on Coh Anal Stocks'!$A$6:$K$68,9,FALSE)</f>
        <v>1</v>
      </c>
      <c r="T524" s="14">
        <f>VLOOKUP($C524,'Info on Coh Anal Stocks'!$A$6:$K$68,10,FALSE)</f>
        <v>1</v>
      </c>
      <c r="U524">
        <f t="shared" si="33"/>
        <v>2003</v>
      </c>
      <c r="V524" s="14">
        <f>VLOOKUP($C524,'Info on Coh Anal Stocks'!$A$6:$K$68,10,FALSE)</f>
        <v>1</v>
      </c>
      <c r="W524" t="str">
        <f t="shared" si="34"/>
        <v>stream</v>
      </c>
      <c r="X524">
        <f t="shared" si="35"/>
        <v>0</v>
      </c>
    </row>
    <row r="525" spans="1:24" x14ac:dyDescent="0.25">
      <c r="A525" s="14" t="str">
        <f t="shared" si="32"/>
        <v>CHK2002</v>
      </c>
      <c r="B525" s="14" t="s">
        <v>303</v>
      </c>
      <c r="C525" s="14" t="s">
        <v>108</v>
      </c>
      <c r="D525" s="14">
        <v>2002</v>
      </c>
      <c r="E525" s="14">
        <v>7.398471E-4</v>
      </c>
      <c r="F525" s="14">
        <v>5.7761599999999998E-3</v>
      </c>
      <c r="G525" s="14">
        <v>1.6303410000000001E-2</v>
      </c>
      <c r="H525" s="14">
        <v>3</v>
      </c>
      <c r="I525" s="14">
        <v>6</v>
      </c>
      <c r="J525" s="14" t="s">
        <v>238</v>
      </c>
      <c r="K525" s="14">
        <v>6</v>
      </c>
      <c r="L525" s="14" t="str">
        <f>VLOOKUP($C525,'Info on Coh Anal Stocks'!$A$6:$K$68,2,FALSE)</f>
        <v>AK</v>
      </c>
      <c r="M525" s="14" t="str">
        <f>VLOOKUP($C525,'Info on Coh Anal Stocks'!$A$6:$K$68,3,FALSE)</f>
        <v>AK</v>
      </c>
      <c r="N525" s="14" t="str">
        <f>VLOOKUP($C525,'Info on Coh Anal Stocks'!$A$6:$K$68,4,FALSE)</f>
        <v>Chilkat Spring</v>
      </c>
      <c r="O525" s="14">
        <f>VLOOKUP($C525,'Info on Coh Anal Stocks'!$A$6:$K$68,5,FALSE)</f>
        <v>1</v>
      </c>
      <c r="P525" s="14">
        <f>VLOOKUP($C525,'Info on Coh Anal Stocks'!$A$6:$K$68,6,FALSE)</f>
        <v>3</v>
      </c>
      <c r="Q525" s="14">
        <f>VLOOKUP($C525,'Info on Coh Anal Stocks'!$A$6:$K$68,7,FALSE)</f>
        <v>5</v>
      </c>
      <c r="R525" s="14">
        <f>VLOOKUP($C525,'Info on Coh Anal Stocks'!$A$6:$K$68,8,FALSE)</f>
        <v>6</v>
      </c>
      <c r="S525" s="14">
        <f>VLOOKUP($C525,'Info on Coh Anal Stocks'!$A$6:$K$68,9,FALSE)</f>
        <v>1</v>
      </c>
      <c r="T525" s="14">
        <f>VLOOKUP($C525,'Info on Coh Anal Stocks'!$A$6:$K$68,10,FALSE)</f>
        <v>1</v>
      </c>
      <c r="U525">
        <f t="shared" si="33"/>
        <v>2004</v>
      </c>
      <c r="V525" s="14">
        <f>VLOOKUP($C525,'Info on Coh Anal Stocks'!$A$6:$K$68,10,FALSE)</f>
        <v>1</v>
      </c>
      <c r="W525" t="str">
        <f t="shared" si="34"/>
        <v>stream</v>
      </c>
      <c r="X525">
        <f t="shared" si="35"/>
        <v>0</v>
      </c>
    </row>
    <row r="526" spans="1:24" x14ac:dyDescent="0.25">
      <c r="A526" s="14" t="str">
        <f t="shared" si="32"/>
        <v>CHK2003</v>
      </c>
      <c r="B526" s="14" t="s">
        <v>303</v>
      </c>
      <c r="C526" s="14" t="s">
        <v>108</v>
      </c>
      <c r="D526" s="14">
        <v>2003</v>
      </c>
      <c r="E526" s="14">
        <v>9.7649219999999999E-4</v>
      </c>
      <c r="F526" s="14">
        <v>1.2964699999999999E-2</v>
      </c>
      <c r="G526" s="14">
        <v>3.7794130000000002E-2</v>
      </c>
      <c r="H526" s="14">
        <v>3</v>
      </c>
      <c r="I526" s="14">
        <v>6</v>
      </c>
      <c r="J526" s="14" t="s">
        <v>238</v>
      </c>
      <c r="K526" s="14">
        <v>6</v>
      </c>
      <c r="L526" s="14" t="str">
        <f>VLOOKUP($C526,'Info on Coh Anal Stocks'!$A$6:$K$68,2,FALSE)</f>
        <v>AK</v>
      </c>
      <c r="M526" s="14" t="str">
        <f>VLOOKUP($C526,'Info on Coh Anal Stocks'!$A$6:$K$68,3,FALSE)</f>
        <v>AK</v>
      </c>
      <c r="N526" s="14" t="str">
        <f>VLOOKUP($C526,'Info on Coh Anal Stocks'!$A$6:$K$68,4,FALSE)</f>
        <v>Chilkat Spring</v>
      </c>
      <c r="O526" s="14">
        <f>VLOOKUP($C526,'Info on Coh Anal Stocks'!$A$6:$K$68,5,FALSE)</f>
        <v>1</v>
      </c>
      <c r="P526" s="14">
        <f>VLOOKUP($C526,'Info on Coh Anal Stocks'!$A$6:$K$68,6,FALSE)</f>
        <v>3</v>
      </c>
      <c r="Q526" s="14">
        <f>VLOOKUP($C526,'Info on Coh Anal Stocks'!$A$6:$K$68,7,FALSE)</f>
        <v>5</v>
      </c>
      <c r="R526" s="14">
        <f>VLOOKUP($C526,'Info on Coh Anal Stocks'!$A$6:$K$68,8,FALSE)</f>
        <v>6</v>
      </c>
      <c r="S526" s="14">
        <f>VLOOKUP($C526,'Info on Coh Anal Stocks'!$A$6:$K$68,9,FALSE)</f>
        <v>1</v>
      </c>
      <c r="T526" s="14">
        <f>VLOOKUP($C526,'Info on Coh Anal Stocks'!$A$6:$K$68,10,FALSE)</f>
        <v>1</v>
      </c>
      <c r="U526">
        <f t="shared" si="33"/>
        <v>2005</v>
      </c>
      <c r="V526" s="14">
        <f>VLOOKUP($C526,'Info on Coh Anal Stocks'!$A$6:$K$68,10,FALSE)</f>
        <v>1</v>
      </c>
      <c r="W526" t="str">
        <f t="shared" si="34"/>
        <v>stream</v>
      </c>
      <c r="X526">
        <f t="shared" si="35"/>
        <v>0</v>
      </c>
    </row>
    <row r="527" spans="1:24" x14ac:dyDescent="0.25">
      <c r="A527" s="14" t="str">
        <f t="shared" si="32"/>
        <v>CHK2004</v>
      </c>
      <c r="B527" s="14" t="s">
        <v>303</v>
      </c>
      <c r="C527" s="14" t="s">
        <v>108</v>
      </c>
      <c r="D527" s="14">
        <v>2004</v>
      </c>
      <c r="E527" s="14">
        <v>1.6867749999999999E-3</v>
      </c>
      <c r="F527" s="14">
        <v>1.158001E-2</v>
      </c>
      <c r="G527" s="14">
        <v>3.1790819999999997E-2</v>
      </c>
      <c r="H527" s="14">
        <v>3</v>
      </c>
      <c r="I527" s="14">
        <v>6</v>
      </c>
      <c r="J527" s="14" t="s">
        <v>238</v>
      </c>
      <c r="K527" s="14">
        <v>6</v>
      </c>
      <c r="L527" s="14" t="str">
        <f>VLOOKUP($C527,'Info on Coh Anal Stocks'!$A$6:$K$68,2,FALSE)</f>
        <v>AK</v>
      </c>
      <c r="M527" s="14" t="str">
        <f>VLOOKUP($C527,'Info on Coh Anal Stocks'!$A$6:$K$68,3,FALSE)</f>
        <v>AK</v>
      </c>
      <c r="N527" s="14" t="str">
        <f>VLOOKUP($C527,'Info on Coh Anal Stocks'!$A$6:$K$68,4,FALSE)</f>
        <v>Chilkat Spring</v>
      </c>
      <c r="O527" s="14">
        <f>VLOOKUP($C527,'Info on Coh Anal Stocks'!$A$6:$K$68,5,FALSE)</f>
        <v>1</v>
      </c>
      <c r="P527" s="14">
        <f>VLOOKUP($C527,'Info on Coh Anal Stocks'!$A$6:$K$68,6,FALSE)</f>
        <v>3</v>
      </c>
      <c r="Q527" s="14">
        <f>VLOOKUP($C527,'Info on Coh Anal Stocks'!$A$6:$K$68,7,FALSE)</f>
        <v>5</v>
      </c>
      <c r="R527" s="14">
        <f>VLOOKUP($C527,'Info on Coh Anal Stocks'!$A$6:$K$68,8,FALSE)</f>
        <v>6</v>
      </c>
      <c r="S527" s="14">
        <f>VLOOKUP($C527,'Info on Coh Anal Stocks'!$A$6:$K$68,9,FALSE)</f>
        <v>1</v>
      </c>
      <c r="T527" s="14">
        <f>VLOOKUP($C527,'Info on Coh Anal Stocks'!$A$6:$K$68,10,FALSE)</f>
        <v>1</v>
      </c>
      <c r="U527">
        <f t="shared" si="33"/>
        <v>2006</v>
      </c>
      <c r="V527" s="14">
        <f>VLOOKUP($C527,'Info on Coh Anal Stocks'!$A$6:$K$68,10,FALSE)</f>
        <v>1</v>
      </c>
      <c r="W527" t="str">
        <f t="shared" si="34"/>
        <v>stream</v>
      </c>
      <c r="X527">
        <f t="shared" si="35"/>
        <v>0</v>
      </c>
    </row>
    <row r="528" spans="1:24" x14ac:dyDescent="0.25">
      <c r="A528" s="14" t="str">
        <f t="shared" si="32"/>
        <v>CHK2005</v>
      </c>
      <c r="B528" s="14" t="s">
        <v>303</v>
      </c>
      <c r="C528" s="14" t="s">
        <v>108</v>
      </c>
      <c r="D528" s="14">
        <v>2005</v>
      </c>
      <c r="E528" s="14">
        <v>3.7707560000000001E-3</v>
      </c>
      <c r="F528" s="14">
        <v>1.917957E-2</v>
      </c>
      <c r="G528" s="14">
        <v>4.9765459999999997E-2</v>
      </c>
      <c r="H528" s="14">
        <v>3</v>
      </c>
      <c r="I528" s="14">
        <v>6</v>
      </c>
      <c r="J528" s="14" t="s">
        <v>238</v>
      </c>
      <c r="K528" s="14">
        <v>6</v>
      </c>
      <c r="L528" s="14" t="str">
        <f>VLOOKUP($C528,'Info on Coh Anal Stocks'!$A$6:$K$68,2,FALSE)</f>
        <v>AK</v>
      </c>
      <c r="M528" s="14" t="str">
        <f>VLOOKUP($C528,'Info on Coh Anal Stocks'!$A$6:$K$68,3,FALSE)</f>
        <v>AK</v>
      </c>
      <c r="N528" s="14" t="str">
        <f>VLOOKUP($C528,'Info on Coh Anal Stocks'!$A$6:$K$68,4,FALSE)</f>
        <v>Chilkat Spring</v>
      </c>
      <c r="O528" s="14">
        <f>VLOOKUP($C528,'Info on Coh Anal Stocks'!$A$6:$K$68,5,FALSE)</f>
        <v>1</v>
      </c>
      <c r="P528" s="14">
        <f>VLOOKUP($C528,'Info on Coh Anal Stocks'!$A$6:$K$68,6,FALSE)</f>
        <v>3</v>
      </c>
      <c r="Q528" s="14">
        <f>VLOOKUP($C528,'Info on Coh Anal Stocks'!$A$6:$K$68,7,FALSE)</f>
        <v>5</v>
      </c>
      <c r="R528" s="14">
        <f>VLOOKUP($C528,'Info on Coh Anal Stocks'!$A$6:$K$68,8,FALSE)</f>
        <v>6</v>
      </c>
      <c r="S528" s="14">
        <f>VLOOKUP($C528,'Info on Coh Anal Stocks'!$A$6:$K$68,9,FALSE)</f>
        <v>1</v>
      </c>
      <c r="T528" s="14">
        <f>VLOOKUP($C528,'Info on Coh Anal Stocks'!$A$6:$K$68,10,FALSE)</f>
        <v>1</v>
      </c>
      <c r="U528">
        <f t="shared" si="33"/>
        <v>2007</v>
      </c>
      <c r="V528" s="14">
        <f>VLOOKUP($C528,'Info on Coh Anal Stocks'!$A$6:$K$68,10,FALSE)</f>
        <v>1</v>
      </c>
      <c r="W528" t="str">
        <f t="shared" si="34"/>
        <v>stream</v>
      </c>
      <c r="X528">
        <f t="shared" si="35"/>
        <v>0</v>
      </c>
    </row>
    <row r="529" spans="1:24" x14ac:dyDescent="0.25">
      <c r="A529" s="14" t="str">
        <f t="shared" si="32"/>
        <v>CHK2006</v>
      </c>
      <c r="B529" s="14" t="s">
        <v>303</v>
      </c>
      <c r="C529" s="14" t="s">
        <v>108</v>
      </c>
      <c r="D529" s="14">
        <v>2006</v>
      </c>
      <c r="E529" s="14">
        <v>7.4478979999999999E-4</v>
      </c>
      <c r="F529" s="14">
        <v>8.0864000000000005E-3</v>
      </c>
      <c r="G529" s="14">
        <v>2.2369110000000001E-2</v>
      </c>
      <c r="H529" s="14">
        <v>3</v>
      </c>
      <c r="I529" s="14">
        <v>6</v>
      </c>
      <c r="J529" s="14" t="s">
        <v>238</v>
      </c>
      <c r="K529" s="14">
        <v>6</v>
      </c>
      <c r="L529" s="14" t="str">
        <f>VLOOKUP($C529,'Info on Coh Anal Stocks'!$A$6:$K$68,2,FALSE)</f>
        <v>AK</v>
      </c>
      <c r="M529" s="14" t="str">
        <f>VLOOKUP($C529,'Info on Coh Anal Stocks'!$A$6:$K$68,3,FALSE)</f>
        <v>AK</v>
      </c>
      <c r="N529" s="14" t="str">
        <f>VLOOKUP($C529,'Info on Coh Anal Stocks'!$A$6:$K$68,4,FALSE)</f>
        <v>Chilkat Spring</v>
      </c>
      <c r="O529" s="14">
        <f>VLOOKUP($C529,'Info on Coh Anal Stocks'!$A$6:$K$68,5,FALSE)</f>
        <v>1</v>
      </c>
      <c r="P529" s="14">
        <f>VLOOKUP($C529,'Info on Coh Anal Stocks'!$A$6:$K$68,6,FALSE)</f>
        <v>3</v>
      </c>
      <c r="Q529" s="14">
        <f>VLOOKUP($C529,'Info on Coh Anal Stocks'!$A$6:$K$68,7,FALSE)</f>
        <v>5</v>
      </c>
      <c r="R529" s="14">
        <f>VLOOKUP($C529,'Info on Coh Anal Stocks'!$A$6:$K$68,8,FALSE)</f>
        <v>6</v>
      </c>
      <c r="S529" s="14">
        <f>VLOOKUP($C529,'Info on Coh Anal Stocks'!$A$6:$K$68,9,FALSE)</f>
        <v>1</v>
      </c>
      <c r="T529" s="14">
        <f>VLOOKUP($C529,'Info on Coh Anal Stocks'!$A$6:$K$68,10,FALSE)</f>
        <v>1</v>
      </c>
      <c r="U529">
        <f t="shared" si="33"/>
        <v>2008</v>
      </c>
      <c r="V529" s="14">
        <f>VLOOKUP($C529,'Info on Coh Anal Stocks'!$A$6:$K$68,10,FALSE)</f>
        <v>1</v>
      </c>
      <c r="W529" t="str">
        <f t="shared" si="34"/>
        <v>stream</v>
      </c>
      <c r="X529">
        <f t="shared" si="35"/>
        <v>0</v>
      </c>
    </row>
    <row r="530" spans="1:24" x14ac:dyDescent="0.25">
      <c r="A530" s="14" t="str">
        <f t="shared" si="32"/>
        <v>CHK2007</v>
      </c>
      <c r="B530" s="14" t="s">
        <v>303</v>
      </c>
      <c r="C530" s="14" t="s">
        <v>108</v>
      </c>
      <c r="D530" s="14">
        <v>2007</v>
      </c>
      <c r="E530" s="14">
        <v>1.7675E-3</v>
      </c>
      <c r="F530" s="14">
        <v>1.643559E-2</v>
      </c>
      <c r="G530" s="14">
        <v>4.4528360000000003E-2</v>
      </c>
      <c r="H530" s="14">
        <v>3</v>
      </c>
      <c r="I530" s="14">
        <v>6</v>
      </c>
      <c r="J530" s="14" t="s">
        <v>238</v>
      </c>
      <c r="K530" s="14">
        <v>6</v>
      </c>
      <c r="L530" s="14" t="str">
        <f>VLOOKUP($C530,'Info on Coh Anal Stocks'!$A$6:$K$68,2,FALSE)</f>
        <v>AK</v>
      </c>
      <c r="M530" s="14" t="str">
        <f>VLOOKUP($C530,'Info on Coh Anal Stocks'!$A$6:$K$68,3,FALSE)</f>
        <v>AK</v>
      </c>
      <c r="N530" s="14" t="str">
        <f>VLOOKUP($C530,'Info on Coh Anal Stocks'!$A$6:$K$68,4,FALSE)</f>
        <v>Chilkat Spring</v>
      </c>
      <c r="O530" s="14">
        <f>VLOOKUP($C530,'Info on Coh Anal Stocks'!$A$6:$K$68,5,FALSE)</f>
        <v>1</v>
      </c>
      <c r="P530" s="14">
        <f>VLOOKUP($C530,'Info on Coh Anal Stocks'!$A$6:$K$68,6,FALSE)</f>
        <v>3</v>
      </c>
      <c r="Q530" s="14">
        <f>VLOOKUP($C530,'Info on Coh Anal Stocks'!$A$6:$K$68,7,FALSE)</f>
        <v>5</v>
      </c>
      <c r="R530" s="14">
        <f>VLOOKUP($C530,'Info on Coh Anal Stocks'!$A$6:$K$68,8,FALSE)</f>
        <v>6</v>
      </c>
      <c r="S530" s="14">
        <f>VLOOKUP($C530,'Info on Coh Anal Stocks'!$A$6:$K$68,9,FALSE)</f>
        <v>1</v>
      </c>
      <c r="T530" s="14">
        <f>VLOOKUP($C530,'Info on Coh Anal Stocks'!$A$6:$K$68,10,FALSE)</f>
        <v>1</v>
      </c>
      <c r="U530">
        <f t="shared" si="33"/>
        <v>2009</v>
      </c>
      <c r="V530" s="14">
        <f>VLOOKUP($C530,'Info on Coh Anal Stocks'!$A$6:$K$68,10,FALSE)</f>
        <v>1</v>
      </c>
      <c r="W530" t="str">
        <f t="shared" si="34"/>
        <v>stream</v>
      </c>
      <c r="X530">
        <f t="shared" si="35"/>
        <v>0</v>
      </c>
    </row>
    <row r="531" spans="1:24" x14ac:dyDescent="0.25">
      <c r="A531" s="14" t="str">
        <f t="shared" si="32"/>
        <v>CHK2008</v>
      </c>
      <c r="B531" s="14" t="s">
        <v>303</v>
      </c>
      <c r="C531" s="14" t="s">
        <v>108</v>
      </c>
      <c r="D531" s="14">
        <v>2008</v>
      </c>
      <c r="E531" s="14">
        <v>6.6376990000000002E-4</v>
      </c>
      <c r="F531" s="14">
        <v>7.0656160000000003E-3</v>
      </c>
      <c r="G531" s="14">
        <v>1.9675769999999999E-2</v>
      </c>
      <c r="H531" s="14">
        <v>3</v>
      </c>
      <c r="I531" s="14">
        <v>6</v>
      </c>
      <c r="J531" s="14" t="s">
        <v>238</v>
      </c>
      <c r="K531" s="14">
        <v>6</v>
      </c>
      <c r="L531" s="14" t="str">
        <f>VLOOKUP($C531,'Info on Coh Anal Stocks'!$A$6:$K$68,2,FALSE)</f>
        <v>AK</v>
      </c>
      <c r="M531" s="14" t="str">
        <f>VLOOKUP($C531,'Info on Coh Anal Stocks'!$A$6:$K$68,3,FALSE)</f>
        <v>AK</v>
      </c>
      <c r="N531" s="14" t="str">
        <f>VLOOKUP($C531,'Info on Coh Anal Stocks'!$A$6:$K$68,4,FALSE)</f>
        <v>Chilkat Spring</v>
      </c>
      <c r="O531" s="14">
        <f>VLOOKUP($C531,'Info on Coh Anal Stocks'!$A$6:$K$68,5,FALSE)</f>
        <v>1</v>
      </c>
      <c r="P531" s="14">
        <f>VLOOKUP($C531,'Info on Coh Anal Stocks'!$A$6:$K$68,6,FALSE)</f>
        <v>3</v>
      </c>
      <c r="Q531" s="14">
        <f>VLOOKUP($C531,'Info on Coh Anal Stocks'!$A$6:$K$68,7,FALSE)</f>
        <v>5</v>
      </c>
      <c r="R531" s="14">
        <f>VLOOKUP($C531,'Info on Coh Anal Stocks'!$A$6:$K$68,8,FALSE)</f>
        <v>6</v>
      </c>
      <c r="S531" s="14">
        <f>VLOOKUP($C531,'Info on Coh Anal Stocks'!$A$6:$K$68,9,FALSE)</f>
        <v>1</v>
      </c>
      <c r="T531" s="14">
        <f>VLOOKUP($C531,'Info on Coh Anal Stocks'!$A$6:$K$68,10,FALSE)</f>
        <v>1</v>
      </c>
      <c r="U531">
        <f t="shared" si="33"/>
        <v>2010</v>
      </c>
      <c r="V531" s="14">
        <f>VLOOKUP($C531,'Info on Coh Anal Stocks'!$A$6:$K$68,10,FALSE)</f>
        <v>1</v>
      </c>
      <c r="W531" t="str">
        <f t="shared" si="34"/>
        <v>stream</v>
      </c>
      <c r="X531">
        <f t="shared" si="35"/>
        <v>0</v>
      </c>
    </row>
    <row r="532" spans="1:24" x14ac:dyDescent="0.25">
      <c r="A532" s="14" t="str">
        <f t="shared" si="32"/>
        <v>CHK2009</v>
      </c>
      <c r="B532" s="14" t="s">
        <v>303</v>
      </c>
      <c r="C532" s="14" t="s">
        <v>108</v>
      </c>
      <c r="D532" s="14">
        <v>2009</v>
      </c>
      <c r="E532" s="19">
        <v>1.094804E-3</v>
      </c>
      <c r="F532" s="14">
        <v>8.1132610000000001E-3</v>
      </c>
      <c r="G532" s="14">
        <v>2.1293690000000001E-2</v>
      </c>
      <c r="H532" s="14">
        <v>3</v>
      </c>
      <c r="I532" s="14">
        <v>6</v>
      </c>
      <c r="J532" s="14" t="s">
        <v>238</v>
      </c>
      <c r="K532" s="14">
        <v>6</v>
      </c>
      <c r="L532" s="14" t="str">
        <f>VLOOKUP($C532,'Info on Coh Anal Stocks'!$A$6:$K$68,2,FALSE)</f>
        <v>AK</v>
      </c>
      <c r="M532" s="14" t="str">
        <f>VLOOKUP($C532,'Info on Coh Anal Stocks'!$A$6:$K$68,3,FALSE)</f>
        <v>AK</v>
      </c>
      <c r="N532" s="14" t="str">
        <f>VLOOKUP($C532,'Info on Coh Anal Stocks'!$A$6:$K$68,4,FALSE)</f>
        <v>Chilkat Spring</v>
      </c>
      <c r="O532" s="14">
        <f>VLOOKUP($C532,'Info on Coh Anal Stocks'!$A$6:$K$68,5,FALSE)</f>
        <v>1</v>
      </c>
      <c r="P532" s="14">
        <f>VLOOKUP($C532,'Info on Coh Anal Stocks'!$A$6:$K$68,6,FALSE)</f>
        <v>3</v>
      </c>
      <c r="Q532" s="14">
        <f>VLOOKUP($C532,'Info on Coh Anal Stocks'!$A$6:$K$68,7,FALSE)</f>
        <v>5</v>
      </c>
      <c r="R532" s="14">
        <f>VLOOKUP($C532,'Info on Coh Anal Stocks'!$A$6:$K$68,8,FALSE)</f>
        <v>6</v>
      </c>
      <c r="S532" s="14">
        <f>VLOOKUP($C532,'Info on Coh Anal Stocks'!$A$6:$K$68,9,FALSE)</f>
        <v>1</v>
      </c>
      <c r="T532" s="14">
        <f>VLOOKUP($C532,'Info on Coh Anal Stocks'!$A$6:$K$68,10,FALSE)</f>
        <v>1</v>
      </c>
      <c r="U532">
        <f t="shared" si="33"/>
        <v>2011</v>
      </c>
      <c r="V532" s="14">
        <f>VLOOKUP($C532,'Info on Coh Anal Stocks'!$A$6:$K$68,10,FALSE)</f>
        <v>1</v>
      </c>
      <c r="W532" t="str">
        <f t="shared" si="34"/>
        <v>stream</v>
      </c>
      <c r="X532">
        <f t="shared" si="35"/>
        <v>0</v>
      </c>
    </row>
    <row r="533" spans="1:24" x14ac:dyDescent="0.25">
      <c r="A533" s="14" t="str">
        <f t="shared" si="32"/>
        <v>CHK2010</v>
      </c>
      <c r="B533" s="14" t="s">
        <v>303</v>
      </c>
      <c r="C533" s="14" t="s">
        <v>108</v>
      </c>
      <c r="D533" s="14">
        <v>2010</v>
      </c>
      <c r="E533" s="14">
        <v>2.5970289999999998E-3</v>
      </c>
      <c r="F533" s="14">
        <v>1.071917E-2</v>
      </c>
      <c r="G533" s="14">
        <v>2.7065510000000001E-2</v>
      </c>
      <c r="H533" s="14">
        <v>3</v>
      </c>
      <c r="I533" s="14">
        <v>6</v>
      </c>
      <c r="J533" s="14" t="s">
        <v>238</v>
      </c>
      <c r="K533" s="14">
        <v>6</v>
      </c>
      <c r="L533" s="14" t="str">
        <f>VLOOKUP($C533,'Info on Coh Anal Stocks'!$A$6:$K$68,2,FALSE)</f>
        <v>AK</v>
      </c>
      <c r="M533" s="14" t="str">
        <f>VLOOKUP($C533,'Info on Coh Anal Stocks'!$A$6:$K$68,3,FALSE)</f>
        <v>AK</v>
      </c>
      <c r="N533" s="14" t="str">
        <f>VLOOKUP($C533,'Info on Coh Anal Stocks'!$A$6:$K$68,4,FALSE)</f>
        <v>Chilkat Spring</v>
      </c>
      <c r="O533" s="14">
        <f>VLOOKUP($C533,'Info on Coh Anal Stocks'!$A$6:$K$68,5,FALSE)</f>
        <v>1</v>
      </c>
      <c r="P533" s="14">
        <f>VLOOKUP($C533,'Info on Coh Anal Stocks'!$A$6:$K$68,6,FALSE)</f>
        <v>3</v>
      </c>
      <c r="Q533" s="14">
        <f>VLOOKUP($C533,'Info on Coh Anal Stocks'!$A$6:$K$68,7,FALSE)</f>
        <v>5</v>
      </c>
      <c r="R533" s="14">
        <f>VLOOKUP($C533,'Info on Coh Anal Stocks'!$A$6:$K$68,8,FALSE)</f>
        <v>6</v>
      </c>
      <c r="S533" s="14">
        <f>VLOOKUP($C533,'Info on Coh Anal Stocks'!$A$6:$K$68,9,FALSE)</f>
        <v>1</v>
      </c>
      <c r="T533" s="14">
        <f>VLOOKUP($C533,'Info on Coh Anal Stocks'!$A$6:$K$68,10,FALSE)</f>
        <v>1</v>
      </c>
      <c r="U533">
        <f t="shared" si="33"/>
        <v>2012</v>
      </c>
      <c r="V533" s="14">
        <f>VLOOKUP($C533,'Info on Coh Anal Stocks'!$A$6:$K$68,10,FALSE)</f>
        <v>1</v>
      </c>
      <c r="W533" t="str">
        <f t="shared" si="34"/>
        <v>stream</v>
      </c>
      <c r="X533">
        <f t="shared" si="35"/>
        <v>0</v>
      </c>
    </row>
    <row r="534" spans="1:24" x14ac:dyDescent="0.25">
      <c r="A534" s="14" t="str">
        <f t="shared" si="32"/>
        <v>CHK2011</v>
      </c>
      <c r="B534" s="14" t="s">
        <v>303</v>
      </c>
      <c r="C534" s="14" t="s">
        <v>108</v>
      </c>
      <c r="D534" s="14">
        <v>2011</v>
      </c>
      <c r="E534" s="14">
        <v>4.9016450000000003E-4</v>
      </c>
      <c r="F534" s="14">
        <v>5.2578540000000002E-3</v>
      </c>
      <c r="G534" s="14">
        <v>1.731129E-2</v>
      </c>
      <c r="H534" s="14">
        <v>3</v>
      </c>
      <c r="I534" s="14">
        <v>6</v>
      </c>
      <c r="J534" s="14" t="s">
        <v>239</v>
      </c>
      <c r="K534" s="14">
        <v>5</v>
      </c>
      <c r="L534" s="14" t="str">
        <f>VLOOKUP($C534,'Info on Coh Anal Stocks'!$A$6:$K$68,2,FALSE)</f>
        <v>AK</v>
      </c>
      <c r="M534" s="14" t="str">
        <f>VLOOKUP($C534,'Info on Coh Anal Stocks'!$A$6:$K$68,3,FALSE)</f>
        <v>AK</v>
      </c>
      <c r="N534" s="14" t="str">
        <f>VLOOKUP($C534,'Info on Coh Anal Stocks'!$A$6:$K$68,4,FALSE)</f>
        <v>Chilkat Spring</v>
      </c>
      <c r="O534" s="14">
        <f>VLOOKUP($C534,'Info on Coh Anal Stocks'!$A$6:$K$68,5,FALSE)</f>
        <v>1</v>
      </c>
      <c r="P534" s="14">
        <f>VLOOKUP($C534,'Info on Coh Anal Stocks'!$A$6:$K$68,6,FALSE)</f>
        <v>3</v>
      </c>
      <c r="Q534" s="14">
        <f>VLOOKUP($C534,'Info on Coh Anal Stocks'!$A$6:$K$68,7,FALSE)</f>
        <v>5</v>
      </c>
      <c r="R534" s="14">
        <f>VLOOKUP($C534,'Info on Coh Anal Stocks'!$A$6:$K$68,8,FALSE)</f>
        <v>6</v>
      </c>
      <c r="S534" s="14">
        <f>VLOOKUP($C534,'Info on Coh Anal Stocks'!$A$6:$K$68,9,FALSE)</f>
        <v>1</v>
      </c>
      <c r="T534" s="14">
        <f>VLOOKUP($C534,'Info on Coh Anal Stocks'!$A$6:$K$68,10,FALSE)</f>
        <v>1</v>
      </c>
      <c r="U534">
        <f t="shared" si="33"/>
        <v>2013</v>
      </c>
      <c r="V534" s="14">
        <f>VLOOKUP($C534,'Info on Coh Anal Stocks'!$A$6:$K$68,10,FALSE)</f>
        <v>1</v>
      </c>
      <c r="W534" t="str">
        <f t="shared" si="34"/>
        <v>stream</v>
      </c>
      <c r="X534">
        <f t="shared" si="35"/>
        <v>1</v>
      </c>
    </row>
    <row r="535" spans="1:24" x14ac:dyDescent="0.25">
      <c r="A535" s="14" t="str">
        <f t="shared" si="32"/>
        <v>CHK2012</v>
      </c>
      <c r="B535" s="14" t="s">
        <v>303</v>
      </c>
      <c r="C535" s="14" t="s">
        <v>108</v>
      </c>
      <c r="D535" s="14">
        <v>2012</v>
      </c>
      <c r="E535" s="14">
        <v>1.6878920000000001E-3</v>
      </c>
      <c r="F535" s="14">
        <v>2.7311660000000001E-3</v>
      </c>
      <c r="G535" s="14">
        <v>1.535011E-2</v>
      </c>
      <c r="H535" s="14">
        <v>3</v>
      </c>
      <c r="I535" s="14">
        <v>6</v>
      </c>
      <c r="J535" s="14" t="s">
        <v>239</v>
      </c>
      <c r="K535" s="14">
        <v>4</v>
      </c>
      <c r="L535" s="14" t="str">
        <f>VLOOKUP($C535,'Info on Coh Anal Stocks'!$A$6:$K$68,2,FALSE)</f>
        <v>AK</v>
      </c>
      <c r="M535" s="14" t="str">
        <f>VLOOKUP($C535,'Info on Coh Anal Stocks'!$A$6:$K$68,3,FALSE)</f>
        <v>AK</v>
      </c>
      <c r="N535" s="14" t="str">
        <f>VLOOKUP($C535,'Info on Coh Anal Stocks'!$A$6:$K$68,4,FALSE)</f>
        <v>Chilkat Spring</v>
      </c>
      <c r="O535" s="14">
        <f>VLOOKUP($C535,'Info on Coh Anal Stocks'!$A$6:$K$68,5,FALSE)</f>
        <v>1</v>
      </c>
      <c r="P535" s="14">
        <f>VLOOKUP($C535,'Info on Coh Anal Stocks'!$A$6:$K$68,6,FALSE)</f>
        <v>3</v>
      </c>
      <c r="Q535" s="14">
        <f>VLOOKUP($C535,'Info on Coh Anal Stocks'!$A$6:$K$68,7,FALSE)</f>
        <v>5</v>
      </c>
      <c r="R535" s="14">
        <f>VLOOKUP($C535,'Info on Coh Anal Stocks'!$A$6:$K$68,8,FALSE)</f>
        <v>6</v>
      </c>
      <c r="S535" s="14">
        <f>VLOOKUP($C535,'Info on Coh Anal Stocks'!$A$6:$K$68,9,FALSE)</f>
        <v>1</v>
      </c>
      <c r="T535" s="14">
        <f>VLOOKUP($C535,'Info on Coh Anal Stocks'!$A$6:$K$68,10,FALSE)</f>
        <v>1</v>
      </c>
      <c r="U535">
        <f t="shared" si="33"/>
        <v>2014</v>
      </c>
      <c r="V535" s="14">
        <f>VLOOKUP($C535,'Info on Coh Anal Stocks'!$A$6:$K$68,10,FALSE)</f>
        <v>1</v>
      </c>
      <c r="W535" t="str">
        <f t="shared" si="34"/>
        <v>stream</v>
      </c>
      <c r="X535">
        <f t="shared" si="35"/>
        <v>2</v>
      </c>
    </row>
    <row r="536" spans="1:24" x14ac:dyDescent="0.25">
      <c r="A536" s="14" t="str">
        <f t="shared" si="32"/>
        <v>STI1998</v>
      </c>
      <c r="B536" s="14" t="s">
        <v>303</v>
      </c>
      <c r="C536" s="14" t="s">
        <v>114</v>
      </c>
      <c r="D536" s="14">
        <v>1998</v>
      </c>
      <c r="E536" s="14">
        <v>4.1208789999999998E-4</v>
      </c>
      <c r="F536" s="14">
        <v>1.8208470000000001E-2</v>
      </c>
      <c r="G536" s="14">
        <v>5.5032579999999998E-2</v>
      </c>
      <c r="H536" s="14">
        <v>3</v>
      </c>
      <c r="I536" s="14">
        <v>6</v>
      </c>
      <c r="J536" s="14" t="s">
        <v>238</v>
      </c>
      <c r="K536" s="14">
        <v>6</v>
      </c>
      <c r="L536" s="14" t="str">
        <f>VLOOKUP($C536,'Info on Coh Anal Stocks'!$A$6:$K$68,2,FALSE)</f>
        <v>TBR</v>
      </c>
      <c r="M536" s="14" t="str">
        <f>VLOOKUP($C536,'Info on Coh Anal Stocks'!$A$6:$K$68,3,FALSE)</f>
        <v>TBR</v>
      </c>
      <c r="N536" s="14" t="str">
        <f>VLOOKUP($C536,'Info on Coh Anal Stocks'!$A$6:$K$68,4,FALSE)</f>
        <v>Stikine River Spring</v>
      </c>
      <c r="O536" s="14">
        <f>VLOOKUP($C536,'Info on Coh Anal Stocks'!$A$6:$K$68,5,FALSE)</f>
        <v>1</v>
      </c>
      <c r="P536" s="14">
        <f>VLOOKUP($C536,'Info on Coh Anal Stocks'!$A$6:$K$68,6,FALSE)</f>
        <v>3</v>
      </c>
      <c r="Q536" s="14">
        <f>VLOOKUP($C536,'Info on Coh Anal Stocks'!$A$6:$K$68,7,FALSE)</f>
        <v>5</v>
      </c>
      <c r="R536" s="14">
        <f>VLOOKUP($C536,'Info on Coh Anal Stocks'!$A$6:$K$68,8,FALSE)</f>
        <v>6</v>
      </c>
      <c r="S536" s="14">
        <f>VLOOKUP($C536,'Info on Coh Anal Stocks'!$A$6:$K$68,9,FALSE)</f>
        <v>1</v>
      </c>
      <c r="T536" s="14">
        <f>VLOOKUP($C536,'Info on Coh Anal Stocks'!$A$6:$K$68,10,FALSE)</f>
        <v>1</v>
      </c>
      <c r="U536">
        <f t="shared" si="33"/>
        <v>2000</v>
      </c>
      <c r="V536" s="14">
        <f>VLOOKUP($C536,'Info on Coh Anal Stocks'!$A$6:$K$68,10,FALSE)</f>
        <v>1</v>
      </c>
      <c r="W536" t="str">
        <f t="shared" si="34"/>
        <v>stream</v>
      </c>
      <c r="X536">
        <f t="shared" si="35"/>
        <v>0</v>
      </c>
    </row>
    <row r="537" spans="1:24" x14ac:dyDescent="0.25">
      <c r="A537" s="14" t="str">
        <f t="shared" si="32"/>
        <v>STI1999</v>
      </c>
      <c r="B537" s="14" t="s">
        <v>303</v>
      </c>
      <c r="C537" s="14" t="s">
        <v>114</v>
      </c>
      <c r="D537" s="14">
        <v>1999</v>
      </c>
      <c r="E537" s="14">
        <v>5.1957049999999997E-4</v>
      </c>
      <c r="F537" s="14">
        <v>2.0901099999999999E-2</v>
      </c>
      <c r="G537" s="14">
        <v>6.2849139999999998E-2</v>
      </c>
      <c r="H537" s="14">
        <v>3</v>
      </c>
      <c r="I537" s="14">
        <v>6</v>
      </c>
      <c r="J537" s="14" t="s">
        <v>238</v>
      </c>
      <c r="K537" s="14">
        <v>6</v>
      </c>
      <c r="L537" s="14" t="str">
        <f>VLOOKUP($C537,'Info on Coh Anal Stocks'!$A$6:$K$68,2,FALSE)</f>
        <v>TBR</v>
      </c>
      <c r="M537" s="14" t="str">
        <f>VLOOKUP($C537,'Info on Coh Anal Stocks'!$A$6:$K$68,3,FALSE)</f>
        <v>TBR</v>
      </c>
      <c r="N537" s="14" t="str">
        <f>VLOOKUP($C537,'Info on Coh Anal Stocks'!$A$6:$K$68,4,FALSE)</f>
        <v>Stikine River Spring</v>
      </c>
      <c r="O537" s="14">
        <f>VLOOKUP($C537,'Info on Coh Anal Stocks'!$A$6:$K$68,5,FALSE)</f>
        <v>1</v>
      </c>
      <c r="P537" s="14">
        <f>VLOOKUP($C537,'Info on Coh Anal Stocks'!$A$6:$K$68,6,FALSE)</f>
        <v>3</v>
      </c>
      <c r="Q537" s="14">
        <f>VLOOKUP($C537,'Info on Coh Anal Stocks'!$A$6:$K$68,7,FALSE)</f>
        <v>5</v>
      </c>
      <c r="R537" s="14">
        <f>VLOOKUP($C537,'Info on Coh Anal Stocks'!$A$6:$K$68,8,FALSE)</f>
        <v>6</v>
      </c>
      <c r="S537" s="14">
        <f>VLOOKUP($C537,'Info on Coh Anal Stocks'!$A$6:$K$68,9,FALSE)</f>
        <v>1</v>
      </c>
      <c r="T537" s="14">
        <f>VLOOKUP($C537,'Info on Coh Anal Stocks'!$A$6:$K$68,10,FALSE)</f>
        <v>1</v>
      </c>
      <c r="U537">
        <f t="shared" si="33"/>
        <v>2001</v>
      </c>
      <c r="V537" s="14">
        <f>VLOOKUP($C537,'Info on Coh Anal Stocks'!$A$6:$K$68,10,FALSE)</f>
        <v>1</v>
      </c>
      <c r="W537" t="str">
        <f t="shared" si="34"/>
        <v>stream</v>
      </c>
      <c r="X537">
        <f t="shared" si="35"/>
        <v>0</v>
      </c>
    </row>
    <row r="538" spans="1:24" x14ac:dyDescent="0.25">
      <c r="A538" s="14" t="str">
        <f t="shared" si="32"/>
        <v>STI2000</v>
      </c>
      <c r="B538" s="14" t="s">
        <v>303</v>
      </c>
      <c r="C538" s="14" t="s">
        <v>114</v>
      </c>
      <c r="D538" s="14">
        <v>2000</v>
      </c>
      <c r="E538" s="14">
        <v>4.9234150000000004E-4</v>
      </c>
      <c r="F538" s="14">
        <v>1.9248660000000001E-2</v>
      </c>
      <c r="G538" s="14">
        <v>5.770691E-2</v>
      </c>
      <c r="H538" s="14">
        <v>3</v>
      </c>
      <c r="I538" s="14">
        <v>6</v>
      </c>
      <c r="J538" s="14" t="s">
        <v>238</v>
      </c>
      <c r="K538" s="14">
        <v>6</v>
      </c>
      <c r="L538" s="14" t="str">
        <f>VLOOKUP($C538,'Info on Coh Anal Stocks'!$A$6:$K$68,2,FALSE)</f>
        <v>TBR</v>
      </c>
      <c r="M538" s="14" t="str">
        <f>VLOOKUP($C538,'Info on Coh Anal Stocks'!$A$6:$K$68,3,FALSE)</f>
        <v>TBR</v>
      </c>
      <c r="N538" s="14" t="str">
        <f>VLOOKUP($C538,'Info on Coh Anal Stocks'!$A$6:$K$68,4,FALSE)</f>
        <v>Stikine River Spring</v>
      </c>
      <c r="O538" s="14">
        <f>VLOOKUP($C538,'Info on Coh Anal Stocks'!$A$6:$K$68,5,FALSE)</f>
        <v>1</v>
      </c>
      <c r="P538" s="14">
        <f>VLOOKUP($C538,'Info on Coh Anal Stocks'!$A$6:$K$68,6,FALSE)</f>
        <v>3</v>
      </c>
      <c r="Q538" s="14">
        <f>VLOOKUP($C538,'Info on Coh Anal Stocks'!$A$6:$K$68,7,FALSE)</f>
        <v>5</v>
      </c>
      <c r="R538" s="14">
        <f>VLOOKUP($C538,'Info on Coh Anal Stocks'!$A$6:$K$68,8,FALSE)</f>
        <v>6</v>
      </c>
      <c r="S538" s="14">
        <f>VLOOKUP($C538,'Info on Coh Anal Stocks'!$A$6:$K$68,9,FALSE)</f>
        <v>1</v>
      </c>
      <c r="T538" s="14">
        <f>VLOOKUP($C538,'Info on Coh Anal Stocks'!$A$6:$K$68,10,FALSE)</f>
        <v>1</v>
      </c>
      <c r="U538">
        <f t="shared" si="33"/>
        <v>2002</v>
      </c>
      <c r="V538" s="14">
        <f>VLOOKUP($C538,'Info on Coh Anal Stocks'!$A$6:$K$68,10,FALSE)</f>
        <v>1</v>
      </c>
      <c r="W538" t="str">
        <f t="shared" si="34"/>
        <v>stream</v>
      </c>
      <c r="X538">
        <f t="shared" si="35"/>
        <v>0</v>
      </c>
    </row>
    <row r="539" spans="1:24" x14ac:dyDescent="0.25">
      <c r="A539" s="14" t="str">
        <f t="shared" si="32"/>
        <v>STI2001</v>
      </c>
      <c r="B539" s="14" t="s">
        <v>303</v>
      </c>
      <c r="C539" s="14" t="s">
        <v>114</v>
      </c>
      <c r="D539" s="14">
        <v>2001</v>
      </c>
      <c r="E539" s="14">
        <v>4.3941109999999999E-4</v>
      </c>
      <c r="F539" s="14">
        <v>5.4930880000000001E-3</v>
      </c>
      <c r="G539" s="14">
        <v>1.6034860000000001E-2</v>
      </c>
      <c r="H539" s="14">
        <v>3</v>
      </c>
      <c r="I539" s="14">
        <v>6</v>
      </c>
      <c r="J539" s="14" t="s">
        <v>238</v>
      </c>
      <c r="K539" s="14">
        <v>6</v>
      </c>
      <c r="L539" s="14" t="str">
        <f>VLOOKUP($C539,'Info on Coh Anal Stocks'!$A$6:$K$68,2,FALSE)</f>
        <v>TBR</v>
      </c>
      <c r="M539" s="14" t="str">
        <f>VLOOKUP($C539,'Info on Coh Anal Stocks'!$A$6:$K$68,3,FALSE)</f>
        <v>TBR</v>
      </c>
      <c r="N539" s="14" t="str">
        <f>VLOOKUP($C539,'Info on Coh Anal Stocks'!$A$6:$K$68,4,FALSE)</f>
        <v>Stikine River Spring</v>
      </c>
      <c r="O539" s="14">
        <f>VLOOKUP($C539,'Info on Coh Anal Stocks'!$A$6:$K$68,5,FALSE)</f>
        <v>1</v>
      </c>
      <c r="P539" s="14">
        <f>VLOOKUP($C539,'Info on Coh Anal Stocks'!$A$6:$K$68,6,FALSE)</f>
        <v>3</v>
      </c>
      <c r="Q539" s="14">
        <f>VLOOKUP($C539,'Info on Coh Anal Stocks'!$A$6:$K$68,7,FALSE)</f>
        <v>5</v>
      </c>
      <c r="R539" s="14">
        <f>VLOOKUP($C539,'Info on Coh Anal Stocks'!$A$6:$K$68,8,FALSE)</f>
        <v>6</v>
      </c>
      <c r="S539" s="14">
        <f>VLOOKUP($C539,'Info on Coh Anal Stocks'!$A$6:$K$68,9,FALSE)</f>
        <v>1</v>
      </c>
      <c r="T539" s="14">
        <f>VLOOKUP($C539,'Info on Coh Anal Stocks'!$A$6:$K$68,10,FALSE)</f>
        <v>1</v>
      </c>
      <c r="U539">
        <f t="shared" si="33"/>
        <v>2003</v>
      </c>
      <c r="V539" s="14">
        <f>VLOOKUP($C539,'Info on Coh Anal Stocks'!$A$6:$K$68,10,FALSE)</f>
        <v>1</v>
      </c>
      <c r="W539" t="str">
        <f t="shared" si="34"/>
        <v>stream</v>
      </c>
      <c r="X539">
        <f t="shared" si="35"/>
        <v>0</v>
      </c>
    </row>
    <row r="540" spans="1:24" x14ac:dyDescent="0.25">
      <c r="A540" s="14" t="str">
        <f t="shared" si="32"/>
        <v>STI2002</v>
      </c>
      <c r="B540" s="14" t="s">
        <v>303</v>
      </c>
      <c r="C540" s="14" t="s">
        <v>114</v>
      </c>
      <c r="D540" s="14">
        <v>2002</v>
      </c>
      <c r="E540" s="14">
        <v>9.8386650000000008E-4</v>
      </c>
      <c r="F540" s="14">
        <v>2.354734E-2</v>
      </c>
      <c r="G540" s="14">
        <v>7.0484379999999999E-2</v>
      </c>
      <c r="H540" s="14">
        <v>3</v>
      </c>
      <c r="I540" s="14">
        <v>6</v>
      </c>
      <c r="J540" s="14" t="s">
        <v>238</v>
      </c>
      <c r="K540" s="14">
        <v>6</v>
      </c>
      <c r="L540" s="14" t="str">
        <f>VLOOKUP($C540,'Info on Coh Anal Stocks'!$A$6:$K$68,2,FALSE)</f>
        <v>TBR</v>
      </c>
      <c r="M540" s="14" t="str">
        <f>VLOOKUP($C540,'Info on Coh Anal Stocks'!$A$6:$K$68,3,FALSE)</f>
        <v>TBR</v>
      </c>
      <c r="N540" s="14" t="str">
        <f>VLOOKUP($C540,'Info on Coh Anal Stocks'!$A$6:$K$68,4,FALSE)</f>
        <v>Stikine River Spring</v>
      </c>
      <c r="O540" s="14">
        <f>VLOOKUP($C540,'Info on Coh Anal Stocks'!$A$6:$K$68,5,FALSE)</f>
        <v>1</v>
      </c>
      <c r="P540" s="14">
        <f>VLOOKUP($C540,'Info on Coh Anal Stocks'!$A$6:$K$68,6,FALSE)</f>
        <v>3</v>
      </c>
      <c r="Q540" s="14">
        <f>VLOOKUP($C540,'Info on Coh Anal Stocks'!$A$6:$K$68,7,FALSE)</f>
        <v>5</v>
      </c>
      <c r="R540" s="14">
        <f>VLOOKUP($C540,'Info on Coh Anal Stocks'!$A$6:$K$68,8,FALSE)</f>
        <v>6</v>
      </c>
      <c r="S540" s="14">
        <f>VLOOKUP($C540,'Info on Coh Anal Stocks'!$A$6:$K$68,9,FALSE)</f>
        <v>1</v>
      </c>
      <c r="T540" s="14">
        <f>VLOOKUP($C540,'Info on Coh Anal Stocks'!$A$6:$K$68,10,FALSE)</f>
        <v>1</v>
      </c>
      <c r="U540">
        <f t="shared" si="33"/>
        <v>2004</v>
      </c>
      <c r="V540" s="14">
        <f>VLOOKUP($C540,'Info on Coh Anal Stocks'!$A$6:$K$68,10,FALSE)</f>
        <v>1</v>
      </c>
      <c r="W540" t="str">
        <f t="shared" si="34"/>
        <v>stream</v>
      </c>
      <c r="X540">
        <f t="shared" si="35"/>
        <v>0</v>
      </c>
    </row>
    <row r="541" spans="1:24" x14ac:dyDescent="0.25">
      <c r="A541" s="14" t="str">
        <f t="shared" si="32"/>
        <v>STI2003</v>
      </c>
      <c r="B541" s="14" t="s">
        <v>303</v>
      </c>
      <c r="C541" s="14" t="s">
        <v>114</v>
      </c>
      <c r="D541" s="14">
        <v>2003</v>
      </c>
      <c r="E541" s="14">
        <v>1.254446E-3</v>
      </c>
      <c r="F541" s="14">
        <v>1.148061E-2</v>
      </c>
      <c r="G541" s="14">
        <v>3.2987280000000001E-2</v>
      </c>
      <c r="H541" s="14">
        <v>3</v>
      </c>
      <c r="I541" s="14">
        <v>6</v>
      </c>
      <c r="J541" s="14" t="s">
        <v>238</v>
      </c>
      <c r="K541" s="14">
        <v>6</v>
      </c>
      <c r="L541" s="14" t="str">
        <f>VLOOKUP($C541,'Info on Coh Anal Stocks'!$A$6:$K$68,2,FALSE)</f>
        <v>TBR</v>
      </c>
      <c r="M541" s="14" t="str">
        <f>VLOOKUP($C541,'Info on Coh Anal Stocks'!$A$6:$K$68,3,FALSE)</f>
        <v>TBR</v>
      </c>
      <c r="N541" s="14" t="str">
        <f>VLOOKUP($C541,'Info on Coh Anal Stocks'!$A$6:$K$68,4,FALSE)</f>
        <v>Stikine River Spring</v>
      </c>
      <c r="O541" s="14">
        <f>VLOOKUP($C541,'Info on Coh Anal Stocks'!$A$6:$K$68,5,FALSE)</f>
        <v>1</v>
      </c>
      <c r="P541" s="14">
        <f>VLOOKUP($C541,'Info on Coh Anal Stocks'!$A$6:$K$68,6,FALSE)</f>
        <v>3</v>
      </c>
      <c r="Q541" s="14">
        <f>VLOOKUP($C541,'Info on Coh Anal Stocks'!$A$6:$K$68,7,FALSE)</f>
        <v>5</v>
      </c>
      <c r="R541" s="14">
        <f>VLOOKUP($C541,'Info on Coh Anal Stocks'!$A$6:$K$68,8,FALSE)</f>
        <v>6</v>
      </c>
      <c r="S541" s="14">
        <f>VLOOKUP($C541,'Info on Coh Anal Stocks'!$A$6:$K$68,9,FALSE)</f>
        <v>1</v>
      </c>
      <c r="T541" s="14">
        <f>VLOOKUP($C541,'Info on Coh Anal Stocks'!$A$6:$K$68,10,FALSE)</f>
        <v>1</v>
      </c>
      <c r="U541">
        <f t="shared" si="33"/>
        <v>2005</v>
      </c>
      <c r="V541" s="14">
        <f>VLOOKUP($C541,'Info on Coh Anal Stocks'!$A$6:$K$68,10,FALSE)</f>
        <v>1</v>
      </c>
      <c r="W541" t="str">
        <f t="shared" si="34"/>
        <v>stream</v>
      </c>
      <c r="X541">
        <f t="shared" si="35"/>
        <v>0</v>
      </c>
    </row>
    <row r="542" spans="1:24" x14ac:dyDescent="0.25">
      <c r="A542" s="14" t="str">
        <f t="shared" si="32"/>
        <v>STI2004</v>
      </c>
      <c r="B542" s="14" t="s">
        <v>303</v>
      </c>
      <c r="C542" s="14" t="s">
        <v>114</v>
      </c>
      <c r="D542" s="14">
        <v>2004</v>
      </c>
      <c r="E542" s="14">
        <v>4.3357410000000003E-4</v>
      </c>
      <c r="F542" s="14">
        <v>4.9265300000000001E-3</v>
      </c>
      <c r="G542" s="14">
        <v>1.4398940000000001E-2</v>
      </c>
      <c r="H542" s="14">
        <v>3</v>
      </c>
      <c r="I542" s="14">
        <v>6</v>
      </c>
      <c r="J542" s="14" t="s">
        <v>238</v>
      </c>
      <c r="K542" s="14">
        <v>6</v>
      </c>
      <c r="L542" s="14" t="str">
        <f>VLOOKUP($C542,'Info on Coh Anal Stocks'!$A$6:$K$68,2,FALSE)</f>
        <v>TBR</v>
      </c>
      <c r="M542" s="14" t="str">
        <f>VLOOKUP($C542,'Info on Coh Anal Stocks'!$A$6:$K$68,3,FALSE)</f>
        <v>TBR</v>
      </c>
      <c r="N542" s="14" t="str">
        <f>VLOOKUP($C542,'Info on Coh Anal Stocks'!$A$6:$K$68,4,FALSE)</f>
        <v>Stikine River Spring</v>
      </c>
      <c r="O542" s="14">
        <f>VLOOKUP($C542,'Info on Coh Anal Stocks'!$A$6:$K$68,5,FALSE)</f>
        <v>1</v>
      </c>
      <c r="P542" s="14">
        <f>VLOOKUP($C542,'Info on Coh Anal Stocks'!$A$6:$K$68,6,FALSE)</f>
        <v>3</v>
      </c>
      <c r="Q542" s="14">
        <f>VLOOKUP($C542,'Info on Coh Anal Stocks'!$A$6:$K$68,7,FALSE)</f>
        <v>5</v>
      </c>
      <c r="R542" s="14">
        <f>VLOOKUP($C542,'Info on Coh Anal Stocks'!$A$6:$K$68,8,FALSE)</f>
        <v>6</v>
      </c>
      <c r="S542" s="14">
        <f>VLOOKUP($C542,'Info on Coh Anal Stocks'!$A$6:$K$68,9,FALSE)</f>
        <v>1</v>
      </c>
      <c r="T542" s="14">
        <f>VLOOKUP($C542,'Info on Coh Anal Stocks'!$A$6:$K$68,10,FALSE)</f>
        <v>1</v>
      </c>
      <c r="U542">
        <f t="shared" si="33"/>
        <v>2006</v>
      </c>
      <c r="V542" s="14">
        <f>VLOOKUP($C542,'Info on Coh Anal Stocks'!$A$6:$K$68,10,FALSE)</f>
        <v>1</v>
      </c>
      <c r="W542" t="str">
        <f t="shared" si="34"/>
        <v>stream</v>
      </c>
      <c r="X542">
        <f t="shared" si="35"/>
        <v>0</v>
      </c>
    </row>
    <row r="543" spans="1:24" x14ac:dyDescent="0.25">
      <c r="A543" s="14" t="str">
        <f t="shared" si="32"/>
        <v>STI2005</v>
      </c>
      <c r="B543" s="14" t="s">
        <v>303</v>
      </c>
      <c r="C543" s="14" t="s">
        <v>114</v>
      </c>
      <c r="D543" s="14">
        <v>2005</v>
      </c>
      <c r="E543" s="14">
        <v>4.7372720000000003E-4</v>
      </c>
      <c r="F543" s="14">
        <v>8.2642749999999997E-3</v>
      </c>
      <c r="G543" s="14">
        <v>2.359253E-2</v>
      </c>
      <c r="H543" s="14">
        <v>3</v>
      </c>
      <c r="I543" s="14">
        <v>6</v>
      </c>
      <c r="J543" s="14" t="s">
        <v>238</v>
      </c>
      <c r="K543" s="14">
        <v>6</v>
      </c>
      <c r="L543" s="14" t="str">
        <f>VLOOKUP($C543,'Info on Coh Anal Stocks'!$A$6:$K$68,2,FALSE)</f>
        <v>TBR</v>
      </c>
      <c r="M543" s="14" t="str">
        <f>VLOOKUP($C543,'Info on Coh Anal Stocks'!$A$6:$K$68,3,FALSE)</f>
        <v>TBR</v>
      </c>
      <c r="N543" s="14" t="str">
        <f>VLOOKUP($C543,'Info on Coh Anal Stocks'!$A$6:$K$68,4,FALSE)</f>
        <v>Stikine River Spring</v>
      </c>
      <c r="O543" s="14">
        <f>VLOOKUP($C543,'Info on Coh Anal Stocks'!$A$6:$K$68,5,FALSE)</f>
        <v>1</v>
      </c>
      <c r="P543" s="14">
        <f>VLOOKUP($C543,'Info on Coh Anal Stocks'!$A$6:$K$68,6,FALSE)</f>
        <v>3</v>
      </c>
      <c r="Q543" s="14">
        <f>VLOOKUP($C543,'Info on Coh Anal Stocks'!$A$6:$K$68,7,FALSE)</f>
        <v>5</v>
      </c>
      <c r="R543" s="14">
        <f>VLOOKUP($C543,'Info on Coh Anal Stocks'!$A$6:$K$68,8,FALSE)</f>
        <v>6</v>
      </c>
      <c r="S543" s="14">
        <f>VLOOKUP($C543,'Info on Coh Anal Stocks'!$A$6:$K$68,9,FALSE)</f>
        <v>1</v>
      </c>
      <c r="T543" s="14">
        <f>VLOOKUP($C543,'Info on Coh Anal Stocks'!$A$6:$K$68,10,FALSE)</f>
        <v>1</v>
      </c>
      <c r="U543">
        <f t="shared" si="33"/>
        <v>2007</v>
      </c>
      <c r="V543" s="14">
        <f>VLOOKUP($C543,'Info on Coh Anal Stocks'!$A$6:$K$68,10,FALSE)</f>
        <v>1</v>
      </c>
      <c r="W543" t="str">
        <f t="shared" si="34"/>
        <v>stream</v>
      </c>
      <c r="X543">
        <f t="shared" si="35"/>
        <v>0</v>
      </c>
    </row>
    <row r="544" spans="1:24" x14ac:dyDescent="0.25">
      <c r="A544" s="14" t="str">
        <f t="shared" si="32"/>
        <v>STI2006</v>
      </c>
      <c r="B544" s="14" t="s">
        <v>303</v>
      </c>
      <c r="C544" s="14" t="s">
        <v>114</v>
      </c>
      <c r="D544" s="14">
        <v>2006</v>
      </c>
      <c r="E544" s="14">
        <v>3.6563280000000001E-4</v>
      </c>
      <c r="F544" s="14">
        <v>8.0249480000000005E-3</v>
      </c>
      <c r="G544" s="14">
        <v>2.4035620000000001E-2</v>
      </c>
      <c r="H544" s="14">
        <v>3</v>
      </c>
      <c r="I544" s="14">
        <v>6</v>
      </c>
      <c r="J544" s="14" t="s">
        <v>238</v>
      </c>
      <c r="K544" s="14">
        <v>6</v>
      </c>
      <c r="L544" s="14" t="str">
        <f>VLOOKUP($C544,'Info on Coh Anal Stocks'!$A$6:$K$68,2,FALSE)</f>
        <v>TBR</v>
      </c>
      <c r="M544" s="14" t="str">
        <f>VLOOKUP($C544,'Info on Coh Anal Stocks'!$A$6:$K$68,3,FALSE)</f>
        <v>TBR</v>
      </c>
      <c r="N544" s="14" t="str">
        <f>VLOOKUP($C544,'Info on Coh Anal Stocks'!$A$6:$K$68,4,FALSE)</f>
        <v>Stikine River Spring</v>
      </c>
      <c r="O544" s="14">
        <f>VLOOKUP($C544,'Info on Coh Anal Stocks'!$A$6:$K$68,5,FALSE)</f>
        <v>1</v>
      </c>
      <c r="P544" s="14">
        <f>VLOOKUP($C544,'Info on Coh Anal Stocks'!$A$6:$K$68,6,FALSE)</f>
        <v>3</v>
      </c>
      <c r="Q544" s="14">
        <f>VLOOKUP($C544,'Info on Coh Anal Stocks'!$A$6:$K$68,7,FALSE)</f>
        <v>5</v>
      </c>
      <c r="R544" s="14">
        <f>VLOOKUP($C544,'Info on Coh Anal Stocks'!$A$6:$K$68,8,FALSE)</f>
        <v>6</v>
      </c>
      <c r="S544" s="14">
        <f>VLOOKUP($C544,'Info on Coh Anal Stocks'!$A$6:$K$68,9,FALSE)</f>
        <v>1</v>
      </c>
      <c r="T544" s="14">
        <f>VLOOKUP($C544,'Info on Coh Anal Stocks'!$A$6:$K$68,10,FALSE)</f>
        <v>1</v>
      </c>
      <c r="U544">
        <f t="shared" si="33"/>
        <v>2008</v>
      </c>
      <c r="V544" s="14">
        <f>VLOOKUP($C544,'Info on Coh Anal Stocks'!$A$6:$K$68,10,FALSE)</f>
        <v>1</v>
      </c>
      <c r="W544" t="str">
        <f t="shared" si="34"/>
        <v>stream</v>
      </c>
      <c r="X544">
        <f t="shared" si="35"/>
        <v>0</v>
      </c>
    </row>
    <row r="545" spans="1:24" x14ac:dyDescent="0.25">
      <c r="A545" s="14" t="str">
        <f t="shared" si="32"/>
        <v>STI2007</v>
      </c>
      <c r="B545" s="14" t="s">
        <v>303</v>
      </c>
      <c r="C545" s="14" t="s">
        <v>114</v>
      </c>
      <c r="D545" s="14">
        <v>2007</v>
      </c>
      <c r="E545" s="14">
        <v>8.8115429999999998E-4</v>
      </c>
      <c r="F545" s="14">
        <v>1.9924569999999999E-2</v>
      </c>
      <c r="G545" s="14">
        <v>5.7510800000000001E-2</v>
      </c>
      <c r="H545" s="14">
        <v>3</v>
      </c>
      <c r="I545" s="14">
        <v>6</v>
      </c>
      <c r="J545" s="14" t="s">
        <v>238</v>
      </c>
      <c r="K545" s="14">
        <v>6</v>
      </c>
      <c r="L545" s="14" t="str">
        <f>VLOOKUP($C545,'Info on Coh Anal Stocks'!$A$6:$K$68,2,FALSE)</f>
        <v>TBR</v>
      </c>
      <c r="M545" s="14" t="str">
        <f>VLOOKUP($C545,'Info on Coh Anal Stocks'!$A$6:$K$68,3,FALSE)</f>
        <v>TBR</v>
      </c>
      <c r="N545" s="14" t="str">
        <f>VLOOKUP($C545,'Info on Coh Anal Stocks'!$A$6:$K$68,4,FALSE)</f>
        <v>Stikine River Spring</v>
      </c>
      <c r="O545" s="14">
        <f>VLOOKUP($C545,'Info on Coh Anal Stocks'!$A$6:$K$68,5,FALSE)</f>
        <v>1</v>
      </c>
      <c r="P545" s="14">
        <f>VLOOKUP($C545,'Info on Coh Anal Stocks'!$A$6:$K$68,6,FALSE)</f>
        <v>3</v>
      </c>
      <c r="Q545" s="14">
        <f>VLOOKUP($C545,'Info on Coh Anal Stocks'!$A$6:$K$68,7,FALSE)</f>
        <v>5</v>
      </c>
      <c r="R545" s="14">
        <f>VLOOKUP($C545,'Info on Coh Anal Stocks'!$A$6:$K$68,8,FALSE)</f>
        <v>6</v>
      </c>
      <c r="S545" s="14">
        <f>VLOOKUP($C545,'Info on Coh Anal Stocks'!$A$6:$K$68,9,FALSE)</f>
        <v>1</v>
      </c>
      <c r="T545" s="14">
        <f>VLOOKUP($C545,'Info on Coh Anal Stocks'!$A$6:$K$68,10,FALSE)</f>
        <v>1</v>
      </c>
      <c r="U545">
        <f t="shared" si="33"/>
        <v>2009</v>
      </c>
      <c r="V545" s="14">
        <f>VLOOKUP($C545,'Info on Coh Anal Stocks'!$A$6:$K$68,10,FALSE)</f>
        <v>1</v>
      </c>
      <c r="W545" t="str">
        <f t="shared" si="34"/>
        <v>stream</v>
      </c>
      <c r="X545">
        <f t="shared" si="35"/>
        <v>0</v>
      </c>
    </row>
    <row r="546" spans="1:24" x14ac:dyDescent="0.25">
      <c r="A546" s="14" t="str">
        <f t="shared" si="32"/>
        <v>STI2008</v>
      </c>
      <c r="B546" s="14" t="s">
        <v>303</v>
      </c>
      <c r="C546" s="14" t="s">
        <v>114</v>
      </c>
      <c r="D546" s="14">
        <v>2008</v>
      </c>
      <c r="E546" s="14">
        <v>8.0469899999999997E-4</v>
      </c>
      <c r="F546" s="14">
        <v>1.010686E-2</v>
      </c>
      <c r="G546" s="14">
        <v>3.0062820000000001E-2</v>
      </c>
      <c r="H546" s="14">
        <v>3</v>
      </c>
      <c r="I546" s="14">
        <v>6</v>
      </c>
      <c r="J546" s="14" t="s">
        <v>238</v>
      </c>
      <c r="K546" s="14">
        <v>6</v>
      </c>
      <c r="L546" s="14" t="str">
        <f>VLOOKUP($C546,'Info on Coh Anal Stocks'!$A$6:$K$68,2,FALSE)</f>
        <v>TBR</v>
      </c>
      <c r="M546" s="14" t="str">
        <f>VLOOKUP($C546,'Info on Coh Anal Stocks'!$A$6:$K$68,3,FALSE)</f>
        <v>TBR</v>
      </c>
      <c r="N546" s="14" t="str">
        <f>VLOOKUP($C546,'Info on Coh Anal Stocks'!$A$6:$K$68,4,FALSE)</f>
        <v>Stikine River Spring</v>
      </c>
      <c r="O546" s="14">
        <f>VLOOKUP($C546,'Info on Coh Anal Stocks'!$A$6:$K$68,5,FALSE)</f>
        <v>1</v>
      </c>
      <c r="P546" s="14">
        <f>VLOOKUP($C546,'Info on Coh Anal Stocks'!$A$6:$K$68,6,FALSE)</f>
        <v>3</v>
      </c>
      <c r="Q546" s="14">
        <f>VLOOKUP($C546,'Info on Coh Anal Stocks'!$A$6:$K$68,7,FALSE)</f>
        <v>5</v>
      </c>
      <c r="R546" s="14">
        <f>VLOOKUP($C546,'Info on Coh Anal Stocks'!$A$6:$K$68,8,FALSE)</f>
        <v>6</v>
      </c>
      <c r="S546" s="14">
        <f>VLOOKUP($C546,'Info on Coh Anal Stocks'!$A$6:$K$68,9,FALSE)</f>
        <v>1</v>
      </c>
      <c r="T546" s="14">
        <f>VLOOKUP($C546,'Info on Coh Anal Stocks'!$A$6:$K$68,10,FALSE)</f>
        <v>1</v>
      </c>
      <c r="U546">
        <f t="shared" si="33"/>
        <v>2010</v>
      </c>
      <c r="V546" s="14">
        <f>VLOOKUP($C546,'Info on Coh Anal Stocks'!$A$6:$K$68,10,FALSE)</f>
        <v>1</v>
      </c>
      <c r="W546" t="str">
        <f t="shared" si="34"/>
        <v>stream</v>
      </c>
      <c r="X546">
        <f t="shared" si="35"/>
        <v>0</v>
      </c>
    </row>
    <row r="547" spans="1:24" x14ac:dyDescent="0.25">
      <c r="A547" s="14" t="str">
        <f t="shared" si="32"/>
        <v>STI2009</v>
      </c>
      <c r="B547" s="14" t="s">
        <v>303</v>
      </c>
      <c r="C547" s="14" t="s">
        <v>114</v>
      </c>
      <c r="D547" s="14">
        <v>2009</v>
      </c>
      <c r="E547" s="14">
        <v>8.2341960000000003E-4</v>
      </c>
      <c r="F547" s="14">
        <v>1.498595E-2</v>
      </c>
      <c r="G547" s="14">
        <v>4.2416450000000001E-2</v>
      </c>
      <c r="H547" s="14">
        <v>3</v>
      </c>
      <c r="I547" s="14">
        <v>6</v>
      </c>
      <c r="J547" s="14" t="s">
        <v>238</v>
      </c>
      <c r="K547" s="14">
        <v>6</v>
      </c>
      <c r="L547" s="14" t="str">
        <f>VLOOKUP($C547,'Info on Coh Anal Stocks'!$A$6:$K$68,2,FALSE)</f>
        <v>TBR</v>
      </c>
      <c r="M547" s="14" t="str">
        <f>VLOOKUP($C547,'Info on Coh Anal Stocks'!$A$6:$K$68,3,FALSE)</f>
        <v>TBR</v>
      </c>
      <c r="N547" s="14" t="str">
        <f>VLOOKUP($C547,'Info on Coh Anal Stocks'!$A$6:$K$68,4,FALSE)</f>
        <v>Stikine River Spring</v>
      </c>
      <c r="O547" s="14">
        <f>VLOOKUP($C547,'Info on Coh Anal Stocks'!$A$6:$K$68,5,FALSE)</f>
        <v>1</v>
      </c>
      <c r="P547" s="14">
        <f>VLOOKUP($C547,'Info on Coh Anal Stocks'!$A$6:$K$68,6,FALSE)</f>
        <v>3</v>
      </c>
      <c r="Q547" s="14">
        <f>VLOOKUP($C547,'Info on Coh Anal Stocks'!$A$6:$K$68,7,FALSE)</f>
        <v>5</v>
      </c>
      <c r="R547" s="14">
        <f>VLOOKUP($C547,'Info on Coh Anal Stocks'!$A$6:$K$68,8,FALSE)</f>
        <v>6</v>
      </c>
      <c r="S547" s="14">
        <f>VLOOKUP($C547,'Info on Coh Anal Stocks'!$A$6:$K$68,9,FALSE)</f>
        <v>1</v>
      </c>
      <c r="T547" s="14">
        <f>VLOOKUP($C547,'Info on Coh Anal Stocks'!$A$6:$K$68,10,FALSE)</f>
        <v>1</v>
      </c>
      <c r="U547">
        <f t="shared" si="33"/>
        <v>2011</v>
      </c>
      <c r="V547" s="14">
        <f>VLOOKUP($C547,'Info on Coh Anal Stocks'!$A$6:$K$68,10,FALSE)</f>
        <v>1</v>
      </c>
      <c r="W547" t="str">
        <f t="shared" si="34"/>
        <v>stream</v>
      </c>
      <c r="X547">
        <f t="shared" si="35"/>
        <v>0</v>
      </c>
    </row>
    <row r="548" spans="1:24" x14ac:dyDescent="0.25">
      <c r="A548" s="14" t="str">
        <f t="shared" si="32"/>
        <v>STI2010</v>
      </c>
      <c r="B548" s="14" t="s">
        <v>303</v>
      </c>
      <c r="C548" s="14" t="s">
        <v>114</v>
      </c>
      <c r="D548" s="14">
        <v>2010</v>
      </c>
      <c r="E548" s="14">
        <v>1.481663E-3</v>
      </c>
      <c r="F548" s="14">
        <v>1.881089E-2</v>
      </c>
      <c r="G548" s="14">
        <v>5.3108429999999998E-2</v>
      </c>
      <c r="H548" s="14">
        <v>3</v>
      </c>
      <c r="I548" s="14">
        <v>6</v>
      </c>
      <c r="J548" s="14" t="s">
        <v>238</v>
      </c>
      <c r="K548" s="14">
        <v>6</v>
      </c>
      <c r="L548" s="14" t="str">
        <f>VLOOKUP($C548,'Info on Coh Anal Stocks'!$A$6:$K$68,2,FALSE)</f>
        <v>TBR</v>
      </c>
      <c r="M548" s="14" t="str">
        <f>VLOOKUP($C548,'Info on Coh Anal Stocks'!$A$6:$K$68,3,FALSE)</f>
        <v>TBR</v>
      </c>
      <c r="N548" s="14" t="str">
        <f>VLOOKUP($C548,'Info on Coh Anal Stocks'!$A$6:$K$68,4,FALSE)</f>
        <v>Stikine River Spring</v>
      </c>
      <c r="O548" s="14">
        <f>VLOOKUP($C548,'Info on Coh Anal Stocks'!$A$6:$K$68,5,FALSE)</f>
        <v>1</v>
      </c>
      <c r="P548" s="14">
        <f>VLOOKUP($C548,'Info on Coh Anal Stocks'!$A$6:$K$68,6,FALSE)</f>
        <v>3</v>
      </c>
      <c r="Q548" s="14">
        <f>VLOOKUP($C548,'Info on Coh Anal Stocks'!$A$6:$K$68,7,FALSE)</f>
        <v>5</v>
      </c>
      <c r="R548" s="14">
        <f>VLOOKUP($C548,'Info on Coh Anal Stocks'!$A$6:$K$68,8,FALSE)</f>
        <v>6</v>
      </c>
      <c r="S548" s="14">
        <f>VLOOKUP($C548,'Info on Coh Anal Stocks'!$A$6:$K$68,9,FALSE)</f>
        <v>1</v>
      </c>
      <c r="T548" s="14">
        <f>VLOOKUP($C548,'Info on Coh Anal Stocks'!$A$6:$K$68,10,FALSE)</f>
        <v>1</v>
      </c>
      <c r="U548">
        <f t="shared" si="33"/>
        <v>2012</v>
      </c>
      <c r="V548" s="14">
        <f>VLOOKUP($C548,'Info on Coh Anal Stocks'!$A$6:$K$68,10,FALSE)</f>
        <v>1</v>
      </c>
      <c r="W548" t="str">
        <f t="shared" si="34"/>
        <v>stream</v>
      </c>
      <c r="X548">
        <f t="shared" si="35"/>
        <v>0</v>
      </c>
    </row>
    <row r="549" spans="1:24" x14ac:dyDescent="0.25">
      <c r="A549" s="14" t="str">
        <f t="shared" si="32"/>
        <v>STI2011</v>
      </c>
      <c r="B549" s="14" t="s">
        <v>303</v>
      </c>
      <c r="C549" s="14" t="s">
        <v>114</v>
      </c>
      <c r="D549" s="14">
        <v>2011</v>
      </c>
      <c r="E549" s="14">
        <v>1.069862E-3</v>
      </c>
      <c r="F549" s="14">
        <v>1.4882589999999999E-2</v>
      </c>
      <c r="G549" s="14">
        <v>5.9970429999999998E-2</v>
      </c>
      <c r="H549" s="14">
        <v>3</v>
      </c>
      <c r="I549" s="14">
        <v>6</v>
      </c>
      <c r="J549" s="14" t="s">
        <v>239</v>
      </c>
      <c r="K549" s="14">
        <v>5</v>
      </c>
      <c r="L549" s="14" t="str">
        <f>VLOOKUP($C549,'Info on Coh Anal Stocks'!$A$6:$K$68,2,FALSE)</f>
        <v>TBR</v>
      </c>
      <c r="M549" s="14" t="str">
        <f>VLOOKUP($C549,'Info on Coh Anal Stocks'!$A$6:$K$68,3,FALSE)</f>
        <v>TBR</v>
      </c>
      <c r="N549" s="14" t="str">
        <f>VLOOKUP($C549,'Info on Coh Anal Stocks'!$A$6:$K$68,4,FALSE)</f>
        <v>Stikine River Spring</v>
      </c>
      <c r="O549" s="14">
        <f>VLOOKUP($C549,'Info on Coh Anal Stocks'!$A$6:$K$68,5,FALSE)</f>
        <v>1</v>
      </c>
      <c r="P549" s="14">
        <f>VLOOKUP($C549,'Info on Coh Anal Stocks'!$A$6:$K$68,6,FALSE)</f>
        <v>3</v>
      </c>
      <c r="Q549" s="14">
        <f>VLOOKUP($C549,'Info on Coh Anal Stocks'!$A$6:$K$68,7,FALSE)</f>
        <v>5</v>
      </c>
      <c r="R549" s="14">
        <f>VLOOKUP($C549,'Info on Coh Anal Stocks'!$A$6:$K$68,8,FALSE)</f>
        <v>6</v>
      </c>
      <c r="S549" s="14">
        <f>VLOOKUP($C549,'Info on Coh Anal Stocks'!$A$6:$K$68,9,FALSE)</f>
        <v>1</v>
      </c>
      <c r="T549" s="14">
        <f>VLOOKUP($C549,'Info on Coh Anal Stocks'!$A$6:$K$68,10,FALSE)</f>
        <v>1</v>
      </c>
      <c r="U549">
        <f t="shared" si="33"/>
        <v>2013</v>
      </c>
      <c r="V549" s="14">
        <f>VLOOKUP($C549,'Info on Coh Anal Stocks'!$A$6:$K$68,10,FALSE)</f>
        <v>1</v>
      </c>
      <c r="W549" t="str">
        <f t="shared" si="34"/>
        <v>stream</v>
      </c>
      <c r="X549">
        <f t="shared" si="35"/>
        <v>1</v>
      </c>
    </row>
    <row r="550" spans="1:24" x14ac:dyDescent="0.25">
      <c r="A550" s="14" t="str">
        <f t="shared" si="32"/>
        <v>STI2012</v>
      </c>
      <c r="B550" s="14" t="s">
        <v>303</v>
      </c>
      <c r="C550" s="14" t="s">
        <v>114</v>
      </c>
      <c r="D550" s="14">
        <v>2012</v>
      </c>
      <c r="E550" s="14">
        <v>1.495981E-3</v>
      </c>
      <c r="F550" s="14">
        <v>4.2715649999999997E-3</v>
      </c>
      <c r="G550" s="14">
        <v>5.9596280000000001E-2</v>
      </c>
      <c r="H550" s="14">
        <v>3</v>
      </c>
      <c r="I550" s="14">
        <v>6</v>
      </c>
      <c r="J550" s="14" t="s">
        <v>239</v>
      </c>
      <c r="K550" s="14">
        <v>4</v>
      </c>
      <c r="L550" s="14" t="str">
        <f>VLOOKUP($C550,'Info on Coh Anal Stocks'!$A$6:$K$68,2,FALSE)</f>
        <v>TBR</v>
      </c>
      <c r="M550" s="14" t="str">
        <f>VLOOKUP($C550,'Info on Coh Anal Stocks'!$A$6:$K$68,3,FALSE)</f>
        <v>TBR</v>
      </c>
      <c r="N550" s="14" t="str">
        <f>VLOOKUP($C550,'Info on Coh Anal Stocks'!$A$6:$K$68,4,FALSE)</f>
        <v>Stikine River Spring</v>
      </c>
      <c r="O550" s="14">
        <f>VLOOKUP($C550,'Info on Coh Anal Stocks'!$A$6:$K$68,5,FALSE)</f>
        <v>1</v>
      </c>
      <c r="P550" s="14">
        <f>VLOOKUP($C550,'Info on Coh Anal Stocks'!$A$6:$K$68,6,FALSE)</f>
        <v>3</v>
      </c>
      <c r="Q550" s="14">
        <f>VLOOKUP($C550,'Info on Coh Anal Stocks'!$A$6:$K$68,7,FALSE)</f>
        <v>5</v>
      </c>
      <c r="R550" s="14">
        <f>VLOOKUP($C550,'Info on Coh Anal Stocks'!$A$6:$K$68,8,FALSE)</f>
        <v>6</v>
      </c>
      <c r="S550" s="14">
        <f>VLOOKUP($C550,'Info on Coh Anal Stocks'!$A$6:$K$68,9,FALSE)</f>
        <v>1</v>
      </c>
      <c r="T550" s="14">
        <f>VLOOKUP($C550,'Info on Coh Anal Stocks'!$A$6:$K$68,10,FALSE)</f>
        <v>1</v>
      </c>
      <c r="U550">
        <f t="shared" si="33"/>
        <v>2014</v>
      </c>
      <c r="V550" s="14">
        <f>VLOOKUP($C550,'Info on Coh Anal Stocks'!$A$6:$K$68,10,FALSE)</f>
        <v>1</v>
      </c>
      <c r="W550" t="str">
        <f t="shared" si="34"/>
        <v>stream</v>
      </c>
      <c r="X550">
        <f t="shared" si="35"/>
        <v>2</v>
      </c>
    </row>
    <row r="551" spans="1:24" x14ac:dyDescent="0.25">
      <c r="A551" s="14" t="str">
        <f t="shared" si="32"/>
        <v>TAK1975</v>
      </c>
      <c r="B551" s="14" t="s">
        <v>303</v>
      </c>
      <c r="C551" s="14" t="s">
        <v>116</v>
      </c>
      <c r="D551" s="14">
        <v>1975</v>
      </c>
      <c r="E551" s="14">
        <v>4.0355119999999998E-3</v>
      </c>
      <c r="F551" s="14">
        <v>5.6237080000000002E-2</v>
      </c>
      <c r="G551" s="14">
        <v>0.15553829999999999</v>
      </c>
      <c r="H551" s="14">
        <v>3</v>
      </c>
      <c r="I551" s="14">
        <v>6</v>
      </c>
      <c r="J551" s="14" t="s">
        <v>238</v>
      </c>
      <c r="K551" s="14">
        <v>6</v>
      </c>
      <c r="L551" s="14" t="str">
        <f>VLOOKUP($C551,'Info on Coh Anal Stocks'!$A$6:$K$68,2,FALSE)</f>
        <v>TBR</v>
      </c>
      <c r="M551" s="14" t="str">
        <f>VLOOKUP($C551,'Info on Coh Anal Stocks'!$A$6:$K$68,3,FALSE)</f>
        <v>TBR</v>
      </c>
      <c r="N551" s="14" t="str">
        <f>VLOOKUP($C551,'Info on Coh Anal Stocks'!$A$6:$K$68,4,FALSE)</f>
        <v>Taku Spring</v>
      </c>
      <c r="O551" s="14">
        <f>VLOOKUP($C551,'Info on Coh Anal Stocks'!$A$6:$K$68,5,FALSE)</f>
        <v>1</v>
      </c>
      <c r="P551" s="14">
        <f>VLOOKUP($C551,'Info on Coh Anal Stocks'!$A$6:$K$68,6,FALSE)</f>
        <v>3</v>
      </c>
      <c r="Q551" s="14">
        <f>VLOOKUP($C551,'Info on Coh Anal Stocks'!$A$6:$K$68,7,FALSE)</f>
        <v>5</v>
      </c>
      <c r="R551" s="14">
        <f>VLOOKUP($C551,'Info on Coh Anal Stocks'!$A$6:$K$68,8,FALSE)</f>
        <v>6</v>
      </c>
      <c r="S551" s="14">
        <f>VLOOKUP($C551,'Info on Coh Anal Stocks'!$A$6:$K$68,9,FALSE)</f>
        <v>1</v>
      </c>
      <c r="T551" s="14">
        <f>VLOOKUP($C551,'Info on Coh Anal Stocks'!$A$6:$K$68,10,FALSE)</f>
        <v>1</v>
      </c>
      <c r="U551">
        <f t="shared" si="33"/>
        <v>1977</v>
      </c>
      <c r="V551" s="14">
        <f>VLOOKUP($C551,'Info on Coh Anal Stocks'!$A$6:$K$68,10,FALSE)</f>
        <v>1</v>
      </c>
      <c r="W551" t="str">
        <f t="shared" si="34"/>
        <v>stream</v>
      </c>
      <c r="X551">
        <f t="shared" si="35"/>
        <v>0</v>
      </c>
    </row>
    <row r="552" spans="1:24" x14ac:dyDescent="0.25">
      <c r="A552" s="14" t="str">
        <f t="shared" si="32"/>
        <v>TAK1976</v>
      </c>
      <c r="B552" s="14" t="s">
        <v>303</v>
      </c>
      <c r="C552" s="14" t="s">
        <v>116</v>
      </c>
      <c r="D552" s="14">
        <v>1976</v>
      </c>
      <c r="E552" s="14">
        <v>6.5353380000000003E-4</v>
      </c>
      <c r="F552" s="14">
        <v>9.4634490000000005E-3</v>
      </c>
      <c r="G552" s="14">
        <v>2.6422629999999999E-2</v>
      </c>
      <c r="H552" s="14">
        <v>3</v>
      </c>
      <c r="I552" s="14">
        <v>6</v>
      </c>
      <c r="J552" s="14" t="s">
        <v>238</v>
      </c>
      <c r="K552" s="14">
        <v>6</v>
      </c>
      <c r="L552" s="14" t="str">
        <f>VLOOKUP($C552,'Info on Coh Anal Stocks'!$A$6:$K$68,2,FALSE)</f>
        <v>TBR</v>
      </c>
      <c r="M552" s="14" t="str">
        <f>VLOOKUP($C552,'Info on Coh Anal Stocks'!$A$6:$K$68,3,FALSE)</f>
        <v>TBR</v>
      </c>
      <c r="N552" s="14" t="str">
        <f>VLOOKUP($C552,'Info on Coh Anal Stocks'!$A$6:$K$68,4,FALSE)</f>
        <v>Taku Spring</v>
      </c>
      <c r="O552" s="14">
        <f>VLOOKUP($C552,'Info on Coh Anal Stocks'!$A$6:$K$68,5,FALSE)</f>
        <v>1</v>
      </c>
      <c r="P552" s="14">
        <f>VLOOKUP($C552,'Info on Coh Anal Stocks'!$A$6:$K$68,6,FALSE)</f>
        <v>3</v>
      </c>
      <c r="Q552" s="14">
        <f>VLOOKUP($C552,'Info on Coh Anal Stocks'!$A$6:$K$68,7,FALSE)</f>
        <v>5</v>
      </c>
      <c r="R552" s="14">
        <f>VLOOKUP($C552,'Info on Coh Anal Stocks'!$A$6:$K$68,8,FALSE)</f>
        <v>6</v>
      </c>
      <c r="S552" s="14">
        <f>VLOOKUP($C552,'Info on Coh Anal Stocks'!$A$6:$K$68,9,FALSE)</f>
        <v>1</v>
      </c>
      <c r="T552" s="14">
        <f>VLOOKUP($C552,'Info on Coh Anal Stocks'!$A$6:$K$68,10,FALSE)</f>
        <v>1</v>
      </c>
      <c r="U552">
        <f t="shared" si="33"/>
        <v>1978</v>
      </c>
      <c r="V552" s="14">
        <f>VLOOKUP($C552,'Info on Coh Anal Stocks'!$A$6:$K$68,10,FALSE)</f>
        <v>1</v>
      </c>
      <c r="W552" t="str">
        <f t="shared" si="34"/>
        <v>stream</v>
      </c>
      <c r="X552">
        <f t="shared" si="35"/>
        <v>0</v>
      </c>
    </row>
    <row r="553" spans="1:24" x14ac:dyDescent="0.25">
      <c r="A553" s="14" t="str">
        <f t="shared" si="32"/>
        <v>TAK1977</v>
      </c>
      <c r="B553" s="14" t="s">
        <v>303</v>
      </c>
      <c r="C553" s="14" t="s">
        <v>116</v>
      </c>
      <c r="D553" s="14">
        <v>1977</v>
      </c>
      <c r="E553" s="14">
        <v>5.3135439999999997E-4</v>
      </c>
      <c r="F553" s="14">
        <v>6.8656580000000002E-3</v>
      </c>
      <c r="G553" s="14">
        <v>1.8223530000000002E-2</v>
      </c>
      <c r="H553" s="14">
        <v>3</v>
      </c>
      <c r="I553" s="14">
        <v>6</v>
      </c>
      <c r="J553" s="14" t="s">
        <v>238</v>
      </c>
      <c r="K553" s="14">
        <v>6</v>
      </c>
      <c r="L553" s="14" t="str">
        <f>VLOOKUP($C553,'Info on Coh Anal Stocks'!$A$6:$K$68,2,FALSE)</f>
        <v>TBR</v>
      </c>
      <c r="M553" s="14" t="str">
        <f>VLOOKUP($C553,'Info on Coh Anal Stocks'!$A$6:$K$68,3,FALSE)</f>
        <v>TBR</v>
      </c>
      <c r="N553" s="14" t="str">
        <f>VLOOKUP($C553,'Info on Coh Anal Stocks'!$A$6:$K$68,4,FALSE)</f>
        <v>Taku Spring</v>
      </c>
      <c r="O553" s="14">
        <f>VLOOKUP($C553,'Info on Coh Anal Stocks'!$A$6:$K$68,5,FALSE)</f>
        <v>1</v>
      </c>
      <c r="P553" s="14">
        <f>VLOOKUP($C553,'Info on Coh Anal Stocks'!$A$6:$K$68,6,FALSE)</f>
        <v>3</v>
      </c>
      <c r="Q553" s="14">
        <f>VLOOKUP($C553,'Info on Coh Anal Stocks'!$A$6:$K$68,7,FALSE)</f>
        <v>5</v>
      </c>
      <c r="R553" s="14">
        <f>VLOOKUP($C553,'Info on Coh Anal Stocks'!$A$6:$K$68,8,FALSE)</f>
        <v>6</v>
      </c>
      <c r="S553" s="14">
        <f>VLOOKUP($C553,'Info on Coh Anal Stocks'!$A$6:$K$68,9,FALSE)</f>
        <v>1</v>
      </c>
      <c r="T553" s="14">
        <f>VLOOKUP($C553,'Info on Coh Anal Stocks'!$A$6:$K$68,10,FALSE)</f>
        <v>1</v>
      </c>
      <c r="U553">
        <f t="shared" si="33"/>
        <v>1979</v>
      </c>
      <c r="V553" s="14">
        <f>VLOOKUP($C553,'Info on Coh Anal Stocks'!$A$6:$K$68,10,FALSE)</f>
        <v>1</v>
      </c>
      <c r="W553" t="str">
        <f t="shared" si="34"/>
        <v>stream</v>
      </c>
      <c r="X553">
        <f t="shared" si="35"/>
        <v>0</v>
      </c>
    </row>
    <row r="554" spans="1:24" x14ac:dyDescent="0.25">
      <c r="A554" s="14" t="str">
        <f t="shared" si="32"/>
        <v>TAK1978</v>
      </c>
      <c r="B554" s="14" t="s">
        <v>303</v>
      </c>
      <c r="C554" s="14" t="s">
        <v>116</v>
      </c>
      <c r="D554" s="14">
        <v>1978</v>
      </c>
      <c r="E554" s="14">
        <v>5.2336069999999997E-4</v>
      </c>
      <c r="F554" s="14">
        <v>6.3741249999999996E-3</v>
      </c>
      <c r="G554" s="14">
        <v>1.7265289999999999E-2</v>
      </c>
      <c r="H554" s="14">
        <v>3</v>
      </c>
      <c r="I554" s="14">
        <v>6</v>
      </c>
      <c r="J554" s="14" t="s">
        <v>238</v>
      </c>
      <c r="K554" s="14">
        <v>6</v>
      </c>
      <c r="L554" s="14" t="str">
        <f>VLOOKUP($C554,'Info on Coh Anal Stocks'!$A$6:$K$68,2,FALSE)</f>
        <v>TBR</v>
      </c>
      <c r="M554" s="14" t="str">
        <f>VLOOKUP($C554,'Info on Coh Anal Stocks'!$A$6:$K$68,3,FALSE)</f>
        <v>TBR</v>
      </c>
      <c r="N554" s="14" t="str">
        <f>VLOOKUP($C554,'Info on Coh Anal Stocks'!$A$6:$K$68,4,FALSE)</f>
        <v>Taku Spring</v>
      </c>
      <c r="O554" s="14">
        <f>VLOOKUP($C554,'Info on Coh Anal Stocks'!$A$6:$K$68,5,FALSE)</f>
        <v>1</v>
      </c>
      <c r="P554" s="14">
        <f>VLOOKUP($C554,'Info on Coh Anal Stocks'!$A$6:$K$68,6,FALSE)</f>
        <v>3</v>
      </c>
      <c r="Q554" s="14">
        <f>VLOOKUP($C554,'Info on Coh Anal Stocks'!$A$6:$K$68,7,FALSE)</f>
        <v>5</v>
      </c>
      <c r="R554" s="14">
        <f>VLOOKUP($C554,'Info on Coh Anal Stocks'!$A$6:$K$68,8,FALSE)</f>
        <v>6</v>
      </c>
      <c r="S554" s="14">
        <f>VLOOKUP($C554,'Info on Coh Anal Stocks'!$A$6:$K$68,9,FALSE)</f>
        <v>1</v>
      </c>
      <c r="T554" s="14">
        <f>VLOOKUP($C554,'Info on Coh Anal Stocks'!$A$6:$K$68,10,FALSE)</f>
        <v>1</v>
      </c>
      <c r="U554">
        <f t="shared" si="33"/>
        <v>1980</v>
      </c>
      <c r="V554" s="14">
        <f>VLOOKUP($C554,'Info on Coh Anal Stocks'!$A$6:$K$68,10,FALSE)</f>
        <v>1</v>
      </c>
      <c r="W554" t="str">
        <f t="shared" si="34"/>
        <v>stream</v>
      </c>
      <c r="X554">
        <f t="shared" si="35"/>
        <v>0</v>
      </c>
    </row>
    <row r="555" spans="1:24" x14ac:dyDescent="0.25">
      <c r="A555" s="14" t="str">
        <f t="shared" si="32"/>
        <v>TAK1979</v>
      </c>
      <c r="B555" s="14" t="s">
        <v>303</v>
      </c>
      <c r="C555" s="14" t="s">
        <v>116</v>
      </c>
      <c r="D555" s="14">
        <v>1979</v>
      </c>
      <c r="E555" s="14">
        <v>1.014645E-3</v>
      </c>
      <c r="F555" s="14">
        <v>1.2165820000000001E-2</v>
      </c>
      <c r="G555" s="14">
        <v>3.5312690000000001E-2</v>
      </c>
      <c r="H555" s="14">
        <v>3</v>
      </c>
      <c r="I555" s="14">
        <v>6</v>
      </c>
      <c r="J555" s="14" t="s">
        <v>238</v>
      </c>
      <c r="K555" s="14">
        <v>6</v>
      </c>
      <c r="L555" s="14" t="str">
        <f>VLOOKUP($C555,'Info on Coh Anal Stocks'!$A$6:$K$68,2,FALSE)</f>
        <v>TBR</v>
      </c>
      <c r="M555" s="14" t="str">
        <f>VLOOKUP($C555,'Info on Coh Anal Stocks'!$A$6:$K$68,3,FALSE)</f>
        <v>TBR</v>
      </c>
      <c r="N555" s="14" t="str">
        <f>VLOOKUP($C555,'Info on Coh Anal Stocks'!$A$6:$K$68,4,FALSE)</f>
        <v>Taku Spring</v>
      </c>
      <c r="O555" s="14">
        <f>VLOOKUP($C555,'Info on Coh Anal Stocks'!$A$6:$K$68,5,FALSE)</f>
        <v>1</v>
      </c>
      <c r="P555" s="14">
        <f>VLOOKUP($C555,'Info on Coh Anal Stocks'!$A$6:$K$68,6,FALSE)</f>
        <v>3</v>
      </c>
      <c r="Q555" s="14">
        <f>VLOOKUP($C555,'Info on Coh Anal Stocks'!$A$6:$K$68,7,FALSE)</f>
        <v>5</v>
      </c>
      <c r="R555" s="14">
        <f>VLOOKUP($C555,'Info on Coh Anal Stocks'!$A$6:$K$68,8,FALSE)</f>
        <v>6</v>
      </c>
      <c r="S555" s="14">
        <f>VLOOKUP($C555,'Info on Coh Anal Stocks'!$A$6:$K$68,9,FALSE)</f>
        <v>1</v>
      </c>
      <c r="T555" s="14">
        <f>VLOOKUP($C555,'Info on Coh Anal Stocks'!$A$6:$K$68,10,FALSE)</f>
        <v>1</v>
      </c>
      <c r="U555">
        <f t="shared" si="33"/>
        <v>1981</v>
      </c>
      <c r="V555" s="14">
        <f>VLOOKUP($C555,'Info on Coh Anal Stocks'!$A$6:$K$68,10,FALSE)</f>
        <v>1</v>
      </c>
      <c r="W555" t="str">
        <f t="shared" si="34"/>
        <v>stream</v>
      </c>
      <c r="X555">
        <f t="shared" si="35"/>
        <v>0</v>
      </c>
    </row>
    <row r="556" spans="1:24" x14ac:dyDescent="0.25">
      <c r="A556" s="14" t="str">
        <f t="shared" si="32"/>
        <v>TAK1980</v>
      </c>
      <c r="B556" s="14" t="s">
        <v>303</v>
      </c>
      <c r="C556" s="14" t="s">
        <v>116</v>
      </c>
      <c r="D556" s="14">
        <v>1980</v>
      </c>
      <c r="E556" s="14">
        <v>5.2831570000000003E-4</v>
      </c>
      <c r="F556" s="14">
        <v>6.525416E-3</v>
      </c>
      <c r="G556" s="14">
        <v>1.8716119999999999E-2</v>
      </c>
      <c r="H556" s="14">
        <v>3</v>
      </c>
      <c r="I556" s="14">
        <v>6</v>
      </c>
      <c r="J556" s="14" t="s">
        <v>238</v>
      </c>
      <c r="K556" s="14">
        <v>6</v>
      </c>
      <c r="L556" s="14" t="str">
        <f>VLOOKUP($C556,'Info on Coh Anal Stocks'!$A$6:$K$68,2,FALSE)</f>
        <v>TBR</v>
      </c>
      <c r="M556" s="14" t="str">
        <f>VLOOKUP($C556,'Info on Coh Anal Stocks'!$A$6:$K$68,3,FALSE)</f>
        <v>TBR</v>
      </c>
      <c r="N556" s="14" t="str">
        <f>VLOOKUP($C556,'Info on Coh Anal Stocks'!$A$6:$K$68,4,FALSE)</f>
        <v>Taku Spring</v>
      </c>
      <c r="O556" s="14">
        <f>VLOOKUP($C556,'Info on Coh Anal Stocks'!$A$6:$K$68,5,FALSE)</f>
        <v>1</v>
      </c>
      <c r="P556" s="14">
        <f>VLOOKUP($C556,'Info on Coh Anal Stocks'!$A$6:$K$68,6,FALSE)</f>
        <v>3</v>
      </c>
      <c r="Q556" s="14">
        <f>VLOOKUP($C556,'Info on Coh Anal Stocks'!$A$6:$K$68,7,FALSE)</f>
        <v>5</v>
      </c>
      <c r="R556" s="14">
        <f>VLOOKUP($C556,'Info on Coh Anal Stocks'!$A$6:$K$68,8,FALSE)</f>
        <v>6</v>
      </c>
      <c r="S556" s="14">
        <f>VLOOKUP($C556,'Info on Coh Anal Stocks'!$A$6:$K$68,9,FALSE)</f>
        <v>1</v>
      </c>
      <c r="T556" s="14">
        <f>VLOOKUP($C556,'Info on Coh Anal Stocks'!$A$6:$K$68,10,FALSE)</f>
        <v>1</v>
      </c>
      <c r="U556">
        <f t="shared" si="33"/>
        <v>1982</v>
      </c>
      <c r="V556" s="14">
        <f>VLOOKUP($C556,'Info on Coh Anal Stocks'!$A$6:$K$68,10,FALSE)</f>
        <v>1</v>
      </c>
      <c r="W556" t="str">
        <f t="shared" si="34"/>
        <v>stream</v>
      </c>
      <c r="X556">
        <f t="shared" si="35"/>
        <v>0</v>
      </c>
    </row>
    <row r="557" spans="1:24" x14ac:dyDescent="0.25">
      <c r="A557" s="14" t="str">
        <f t="shared" si="32"/>
        <v>TAK1981</v>
      </c>
      <c r="B557" s="14" t="s">
        <v>303</v>
      </c>
      <c r="C557" s="14" t="s">
        <v>116</v>
      </c>
      <c r="D557" s="14">
        <v>1981</v>
      </c>
      <c r="E557" s="14">
        <v>3.8659879999999999E-3</v>
      </c>
      <c r="F557" s="14">
        <v>4.714252E-2</v>
      </c>
      <c r="G557" s="14">
        <v>0.1314303</v>
      </c>
      <c r="H557" s="14">
        <v>3</v>
      </c>
      <c r="I557" s="14">
        <v>6</v>
      </c>
      <c r="J557" s="14" t="s">
        <v>238</v>
      </c>
      <c r="K557" s="14">
        <v>6</v>
      </c>
      <c r="L557" s="14" t="str">
        <f>VLOOKUP($C557,'Info on Coh Anal Stocks'!$A$6:$K$68,2,FALSE)</f>
        <v>TBR</v>
      </c>
      <c r="M557" s="14" t="str">
        <f>VLOOKUP($C557,'Info on Coh Anal Stocks'!$A$6:$K$68,3,FALSE)</f>
        <v>TBR</v>
      </c>
      <c r="N557" s="14" t="str">
        <f>VLOOKUP($C557,'Info on Coh Anal Stocks'!$A$6:$K$68,4,FALSE)</f>
        <v>Taku Spring</v>
      </c>
      <c r="O557" s="14">
        <f>VLOOKUP($C557,'Info on Coh Anal Stocks'!$A$6:$K$68,5,FALSE)</f>
        <v>1</v>
      </c>
      <c r="P557" s="14">
        <f>VLOOKUP($C557,'Info on Coh Anal Stocks'!$A$6:$K$68,6,FALSE)</f>
        <v>3</v>
      </c>
      <c r="Q557" s="14">
        <f>VLOOKUP($C557,'Info on Coh Anal Stocks'!$A$6:$K$68,7,FALSE)</f>
        <v>5</v>
      </c>
      <c r="R557" s="14">
        <f>VLOOKUP($C557,'Info on Coh Anal Stocks'!$A$6:$K$68,8,FALSE)</f>
        <v>6</v>
      </c>
      <c r="S557" s="14">
        <f>VLOOKUP($C557,'Info on Coh Anal Stocks'!$A$6:$K$68,9,FALSE)</f>
        <v>1</v>
      </c>
      <c r="T557" s="14">
        <f>VLOOKUP($C557,'Info on Coh Anal Stocks'!$A$6:$K$68,10,FALSE)</f>
        <v>1</v>
      </c>
      <c r="U557">
        <f t="shared" si="33"/>
        <v>1983</v>
      </c>
      <c r="V557" s="14">
        <f>VLOOKUP($C557,'Info on Coh Anal Stocks'!$A$6:$K$68,10,FALSE)</f>
        <v>1</v>
      </c>
      <c r="W557" t="str">
        <f t="shared" si="34"/>
        <v>stream</v>
      </c>
      <c r="X557">
        <f t="shared" si="35"/>
        <v>0</v>
      </c>
    </row>
    <row r="558" spans="1:24" x14ac:dyDescent="0.25">
      <c r="A558" s="14" t="str">
        <f t="shared" si="32"/>
        <v>TAK1982</v>
      </c>
      <c r="B558" s="14" t="s">
        <v>303</v>
      </c>
      <c r="C558" s="14" t="s">
        <v>116</v>
      </c>
      <c r="D558" s="14">
        <v>1982</v>
      </c>
      <c r="E558" s="14" t="s">
        <v>142</v>
      </c>
      <c r="F558" s="14" t="s">
        <v>142</v>
      </c>
      <c r="G558" s="14" t="s">
        <v>142</v>
      </c>
      <c r="H558" s="14" t="s">
        <v>142</v>
      </c>
      <c r="I558" s="14" t="s">
        <v>142</v>
      </c>
      <c r="J558" s="14" t="s">
        <v>142</v>
      </c>
      <c r="K558" s="14" t="s">
        <v>142</v>
      </c>
      <c r="L558" s="14" t="str">
        <f>VLOOKUP($C558,'Info on Coh Anal Stocks'!$A$6:$K$68,2,FALSE)</f>
        <v>TBR</v>
      </c>
      <c r="M558" s="14" t="str">
        <f>VLOOKUP($C558,'Info on Coh Anal Stocks'!$A$6:$K$68,3,FALSE)</f>
        <v>TBR</v>
      </c>
      <c r="N558" s="14" t="str">
        <f>VLOOKUP($C558,'Info on Coh Anal Stocks'!$A$6:$K$68,4,FALSE)</f>
        <v>Taku Spring</v>
      </c>
      <c r="O558" s="14">
        <f>VLOOKUP($C558,'Info on Coh Anal Stocks'!$A$6:$K$68,5,FALSE)</f>
        <v>1</v>
      </c>
      <c r="P558" s="14">
        <f>VLOOKUP($C558,'Info on Coh Anal Stocks'!$A$6:$K$68,6,FALSE)</f>
        <v>3</v>
      </c>
      <c r="Q558" s="14">
        <f>VLOOKUP($C558,'Info on Coh Anal Stocks'!$A$6:$K$68,7,FALSE)</f>
        <v>5</v>
      </c>
      <c r="R558" s="14">
        <f>VLOOKUP($C558,'Info on Coh Anal Stocks'!$A$6:$K$68,8,FALSE)</f>
        <v>6</v>
      </c>
      <c r="S558" s="14">
        <f>VLOOKUP($C558,'Info on Coh Anal Stocks'!$A$6:$K$68,9,FALSE)</f>
        <v>1</v>
      </c>
      <c r="T558" s="14">
        <f>VLOOKUP($C558,'Info on Coh Anal Stocks'!$A$6:$K$68,10,FALSE)</f>
        <v>1</v>
      </c>
      <c r="U558">
        <f t="shared" si="33"/>
        <v>1984</v>
      </c>
      <c r="V558" s="14">
        <f>VLOOKUP($C558,'Info on Coh Anal Stocks'!$A$6:$K$68,10,FALSE)</f>
        <v>1</v>
      </c>
      <c r="W558" t="str">
        <f t="shared" si="34"/>
        <v>stream</v>
      </c>
      <c r="X558" t="str">
        <f t="shared" si="35"/>
        <v>na</v>
      </c>
    </row>
    <row r="559" spans="1:24" x14ac:dyDescent="0.25">
      <c r="A559" s="14" t="str">
        <f t="shared" si="32"/>
        <v>TAK1983</v>
      </c>
      <c r="B559" s="14" t="s">
        <v>303</v>
      </c>
      <c r="C559" s="14" t="s">
        <v>116</v>
      </c>
      <c r="D559" s="14">
        <v>1983</v>
      </c>
      <c r="E559" s="14" t="s">
        <v>142</v>
      </c>
      <c r="F559" s="14" t="s">
        <v>142</v>
      </c>
      <c r="G559" s="14" t="s">
        <v>142</v>
      </c>
      <c r="H559" s="14" t="s">
        <v>142</v>
      </c>
      <c r="I559" s="14" t="s">
        <v>142</v>
      </c>
      <c r="J559" s="14" t="s">
        <v>142</v>
      </c>
      <c r="K559" s="14" t="s">
        <v>142</v>
      </c>
      <c r="L559" s="14" t="str">
        <f>VLOOKUP($C559,'Info on Coh Anal Stocks'!$A$6:$K$68,2,FALSE)</f>
        <v>TBR</v>
      </c>
      <c r="M559" s="14" t="str">
        <f>VLOOKUP($C559,'Info on Coh Anal Stocks'!$A$6:$K$68,3,FALSE)</f>
        <v>TBR</v>
      </c>
      <c r="N559" s="14" t="str">
        <f>VLOOKUP($C559,'Info on Coh Anal Stocks'!$A$6:$K$68,4,FALSE)</f>
        <v>Taku Spring</v>
      </c>
      <c r="O559" s="14">
        <f>VLOOKUP($C559,'Info on Coh Anal Stocks'!$A$6:$K$68,5,FALSE)</f>
        <v>1</v>
      </c>
      <c r="P559" s="14">
        <f>VLOOKUP($C559,'Info on Coh Anal Stocks'!$A$6:$K$68,6,FALSE)</f>
        <v>3</v>
      </c>
      <c r="Q559" s="14">
        <f>VLOOKUP($C559,'Info on Coh Anal Stocks'!$A$6:$K$68,7,FALSE)</f>
        <v>5</v>
      </c>
      <c r="R559" s="14">
        <f>VLOOKUP($C559,'Info on Coh Anal Stocks'!$A$6:$K$68,8,FALSE)</f>
        <v>6</v>
      </c>
      <c r="S559" s="14">
        <f>VLOOKUP($C559,'Info on Coh Anal Stocks'!$A$6:$K$68,9,FALSE)</f>
        <v>1</v>
      </c>
      <c r="T559" s="14">
        <f>VLOOKUP($C559,'Info on Coh Anal Stocks'!$A$6:$K$68,10,FALSE)</f>
        <v>1</v>
      </c>
      <c r="U559">
        <f t="shared" si="33"/>
        <v>1985</v>
      </c>
      <c r="V559" s="14">
        <f>VLOOKUP($C559,'Info on Coh Anal Stocks'!$A$6:$K$68,10,FALSE)</f>
        <v>1</v>
      </c>
      <c r="W559" t="str">
        <f t="shared" si="34"/>
        <v>stream</v>
      </c>
      <c r="X559" t="str">
        <f t="shared" si="35"/>
        <v>na</v>
      </c>
    </row>
    <row r="560" spans="1:24" x14ac:dyDescent="0.25">
      <c r="A560" s="14" t="str">
        <f t="shared" si="32"/>
        <v>TAK1984</v>
      </c>
      <c r="B560" s="14" t="s">
        <v>303</v>
      </c>
      <c r="C560" s="14" t="s">
        <v>116</v>
      </c>
      <c r="D560" s="14">
        <v>1984</v>
      </c>
      <c r="E560" s="14" t="s">
        <v>142</v>
      </c>
      <c r="F560" s="14" t="s">
        <v>142</v>
      </c>
      <c r="G560" s="14" t="s">
        <v>142</v>
      </c>
      <c r="H560" s="14" t="s">
        <v>142</v>
      </c>
      <c r="I560" s="14" t="s">
        <v>142</v>
      </c>
      <c r="J560" s="14" t="s">
        <v>142</v>
      </c>
      <c r="K560" s="14" t="s">
        <v>142</v>
      </c>
      <c r="L560" s="14" t="str">
        <f>VLOOKUP($C560,'Info on Coh Anal Stocks'!$A$6:$K$68,2,FALSE)</f>
        <v>TBR</v>
      </c>
      <c r="M560" s="14" t="str">
        <f>VLOOKUP($C560,'Info on Coh Anal Stocks'!$A$6:$K$68,3,FALSE)</f>
        <v>TBR</v>
      </c>
      <c r="N560" s="14" t="str">
        <f>VLOOKUP($C560,'Info on Coh Anal Stocks'!$A$6:$K$68,4,FALSE)</f>
        <v>Taku Spring</v>
      </c>
      <c r="O560" s="14">
        <f>VLOOKUP($C560,'Info on Coh Anal Stocks'!$A$6:$K$68,5,FALSE)</f>
        <v>1</v>
      </c>
      <c r="P560" s="14">
        <f>VLOOKUP($C560,'Info on Coh Anal Stocks'!$A$6:$K$68,6,FALSE)</f>
        <v>3</v>
      </c>
      <c r="Q560" s="14">
        <f>VLOOKUP($C560,'Info on Coh Anal Stocks'!$A$6:$K$68,7,FALSE)</f>
        <v>5</v>
      </c>
      <c r="R560" s="14">
        <f>VLOOKUP($C560,'Info on Coh Anal Stocks'!$A$6:$K$68,8,FALSE)</f>
        <v>6</v>
      </c>
      <c r="S560" s="14">
        <f>VLOOKUP($C560,'Info on Coh Anal Stocks'!$A$6:$K$68,9,FALSE)</f>
        <v>1</v>
      </c>
      <c r="T560" s="14">
        <f>VLOOKUP($C560,'Info on Coh Anal Stocks'!$A$6:$K$68,10,FALSE)</f>
        <v>1</v>
      </c>
      <c r="U560">
        <f t="shared" si="33"/>
        <v>1986</v>
      </c>
      <c r="V560" s="14">
        <f>VLOOKUP($C560,'Info on Coh Anal Stocks'!$A$6:$K$68,10,FALSE)</f>
        <v>1</v>
      </c>
      <c r="W560" t="str">
        <f t="shared" si="34"/>
        <v>stream</v>
      </c>
      <c r="X560" t="str">
        <f t="shared" si="35"/>
        <v>na</v>
      </c>
    </row>
    <row r="561" spans="1:24" x14ac:dyDescent="0.25">
      <c r="A561" s="14" t="str">
        <f t="shared" si="32"/>
        <v>TAK1985</v>
      </c>
      <c r="B561" s="14" t="s">
        <v>303</v>
      </c>
      <c r="C561" s="14" t="s">
        <v>116</v>
      </c>
      <c r="D561" s="14">
        <v>1985</v>
      </c>
      <c r="E561" s="14" t="s">
        <v>142</v>
      </c>
      <c r="F561" s="14" t="s">
        <v>142</v>
      </c>
      <c r="G561" s="14" t="s">
        <v>142</v>
      </c>
      <c r="H561" s="14" t="s">
        <v>142</v>
      </c>
      <c r="I561" s="14" t="s">
        <v>142</v>
      </c>
      <c r="J561" s="14" t="s">
        <v>142</v>
      </c>
      <c r="K561" s="14" t="s">
        <v>142</v>
      </c>
      <c r="L561" s="14" t="str">
        <f>VLOOKUP($C561,'Info on Coh Anal Stocks'!$A$6:$K$68,2,FALSE)</f>
        <v>TBR</v>
      </c>
      <c r="M561" s="14" t="str">
        <f>VLOOKUP($C561,'Info on Coh Anal Stocks'!$A$6:$K$68,3,FALSE)</f>
        <v>TBR</v>
      </c>
      <c r="N561" s="14" t="str">
        <f>VLOOKUP($C561,'Info on Coh Anal Stocks'!$A$6:$K$68,4,FALSE)</f>
        <v>Taku Spring</v>
      </c>
      <c r="O561" s="14">
        <f>VLOOKUP($C561,'Info on Coh Anal Stocks'!$A$6:$K$68,5,FALSE)</f>
        <v>1</v>
      </c>
      <c r="P561" s="14">
        <f>VLOOKUP($C561,'Info on Coh Anal Stocks'!$A$6:$K$68,6,FALSE)</f>
        <v>3</v>
      </c>
      <c r="Q561" s="14">
        <f>VLOOKUP($C561,'Info on Coh Anal Stocks'!$A$6:$K$68,7,FALSE)</f>
        <v>5</v>
      </c>
      <c r="R561" s="14">
        <f>VLOOKUP($C561,'Info on Coh Anal Stocks'!$A$6:$K$68,8,FALSE)</f>
        <v>6</v>
      </c>
      <c r="S561" s="14">
        <f>VLOOKUP($C561,'Info on Coh Anal Stocks'!$A$6:$K$68,9,FALSE)</f>
        <v>1</v>
      </c>
      <c r="T561" s="14">
        <f>VLOOKUP($C561,'Info on Coh Anal Stocks'!$A$6:$K$68,10,FALSE)</f>
        <v>1</v>
      </c>
      <c r="U561">
        <f t="shared" si="33"/>
        <v>1987</v>
      </c>
      <c r="V561" s="14">
        <f>VLOOKUP($C561,'Info on Coh Anal Stocks'!$A$6:$K$68,10,FALSE)</f>
        <v>1</v>
      </c>
      <c r="W561" t="str">
        <f t="shared" si="34"/>
        <v>stream</v>
      </c>
      <c r="X561" t="str">
        <f t="shared" si="35"/>
        <v>na</v>
      </c>
    </row>
    <row r="562" spans="1:24" x14ac:dyDescent="0.25">
      <c r="A562" s="14" t="str">
        <f t="shared" si="32"/>
        <v>TAK1986</v>
      </c>
      <c r="B562" s="14" t="s">
        <v>303</v>
      </c>
      <c r="C562" s="14" t="s">
        <v>116</v>
      </c>
      <c r="D562" s="14">
        <v>1986</v>
      </c>
      <c r="E562" s="14" t="s">
        <v>142</v>
      </c>
      <c r="F562" s="14" t="s">
        <v>142</v>
      </c>
      <c r="G562" s="14" t="s">
        <v>142</v>
      </c>
      <c r="H562" s="14" t="s">
        <v>142</v>
      </c>
      <c r="I562" s="14" t="s">
        <v>142</v>
      </c>
      <c r="J562" s="14" t="s">
        <v>142</v>
      </c>
      <c r="K562" s="14" t="s">
        <v>142</v>
      </c>
      <c r="L562" s="14" t="str">
        <f>VLOOKUP($C562,'Info on Coh Anal Stocks'!$A$6:$K$68,2,FALSE)</f>
        <v>TBR</v>
      </c>
      <c r="M562" s="14" t="str">
        <f>VLOOKUP($C562,'Info on Coh Anal Stocks'!$A$6:$K$68,3,FALSE)</f>
        <v>TBR</v>
      </c>
      <c r="N562" s="14" t="str">
        <f>VLOOKUP($C562,'Info on Coh Anal Stocks'!$A$6:$K$68,4,FALSE)</f>
        <v>Taku Spring</v>
      </c>
      <c r="O562" s="14">
        <f>VLOOKUP($C562,'Info on Coh Anal Stocks'!$A$6:$K$68,5,FALSE)</f>
        <v>1</v>
      </c>
      <c r="P562" s="14">
        <f>VLOOKUP($C562,'Info on Coh Anal Stocks'!$A$6:$K$68,6,FALSE)</f>
        <v>3</v>
      </c>
      <c r="Q562" s="14">
        <f>VLOOKUP($C562,'Info on Coh Anal Stocks'!$A$6:$K$68,7,FALSE)</f>
        <v>5</v>
      </c>
      <c r="R562" s="14">
        <f>VLOOKUP($C562,'Info on Coh Anal Stocks'!$A$6:$K$68,8,FALSE)</f>
        <v>6</v>
      </c>
      <c r="S562" s="14">
        <f>VLOOKUP($C562,'Info on Coh Anal Stocks'!$A$6:$K$68,9,FALSE)</f>
        <v>1</v>
      </c>
      <c r="T562" s="14">
        <f>VLOOKUP($C562,'Info on Coh Anal Stocks'!$A$6:$K$68,10,FALSE)</f>
        <v>1</v>
      </c>
      <c r="U562">
        <f t="shared" si="33"/>
        <v>1988</v>
      </c>
      <c r="V562" s="14">
        <f>VLOOKUP($C562,'Info on Coh Anal Stocks'!$A$6:$K$68,10,FALSE)</f>
        <v>1</v>
      </c>
      <c r="W562" t="str">
        <f t="shared" si="34"/>
        <v>stream</v>
      </c>
      <c r="X562" t="str">
        <f t="shared" si="35"/>
        <v>na</v>
      </c>
    </row>
    <row r="563" spans="1:24" x14ac:dyDescent="0.25">
      <c r="A563" s="14" t="str">
        <f t="shared" si="32"/>
        <v>TAK1987</v>
      </c>
      <c r="B563" s="14" t="s">
        <v>303</v>
      </c>
      <c r="C563" s="14" t="s">
        <v>116</v>
      </c>
      <c r="D563" s="14">
        <v>1987</v>
      </c>
      <c r="E563" s="14" t="s">
        <v>142</v>
      </c>
      <c r="F563" s="14" t="s">
        <v>142</v>
      </c>
      <c r="G563" s="14" t="s">
        <v>142</v>
      </c>
      <c r="H563" s="14" t="s">
        <v>142</v>
      </c>
      <c r="I563" s="14" t="s">
        <v>142</v>
      </c>
      <c r="J563" s="14" t="s">
        <v>142</v>
      </c>
      <c r="K563" s="14" t="s">
        <v>142</v>
      </c>
      <c r="L563" s="14" t="str">
        <f>VLOOKUP($C563,'Info on Coh Anal Stocks'!$A$6:$K$68,2,FALSE)</f>
        <v>TBR</v>
      </c>
      <c r="M563" s="14" t="str">
        <f>VLOOKUP($C563,'Info on Coh Anal Stocks'!$A$6:$K$68,3,FALSE)</f>
        <v>TBR</v>
      </c>
      <c r="N563" s="14" t="str">
        <f>VLOOKUP($C563,'Info on Coh Anal Stocks'!$A$6:$K$68,4,FALSE)</f>
        <v>Taku Spring</v>
      </c>
      <c r="O563" s="14">
        <f>VLOOKUP($C563,'Info on Coh Anal Stocks'!$A$6:$K$68,5,FALSE)</f>
        <v>1</v>
      </c>
      <c r="P563" s="14">
        <f>VLOOKUP($C563,'Info on Coh Anal Stocks'!$A$6:$K$68,6,FALSE)</f>
        <v>3</v>
      </c>
      <c r="Q563" s="14">
        <f>VLOOKUP($C563,'Info on Coh Anal Stocks'!$A$6:$K$68,7,FALSE)</f>
        <v>5</v>
      </c>
      <c r="R563" s="14">
        <f>VLOOKUP($C563,'Info on Coh Anal Stocks'!$A$6:$K$68,8,FALSE)</f>
        <v>6</v>
      </c>
      <c r="S563" s="14">
        <f>VLOOKUP($C563,'Info on Coh Anal Stocks'!$A$6:$K$68,9,FALSE)</f>
        <v>1</v>
      </c>
      <c r="T563" s="14">
        <f>VLOOKUP($C563,'Info on Coh Anal Stocks'!$A$6:$K$68,10,FALSE)</f>
        <v>1</v>
      </c>
      <c r="U563">
        <f t="shared" si="33"/>
        <v>1989</v>
      </c>
      <c r="V563" s="14">
        <f>VLOOKUP($C563,'Info on Coh Anal Stocks'!$A$6:$K$68,10,FALSE)</f>
        <v>1</v>
      </c>
      <c r="W563" t="str">
        <f t="shared" si="34"/>
        <v>stream</v>
      </c>
      <c r="X563" t="str">
        <f t="shared" si="35"/>
        <v>na</v>
      </c>
    </row>
    <row r="564" spans="1:24" x14ac:dyDescent="0.25">
      <c r="A564" s="14" t="str">
        <f t="shared" ref="A564:A627" si="36">CONCATENATE(C564,D564)</f>
        <v>TAK1988</v>
      </c>
      <c r="B564" s="14" t="s">
        <v>303</v>
      </c>
      <c r="C564" s="14" t="s">
        <v>116</v>
      </c>
      <c r="D564" s="14">
        <v>1988</v>
      </c>
      <c r="E564" s="14" t="s">
        <v>142</v>
      </c>
      <c r="F564" s="14" t="s">
        <v>142</v>
      </c>
      <c r="G564" s="14" t="s">
        <v>142</v>
      </c>
      <c r="H564" s="14" t="s">
        <v>142</v>
      </c>
      <c r="I564" s="14" t="s">
        <v>142</v>
      </c>
      <c r="J564" s="14" t="s">
        <v>142</v>
      </c>
      <c r="K564" s="14" t="s">
        <v>142</v>
      </c>
      <c r="L564" s="14" t="str">
        <f>VLOOKUP($C564,'Info on Coh Anal Stocks'!$A$6:$K$68,2,FALSE)</f>
        <v>TBR</v>
      </c>
      <c r="M564" s="14" t="str">
        <f>VLOOKUP($C564,'Info on Coh Anal Stocks'!$A$6:$K$68,3,FALSE)</f>
        <v>TBR</v>
      </c>
      <c r="N564" s="14" t="str">
        <f>VLOOKUP($C564,'Info on Coh Anal Stocks'!$A$6:$K$68,4,FALSE)</f>
        <v>Taku Spring</v>
      </c>
      <c r="O564" s="14">
        <f>VLOOKUP($C564,'Info on Coh Anal Stocks'!$A$6:$K$68,5,FALSE)</f>
        <v>1</v>
      </c>
      <c r="P564" s="14">
        <f>VLOOKUP($C564,'Info on Coh Anal Stocks'!$A$6:$K$68,6,FALSE)</f>
        <v>3</v>
      </c>
      <c r="Q564" s="14">
        <f>VLOOKUP($C564,'Info on Coh Anal Stocks'!$A$6:$K$68,7,FALSE)</f>
        <v>5</v>
      </c>
      <c r="R564" s="14">
        <f>VLOOKUP($C564,'Info on Coh Anal Stocks'!$A$6:$K$68,8,FALSE)</f>
        <v>6</v>
      </c>
      <c r="S564" s="14">
        <f>VLOOKUP($C564,'Info on Coh Anal Stocks'!$A$6:$K$68,9,FALSE)</f>
        <v>1</v>
      </c>
      <c r="T564" s="14">
        <f>VLOOKUP($C564,'Info on Coh Anal Stocks'!$A$6:$K$68,10,FALSE)</f>
        <v>1</v>
      </c>
      <c r="U564">
        <f t="shared" ref="U564:U627" si="37">IF($S564=0,($D564+1),($D564+2))</f>
        <v>1990</v>
      </c>
      <c r="V564" s="14">
        <f>VLOOKUP($C564,'Info on Coh Anal Stocks'!$A$6:$K$68,10,FALSE)</f>
        <v>1</v>
      </c>
      <c r="W564" t="str">
        <f t="shared" ref="W564:W627" si="38">IF(S564=0,"ocean","stream")</f>
        <v>stream</v>
      </c>
      <c r="X564" t="str">
        <f t="shared" si="35"/>
        <v>na</v>
      </c>
    </row>
    <row r="565" spans="1:24" x14ac:dyDescent="0.25">
      <c r="A565" s="14" t="str">
        <f t="shared" si="36"/>
        <v>TAK1989</v>
      </c>
      <c r="B565" s="14" t="s">
        <v>303</v>
      </c>
      <c r="C565" s="14" t="s">
        <v>116</v>
      </c>
      <c r="D565" s="14">
        <v>1989</v>
      </c>
      <c r="E565" s="14" t="s">
        <v>142</v>
      </c>
      <c r="F565" s="14" t="s">
        <v>142</v>
      </c>
      <c r="G565" s="14" t="s">
        <v>142</v>
      </c>
      <c r="H565" s="14" t="s">
        <v>142</v>
      </c>
      <c r="I565" s="14" t="s">
        <v>142</v>
      </c>
      <c r="J565" s="14" t="s">
        <v>142</v>
      </c>
      <c r="K565" s="14" t="s">
        <v>142</v>
      </c>
      <c r="L565" s="14" t="str">
        <f>VLOOKUP($C565,'Info on Coh Anal Stocks'!$A$6:$K$68,2,FALSE)</f>
        <v>TBR</v>
      </c>
      <c r="M565" s="14" t="str">
        <f>VLOOKUP($C565,'Info on Coh Anal Stocks'!$A$6:$K$68,3,FALSE)</f>
        <v>TBR</v>
      </c>
      <c r="N565" s="14" t="str">
        <f>VLOOKUP($C565,'Info on Coh Anal Stocks'!$A$6:$K$68,4,FALSE)</f>
        <v>Taku Spring</v>
      </c>
      <c r="O565" s="14">
        <f>VLOOKUP($C565,'Info on Coh Anal Stocks'!$A$6:$K$68,5,FALSE)</f>
        <v>1</v>
      </c>
      <c r="P565" s="14">
        <f>VLOOKUP($C565,'Info on Coh Anal Stocks'!$A$6:$K$68,6,FALSE)</f>
        <v>3</v>
      </c>
      <c r="Q565" s="14">
        <f>VLOOKUP($C565,'Info on Coh Anal Stocks'!$A$6:$K$68,7,FALSE)</f>
        <v>5</v>
      </c>
      <c r="R565" s="14">
        <f>VLOOKUP($C565,'Info on Coh Anal Stocks'!$A$6:$K$68,8,FALSE)</f>
        <v>6</v>
      </c>
      <c r="S565" s="14">
        <f>VLOOKUP($C565,'Info on Coh Anal Stocks'!$A$6:$K$68,9,FALSE)</f>
        <v>1</v>
      </c>
      <c r="T565" s="14">
        <f>VLOOKUP($C565,'Info on Coh Anal Stocks'!$A$6:$K$68,10,FALSE)</f>
        <v>1</v>
      </c>
      <c r="U565">
        <f t="shared" si="37"/>
        <v>1991</v>
      </c>
      <c r="V565" s="14">
        <f>VLOOKUP($C565,'Info on Coh Anal Stocks'!$A$6:$K$68,10,FALSE)</f>
        <v>1</v>
      </c>
      <c r="W565" t="str">
        <f t="shared" si="38"/>
        <v>stream</v>
      </c>
      <c r="X565" t="str">
        <f t="shared" si="35"/>
        <v>na</v>
      </c>
    </row>
    <row r="566" spans="1:24" x14ac:dyDescent="0.25">
      <c r="A566" s="14" t="str">
        <f t="shared" si="36"/>
        <v>TAK1990</v>
      </c>
      <c r="B566" s="14" t="s">
        <v>303</v>
      </c>
      <c r="C566" s="14" t="s">
        <v>116</v>
      </c>
      <c r="D566" s="14">
        <v>1990</v>
      </c>
      <c r="E566" s="14" t="s">
        <v>142</v>
      </c>
      <c r="F566" s="14" t="s">
        <v>142</v>
      </c>
      <c r="G566" s="14" t="s">
        <v>142</v>
      </c>
      <c r="H566" s="14" t="s">
        <v>142</v>
      </c>
      <c r="I566" s="14" t="s">
        <v>142</v>
      </c>
      <c r="J566" s="14" t="s">
        <v>142</v>
      </c>
      <c r="K566" s="14" t="s">
        <v>142</v>
      </c>
      <c r="L566" s="14" t="str">
        <f>VLOOKUP($C566,'Info on Coh Anal Stocks'!$A$6:$K$68,2,FALSE)</f>
        <v>TBR</v>
      </c>
      <c r="M566" s="14" t="str">
        <f>VLOOKUP($C566,'Info on Coh Anal Stocks'!$A$6:$K$68,3,FALSE)</f>
        <v>TBR</v>
      </c>
      <c r="N566" s="14" t="str">
        <f>VLOOKUP($C566,'Info on Coh Anal Stocks'!$A$6:$K$68,4,FALSE)</f>
        <v>Taku Spring</v>
      </c>
      <c r="O566" s="14">
        <f>VLOOKUP($C566,'Info on Coh Anal Stocks'!$A$6:$K$68,5,FALSE)</f>
        <v>1</v>
      </c>
      <c r="P566" s="14">
        <f>VLOOKUP($C566,'Info on Coh Anal Stocks'!$A$6:$K$68,6,FALSE)</f>
        <v>3</v>
      </c>
      <c r="Q566" s="14">
        <f>VLOOKUP($C566,'Info on Coh Anal Stocks'!$A$6:$K$68,7,FALSE)</f>
        <v>5</v>
      </c>
      <c r="R566" s="14">
        <f>VLOOKUP($C566,'Info on Coh Anal Stocks'!$A$6:$K$68,8,FALSE)</f>
        <v>6</v>
      </c>
      <c r="S566" s="14">
        <f>VLOOKUP($C566,'Info on Coh Anal Stocks'!$A$6:$K$68,9,FALSE)</f>
        <v>1</v>
      </c>
      <c r="T566" s="14">
        <f>VLOOKUP($C566,'Info on Coh Anal Stocks'!$A$6:$K$68,10,FALSE)</f>
        <v>1</v>
      </c>
      <c r="U566">
        <f t="shared" si="37"/>
        <v>1992</v>
      </c>
      <c r="V566" s="14">
        <f>VLOOKUP($C566,'Info on Coh Anal Stocks'!$A$6:$K$68,10,FALSE)</f>
        <v>1</v>
      </c>
      <c r="W566" t="str">
        <f t="shared" si="38"/>
        <v>stream</v>
      </c>
      <c r="X566" t="str">
        <f t="shared" si="35"/>
        <v>na</v>
      </c>
    </row>
    <row r="567" spans="1:24" x14ac:dyDescent="0.25">
      <c r="A567" s="14" t="str">
        <f t="shared" si="36"/>
        <v>TAK1991</v>
      </c>
      <c r="B567" s="14" t="s">
        <v>303</v>
      </c>
      <c r="C567" s="14" t="s">
        <v>116</v>
      </c>
      <c r="D567" s="14">
        <v>1991</v>
      </c>
      <c r="E567" s="14">
        <v>6.6601159999999998E-3</v>
      </c>
      <c r="F567" s="14">
        <v>9.103427E-2</v>
      </c>
      <c r="G567" s="14">
        <v>0.26474589999999998</v>
      </c>
      <c r="H567" s="14">
        <v>3</v>
      </c>
      <c r="I567" s="14">
        <v>6</v>
      </c>
      <c r="J567" s="14" t="s">
        <v>238</v>
      </c>
      <c r="K567" s="14">
        <v>6</v>
      </c>
      <c r="L567" s="14" t="str">
        <f>VLOOKUP($C567,'Info on Coh Anal Stocks'!$A$6:$K$68,2,FALSE)</f>
        <v>TBR</v>
      </c>
      <c r="M567" s="14" t="str">
        <f>VLOOKUP($C567,'Info on Coh Anal Stocks'!$A$6:$K$68,3,FALSE)</f>
        <v>TBR</v>
      </c>
      <c r="N567" s="14" t="str">
        <f>VLOOKUP($C567,'Info on Coh Anal Stocks'!$A$6:$K$68,4,FALSE)</f>
        <v>Taku Spring</v>
      </c>
      <c r="O567" s="14">
        <f>VLOOKUP($C567,'Info on Coh Anal Stocks'!$A$6:$K$68,5,FALSE)</f>
        <v>1</v>
      </c>
      <c r="P567" s="14">
        <f>VLOOKUP($C567,'Info on Coh Anal Stocks'!$A$6:$K$68,6,FALSE)</f>
        <v>3</v>
      </c>
      <c r="Q567" s="14">
        <f>VLOOKUP($C567,'Info on Coh Anal Stocks'!$A$6:$K$68,7,FALSE)</f>
        <v>5</v>
      </c>
      <c r="R567" s="14">
        <f>VLOOKUP($C567,'Info on Coh Anal Stocks'!$A$6:$K$68,8,FALSE)</f>
        <v>6</v>
      </c>
      <c r="S567" s="14">
        <f>VLOOKUP($C567,'Info on Coh Anal Stocks'!$A$6:$K$68,9,FALSE)</f>
        <v>1</v>
      </c>
      <c r="T567" s="14">
        <f>VLOOKUP($C567,'Info on Coh Anal Stocks'!$A$6:$K$68,10,FALSE)</f>
        <v>1</v>
      </c>
      <c r="U567">
        <f t="shared" si="37"/>
        <v>1993</v>
      </c>
      <c r="V567" s="14">
        <f>VLOOKUP($C567,'Info on Coh Anal Stocks'!$A$6:$K$68,10,FALSE)</f>
        <v>1</v>
      </c>
      <c r="W567" t="str">
        <f t="shared" si="38"/>
        <v>stream</v>
      </c>
      <c r="X567">
        <f t="shared" si="35"/>
        <v>0</v>
      </c>
    </row>
    <row r="568" spans="1:24" x14ac:dyDescent="0.25">
      <c r="A568" s="14" t="str">
        <f t="shared" si="36"/>
        <v>TAK1992</v>
      </c>
      <c r="B568" s="14" t="s">
        <v>303</v>
      </c>
      <c r="C568" s="14" t="s">
        <v>116</v>
      </c>
      <c r="D568" s="14">
        <v>1992</v>
      </c>
      <c r="E568" s="14">
        <v>2.9983929999999998E-3</v>
      </c>
      <c r="F568" s="14">
        <v>4.1731190000000001E-2</v>
      </c>
      <c r="G568" s="14">
        <v>0.1211832</v>
      </c>
      <c r="H568" s="14">
        <v>3</v>
      </c>
      <c r="I568" s="14">
        <v>6</v>
      </c>
      <c r="J568" s="14" t="s">
        <v>238</v>
      </c>
      <c r="K568" s="14">
        <v>6</v>
      </c>
      <c r="L568" s="14" t="str">
        <f>VLOOKUP($C568,'Info on Coh Anal Stocks'!$A$6:$K$68,2,FALSE)</f>
        <v>TBR</v>
      </c>
      <c r="M568" s="14" t="str">
        <f>VLOOKUP($C568,'Info on Coh Anal Stocks'!$A$6:$K$68,3,FALSE)</f>
        <v>TBR</v>
      </c>
      <c r="N568" s="14" t="str">
        <f>VLOOKUP($C568,'Info on Coh Anal Stocks'!$A$6:$K$68,4,FALSE)</f>
        <v>Taku Spring</v>
      </c>
      <c r="O568" s="14">
        <f>VLOOKUP($C568,'Info on Coh Anal Stocks'!$A$6:$K$68,5,FALSE)</f>
        <v>1</v>
      </c>
      <c r="P568" s="14">
        <f>VLOOKUP($C568,'Info on Coh Anal Stocks'!$A$6:$K$68,6,FALSE)</f>
        <v>3</v>
      </c>
      <c r="Q568" s="14">
        <f>VLOOKUP($C568,'Info on Coh Anal Stocks'!$A$6:$K$68,7,FALSE)</f>
        <v>5</v>
      </c>
      <c r="R568" s="14">
        <f>VLOOKUP($C568,'Info on Coh Anal Stocks'!$A$6:$K$68,8,FALSE)</f>
        <v>6</v>
      </c>
      <c r="S568" s="14">
        <f>VLOOKUP($C568,'Info on Coh Anal Stocks'!$A$6:$K$68,9,FALSE)</f>
        <v>1</v>
      </c>
      <c r="T568" s="14">
        <f>VLOOKUP($C568,'Info on Coh Anal Stocks'!$A$6:$K$68,10,FALSE)</f>
        <v>1</v>
      </c>
      <c r="U568">
        <f t="shared" si="37"/>
        <v>1994</v>
      </c>
      <c r="V568" s="14">
        <f>VLOOKUP($C568,'Info on Coh Anal Stocks'!$A$6:$K$68,10,FALSE)</f>
        <v>1</v>
      </c>
      <c r="W568" t="str">
        <f t="shared" si="38"/>
        <v>stream</v>
      </c>
      <c r="X568">
        <f t="shared" si="35"/>
        <v>0</v>
      </c>
    </row>
    <row r="569" spans="1:24" x14ac:dyDescent="0.25">
      <c r="A569" s="14" t="str">
        <f t="shared" si="36"/>
        <v>TAK1993</v>
      </c>
      <c r="B569" s="14" t="s">
        <v>303</v>
      </c>
      <c r="C569" s="14" t="s">
        <v>116</v>
      </c>
      <c r="D569" s="14">
        <v>1993</v>
      </c>
      <c r="E569" s="14">
        <v>9.6341999999999999E-4</v>
      </c>
      <c r="F569" s="14">
        <v>1.337087E-2</v>
      </c>
      <c r="G569" s="14">
        <v>3.855567E-2</v>
      </c>
      <c r="H569" s="14">
        <v>3</v>
      </c>
      <c r="I569" s="14">
        <v>6</v>
      </c>
      <c r="J569" s="14" t="s">
        <v>238</v>
      </c>
      <c r="K569" s="14">
        <v>6</v>
      </c>
      <c r="L569" s="14" t="str">
        <f>VLOOKUP($C569,'Info on Coh Anal Stocks'!$A$6:$K$68,2,FALSE)</f>
        <v>TBR</v>
      </c>
      <c r="M569" s="14" t="str">
        <f>VLOOKUP($C569,'Info on Coh Anal Stocks'!$A$6:$K$68,3,FALSE)</f>
        <v>TBR</v>
      </c>
      <c r="N569" s="14" t="str">
        <f>VLOOKUP($C569,'Info on Coh Anal Stocks'!$A$6:$K$68,4,FALSE)</f>
        <v>Taku Spring</v>
      </c>
      <c r="O569" s="14">
        <f>VLOOKUP($C569,'Info on Coh Anal Stocks'!$A$6:$K$68,5,FALSE)</f>
        <v>1</v>
      </c>
      <c r="P569" s="14">
        <f>VLOOKUP($C569,'Info on Coh Anal Stocks'!$A$6:$K$68,6,FALSE)</f>
        <v>3</v>
      </c>
      <c r="Q569" s="14">
        <f>VLOOKUP($C569,'Info on Coh Anal Stocks'!$A$6:$K$68,7,FALSE)</f>
        <v>5</v>
      </c>
      <c r="R569" s="14">
        <f>VLOOKUP($C569,'Info on Coh Anal Stocks'!$A$6:$K$68,8,FALSE)</f>
        <v>6</v>
      </c>
      <c r="S569" s="14">
        <f>VLOOKUP($C569,'Info on Coh Anal Stocks'!$A$6:$K$68,9,FALSE)</f>
        <v>1</v>
      </c>
      <c r="T569" s="14">
        <f>VLOOKUP($C569,'Info on Coh Anal Stocks'!$A$6:$K$68,10,FALSE)</f>
        <v>1</v>
      </c>
      <c r="U569">
        <f t="shared" si="37"/>
        <v>1995</v>
      </c>
      <c r="V569" s="14">
        <f>VLOOKUP($C569,'Info on Coh Anal Stocks'!$A$6:$K$68,10,FALSE)</f>
        <v>1</v>
      </c>
      <c r="W569" t="str">
        <f t="shared" si="38"/>
        <v>stream</v>
      </c>
      <c r="X569">
        <f t="shared" si="35"/>
        <v>0</v>
      </c>
    </row>
    <row r="570" spans="1:24" x14ac:dyDescent="0.25">
      <c r="A570" s="14" t="str">
        <f t="shared" si="36"/>
        <v>TAK1994</v>
      </c>
      <c r="B570" s="14" t="s">
        <v>303</v>
      </c>
      <c r="C570" s="14" t="s">
        <v>116</v>
      </c>
      <c r="D570" s="14">
        <v>1994</v>
      </c>
      <c r="E570" s="14">
        <v>2.0610759999999998E-3</v>
      </c>
      <c r="F570" s="14">
        <v>2.316029E-2</v>
      </c>
      <c r="G570" s="14">
        <v>6.5510200000000005E-2</v>
      </c>
      <c r="H570" s="14">
        <v>3</v>
      </c>
      <c r="I570" s="14">
        <v>6</v>
      </c>
      <c r="J570" s="14" t="s">
        <v>238</v>
      </c>
      <c r="K570" s="14">
        <v>6</v>
      </c>
      <c r="L570" s="14" t="str">
        <f>VLOOKUP($C570,'Info on Coh Anal Stocks'!$A$6:$K$68,2,FALSE)</f>
        <v>TBR</v>
      </c>
      <c r="M570" s="14" t="str">
        <f>VLOOKUP($C570,'Info on Coh Anal Stocks'!$A$6:$K$68,3,FALSE)</f>
        <v>TBR</v>
      </c>
      <c r="N570" s="14" t="str">
        <f>VLOOKUP($C570,'Info on Coh Anal Stocks'!$A$6:$K$68,4,FALSE)</f>
        <v>Taku Spring</v>
      </c>
      <c r="O570" s="14">
        <f>VLOOKUP($C570,'Info on Coh Anal Stocks'!$A$6:$K$68,5,FALSE)</f>
        <v>1</v>
      </c>
      <c r="P570" s="14">
        <f>VLOOKUP($C570,'Info on Coh Anal Stocks'!$A$6:$K$68,6,FALSE)</f>
        <v>3</v>
      </c>
      <c r="Q570" s="14">
        <f>VLOOKUP($C570,'Info on Coh Anal Stocks'!$A$6:$K$68,7,FALSE)</f>
        <v>5</v>
      </c>
      <c r="R570" s="14">
        <f>VLOOKUP($C570,'Info on Coh Anal Stocks'!$A$6:$K$68,8,FALSE)</f>
        <v>6</v>
      </c>
      <c r="S570" s="14">
        <f>VLOOKUP($C570,'Info on Coh Anal Stocks'!$A$6:$K$68,9,FALSE)</f>
        <v>1</v>
      </c>
      <c r="T570" s="14">
        <f>VLOOKUP($C570,'Info on Coh Anal Stocks'!$A$6:$K$68,10,FALSE)</f>
        <v>1</v>
      </c>
      <c r="U570">
        <f t="shared" si="37"/>
        <v>1996</v>
      </c>
      <c r="V570" s="14">
        <f>VLOOKUP($C570,'Info on Coh Anal Stocks'!$A$6:$K$68,10,FALSE)</f>
        <v>1</v>
      </c>
      <c r="W570" t="str">
        <f t="shared" si="38"/>
        <v>stream</v>
      </c>
      <c r="X570">
        <f t="shared" si="35"/>
        <v>0</v>
      </c>
    </row>
    <row r="571" spans="1:24" x14ac:dyDescent="0.25">
      <c r="A571" s="14" t="str">
        <f t="shared" si="36"/>
        <v>TAK1995</v>
      </c>
      <c r="B571" s="14" t="s">
        <v>303</v>
      </c>
      <c r="C571" s="14" t="s">
        <v>116</v>
      </c>
      <c r="D571" s="14">
        <v>1995</v>
      </c>
      <c r="E571" s="14">
        <v>3.3064890000000001E-3</v>
      </c>
      <c r="F571" s="14">
        <v>4.225632E-2</v>
      </c>
      <c r="G571" s="14">
        <v>0.1191932</v>
      </c>
      <c r="H571" s="14">
        <v>3</v>
      </c>
      <c r="I571" s="14">
        <v>6</v>
      </c>
      <c r="J571" s="14" t="s">
        <v>238</v>
      </c>
      <c r="K571" s="14">
        <v>6</v>
      </c>
      <c r="L571" s="14" t="str">
        <f>VLOOKUP($C571,'Info on Coh Anal Stocks'!$A$6:$K$68,2,FALSE)</f>
        <v>TBR</v>
      </c>
      <c r="M571" s="14" t="str">
        <f>VLOOKUP($C571,'Info on Coh Anal Stocks'!$A$6:$K$68,3,FALSE)</f>
        <v>TBR</v>
      </c>
      <c r="N571" s="14" t="str">
        <f>VLOOKUP($C571,'Info on Coh Anal Stocks'!$A$6:$K$68,4,FALSE)</f>
        <v>Taku Spring</v>
      </c>
      <c r="O571" s="14">
        <f>VLOOKUP($C571,'Info on Coh Anal Stocks'!$A$6:$K$68,5,FALSE)</f>
        <v>1</v>
      </c>
      <c r="P571" s="14">
        <f>VLOOKUP($C571,'Info on Coh Anal Stocks'!$A$6:$K$68,6,FALSE)</f>
        <v>3</v>
      </c>
      <c r="Q571" s="14">
        <f>VLOOKUP($C571,'Info on Coh Anal Stocks'!$A$6:$K$68,7,FALSE)</f>
        <v>5</v>
      </c>
      <c r="R571" s="14">
        <f>VLOOKUP($C571,'Info on Coh Anal Stocks'!$A$6:$K$68,8,FALSE)</f>
        <v>6</v>
      </c>
      <c r="S571" s="14">
        <f>VLOOKUP($C571,'Info on Coh Anal Stocks'!$A$6:$K$68,9,FALSE)</f>
        <v>1</v>
      </c>
      <c r="T571" s="14">
        <f>VLOOKUP($C571,'Info on Coh Anal Stocks'!$A$6:$K$68,10,FALSE)</f>
        <v>1</v>
      </c>
      <c r="U571">
        <f t="shared" si="37"/>
        <v>1997</v>
      </c>
      <c r="V571" s="14">
        <f>VLOOKUP($C571,'Info on Coh Anal Stocks'!$A$6:$K$68,10,FALSE)</f>
        <v>1</v>
      </c>
      <c r="W571" t="str">
        <f t="shared" si="38"/>
        <v>stream</v>
      </c>
      <c r="X571">
        <f t="shared" si="35"/>
        <v>0</v>
      </c>
    </row>
    <row r="572" spans="1:24" x14ac:dyDescent="0.25">
      <c r="A572" s="14" t="str">
        <f t="shared" si="36"/>
        <v>TAK1996</v>
      </c>
      <c r="B572" s="14" t="s">
        <v>303</v>
      </c>
      <c r="C572" s="14" t="s">
        <v>116</v>
      </c>
      <c r="D572" s="14">
        <v>1996</v>
      </c>
      <c r="E572" s="14">
        <v>2.9527830000000001E-3</v>
      </c>
      <c r="F572" s="14">
        <v>3.947465E-2</v>
      </c>
      <c r="G572" s="14">
        <v>0.1144742</v>
      </c>
      <c r="H572" s="14">
        <v>3</v>
      </c>
      <c r="I572" s="14">
        <v>6</v>
      </c>
      <c r="J572" s="14" t="s">
        <v>238</v>
      </c>
      <c r="K572" s="14">
        <v>6</v>
      </c>
      <c r="L572" s="14" t="str">
        <f>VLOOKUP($C572,'Info on Coh Anal Stocks'!$A$6:$K$68,2,FALSE)</f>
        <v>TBR</v>
      </c>
      <c r="M572" s="14" t="str">
        <f>VLOOKUP($C572,'Info on Coh Anal Stocks'!$A$6:$K$68,3,FALSE)</f>
        <v>TBR</v>
      </c>
      <c r="N572" s="14" t="str">
        <f>VLOOKUP($C572,'Info on Coh Anal Stocks'!$A$6:$K$68,4,FALSE)</f>
        <v>Taku Spring</v>
      </c>
      <c r="O572" s="14">
        <f>VLOOKUP($C572,'Info on Coh Anal Stocks'!$A$6:$K$68,5,FALSE)</f>
        <v>1</v>
      </c>
      <c r="P572" s="14">
        <f>VLOOKUP($C572,'Info on Coh Anal Stocks'!$A$6:$K$68,6,FALSE)</f>
        <v>3</v>
      </c>
      <c r="Q572" s="14">
        <f>VLOOKUP($C572,'Info on Coh Anal Stocks'!$A$6:$K$68,7,FALSE)</f>
        <v>5</v>
      </c>
      <c r="R572" s="14">
        <f>VLOOKUP($C572,'Info on Coh Anal Stocks'!$A$6:$K$68,8,FALSE)</f>
        <v>6</v>
      </c>
      <c r="S572" s="14">
        <f>VLOOKUP($C572,'Info on Coh Anal Stocks'!$A$6:$K$68,9,FALSE)</f>
        <v>1</v>
      </c>
      <c r="T572" s="14">
        <f>VLOOKUP($C572,'Info on Coh Anal Stocks'!$A$6:$K$68,10,FALSE)</f>
        <v>1</v>
      </c>
      <c r="U572">
        <f t="shared" si="37"/>
        <v>1998</v>
      </c>
      <c r="V572" s="14">
        <f>VLOOKUP($C572,'Info on Coh Anal Stocks'!$A$6:$K$68,10,FALSE)</f>
        <v>1</v>
      </c>
      <c r="W572" t="str">
        <f t="shared" si="38"/>
        <v>stream</v>
      </c>
      <c r="X572">
        <f t="shared" si="35"/>
        <v>0</v>
      </c>
    </row>
    <row r="573" spans="1:24" x14ac:dyDescent="0.25">
      <c r="A573" s="14" t="str">
        <f t="shared" si="36"/>
        <v>TAK1997</v>
      </c>
      <c r="B573" s="14" t="s">
        <v>303</v>
      </c>
      <c r="C573" s="14" t="s">
        <v>116</v>
      </c>
      <c r="D573" s="14">
        <v>1997</v>
      </c>
      <c r="E573" s="14">
        <v>2.0453709999999998E-3</v>
      </c>
      <c r="F573" s="14">
        <v>2.941933E-2</v>
      </c>
      <c r="G573" s="14">
        <v>8.5715089999999994E-2</v>
      </c>
      <c r="H573" s="14">
        <v>3</v>
      </c>
      <c r="I573" s="14">
        <v>6</v>
      </c>
      <c r="J573" s="14" t="s">
        <v>238</v>
      </c>
      <c r="K573" s="14">
        <v>6</v>
      </c>
      <c r="L573" s="14" t="str">
        <f>VLOOKUP($C573,'Info on Coh Anal Stocks'!$A$6:$K$68,2,FALSE)</f>
        <v>TBR</v>
      </c>
      <c r="M573" s="14" t="str">
        <f>VLOOKUP($C573,'Info on Coh Anal Stocks'!$A$6:$K$68,3,FALSE)</f>
        <v>TBR</v>
      </c>
      <c r="N573" s="14" t="str">
        <f>VLOOKUP($C573,'Info on Coh Anal Stocks'!$A$6:$K$68,4,FALSE)</f>
        <v>Taku Spring</v>
      </c>
      <c r="O573" s="14">
        <f>VLOOKUP($C573,'Info on Coh Anal Stocks'!$A$6:$K$68,5,FALSE)</f>
        <v>1</v>
      </c>
      <c r="P573" s="14">
        <f>VLOOKUP($C573,'Info on Coh Anal Stocks'!$A$6:$K$68,6,FALSE)</f>
        <v>3</v>
      </c>
      <c r="Q573" s="14">
        <f>VLOOKUP($C573,'Info on Coh Anal Stocks'!$A$6:$K$68,7,FALSE)</f>
        <v>5</v>
      </c>
      <c r="R573" s="14">
        <f>VLOOKUP($C573,'Info on Coh Anal Stocks'!$A$6:$K$68,8,FALSE)</f>
        <v>6</v>
      </c>
      <c r="S573" s="14">
        <f>VLOOKUP($C573,'Info on Coh Anal Stocks'!$A$6:$K$68,9,FALSE)</f>
        <v>1</v>
      </c>
      <c r="T573" s="14">
        <f>VLOOKUP($C573,'Info on Coh Anal Stocks'!$A$6:$K$68,10,FALSE)</f>
        <v>1</v>
      </c>
      <c r="U573">
        <f t="shared" si="37"/>
        <v>1999</v>
      </c>
      <c r="V573" s="14">
        <f>VLOOKUP($C573,'Info on Coh Anal Stocks'!$A$6:$K$68,10,FALSE)</f>
        <v>1</v>
      </c>
      <c r="W573" t="str">
        <f t="shared" si="38"/>
        <v>stream</v>
      </c>
      <c r="X573">
        <f t="shared" si="35"/>
        <v>0</v>
      </c>
    </row>
    <row r="574" spans="1:24" x14ac:dyDescent="0.25">
      <c r="A574" s="14" t="str">
        <f t="shared" si="36"/>
        <v>TAK1998</v>
      </c>
      <c r="B574" s="14" t="s">
        <v>303</v>
      </c>
      <c r="C574" s="14" t="s">
        <v>116</v>
      </c>
      <c r="D574" s="14">
        <v>1998</v>
      </c>
      <c r="E574" s="14">
        <v>3.9110949999999998E-3</v>
      </c>
      <c r="F574" s="14">
        <v>4.3654940000000003E-2</v>
      </c>
      <c r="G574" s="14">
        <v>0.1256873</v>
      </c>
      <c r="H574" s="14">
        <v>3</v>
      </c>
      <c r="I574" s="14">
        <v>6</v>
      </c>
      <c r="J574" s="14" t="s">
        <v>238</v>
      </c>
      <c r="K574" s="14">
        <v>6</v>
      </c>
      <c r="L574" s="14" t="str">
        <f>VLOOKUP($C574,'Info on Coh Anal Stocks'!$A$6:$K$68,2,FALSE)</f>
        <v>TBR</v>
      </c>
      <c r="M574" s="14" t="str">
        <f>VLOOKUP($C574,'Info on Coh Anal Stocks'!$A$6:$K$68,3,FALSE)</f>
        <v>TBR</v>
      </c>
      <c r="N574" s="14" t="str">
        <f>VLOOKUP($C574,'Info on Coh Anal Stocks'!$A$6:$K$68,4,FALSE)</f>
        <v>Taku Spring</v>
      </c>
      <c r="O574" s="14">
        <f>VLOOKUP($C574,'Info on Coh Anal Stocks'!$A$6:$K$68,5,FALSE)</f>
        <v>1</v>
      </c>
      <c r="P574" s="14">
        <f>VLOOKUP($C574,'Info on Coh Anal Stocks'!$A$6:$K$68,6,FALSE)</f>
        <v>3</v>
      </c>
      <c r="Q574" s="14">
        <f>VLOOKUP($C574,'Info on Coh Anal Stocks'!$A$6:$K$68,7,FALSE)</f>
        <v>5</v>
      </c>
      <c r="R574" s="14">
        <f>VLOOKUP($C574,'Info on Coh Anal Stocks'!$A$6:$K$68,8,FALSE)</f>
        <v>6</v>
      </c>
      <c r="S574" s="14">
        <f>VLOOKUP($C574,'Info on Coh Anal Stocks'!$A$6:$K$68,9,FALSE)</f>
        <v>1</v>
      </c>
      <c r="T574" s="14">
        <f>VLOOKUP($C574,'Info on Coh Anal Stocks'!$A$6:$K$68,10,FALSE)</f>
        <v>1</v>
      </c>
      <c r="U574">
        <f t="shared" si="37"/>
        <v>2000</v>
      </c>
      <c r="V574" s="14">
        <f>VLOOKUP($C574,'Info on Coh Anal Stocks'!$A$6:$K$68,10,FALSE)</f>
        <v>1</v>
      </c>
      <c r="W574" t="str">
        <f t="shared" si="38"/>
        <v>stream</v>
      </c>
      <c r="X574">
        <f t="shared" si="35"/>
        <v>0</v>
      </c>
    </row>
    <row r="575" spans="1:24" x14ac:dyDescent="0.25">
      <c r="A575" s="14" t="str">
        <f t="shared" si="36"/>
        <v>TAK1999</v>
      </c>
      <c r="B575" s="14" t="s">
        <v>303</v>
      </c>
      <c r="C575" s="14" t="s">
        <v>116</v>
      </c>
      <c r="D575" s="14">
        <v>1999</v>
      </c>
      <c r="E575" s="14">
        <v>4.2451579999999997E-3</v>
      </c>
      <c r="F575" s="14">
        <v>6.0438840000000001E-2</v>
      </c>
      <c r="G575" s="14">
        <v>0.1724752</v>
      </c>
      <c r="H575" s="14">
        <v>3</v>
      </c>
      <c r="I575" s="14">
        <v>6</v>
      </c>
      <c r="J575" s="14" t="s">
        <v>238</v>
      </c>
      <c r="K575" s="14">
        <v>6</v>
      </c>
      <c r="L575" s="14" t="str">
        <f>VLOOKUP($C575,'Info on Coh Anal Stocks'!$A$6:$K$68,2,FALSE)</f>
        <v>TBR</v>
      </c>
      <c r="M575" s="14" t="str">
        <f>VLOOKUP($C575,'Info on Coh Anal Stocks'!$A$6:$K$68,3,FALSE)</f>
        <v>TBR</v>
      </c>
      <c r="N575" s="14" t="str">
        <f>VLOOKUP($C575,'Info on Coh Anal Stocks'!$A$6:$K$68,4,FALSE)</f>
        <v>Taku Spring</v>
      </c>
      <c r="O575" s="14">
        <f>VLOOKUP($C575,'Info on Coh Anal Stocks'!$A$6:$K$68,5,FALSE)</f>
        <v>1</v>
      </c>
      <c r="P575" s="14">
        <f>VLOOKUP($C575,'Info on Coh Anal Stocks'!$A$6:$K$68,6,FALSE)</f>
        <v>3</v>
      </c>
      <c r="Q575" s="14">
        <f>VLOOKUP($C575,'Info on Coh Anal Stocks'!$A$6:$K$68,7,FALSE)</f>
        <v>5</v>
      </c>
      <c r="R575" s="14">
        <f>VLOOKUP($C575,'Info on Coh Anal Stocks'!$A$6:$K$68,8,FALSE)</f>
        <v>6</v>
      </c>
      <c r="S575" s="14">
        <f>VLOOKUP($C575,'Info on Coh Anal Stocks'!$A$6:$K$68,9,FALSE)</f>
        <v>1</v>
      </c>
      <c r="T575" s="14">
        <f>VLOOKUP($C575,'Info on Coh Anal Stocks'!$A$6:$K$68,10,FALSE)</f>
        <v>1</v>
      </c>
      <c r="U575">
        <f t="shared" si="37"/>
        <v>2001</v>
      </c>
      <c r="V575" s="14">
        <f>VLOOKUP($C575,'Info on Coh Anal Stocks'!$A$6:$K$68,10,FALSE)</f>
        <v>1</v>
      </c>
      <c r="W575" t="str">
        <f t="shared" si="38"/>
        <v>stream</v>
      </c>
      <c r="X575">
        <f t="shared" si="35"/>
        <v>0</v>
      </c>
    </row>
    <row r="576" spans="1:24" x14ac:dyDescent="0.25">
      <c r="A576" s="14" t="str">
        <f t="shared" si="36"/>
        <v>TAK2000</v>
      </c>
      <c r="B576" s="14" t="s">
        <v>303</v>
      </c>
      <c r="C576" s="14" t="s">
        <v>116</v>
      </c>
      <c r="D576" s="14">
        <v>2000</v>
      </c>
      <c r="E576" s="14">
        <v>2.9581249999999998E-3</v>
      </c>
      <c r="F576" s="14">
        <v>5.3576279999999997E-2</v>
      </c>
      <c r="G576" s="14">
        <v>0.1526624</v>
      </c>
      <c r="H576" s="14">
        <v>3</v>
      </c>
      <c r="I576" s="14">
        <v>6</v>
      </c>
      <c r="J576" s="14" t="s">
        <v>238</v>
      </c>
      <c r="K576" s="14">
        <v>6</v>
      </c>
      <c r="L576" s="14" t="str">
        <f>VLOOKUP($C576,'Info on Coh Anal Stocks'!$A$6:$K$68,2,FALSE)</f>
        <v>TBR</v>
      </c>
      <c r="M576" s="14" t="str">
        <f>VLOOKUP($C576,'Info on Coh Anal Stocks'!$A$6:$K$68,3,FALSE)</f>
        <v>TBR</v>
      </c>
      <c r="N576" s="14" t="str">
        <f>VLOOKUP($C576,'Info on Coh Anal Stocks'!$A$6:$K$68,4,FALSE)</f>
        <v>Taku Spring</v>
      </c>
      <c r="O576" s="14">
        <f>VLOOKUP($C576,'Info on Coh Anal Stocks'!$A$6:$K$68,5,FALSE)</f>
        <v>1</v>
      </c>
      <c r="P576" s="14">
        <f>VLOOKUP($C576,'Info on Coh Anal Stocks'!$A$6:$K$68,6,FALSE)</f>
        <v>3</v>
      </c>
      <c r="Q576" s="14">
        <f>VLOOKUP($C576,'Info on Coh Anal Stocks'!$A$6:$K$68,7,FALSE)</f>
        <v>5</v>
      </c>
      <c r="R576" s="14">
        <f>VLOOKUP($C576,'Info on Coh Anal Stocks'!$A$6:$K$68,8,FALSE)</f>
        <v>6</v>
      </c>
      <c r="S576" s="14">
        <f>VLOOKUP($C576,'Info on Coh Anal Stocks'!$A$6:$K$68,9,FALSE)</f>
        <v>1</v>
      </c>
      <c r="T576" s="14">
        <f>VLOOKUP($C576,'Info on Coh Anal Stocks'!$A$6:$K$68,10,FALSE)</f>
        <v>1</v>
      </c>
      <c r="U576">
        <f t="shared" si="37"/>
        <v>2002</v>
      </c>
      <c r="V576" s="14">
        <f>VLOOKUP($C576,'Info on Coh Anal Stocks'!$A$6:$K$68,10,FALSE)</f>
        <v>1</v>
      </c>
      <c r="W576" t="str">
        <f t="shared" si="38"/>
        <v>stream</v>
      </c>
      <c r="X576">
        <f t="shared" si="35"/>
        <v>0</v>
      </c>
    </row>
    <row r="577" spans="1:24" x14ac:dyDescent="0.25">
      <c r="A577" s="14" t="str">
        <f t="shared" si="36"/>
        <v>TAK2001</v>
      </c>
      <c r="B577" s="14" t="s">
        <v>303</v>
      </c>
      <c r="C577" s="14" t="s">
        <v>116</v>
      </c>
      <c r="D577" s="14">
        <v>2001</v>
      </c>
      <c r="E577" s="14">
        <v>1.9830920000000001E-3</v>
      </c>
      <c r="F577" s="14">
        <v>2.334837E-2</v>
      </c>
      <c r="G577" s="14">
        <v>6.4947030000000003E-2</v>
      </c>
      <c r="H577" s="14">
        <v>3</v>
      </c>
      <c r="I577" s="14">
        <v>6</v>
      </c>
      <c r="J577" s="14" t="s">
        <v>238</v>
      </c>
      <c r="K577" s="14">
        <v>6</v>
      </c>
      <c r="L577" s="14" t="str">
        <f>VLOOKUP($C577,'Info on Coh Anal Stocks'!$A$6:$K$68,2,FALSE)</f>
        <v>TBR</v>
      </c>
      <c r="M577" s="14" t="str">
        <f>VLOOKUP($C577,'Info on Coh Anal Stocks'!$A$6:$K$68,3,FALSE)</f>
        <v>TBR</v>
      </c>
      <c r="N577" s="14" t="str">
        <f>VLOOKUP($C577,'Info on Coh Anal Stocks'!$A$6:$K$68,4,FALSE)</f>
        <v>Taku Spring</v>
      </c>
      <c r="O577" s="14">
        <f>VLOOKUP($C577,'Info on Coh Anal Stocks'!$A$6:$K$68,5,FALSE)</f>
        <v>1</v>
      </c>
      <c r="P577" s="14">
        <f>VLOOKUP($C577,'Info on Coh Anal Stocks'!$A$6:$K$68,6,FALSE)</f>
        <v>3</v>
      </c>
      <c r="Q577" s="14">
        <f>VLOOKUP($C577,'Info on Coh Anal Stocks'!$A$6:$K$68,7,FALSE)</f>
        <v>5</v>
      </c>
      <c r="R577" s="14">
        <f>VLOOKUP($C577,'Info on Coh Anal Stocks'!$A$6:$K$68,8,FALSE)</f>
        <v>6</v>
      </c>
      <c r="S577" s="14">
        <f>VLOOKUP($C577,'Info on Coh Anal Stocks'!$A$6:$K$68,9,FALSE)</f>
        <v>1</v>
      </c>
      <c r="T577" s="14">
        <f>VLOOKUP($C577,'Info on Coh Anal Stocks'!$A$6:$K$68,10,FALSE)</f>
        <v>1</v>
      </c>
      <c r="U577">
        <f t="shared" si="37"/>
        <v>2003</v>
      </c>
      <c r="V577" s="14">
        <f>VLOOKUP($C577,'Info on Coh Anal Stocks'!$A$6:$K$68,10,FALSE)</f>
        <v>1</v>
      </c>
      <c r="W577" t="str">
        <f t="shared" si="38"/>
        <v>stream</v>
      </c>
      <c r="X577">
        <f t="shared" si="35"/>
        <v>0</v>
      </c>
    </row>
    <row r="578" spans="1:24" x14ac:dyDescent="0.25">
      <c r="A578" s="14" t="str">
        <f t="shared" si="36"/>
        <v>TAK2002</v>
      </c>
      <c r="B578" s="14" t="s">
        <v>303</v>
      </c>
      <c r="C578" s="14" t="s">
        <v>116</v>
      </c>
      <c r="D578" s="14">
        <v>2002</v>
      </c>
      <c r="E578" s="14">
        <v>1.4214340000000001E-3</v>
      </c>
      <c r="F578" s="14">
        <v>1.340915E-2</v>
      </c>
      <c r="G578" s="14">
        <v>3.7572990000000001E-2</v>
      </c>
      <c r="H578" s="14">
        <v>3</v>
      </c>
      <c r="I578" s="14">
        <v>6</v>
      </c>
      <c r="J578" s="14" t="s">
        <v>238</v>
      </c>
      <c r="K578" s="14">
        <v>6</v>
      </c>
      <c r="L578" s="14" t="str">
        <f>VLOOKUP($C578,'Info on Coh Anal Stocks'!$A$6:$K$68,2,FALSE)</f>
        <v>TBR</v>
      </c>
      <c r="M578" s="14" t="str">
        <f>VLOOKUP($C578,'Info on Coh Anal Stocks'!$A$6:$K$68,3,FALSE)</f>
        <v>TBR</v>
      </c>
      <c r="N578" s="14" t="str">
        <f>VLOOKUP($C578,'Info on Coh Anal Stocks'!$A$6:$K$68,4,FALSE)</f>
        <v>Taku Spring</v>
      </c>
      <c r="O578" s="14">
        <f>VLOOKUP($C578,'Info on Coh Anal Stocks'!$A$6:$K$68,5,FALSE)</f>
        <v>1</v>
      </c>
      <c r="P578" s="14">
        <f>VLOOKUP($C578,'Info on Coh Anal Stocks'!$A$6:$K$68,6,FALSE)</f>
        <v>3</v>
      </c>
      <c r="Q578" s="14">
        <f>VLOOKUP($C578,'Info on Coh Anal Stocks'!$A$6:$K$68,7,FALSE)</f>
        <v>5</v>
      </c>
      <c r="R578" s="14">
        <f>VLOOKUP($C578,'Info on Coh Anal Stocks'!$A$6:$K$68,8,FALSE)</f>
        <v>6</v>
      </c>
      <c r="S578" s="14">
        <f>VLOOKUP($C578,'Info on Coh Anal Stocks'!$A$6:$K$68,9,FALSE)</f>
        <v>1</v>
      </c>
      <c r="T578" s="14">
        <f>VLOOKUP($C578,'Info on Coh Anal Stocks'!$A$6:$K$68,10,FALSE)</f>
        <v>1</v>
      </c>
      <c r="U578">
        <f t="shared" si="37"/>
        <v>2004</v>
      </c>
      <c r="V578" s="14">
        <f>VLOOKUP($C578,'Info on Coh Anal Stocks'!$A$6:$K$68,10,FALSE)</f>
        <v>1</v>
      </c>
      <c r="W578" t="str">
        <f t="shared" si="38"/>
        <v>stream</v>
      </c>
      <c r="X578">
        <f t="shared" si="35"/>
        <v>0</v>
      </c>
    </row>
    <row r="579" spans="1:24" x14ac:dyDescent="0.25">
      <c r="A579" s="14" t="str">
        <f t="shared" si="36"/>
        <v>TAK2003</v>
      </c>
      <c r="B579" s="14" t="s">
        <v>303</v>
      </c>
      <c r="C579" s="14" t="s">
        <v>116</v>
      </c>
      <c r="D579" s="14">
        <v>2003</v>
      </c>
      <c r="E579" s="14">
        <v>2.2408689999999999E-3</v>
      </c>
      <c r="F579" s="14">
        <v>2.6663369999999999E-2</v>
      </c>
      <c r="G579" s="14">
        <v>7.4905159999999998E-2</v>
      </c>
      <c r="H579" s="14">
        <v>3</v>
      </c>
      <c r="I579" s="14">
        <v>6</v>
      </c>
      <c r="J579" s="14" t="s">
        <v>238</v>
      </c>
      <c r="K579" s="14">
        <v>6</v>
      </c>
      <c r="L579" s="14" t="str">
        <f>VLOOKUP($C579,'Info on Coh Anal Stocks'!$A$6:$K$68,2,FALSE)</f>
        <v>TBR</v>
      </c>
      <c r="M579" s="14" t="str">
        <f>VLOOKUP($C579,'Info on Coh Anal Stocks'!$A$6:$K$68,3,FALSE)</f>
        <v>TBR</v>
      </c>
      <c r="N579" s="14" t="str">
        <f>VLOOKUP($C579,'Info on Coh Anal Stocks'!$A$6:$K$68,4,FALSE)</f>
        <v>Taku Spring</v>
      </c>
      <c r="O579" s="14">
        <f>VLOOKUP($C579,'Info on Coh Anal Stocks'!$A$6:$K$68,5,FALSE)</f>
        <v>1</v>
      </c>
      <c r="P579" s="14">
        <f>VLOOKUP($C579,'Info on Coh Anal Stocks'!$A$6:$K$68,6,FALSE)</f>
        <v>3</v>
      </c>
      <c r="Q579" s="14">
        <f>VLOOKUP($C579,'Info on Coh Anal Stocks'!$A$6:$K$68,7,FALSE)</f>
        <v>5</v>
      </c>
      <c r="R579" s="14">
        <f>VLOOKUP($C579,'Info on Coh Anal Stocks'!$A$6:$K$68,8,FALSE)</f>
        <v>6</v>
      </c>
      <c r="S579" s="14">
        <f>VLOOKUP($C579,'Info on Coh Anal Stocks'!$A$6:$K$68,9,FALSE)</f>
        <v>1</v>
      </c>
      <c r="T579" s="14">
        <f>VLOOKUP($C579,'Info on Coh Anal Stocks'!$A$6:$K$68,10,FALSE)</f>
        <v>1</v>
      </c>
      <c r="U579">
        <f t="shared" si="37"/>
        <v>2005</v>
      </c>
      <c r="V579" s="14">
        <f>VLOOKUP($C579,'Info on Coh Anal Stocks'!$A$6:$K$68,10,FALSE)</f>
        <v>1</v>
      </c>
      <c r="W579" t="str">
        <f t="shared" si="38"/>
        <v>stream</v>
      </c>
      <c r="X579">
        <f t="shared" si="35"/>
        <v>0</v>
      </c>
    </row>
    <row r="580" spans="1:24" x14ac:dyDescent="0.25">
      <c r="A580" s="14" t="str">
        <f t="shared" si="36"/>
        <v>TAK2004</v>
      </c>
      <c r="B580" s="14" t="s">
        <v>303</v>
      </c>
      <c r="C580" s="14" t="s">
        <v>116</v>
      </c>
      <c r="D580" s="14">
        <v>2004</v>
      </c>
      <c r="E580" s="14">
        <v>6.0283530000000002E-4</v>
      </c>
      <c r="F580" s="14">
        <v>7.7328579999999996E-3</v>
      </c>
      <c r="G580" s="14">
        <v>2.141241E-2</v>
      </c>
      <c r="H580" s="14">
        <v>3</v>
      </c>
      <c r="I580" s="14">
        <v>6</v>
      </c>
      <c r="J580" s="14" t="s">
        <v>238</v>
      </c>
      <c r="K580" s="14">
        <v>6</v>
      </c>
      <c r="L580" s="14" t="str">
        <f>VLOOKUP($C580,'Info on Coh Anal Stocks'!$A$6:$K$68,2,FALSE)</f>
        <v>TBR</v>
      </c>
      <c r="M580" s="14" t="str">
        <f>VLOOKUP($C580,'Info on Coh Anal Stocks'!$A$6:$K$68,3,FALSE)</f>
        <v>TBR</v>
      </c>
      <c r="N580" s="14" t="str">
        <f>VLOOKUP($C580,'Info on Coh Anal Stocks'!$A$6:$K$68,4,FALSE)</f>
        <v>Taku Spring</v>
      </c>
      <c r="O580" s="14">
        <f>VLOOKUP($C580,'Info on Coh Anal Stocks'!$A$6:$K$68,5,FALSE)</f>
        <v>1</v>
      </c>
      <c r="P580" s="14">
        <f>VLOOKUP($C580,'Info on Coh Anal Stocks'!$A$6:$K$68,6,FALSE)</f>
        <v>3</v>
      </c>
      <c r="Q580" s="14">
        <f>VLOOKUP($C580,'Info on Coh Anal Stocks'!$A$6:$K$68,7,FALSE)</f>
        <v>5</v>
      </c>
      <c r="R580" s="14">
        <f>VLOOKUP($C580,'Info on Coh Anal Stocks'!$A$6:$K$68,8,FALSE)</f>
        <v>6</v>
      </c>
      <c r="S580" s="14">
        <f>VLOOKUP($C580,'Info on Coh Anal Stocks'!$A$6:$K$68,9,FALSE)</f>
        <v>1</v>
      </c>
      <c r="T580" s="14">
        <f>VLOOKUP($C580,'Info on Coh Anal Stocks'!$A$6:$K$68,10,FALSE)</f>
        <v>1</v>
      </c>
      <c r="U580">
        <f t="shared" si="37"/>
        <v>2006</v>
      </c>
      <c r="V580" s="14">
        <f>VLOOKUP($C580,'Info on Coh Anal Stocks'!$A$6:$K$68,10,FALSE)</f>
        <v>1</v>
      </c>
      <c r="W580" t="str">
        <f t="shared" si="38"/>
        <v>stream</v>
      </c>
      <c r="X580">
        <f t="shared" si="35"/>
        <v>0</v>
      </c>
    </row>
    <row r="581" spans="1:24" x14ac:dyDescent="0.25">
      <c r="A581" s="14" t="str">
        <f t="shared" si="36"/>
        <v>TAK2005</v>
      </c>
      <c r="B581" s="14" t="s">
        <v>303</v>
      </c>
      <c r="C581" s="14" t="s">
        <v>116</v>
      </c>
      <c r="D581" s="14">
        <v>2005</v>
      </c>
      <c r="E581" s="14">
        <v>1.770167E-3</v>
      </c>
      <c r="F581" s="14">
        <v>2.1457690000000001E-2</v>
      </c>
      <c r="G581" s="14">
        <v>5.85841E-2</v>
      </c>
      <c r="H581" s="14">
        <v>3</v>
      </c>
      <c r="I581" s="14">
        <v>6</v>
      </c>
      <c r="J581" s="14" t="s">
        <v>238</v>
      </c>
      <c r="K581" s="14">
        <v>6</v>
      </c>
      <c r="L581" s="14" t="str">
        <f>VLOOKUP($C581,'Info on Coh Anal Stocks'!$A$6:$K$68,2,FALSE)</f>
        <v>TBR</v>
      </c>
      <c r="M581" s="14" t="str">
        <f>VLOOKUP($C581,'Info on Coh Anal Stocks'!$A$6:$K$68,3,FALSE)</f>
        <v>TBR</v>
      </c>
      <c r="N581" s="14" t="str">
        <f>VLOOKUP($C581,'Info on Coh Anal Stocks'!$A$6:$K$68,4,FALSE)</f>
        <v>Taku Spring</v>
      </c>
      <c r="O581" s="14">
        <f>VLOOKUP($C581,'Info on Coh Anal Stocks'!$A$6:$K$68,5,FALSE)</f>
        <v>1</v>
      </c>
      <c r="P581" s="14">
        <f>VLOOKUP($C581,'Info on Coh Anal Stocks'!$A$6:$K$68,6,FALSE)</f>
        <v>3</v>
      </c>
      <c r="Q581" s="14">
        <f>VLOOKUP($C581,'Info on Coh Anal Stocks'!$A$6:$K$68,7,FALSE)</f>
        <v>5</v>
      </c>
      <c r="R581" s="14">
        <f>VLOOKUP($C581,'Info on Coh Anal Stocks'!$A$6:$K$68,8,FALSE)</f>
        <v>6</v>
      </c>
      <c r="S581" s="14">
        <f>VLOOKUP($C581,'Info on Coh Anal Stocks'!$A$6:$K$68,9,FALSE)</f>
        <v>1</v>
      </c>
      <c r="T581" s="14">
        <f>VLOOKUP($C581,'Info on Coh Anal Stocks'!$A$6:$K$68,10,FALSE)</f>
        <v>1</v>
      </c>
      <c r="U581">
        <f t="shared" si="37"/>
        <v>2007</v>
      </c>
      <c r="V581" s="14">
        <f>VLOOKUP($C581,'Info on Coh Anal Stocks'!$A$6:$K$68,10,FALSE)</f>
        <v>1</v>
      </c>
      <c r="W581" t="str">
        <f t="shared" si="38"/>
        <v>stream</v>
      </c>
      <c r="X581">
        <f t="shared" si="35"/>
        <v>0</v>
      </c>
    </row>
    <row r="582" spans="1:24" x14ac:dyDescent="0.25">
      <c r="A582" s="14" t="str">
        <f t="shared" si="36"/>
        <v>TAK2006</v>
      </c>
      <c r="B582" s="14" t="s">
        <v>303</v>
      </c>
      <c r="C582" s="14" t="s">
        <v>116</v>
      </c>
      <c r="D582" s="14">
        <v>2006</v>
      </c>
      <c r="E582" s="14">
        <v>1.1261260000000001E-3</v>
      </c>
      <c r="F582" s="14">
        <v>1.226681E-2</v>
      </c>
      <c r="G582" s="14">
        <v>3.4347019999999999E-2</v>
      </c>
      <c r="H582" s="14">
        <v>3</v>
      </c>
      <c r="I582" s="14">
        <v>6</v>
      </c>
      <c r="J582" s="14" t="s">
        <v>238</v>
      </c>
      <c r="K582" s="14">
        <v>6</v>
      </c>
      <c r="L582" s="14" t="str">
        <f>VLOOKUP($C582,'Info on Coh Anal Stocks'!$A$6:$K$68,2,FALSE)</f>
        <v>TBR</v>
      </c>
      <c r="M582" s="14" t="str">
        <f>VLOOKUP($C582,'Info on Coh Anal Stocks'!$A$6:$K$68,3,FALSE)</f>
        <v>TBR</v>
      </c>
      <c r="N582" s="14" t="str">
        <f>VLOOKUP($C582,'Info on Coh Anal Stocks'!$A$6:$K$68,4,FALSE)</f>
        <v>Taku Spring</v>
      </c>
      <c r="O582" s="14">
        <f>VLOOKUP($C582,'Info on Coh Anal Stocks'!$A$6:$K$68,5,FALSE)</f>
        <v>1</v>
      </c>
      <c r="P582" s="14">
        <f>VLOOKUP($C582,'Info on Coh Anal Stocks'!$A$6:$K$68,6,FALSE)</f>
        <v>3</v>
      </c>
      <c r="Q582" s="14">
        <f>VLOOKUP($C582,'Info on Coh Anal Stocks'!$A$6:$K$68,7,FALSE)</f>
        <v>5</v>
      </c>
      <c r="R582" s="14">
        <f>VLOOKUP($C582,'Info on Coh Anal Stocks'!$A$6:$K$68,8,FALSE)</f>
        <v>6</v>
      </c>
      <c r="S582" s="14">
        <f>VLOOKUP($C582,'Info on Coh Anal Stocks'!$A$6:$K$68,9,FALSE)</f>
        <v>1</v>
      </c>
      <c r="T582" s="14">
        <f>VLOOKUP($C582,'Info on Coh Anal Stocks'!$A$6:$K$68,10,FALSE)</f>
        <v>1</v>
      </c>
      <c r="U582">
        <f t="shared" si="37"/>
        <v>2008</v>
      </c>
      <c r="V582" s="14">
        <f>VLOOKUP($C582,'Info on Coh Anal Stocks'!$A$6:$K$68,10,FALSE)</f>
        <v>1</v>
      </c>
      <c r="W582" t="str">
        <f t="shared" si="38"/>
        <v>stream</v>
      </c>
      <c r="X582">
        <f t="shared" si="35"/>
        <v>0</v>
      </c>
    </row>
    <row r="583" spans="1:24" x14ac:dyDescent="0.25">
      <c r="A583" s="14" t="str">
        <f t="shared" si="36"/>
        <v>TAK2007</v>
      </c>
      <c r="B583" s="14" t="s">
        <v>303</v>
      </c>
      <c r="C583" s="14" t="s">
        <v>116</v>
      </c>
      <c r="D583" s="14">
        <v>2007</v>
      </c>
      <c r="E583" s="14">
        <v>1.6047139999999999E-3</v>
      </c>
      <c r="F583" s="14">
        <v>1.940184E-2</v>
      </c>
      <c r="G583" s="14">
        <v>5.242198E-2</v>
      </c>
      <c r="H583" s="14">
        <v>3</v>
      </c>
      <c r="I583" s="14">
        <v>6</v>
      </c>
      <c r="J583" s="14" t="s">
        <v>238</v>
      </c>
      <c r="K583" s="14">
        <v>6</v>
      </c>
      <c r="L583" s="14" t="str">
        <f>VLOOKUP($C583,'Info on Coh Anal Stocks'!$A$6:$K$68,2,FALSE)</f>
        <v>TBR</v>
      </c>
      <c r="M583" s="14" t="str">
        <f>VLOOKUP($C583,'Info on Coh Anal Stocks'!$A$6:$K$68,3,FALSE)</f>
        <v>TBR</v>
      </c>
      <c r="N583" s="14" t="str">
        <f>VLOOKUP($C583,'Info on Coh Anal Stocks'!$A$6:$K$68,4,FALSE)</f>
        <v>Taku Spring</v>
      </c>
      <c r="O583" s="14">
        <f>VLOOKUP($C583,'Info on Coh Anal Stocks'!$A$6:$K$68,5,FALSE)</f>
        <v>1</v>
      </c>
      <c r="P583" s="14">
        <f>VLOOKUP($C583,'Info on Coh Anal Stocks'!$A$6:$K$68,6,FALSE)</f>
        <v>3</v>
      </c>
      <c r="Q583" s="14">
        <f>VLOOKUP($C583,'Info on Coh Anal Stocks'!$A$6:$K$68,7,FALSE)</f>
        <v>5</v>
      </c>
      <c r="R583" s="14">
        <f>VLOOKUP($C583,'Info on Coh Anal Stocks'!$A$6:$K$68,8,FALSE)</f>
        <v>6</v>
      </c>
      <c r="S583" s="14">
        <f>VLOOKUP($C583,'Info on Coh Anal Stocks'!$A$6:$K$68,9,FALSE)</f>
        <v>1</v>
      </c>
      <c r="T583" s="14">
        <f>VLOOKUP($C583,'Info on Coh Anal Stocks'!$A$6:$K$68,10,FALSE)</f>
        <v>1</v>
      </c>
      <c r="U583">
        <f t="shared" si="37"/>
        <v>2009</v>
      </c>
      <c r="V583" s="14">
        <f>VLOOKUP($C583,'Info on Coh Anal Stocks'!$A$6:$K$68,10,FALSE)</f>
        <v>1</v>
      </c>
      <c r="W583" t="str">
        <f t="shared" si="38"/>
        <v>stream</v>
      </c>
      <c r="X583">
        <f t="shared" si="35"/>
        <v>0</v>
      </c>
    </row>
    <row r="584" spans="1:24" x14ac:dyDescent="0.25">
      <c r="A584" s="14" t="str">
        <f t="shared" si="36"/>
        <v>TAK2008</v>
      </c>
      <c r="B584" s="14" t="s">
        <v>303</v>
      </c>
      <c r="C584" s="14" t="s">
        <v>116</v>
      </c>
      <c r="D584" s="14">
        <v>2008</v>
      </c>
      <c r="E584" s="14">
        <v>1.2328560000000001E-3</v>
      </c>
      <c r="F584" s="14">
        <v>9.7840440000000004E-3</v>
      </c>
      <c r="G584" s="14">
        <v>2.6852009999999999E-2</v>
      </c>
      <c r="H584" s="14">
        <v>3</v>
      </c>
      <c r="I584" s="14">
        <v>6</v>
      </c>
      <c r="J584" s="14" t="s">
        <v>238</v>
      </c>
      <c r="K584" s="14">
        <v>6</v>
      </c>
      <c r="L584" s="14" t="str">
        <f>VLOOKUP($C584,'Info on Coh Anal Stocks'!$A$6:$K$68,2,FALSE)</f>
        <v>TBR</v>
      </c>
      <c r="M584" s="14" t="str">
        <f>VLOOKUP($C584,'Info on Coh Anal Stocks'!$A$6:$K$68,3,FALSE)</f>
        <v>TBR</v>
      </c>
      <c r="N584" s="14" t="str">
        <f>VLOOKUP($C584,'Info on Coh Anal Stocks'!$A$6:$K$68,4,FALSE)</f>
        <v>Taku Spring</v>
      </c>
      <c r="O584" s="14">
        <f>VLOOKUP($C584,'Info on Coh Anal Stocks'!$A$6:$K$68,5,FALSE)</f>
        <v>1</v>
      </c>
      <c r="P584" s="14">
        <f>VLOOKUP($C584,'Info on Coh Anal Stocks'!$A$6:$K$68,6,FALSE)</f>
        <v>3</v>
      </c>
      <c r="Q584" s="14">
        <f>VLOOKUP($C584,'Info on Coh Anal Stocks'!$A$6:$K$68,7,FALSE)</f>
        <v>5</v>
      </c>
      <c r="R584" s="14">
        <f>VLOOKUP($C584,'Info on Coh Anal Stocks'!$A$6:$K$68,8,FALSE)</f>
        <v>6</v>
      </c>
      <c r="S584" s="14">
        <f>VLOOKUP($C584,'Info on Coh Anal Stocks'!$A$6:$K$68,9,FALSE)</f>
        <v>1</v>
      </c>
      <c r="T584" s="14">
        <f>VLOOKUP($C584,'Info on Coh Anal Stocks'!$A$6:$K$68,10,FALSE)</f>
        <v>1</v>
      </c>
      <c r="U584">
        <f t="shared" si="37"/>
        <v>2010</v>
      </c>
      <c r="V584" s="14">
        <f>VLOOKUP($C584,'Info on Coh Anal Stocks'!$A$6:$K$68,10,FALSE)</f>
        <v>1</v>
      </c>
      <c r="W584" t="str">
        <f t="shared" si="38"/>
        <v>stream</v>
      </c>
      <c r="X584">
        <f t="shared" si="35"/>
        <v>0</v>
      </c>
    </row>
    <row r="585" spans="1:24" x14ac:dyDescent="0.25">
      <c r="A585" s="14" t="str">
        <f t="shared" si="36"/>
        <v>TAK2009</v>
      </c>
      <c r="B585" s="14" t="s">
        <v>303</v>
      </c>
      <c r="C585" s="14" t="s">
        <v>116</v>
      </c>
      <c r="D585" s="14">
        <v>2009</v>
      </c>
      <c r="E585" s="14">
        <v>2.1531559999999998E-3</v>
      </c>
      <c r="F585" s="14">
        <v>2.4198279999999999E-2</v>
      </c>
      <c r="G585" s="14">
        <v>6.5872970000000003E-2</v>
      </c>
      <c r="H585" s="14">
        <v>3</v>
      </c>
      <c r="I585" s="14">
        <v>6</v>
      </c>
      <c r="J585" s="14" t="s">
        <v>238</v>
      </c>
      <c r="K585" s="14">
        <v>6</v>
      </c>
      <c r="L585" s="14" t="str">
        <f>VLOOKUP($C585,'Info on Coh Anal Stocks'!$A$6:$K$68,2,FALSE)</f>
        <v>TBR</v>
      </c>
      <c r="M585" s="14" t="str">
        <f>VLOOKUP($C585,'Info on Coh Anal Stocks'!$A$6:$K$68,3,FALSE)</f>
        <v>TBR</v>
      </c>
      <c r="N585" s="14" t="str">
        <f>VLOOKUP($C585,'Info on Coh Anal Stocks'!$A$6:$K$68,4,FALSE)</f>
        <v>Taku Spring</v>
      </c>
      <c r="O585" s="14">
        <f>VLOOKUP($C585,'Info on Coh Anal Stocks'!$A$6:$K$68,5,FALSE)</f>
        <v>1</v>
      </c>
      <c r="P585" s="14">
        <f>VLOOKUP($C585,'Info on Coh Anal Stocks'!$A$6:$K$68,6,FALSE)</f>
        <v>3</v>
      </c>
      <c r="Q585" s="14">
        <f>VLOOKUP($C585,'Info on Coh Anal Stocks'!$A$6:$K$68,7,FALSE)</f>
        <v>5</v>
      </c>
      <c r="R585" s="14">
        <f>VLOOKUP($C585,'Info on Coh Anal Stocks'!$A$6:$K$68,8,FALSE)</f>
        <v>6</v>
      </c>
      <c r="S585" s="14">
        <f>VLOOKUP($C585,'Info on Coh Anal Stocks'!$A$6:$K$68,9,FALSE)</f>
        <v>1</v>
      </c>
      <c r="T585" s="14">
        <f>VLOOKUP($C585,'Info on Coh Anal Stocks'!$A$6:$K$68,10,FALSE)</f>
        <v>1</v>
      </c>
      <c r="U585">
        <f t="shared" si="37"/>
        <v>2011</v>
      </c>
      <c r="V585" s="14">
        <f>VLOOKUP($C585,'Info on Coh Anal Stocks'!$A$6:$K$68,10,FALSE)</f>
        <v>1</v>
      </c>
      <c r="W585" t="str">
        <f t="shared" si="38"/>
        <v>stream</v>
      </c>
      <c r="X585">
        <f t="shared" si="35"/>
        <v>0</v>
      </c>
    </row>
    <row r="586" spans="1:24" x14ac:dyDescent="0.25">
      <c r="A586" s="14" t="str">
        <f t="shared" si="36"/>
        <v>TAK2010</v>
      </c>
      <c r="B586" s="14" t="s">
        <v>303</v>
      </c>
      <c r="C586" s="14" t="s">
        <v>116</v>
      </c>
      <c r="D586" s="14">
        <v>2010</v>
      </c>
      <c r="E586" s="14">
        <v>1.748636E-3</v>
      </c>
      <c r="F586" s="14">
        <v>1.9517900000000001E-2</v>
      </c>
      <c r="G586" s="14">
        <v>5.5053810000000002E-2</v>
      </c>
      <c r="H586" s="14">
        <v>3</v>
      </c>
      <c r="I586" s="14">
        <v>6</v>
      </c>
      <c r="J586" s="14" t="s">
        <v>238</v>
      </c>
      <c r="K586" s="14">
        <v>6</v>
      </c>
      <c r="L586" s="14" t="str">
        <f>VLOOKUP($C586,'Info on Coh Anal Stocks'!$A$6:$K$68,2,FALSE)</f>
        <v>TBR</v>
      </c>
      <c r="M586" s="14" t="str">
        <f>VLOOKUP($C586,'Info on Coh Anal Stocks'!$A$6:$K$68,3,FALSE)</f>
        <v>TBR</v>
      </c>
      <c r="N586" s="14" t="str">
        <f>VLOOKUP($C586,'Info on Coh Anal Stocks'!$A$6:$K$68,4,FALSE)</f>
        <v>Taku Spring</v>
      </c>
      <c r="O586" s="14">
        <f>VLOOKUP($C586,'Info on Coh Anal Stocks'!$A$6:$K$68,5,FALSE)</f>
        <v>1</v>
      </c>
      <c r="P586" s="14">
        <f>VLOOKUP($C586,'Info on Coh Anal Stocks'!$A$6:$K$68,6,FALSE)</f>
        <v>3</v>
      </c>
      <c r="Q586" s="14">
        <f>VLOOKUP($C586,'Info on Coh Anal Stocks'!$A$6:$K$68,7,FALSE)</f>
        <v>5</v>
      </c>
      <c r="R586" s="14">
        <f>VLOOKUP($C586,'Info on Coh Anal Stocks'!$A$6:$K$68,8,FALSE)</f>
        <v>6</v>
      </c>
      <c r="S586" s="14">
        <f>VLOOKUP($C586,'Info on Coh Anal Stocks'!$A$6:$K$68,9,FALSE)</f>
        <v>1</v>
      </c>
      <c r="T586" s="14">
        <f>VLOOKUP($C586,'Info on Coh Anal Stocks'!$A$6:$K$68,10,FALSE)</f>
        <v>1</v>
      </c>
      <c r="U586">
        <f t="shared" si="37"/>
        <v>2012</v>
      </c>
      <c r="V586" s="14">
        <f>VLOOKUP($C586,'Info on Coh Anal Stocks'!$A$6:$K$68,10,FALSE)</f>
        <v>1</v>
      </c>
      <c r="W586" t="str">
        <f t="shared" si="38"/>
        <v>stream</v>
      </c>
      <c r="X586">
        <f t="shared" ref="X586:X649" si="39">IF(EXACT(I586,"na"),"na",I586-K586)</f>
        <v>0</v>
      </c>
    </row>
    <row r="587" spans="1:24" x14ac:dyDescent="0.25">
      <c r="A587" s="14" t="str">
        <f t="shared" si="36"/>
        <v>TAK2011</v>
      </c>
      <c r="B587" s="14" t="s">
        <v>303</v>
      </c>
      <c r="C587" s="14" t="s">
        <v>116</v>
      </c>
      <c r="D587" s="14">
        <v>2011</v>
      </c>
      <c r="E587" s="14">
        <v>9.802977E-4</v>
      </c>
      <c r="F587" s="14">
        <v>9.7100420000000003E-3</v>
      </c>
      <c r="G587" s="14">
        <v>2.9917559999999999E-2</v>
      </c>
      <c r="H587" s="14">
        <v>3</v>
      </c>
      <c r="I587" s="14">
        <v>6</v>
      </c>
      <c r="J587" s="14" t="s">
        <v>239</v>
      </c>
      <c r="K587" s="14">
        <v>5</v>
      </c>
      <c r="L587" s="14" t="str">
        <f>VLOOKUP($C587,'Info on Coh Anal Stocks'!$A$6:$K$68,2,FALSE)</f>
        <v>TBR</v>
      </c>
      <c r="M587" s="14" t="str">
        <f>VLOOKUP($C587,'Info on Coh Anal Stocks'!$A$6:$K$68,3,FALSE)</f>
        <v>TBR</v>
      </c>
      <c r="N587" s="14" t="str">
        <f>VLOOKUP($C587,'Info on Coh Anal Stocks'!$A$6:$K$68,4,FALSE)</f>
        <v>Taku Spring</v>
      </c>
      <c r="O587" s="14">
        <f>VLOOKUP($C587,'Info on Coh Anal Stocks'!$A$6:$K$68,5,FALSE)</f>
        <v>1</v>
      </c>
      <c r="P587" s="14">
        <f>VLOOKUP($C587,'Info on Coh Anal Stocks'!$A$6:$K$68,6,FALSE)</f>
        <v>3</v>
      </c>
      <c r="Q587" s="14">
        <f>VLOOKUP($C587,'Info on Coh Anal Stocks'!$A$6:$K$68,7,FALSE)</f>
        <v>5</v>
      </c>
      <c r="R587" s="14">
        <f>VLOOKUP($C587,'Info on Coh Anal Stocks'!$A$6:$K$68,8,FALSE)</f>
        <v>6</v>
      </c>
      <c r="S587" s="14">
        <f>VLOOKUP($C587,'Info on Coh Anal Stocks'!$A$6:$K$68,9,FALSE)</f>
        <v>1</v>
      </c>
      <c r="T587" s="14">
        <f>VLOOKUP($C587,'Info on Coh Anal Stocks'!$A$6:$K$68,10,FALSE)</f>
        <v>1</v>
      </c>
      <c r="U587">
        <f t="shared" si="37"/>
        <v>2013</v>
      </c>
      <c r="V587" s="14">
        <f>VLOOKUP($C587,'Info on Coh Anal Stocks'!$A$6:$K$68,10,FALSE)</f>
        <v>1</v>
      </c>
      <c r="W587" t="str">
        <f t="shared" si="38"/>
        <v>stream</v>
      </c>
      <c r="X587">
        <f t="shared" si="39"/>
        <v>1</v>
      </c>
    </row>
    <row r="588" spans="1:24" x14ac:dyDescent="0.25">
      <c r="A588" s="14" t="str">
        <f t="shared" si="36"/>
        <v>TAK2012</v>
      </c>
      <c r="B588" s="14" t="s">
        <v>303</v>
      </c>
      <c r="C588" s="14" t="s">
        <v>116</v>
      </c>
      <c r="D588" s="14">
        <v>2012</v>
      </c>
      <c r="E588" s="14">
        <v>1.075789E-3</v>
      </c>
      <c r="F588" s="14">
        <v>5.6134720000000004E-3</v>
      </c>
      <c r="G588" s="14">
        <v>5.1761969999999997E-2</v>
      </c>
      <c r="H588" s="14">
        <v>3</v>
      </c>
      <c r="I588" s="14">
        <v>6</v>
      </c>
      <c r="J588" s="14" t="s">
        <v>239</v>
      </c>
      <c r="K588" s="14">
        <v>4</v>
      </c>
      <c r="L588" s="14" t="str">
        <f>VLOOKUP($C588,'Info on Coh Anal Stocks'!$A$6:$K$68,2,FALSE)</f>
        <v>TBR</v>
      </c>
      <c r="M588" s="14" t="str">
        <f>VLOOKUP($C588,'Info on Coh Anal Stocks'!$A$6:$K$68,3,FALSE)</f>
        <v>TBR</v>
      </c>
      <c r="N588" s="14" t="str">
        <f>VLOOKUP($C588,'Info on Coh Anal Stocks'!$A$6:$K$68,4,FALSE)</f>
        <v>Taku Spring</v>
      </c>
      <c r="O588" s="14">
        <f>VLOOKUP($C588,'Info on Coh Anal Stocks'!$A$6:$K$68,5,FALSE)</f>
        <v>1</v>
      </c>
      <c r="P588" s="14">
        <f>VLOOKUP($C588,'Info on Coh Anal Stocks'!$A$6:$K$68,6,FALSE)</f>
        <v>3</v>
      </c>
      <c r="Q588" s="14">
        <f>VLOOKUP($C588,'Info on Coh Anal Stocks'!$A$6:$K$68,7,FALSE)</f>
        <v>5</v>
      </c>
      <c r="R588" s="14">
        <f>VLOOKUP($C588,'Info on Coh Anal Stocks'!$A$6:$K$68,8,FALSE)</f>
        <v>6</v>
      </c>
      <c r="S588" s="14">
        <f>VLOOKUP($C588,'Info on Coh Anal Stocks'!$A$6:$K$68,9,FALSE)</f>
        <v>1</v>
      </c>
      <c r="T588" s="14">
        <f>VLOOKUP($C588,'Info on Coh Anal Stocks'!$A$6:$K$68,10,FALSE)</f>
        <v>1</v>
      </c>
      <c r="U588">
        <f t="shared" si="37"/>
        <v>2014</v>
      </c>
      <c r="V588" s="14">
        <f>VLOOKUP($C588,'Info on Coh Anal Stocks'!$A$6:$K$68,10,FALSE)</f>
        <v>1</v>
      </c>
      <c r="W588" t="str">
        <f t="shared" si="38"/>
        <v>stream</v>
      </c>
      <c r="X588">
        <f t="shared" si="39"/>
        <v>2</v>
      </c>
    </row>
    <row r="589" spans="1:24" x14ac:dyDescent="0.25">
      <c r="A589" s="14" t="str">
        <f t="shared" si="36"/>
        <v>UNU1982</v>
      </c>
      <c r="B589" s="14" t="s">
        <v>303</v>
      </c>
      <c r="C589" s="14" t="s">
        <v>118</v>
      </c>
      <c r="D589" s="14">
        <v>1982</v>
      </c>
      <c r="E589" s="14">
        <v>8.9068110000000006E-3</v>
      </c>
      <c r="F589" s="14">
        <v>5.1053849999999998E-2</v>
      </c>
      <c r="G589" s="14">
        <v>0.1321727</v>
      </c>
      <c r="H589" s="14">
        <v>3</v>
      </c>
      <c r="I589" s="14">
        <v>6</v>
      </c>
      <c r="J589" s="14" t="s">
        <v>238</v>
      </c>
      <c r="K589" s="14">
        <v>6</v>
      </c>
      <c r="L589" s="14" t="str">
        <f>VLOOKUP($C589,'Info on Coh Anal Stocks'!$A$6:$K$68,2,FALSE)</f>
        <v>AK</v>
      </c>
      <c r="M589" s="14" t="str">
        <f>VLOOKUP($C589,'Info on Coh Anal Stocks'!$A$6:$K$68,3,FALSE)</f>
        <v>AK</v>
      </c>
      <c r="N589" s="14" t="str">
        <f>VLOOKUP($C589,'Info on Coh Anal Stocks'!$A$6:$K$68,4,FALSE)</f>
        <v>Unuk Spring</v>
      </c>
      <c r="O589" s="14">
        <f>VLOOKUP($C589,'Info on Coh Anal Stocks'!$A$6:$K$68,5,FALSE)</f>
        <v>1</v>
      </c>
      <c r="P589" s="14">
        <f>VLOOKUP($C589,'Info on Coh Anal Stocks'!$A$6:$K$68,6,FALSE)</f>
        <v>3</v>
      </c>
      <c r="Q589" s="14">
        <f>VLOOKUP($C589,'Info on Coh Anal Stocks'!$A$6:$K$68,7,FALSE)</f>
        <v>5</v>
      </c>
      <c r="R589" s="14">
        <f>VLOOKUP($C589,'Info on Coh Anal Stocks'!$A$6:$K$68,8,FALSE)</f>
        <v>6</v>
      </c>
      <c r="S589" s="14">
        <f>VLOOKUP($C589,'Info on Coh Anal Stocks'!$A$6:$K$68,9,FALSE)</f>
        <v>1</v>
      </c>
      <c r="T589" s="14">
        <f>VLOOKUP($C589,'Info on Coh Anal Stocks'!$A$6:$K$68,10,FALSE)</f>
        <v>1</v>
      </c>
      <c r="U589">
        <f t="shared" si="37"/>
        <v>1984</v>
      </c>
      <c r="V589" s="14">
        <f>VLOOKUP($C589,'Info on Coh Anal Stocks'!$A$6:$K$68,10,FALSE)</f>
        <v>1</v>
      </c>
      <c r="W589" t="str">
        <f t="shared" si="38"/>
        <v>stream</v>
      </c>
      <c r="X589">
        <f t="shared" si="39"/>
        <v>0</v>
      </c>
    </row>
    <row r="590" spans="1:24" x14ac:dyDescent="0.25">
      <c r="A590" s="14" t="str">
        <f t="shared" si="36"/>
        <v>UNU1983</v>
      </c>
      <c r="B590" s="14" t="s">
        <v>303</v>
      </c>
      <c r="C590" s="14" t="s">
        <v>118</v>
      </c>
      <c r="D590" s="14">
        <v>1983</v>
      </c>
      <c r="E590" s="14">
        <v>2.065327E-3</v>
      </c>
      <c r="F590" s="14">
        <v>3.058367E-2</v>
      </c>
      <c r="G590" s="14">
        <v>8.6796070000000003E-2</v>
      </c>
      <c r="H590" s="14">
        <v>3</v>
      </c>
      <c r="I590" s="14">
        <v>6</v>
      </c>
      <c r="J590" s="14" t="s">
        <v>238</v>
      </c>
      <c r="K590" s="14">
        <v>6</v>
      </c>
      <c r="L590" s="14" t="str">
        <f>VLOOKUP($C590,'Info on Coh Anal Stocks'!$A$6:$K$68,2,FALSE)</f>
        <v>AK</v>
      </c>
      <c r="M590" s="14" t="str">
        <f>VLOOKUP($C590,'Info on Coh Anal Stocks'!$A$6:$K$68,3,FALSE)</f>
        <v>AK</v>
      </c>
      <c r="N590" s="14" t="str">
        <f>VLOOKUP($C590,'Info on Coh Anal Stocks'!$A$6:$K$68,4,FALSE)</f>
        <v>Unuk Spring</v>
      </c>
      <c r="O590" s="14">
        <f>VLOOKUP($C590,'Info on Coh Anal Stocks'!$A$6:$K$68,5,FALSE)</f>
        <v>1</v>
      </c>
      <c r="P590" s="14">
        <f>VLOOKUP($C590,'Info on Coh Anal Stocks'!$A$6:$K$68,6,FALSE)</f>
        <v>3</v>
      </c>
      <c r="Q590" s="14">
        <f>VLOOKUP($C590,'Info on Coh Anal Stocks'!$A$6:$K$68,7,FALSE)</f>
        <v>5</v>
      </c>
      <c r="R590" s="14">
        <f>VLOOKUP($C590,'Info on Coh Anal Stocks'!$A$6:$K$68,8,FALSE)</f>
        <v>6</v>
      </c>
      <c r="S590" s="14">
        <f>VLOOKUP($C590,'Info on Coh Anal Stocks'!$A$6:$K$68,9,FALSE)</f>
        <v>1</v>
      </c>
      <c r="T590" s="14">
        <f>VLOOKUP($C590,'Info on Coh Anal Stocks'!$A$6:$K$68,10,FALSE)</f>
        <v>1</v>
      </c>
      <c r="U590">
        <f t="shared" si="37"/>
        <v>1985</v>
      </c>
      <c r="V590" s="14">
        <f>VLOOKUP($C590,'Info on Coh Anal Stocks'!$A$6:$K$68,10,FALSE)</f>
        <v>1</v>
      </c>
      <c r="W590" t="str">
        <f t="shared" si="38"/>
        <v>stream</v>
      </c>
      <c r="X590">
        <f t="shared" si="39"/>
        <v>0</v>
      </c>
    </row>
    <row r="591" spans="1:24" x14ac:dyDescent="0.25">
      <c r="A591" s="14" t="str">
        <f t="shared" si="36"/>
        <v>UNU1984</v>
      </c>
      <c r="B591" s="14" t="s">
        <v>303</v>
      </c>
      <c r="C591" s="14" t="s">
        <v>118</v>
      </c>
      <c r="D591" s="14">
        <v>1984</v>
      </c>
      <c r="E591" s="14">
        <v>1.5267E-3</v>
      </c>
      <c r="F591" s="14">
        <v>2.582547E-2</v>
      </c>
      <c r="G591" s="14">
        <v>7.3343599999999995E-2</v>
      </c>
      <c r="H591" s="14">
        <v>3</v>
      </c>
      <c r="I591" s="14">
        <v>6</v>
      </c>
      <c r="J591" s="14" t="s">
        <v>238</v>
      </c>
      <c r="K591" s="14">
        <v>6</v>
      </c>
      <c r="L591" s="14" t="str">
        <f>VLOOKUP($C591,'Info on Coh Anal Stocks'!$A$6:$K$68,2,FALSE)</f>
        <v>AK</v>
      </c>
      <c r="M591" s="14" t="str">
        <f>VLOOKUP($C591,'Info on Coh Anal Stocks'!$A$6:$K$68,3,FALSE)</f>
        <v>AK</v>
      </c>
      <c r="N591" s="14" t="str">
        <f>VLOOKUP($C591,'Info on Coh Anal Stocks'!$A$6:$K$68,4,FALSE)</f>
        <v>Unuk Spring</v>
      </c>
      <c r="O591" s="14">
        <f>VLOOKUP($C591,'Info on Coh Anal Stocks'!$A$6:$K$68,5,FALSE)</f>
        <v>1</v>
      </c>
      <c r="P591" s="14">
        <f>VLOOKUP($C591,'Info on Coh Anal Stocks'!$A$6:$K$68,6,FALSE)</f>
        <v>3</v>
      </c>
      <c r="Q591" s="14">
        <f>VLOOKUP($C591,'Info on Coh Anal Stocks'!$A$6:$K$68,7,FALSE)</f>
        <v>5</v>
      </c>
      <c r="R591" s="14">
        <f>VLOOKUP($C591,'Info on Coh Anal Stocks'!$A$6:$K$68,8,FALSE)</f>
        <v>6</v>
      </c>
      <c r="S591" s="14">
        <f>VLOOKUP($C591,'Info on Coh Anal Stocks'!$A$6:$K$68,9,FALSE)</f>
        <v>1</v>
      </c>
      <c r="T591" s="14">
        <f>VLOOKUP($C591,'Info on Coh Anal Stocks'!$A$6:$K$68,10,FALSE)</f>
        <v>1</v>
      </c>
      <c r="U591">
        <f t="shared" si="37"/>
        <v>1986</v>
      </c>
      <c r="V591" s="14">
        <f>VLOOKUP($C591,'Info on Coh Anal Stocks'!$A$6:$K$68,10,FALSE)</f>
        <v>1</v>
      </c>
      <c r="W591" t="str">
        <f t="shared" si="38"/>
        <v>stream</v>
      </c>
      <c r="X591">
        <f t="shared" si="39"/>
        <v>0</v>
      </c>
    </row>
    <row r="592" spans="1:24" x14ac:dyDescent="0.25">
      <c r="A592" s="14" t="str">
        <f t="shared" si="36"/>
        <v>UNU1985</v>
      </c>
      <c r="B592" s="14" t="s">
        <v>303</v>
      </c>
      <c r="C592" s="14" t="s">
        <v>118</v>
      </c>
      <c r="D592" s="14">
        <v>1985</v>
      </c>
      <c r="E592" s="14">
        <v>2.1808029999999999E-4</v>
      </c>
      <c r="F592" s="14">
        <v>6.4655429999999998E-3</v>
      </c>
      <c r="G592" s="14">
        <v>1.8374890000000001E-2</v>
      </c>
      <c r="H592" s="14">
        <v>3</v>
      </c>
      <c r="I592" s="14">
        <v>6</v>
      </c>
      <c r="J592" s="14" t="s">
        <v>238</v>
      </c>
      <c r="K592" s="14">
        <v>6</v>
      </c>
      <c r="L592" s="14" t="str">
        <f>VLOOKUP($C592,'Info on Coh Anal Stocks'!$A$6:$K$68,2,FALSE)</f>
        <v>AK</v>
      </c>
      <c r="M592" s="14" t="str">
        <f>VLOOKUP($C592,'Info on Coh Anal Stocks'!$A$6:$K$68,3,FALSE)</f>
        <v>AK</v>
      </c>
      <c r="N592" s="14" t="str">
        <f>VLOOKUP($C592,'Info on Coh Anal Stocks'!$A$6:$K$68,4,FALSE)</f>
        <v>Unuk Spring</v>
      </c>
      <c r="O592" s="14">
        <f>VLOOKUP($C592,'Info on Coh Anal Stocks'!$A$6:$K$68,5,FALSE)</f>
        <v>1</v>
      </c>
      <c r="P592" s="14">
        <f>VLOOKUP($C592,'Info on Coh Anal Stocks'!$A$6:$K$68,6,FALSE)</f>
        <v>3</v>
      </c>
      <c r="Q592" s="14">
        <f>VLOOKUP($C592,'Info on Coh Anal Stocks'!$A$6:$K$68,7,FALSE)</f>
        <v>5</v>
      </c>
      <c r="R592" s="14">
        <f>VLOOKUP($C592,'Info on Coh Anal Stocks'!$A$6:$K$68,8,FALSE)</f>
        <v>6</v>
      </c>
      <c r="S592" s="14">
        <f>VLOOKUP($C592,'Info on Coh Anal Stocks'!$A$6:$K$68,9,FALSE)</f>
        <v>1</v>
      </c>
      <c r="T592" s="14">
        <f>VLOOKUP($C592,'Info on Coh Anal Stocks'!$A$6:$K$68,10,FALSE)</f>
        <v>1</v>
      </c>
      <c r="U592">
        <f t="shared" si="37"/>
        <v>1987</v>
      </c>
      <c r="V592" s="14">
        <f>VLOOKUP($C592,'Info on Coh Anal Stocks'!$A$6:$K$68,10,FALSE)</f>
        <v>1</v>
      </c>
      <c r="W592" t="str">
        <f t="shared" si="38"/>
        <v>stream</v>
      </c>
      <c r="X592">
        <f t="shared" si="39"/>
        <v>0</v>
      </c>
    </row>
    <row r="593" spans="1:24" x14ac:dyDescent="0.25">
      <c r="A593" s="14" t="str">
        <f t="shared" si="36"/>
        <v>UNU1986</v>
      </c>
      <c r="B593" s="14" t="s">
        <v>303</v>
      </c>
      <c r="C593" s="14" t="s">
        <v>118</v>
      </c>
      <c r="D593" s="14">
        <v>1986</v>
      </c>
      <c r="E593" s="14">
        <v>1.273597E-3</v>
      </c>
      <c r="F593" s="14">
        <v>3.6848409999999998E-2</v>
      </c>
      <c r="G593" s="14">
        <v>0.10531840000000001</v>
      </c>
      <c r="H593" s="14">
        <v>3</v>
      </c>
      <c r="I593" s="14">
        <v>6</v>
      </c>
      <c r="J593" s="14" t="s">
        <v>238</v>
      </c>
      <c r="K593" s="14">
        <v>6</v>
      </c>
      <c r="L593" s="14" t="str">
        <f>VLOOKUP($C593,'Info on Coh Anal Stocks'!$A$6:$K$68,2,FALSE)</f>
        <v>AK</v>
      </c>
      <c r="M593" s="14" t="str">
        <f>VLOOKUP($C593,'Info on Coh Anal Stocks'!$A$6:$K$68,3,FALSE)</f>
        <v>AK</v>
      </c>
      <c r="N593" s="14" t="str">
        <f>VLOOKUP($C593,'Info on Coh Anal Stocks'!$A$6:$K$68,4,FALSE)</f>
        <v>Unuk Spring</v>
      </c>
      <c r="O593" s="14">
        <f>VLOOKUP($C593,'Info on Coh Anal Stocks'!$A$6:$K$68,5,FALSE)</f>
        <v>1</v>
      </c>
      <c r="P593" s="14">
        <f>VLOOKUP($C593,'Info on Coh Anal Stocks'!$A$6:$K$68,6,FALSE)</f>
        <v>3</v>
      </c>
      <c r="Q593" s="14">
        <f>VLOOKUP($C593,'Info on Coh Anal Stocks'!$A$6:$K$68,7,FALSE)</f>
        <v>5</v>
      </c>
      <c r="R593" s="14">
        <f>VLOOKUP($C593,'Info on Coh Anal Stocks'!$A$6:$K$68,8,FALSE)</f>
        <v>6</v>
      </c>
      <c r="S593" s="14">
        <f>VLOOKUP($C593,'Info on Coh Anal Stocks'!$A$6:$K$68,9,FALSE)</f>
        <v>1</v>
      </c>
      <c r="T593" s="14">
        <f>VLOOKUP($C593,'Info on Coh Anal Stocks'!$A$6:$K$68,10,FALSE)</f>
        <v>1</v>
      </c>
      <c r="U593">
        <f t="shared" si="37"/>
        <v>1988</v>
      </c>
      <c r="V593" s="14">
        <f>VLOOKUP($C593,'Info on Coh Anal Stocks'!$A$6:$K$68,10,FALSE)</f>
        <v>1</v>
      </c>
      <c r="W593" t="str">
        <f t="shared" si="38"/>
        <v>stream</v>
      </c>
      <c r="X593">
        <f t="shared" si="39"/>
        <v>0</v>
      </c>
    </row>
    <row r="594" spans="1:24" x14ac:dyDescent="0.25">
      <c r="A594" s="14" t="str">
        <f t="shared" si="36"/>
        <v>UNU1987</v>
      </c>
      <c r="B594" s="14" t="s">
        <v>303</v>
      </c>
      <c r="C594" s="14" t="s">
        <v>118</v>
      </c>
      <c r="D594" s="14">
        <v>1987</v>
      </c>
      <c r="E594" s="14" t="s">
        <v>142</v>
      </c>
      <c r="F594" s="14" t="s">
        <v>142</v>
      </c>
      <c r="G594" s="14" t="s">
        <v>142</v>
      </c>
      <c r="H594" s="14" t="s">
        <v>142</v>
      </c>
      <c r="I594" s="14" t="s">
        <v>142</v>
      </c>
      <c r="J594" s="14" t="s">
        <v>142</v>
      </c>
      <c r="K594" s="14" t="s">
        <v>142</v>
      </c>
      <c r="L594" s="14" t="str">
        <f>VLOOKUP($C594,'Info on Coh Anal Stocks'!$A$6:$K$68,2,FALSE)</f>
        <v>AK</v>
      </c>
      <c r="M594" s="14" t="str">
        <f>VLOOKUP($C594,'Info on Coh Anal Stocks'!$A$6:$K$68,3,FALSE)</f>
        <v>AK</v>
      </c>
      <c r="N594" s="14" t="str">
        <f>VLOOKUP($C594,'Info on Coh Anal Stocks'!$A$6:$K$68,4,FALSE)</f>
        <v>Unuk Spring</v>
      </c>
      <c r="O594" s="14">
        <f>VLOOKUP($C594,'Info on Coh Anal Stocks'!$A$6:$K$68,5,FALSE)</f>
        <v>1</v>
      </c>
      <c r="P594" s="14">
        <f>VLOOKUP($C594,'Info on Coh Anal Stocks'!$A$6:$K$68,6,FALSE)</f>
        <v>3</v>
      </c>
      <c r="Q594" s="14">
        <f>VLOOKUP($C594,'Info on Coh Anal Stocks'!$A$6:$K$68,7,FALSE)</f>
        <v>5</v>
      </c>
      <c r="R594" s="14">
        <f>VLOOKUP($C594,'Info on Coh Anal Stocks'!$A$6:$K$68,8,FALSE)</f>
        <v>6</v>
      </c>
      <c r="S594" s="14">
        <f>VLOOKUP($C594,'Info on Coh Anal Stocks'!$A$6:$K$68,9,FALSE)</f>
        <v>1</v>
      </c>
      <c r="T594" s="14">
        <f>VLOOKUP($C594,'Info on Coh Anal Stocks'!$A$6:$K$68,10,FALSE)</f>
        <v>1</v>
      </c>
      <c r="U594">
        <f t="shared" si="37"/>
        <v>1989</v>
      </c>
      <c r="V594" s="14">
        <f>VLOOKUP($C594,'Info on Coh Anal Stocks'!$A$6:$K$68,10,FALSE)</f>
        <v>1</v>
      </c>
      <c r="W594" t="str">
        <f t="shared" si="38"/>
        <v>stream</v>
      </c>
      <c r="X594" t="str">
        <f t="shared" si="39"/>
        <v>na</v>
      </c>
    </row>
    <row r="595" spans="1:24" x14ac:dyDescent="0.25">
      <c r="A595" s="14" t="str">
        <f t="shared" si="36"/>
        <v>UNU1988</v>
      </c>
      <c r="B595" s="14" t="s">
        <v>303</v>
      </c>
      <c r="C595" s="14" t="s">
        <v>118</v>
      </c>
      <c r="D595" s="14">
        <v>1988</v>
      </c>
      <c r="E595" s="14" t="s">
        <v>142</v>
      </c>
      <c r="F595" s="14" t="s">
        <v>142</v>
      </c>
      <c r="G595" s="14" t="s">
        <v>142</v>
      </c>
      <c r="H595" s="14" t="s">
        <v>142</v>
      </c>
      <c r="I595" s="14" t="s">
        <v>142</v>
      </c>
      <c r="J595" s="14" t="s">
        <v>142</v>
      </c>
      <c r="K595" s="14" t="s">
        <v>142</v>
      </c>
      <c r="L595" s="14" t="str">
        <f>VLOOKUP($C595,'Info on Coh Anal Stocks'!$A$6:$K$68,2,FALSE)</f>
        <v>AK</v>
      </c>
      <c r="M595" s="14" t="str">
        <f>VLOOKUP($C595,'Info on Coh Anal Stocks'!$A$6:$K$68,3,FALSE)</f>
        <v>AK</v>
      </c>
      <c r="N595" s="14" t="str">
        <f>VLOOKUP($C595,'Info on Coh Anal Stocks'!$A$6:$K$68,4,FALSE)</f>
        <v>Unuk Spring</v>
      </c>
      <c r="O595" s="14">
        <f>VLOOKUP($C595,'Info on Coh Anal Stocks'!$A$6:$K$68,5,FALSE)</f>
        <v>1</v>
      </c>
      <c r="P595" s="14">
        <f>VLOOKUP($C595,'Info on Coh Anal Stocks'!$A$6:$K$68,6,FALSE)</f>
        <v>3</v>
      </c>
      <c r="Q595" s="14">
        <f>VLOOKUP($C595,'Info on Coh Anal Stocks'!$A$6:$K$68,7,FALSE)</f>
        <v>5</v>
      </c>
      <c r="R595" s="14">
        <f>VLOOKUP($C595,'Info on Coh Anal Stocks'!$A$6:$K$68,8,FALSE)</f>
        <v>6</v>
      </c>
      <c r="S595" s="14">
        <f>VLOOKUP($C595,'Info on Coh Anal Stocks'!$A$6:$K$68,9,FALSE)</f>
        <v>1</v>
      </c>
      <c r="T595" s="14">
        <f>VLOOKUP($C595,'Info on Coh Anal Stocks'!$A$6:$K$68,10,FALSE)</f>
        <v>1</v>
      </c>
      <c r="U595">
        <f t="shared" si="37"/>
        <v>1990</v>
      </c>
      <c r="V595" s="14">
        <f>VLOOKUP($C595,'Info on Coh Anal Stocks'!$A$6:$K$68,10,FALSE)</f>
        <v>1</v>
      </c>
      <c r="W595" t="str">
        <f t="shared" si="38"/>
        <v>stream</v>
      </c>
      <c r="X595" t="str">
        <f t="shared" si="39"/>
        <v>na</v>
      </c>
    </row>
    <row r="596" spans="1:24" x14ac:dyDescent="0.25">
      <c r="A596" s="14" t="str">
        <f t="shared" si="36"/>
        <v>UNU1989</v>
      </c>
      <c r="B596" s="14" t="s">
        <v>303</v>
      </c>
      <c r="C596" s="14" t="s">
        <v>118</v>
      </c>
      <c r="D596" s="14">
        <v>1989</v>
      </c>
      <c r="E596" s="14" t="s">
        <v>142</v>
      </c>
      <c r="F596" s="14" t="s">
        <v>142</v>
      </c>
      <c r="G596" s="14" t="s">
        <v>142</v>
      </c>
      <c r="H596" s="14" t="s">
        <v>142</v>
      </c>
      <c r="I596" s="14" t="s">
        <v>142</v>
      </c>
      <c r="J596" s="14" t="s">
        <v>142</v>
      </c>
      <c r="K596" s="14" t="s">
        <v>142</v>
      </c>
      <c r="L596" s="14" t="str">
        <f>VLOOKUP($C596,'Info on Coh Anal Stocks'!$A$6:$K$68,2,FALSE)</f>
        <v>AK</v>
      </c>
      <c r="M596" s="14" t="str">
        <f>VLOOKUP($C596,'Info on Coh Anal Stocks'!$A$6:$K$68,3,FALSE)</f>
        <v>AK</v>
      </c>
      <c r="N596" s="14" t="str">
        <f>VLOOKUP($C596,'Info on Coh Anal Stocks'!$A$6:$K$68,4,FALSE)</f>
        <v>Unuk Spring</v>
      </c>
      <c r="O596" s="14">
        <f>VLOOKUP($C596,'Info on Coh Anal Stocks'!$A$6:$K$68,5,FALSE)</f>
        <v>1</v>
      </c>
      <c r="P596" s="14">
        <f>VLOOKUP($C596,'Info on Coh Anal Stocks'!$A$6:$K$68,6,FALSE)</f>
        <v>3</v>
      </c>
      <c r="Q596" s="14">
        <f>VLOOKUP($C596,'Info on Coh Anal Stocks'!$A$6:$K$68,7,FALSE)</f>
        <v>5</v>
      </c>
      <c r="R596" s="14">
        <f>VLOOKUP($C596,'Info on Coh Anal Stocks'!$A$6:$K$68,8,FALSE)</f>
        <v>6</v>
      </c>
      <c r="S596" s="14">
        <f>VLOOKUP($C596,'Info on Coh Anal Stocks'!$A$6:$K$68,9,FALSE)</f>
        <v>1</v>
      </c>
      <c r="T596" s="14">
        <f>VLOOKUP($C596,'Info on Coh Anal Stocks'!$A$6:$K$68,10,FALSE)</f>
        <v>1</v>
      </c>
      <c r="U596">
        <f t="shared" si="37"/>
        <v>1991</v>
      </c>
      <c r="V596" s="14">
        <f>VLOOKUP($C596,'Info on Coh Anal Stocks'!$A$6:$K$68,10,FALSE)</f>
        <v>1</v>
      </c>
      <c r="W596" t="str">
        <f t="shared" si="38"/>
        <v>stream</v>
      </c>
      <c r="X596" t="str">
        <f t="shared" si="39"/>
        <v>na</v>
      </c>
    </row>
    <row r="597" spans="1:24" x14ac:dyDescent="0.25">
      <c r="A597" s="14" t="str">
        <f t="shared" si="36"/>
        <v>UNU1990</v>
      </c>
      <c r="B597" s="14" t="s">
        <v>303</v>
      </c>
      <c r="C597" s="14" t="s">
        <v>118</v>
      </c>
      <c r="D597" s="14">
        <v>1990</v>
      </c>
      <c r="E597" s="14" t="s">
        <v>142</v>
      </c>
      <c r="F597" s="14" t="s">
        <v>142</v>
      </c>
      <c r="G597" s="14" t="s">
        <v>142</v>
      </c>
      <c r="H597" s="14" t="s">
        <v>142</v>
      </c>
      <c r="I597" s="14" t="s">
        <v>142</v>
      </c>
      <c r="J597" s="14" t="s">
        <v>142</v>
      </c>
      <c r="K597" s="14" t="s">
        <v>142</v>
      </c>
      <c r="L597" s="14" t="str">
        <f>VLOOKUP($C597,'Info on Coh Anal Stocks'!$A$6:$K$68,2,FALSE)</f>
        <v>AK</v>
      </c>
      <c r="M597" s="14" t="str">
        <f>VLOOKUP($C597,'Info on Coh Anal Stocks'!$A$6:$K$68,3,FALSE)</f>
        <v>AK</v>
      </c>
      <c r="N597" s="14" t="str">
        <f>VLOOKUP($C597,'Info on Coh Anal Stocks'!$A$6:$K$68,4,FALSE)</f>
        <v>Unuk Spring</v>
      </c>
      <c r="O597" s="14">
        <f>VLOOKUP($C597,'Info on Coh Anal Stocks'!$A$6:$K$68,5,FALSE)</f>
        <v>1</v>
      </c>
      <c r="P597" s="14">
        <f>VLOOKUP($C597,'Info on Coh Anal Stocks'!$A$6:$K$68,6,FALSE)</f>
        <v>3</v>
      </c>
      <c r="Q597" s="14">
        <f>VLOOKUP($C597,'Info on Coh Anal Stocks'!$A$6:$K$68,7,FALSE)</f>
        <v>5</v>
      </c>
      <c r="R597" s="14">
        <f>VLOOKUP($C597,'Info on Coh Anal Stocks'!$A$6:$K$68,8,FALSE)</f>
        <v>6</v>
      </c>
      <c r="S597" s="14">
        <f>VLOOKUP($C597,'Info on Coh Anal Stocks'!$A$6:$K$68,9,FALSE)</f>
        <v>1</v>
      </c>
      <c r="T597" s="14">
        <f>VLOOKUP($C597,'Info on Coh Anal Stocks'!$A$6:$K$68,10,FALSE)</f>
        <v>1</v>
      </c>
      <c r="U597">
        <f t="shared" si="37"/>
        <v>1992</v>
      </c>
      <c r="V597" s="14">
        <f>VLOOKUP($C597,'Info on Coh Anal Stocks'!$A$6:$K$68,10,FALSE)</f>
        <v>1</v>
      </c>
      <c r="W597" t="str">
        <f t="shared" si="38"/>
        <v>stream</v>
      </c>
      <c r="X597" t="str">
        <f t="shared" si="39"/>
        <v>na</v>
      </c>
    </row>
    <row r="598" spans="1:24" x14ac:dyDescent="0.25">
      <c r="A598" s="14" t="str">
        <f t="shared" si="36"/>
        <v>UNU1991</v>
      </c>
      <c r="B598" s="14" t="s">
        <v>303</v>
      </c>
      <c r="C598" s="14" t="s">
        <v>118</v>
      </c>
      <c r="D598" s="14">
        <v>1991</v>
      </c>
      <c r="E598" s="14" t="s">
        <v>142</v>
      </c>
      <c r="F598" s="14" t="s">
        <v>142</v>
      </c>
      <c r="G598" s="14" t="s">
        <v>142</v>
      </c>
      <c r="H598" s="14" t="s">
        <v>142</v>
      </c>
      <c r="I598" s="14" t="s">
        <v>142</v>
      </c>
      <c r="J598" s="14" t="s">
        <v>142</v>
      </c>
      <c r="K598" s="14" t="s">
        <v>142</v>
      </c>
      <c r="L598" s="14" t="str">
        <f>VLOOKUP($C598,'Info on Coh Anal Stocks'!$A$6:$K$68,2,FALSE)</f>
        <v>AK</v>
      </c>
      <c r="M598" s="14" t="str">
        <f>VLOOKUP($C598,'Info on Coh Anal Stocks'!$A$6:$K$68,3,FALSE)</f>
        <v>AK</v>
      </c>
      <c r="N598" s="14" t="str">
        <f>VLOOKUP($C598,'Info on Coh Anal Stocks'!$A$6:$K$68,4,FALSE)</f>
        <v>Unuk Spring</v>
      </c>
      <c r="O598" s="14">
        <f>VLOOKUP($C598,'Info on Coh Anal Stocks'!$A$6:$K$68,5,FALSE)</f>
        <v>1</v>
      </c>
      <c r="P598" s="14">
        <f>VLOOKUP($C598,'Info on Coh Anal Stocks'!$A$6:$K$68,6,FALSE)</f>
        <v>3</v>
      </c>
      <c r="Q598" s="14">
        <f>VLOOKUP($C598,'Info on Coh Anal Stocks'!$A$6:$K$68,7,FALSE)</f>
        <v>5</v>
      </c>
      <c r="R598" s="14">
        <f>VLOOKUP($C598,'Info on Coh Anal Stocks'!$A$6:$K$68,8,FALSE)</f>
        <v>6</v>
      </c>
      <c r="S598" s="14">
        <f>VLOOKUP($C598,'Info on Coh Anal Stocks'!$A$6:$K$68,9,FALSE)</f>
        <v>1</v>
      </c>
      <c r="T598" s="14">
        <f>VLOOKUP($C598,'Info on Coh Anal Stocks'!$A$6:$K$68,10,FALSE)</f>
        <v>1</v>
      </c>
      <c r="U598">
        <f t="shared" si="37"/>
        <v>1993</v>
      </c>
      <c r="V598" s="14">
        <f>VLOOKUP($C598,'Info on Coh Anal Stocks'!$A$6:$K$68,10,FALSE)</f>
        <v>1</v>
      </c>
      <c r="W598" t="str">
        <f t="shared" si="38"/>
        <v>stream</v>
      </c>
      <c r="X598" t="str">
        <f t="shared" si="39"/>
        <v>na</v>
      </c>
    </row>
    <row r="599" spans="1:24" x14ac:dyDescent="0.25">
      <c r="A599" s="14" t="str">
        <f t="shared" si="36"/>
        <v>UNU1992</v>
      </c>
      <c r="B599" s="14" t="s">
        <v>303</v>
      </c>
      <c r="C599" s="14" t="s">
        <v>118</v>
      </c>
      <c r="D599" s="14">
        <v>1992</v>
      </c>
      <c r="E599" s="19">
        <v>7.4460180000000001E-5</v>
      </c>
      <c r="F599" s="14">
        <v>6.4612519999999998E-3</v>
      </c>
      <c r="G599" s="14">
        <v>1.9052400000000001E-2</v>
      </c>
      <c r="H599" s="14">
        <v>3</v>
      </c>
      <c r="I599" s="14">
        <v>6</v>
      </c>
      <c r="J599" s="14" t="s">
        <v>238</v>
      </c>
      <c r="K599" s="14">
        <v>6</v>
      </c>
      <c r="L599" s="14" t="str">
        <f>VLOOKUP($C599,'Info on Coh Anal Stocks'!$A$6:$K$68,2,FALSE)</f>
        <v>AK</v>
      </c>
      <c r="M599" s="14" t="str">
        <f>VLOOKUP($C599,'Info on Coh Anal Stocks'!$A$6:$K$68,3,FALSE)</f>
        <v>AK</v>
      </c>
      <c r="N599" s="14" t="str">
        <f>VLOOKUP($C599,'Info on Coh Anal Stocks'!$A$6:$K$68,4,FALSE)</f>
        <v>Unuk Spring</v>
      </c>
      <c r="O599" s="14">
        <f>VLOOKUP($C599,'Info on Coh Anal Stocks'!$A$6:$K$68,5,FALSE)</f>
        <v>1</v>
      </c>
      <c r="P599" s="14">
        <f>VLOOKUP($C599,'Info on Coh Anal Stocks'!$A$6:$K$68,6,FALSE)</f>
        <v>3</v>
      </c>
      <c r="Q599" s="14">
        <f>VLOOKUP($C599,'Info on Coh Anal Stocks'!$A$6:$K$68,7,FALSE)</f>
        <v>5</v>
      </c>
      <c r="R599" s="14">
        <f>VLOOKUP($C599,'Info on Coh Anal Stocks'!$A$6:$K$68,8,FALSE)</f>
        <v>6</v>
      </c>
      <c r="S599" s="14">
        <f>VLOOKUP($C599,'Info on Coh Anal Stocks'!$A$6:$K$68,9,FALSE)</f>
        <v>1</v>
      </c>
      <c r="T599" s="14">
        <f>VLOOKUP($C599,'Info on Coh Anal Stocks'!$A$6:$K$68,10,FALSE)</f>
        <v>1</v>
      </c>
      <c r="U599">
        <f t="shared" si="37"/>
        <v>1994</v>
      </c>
      <c r="V599" s="14">
        <f>VLOOKUP($C599,'Info on Coh Anal Stocks'!$A$6:$K$68,10,FALSE)</f>
        <v>1</v>
      </c>
      <c r="W599" t="str">
        <f t="shared" si="38"/>
        <v>stream</v>
      </c>
      <c r="X599">
        <f t="shared" si="39"/>
        <v>0</v>
      </c>
    </row>
    <row r="600" spans="1:24" x14ac:dyDescent="0.25">
      <c r="A600" s="14" t="str">
        <f t="shared" si="36"/>
        <v>UNU1993</v>
      </c>
      <c r="B600" s="14" t="s">
        <v>303</v>
      </c>
      <c r="C600" s="14" t="s">
        <v>118</v>
      </c>
      <c r="D600" s="14">
        <v>1993</v>
      </c>
      <c r="E600" s="19">
        <v>5.0241319999999998E-5</v>
      </c>
      <c r="F600" s="14">
        <v>2.4971690000000001E-2</v>
      </c>
      <c r="G600" s="14">
        <v>7.4713630000000003E-2</v>
      </c>
      <c r="H600" s="14">
        <v>3</v>
      </c>
      <c r="I600" s="14">
        <v>6</v>
      </c>
      <c r="J600" s="14" t="s">
        <v>238</v>
      </c>
      <c r="K600" s="14">
        <v>6</v>
      </c>
      <c r="L600" s="14" t="str">
        <f>VLOOKUP($C600,'Info on Coh Anal Stocks'!$A$6:$K$68,2,FALSE)</f>
        <v>AK</v>
      </c>
      <c r="M600" s="14" t="str">
        <f>VLOOKUP($C600,'Info on Coh Anal Stocks'!$A$6:$K$68,3,FALSE)</f>
        <v>AK</v>
      </c>
      <c r="N600" s="14" t="str">
        <f>VLOOKUP($C600,'Info on Coh Anal Stocks'!$A$6:$K$68,4,FALSE)</f>
        <v>Unuk Spring</v>
      </c>
      <c r="O600" s="14">
        <f>VLOOKUP($C600,'Info on Coh Anal Stocks'!$A$6:$K$68,5,FALSE)</f>
        <v>1</v>
      </c>
      <c r="P600" s="14">
        <f>VLOOKUP($C600,'Info on Coh Anal Stocks'!$A$6:$K$68,6,FALSE)</f>
        <v>3</v>
      </c>
      <c r="Q600" s="14">
        <f>VLOOKUP($C600,'Info on Coh Anal Stocks'!$A$6:$K$68,7,FALSE)</f>
        <v>5</v>
      </c>
      <c r="R600" s="14">
        <f>VLOOKUP($C600,'Info on Coh Anal Stocks'!$A$6:$K$68,8,FALSE)</f>
        <v>6</v>
      </c>
      <c r="S600" s="14">
        <f>VLOOKUP($C600,'Info on Coh Anal Stocks'!$A$6:$K$68,9,FALSE)</f>
        <v>1</v>
      </c>
      <c r="T600" s="14">
        <f>VLOOKUP($C600,'Info on Coh Anal Stocks'!$A$6:$K$68,10,FALSE)</f>
        <v>1</v>
      </c>
      <c r="U600">
        <f t="shared" si="37"/>
        <v>1995</v>
      </c>
      <c r="V600" s="14">
        <f>VLOOKUP($C600,'Info on Coh Anal Stocks'!$A$6:$K$68,10,FALSE)</f>
        <v>1</v>
      </c>
      <c r="W600" t="str">
        <f t="shared" si="38"/>
        <v>stream</v>
      </c>
      <c r="X600">
        <f t="shared" si="39"/>
        <v>0</v>
      </c>
    </row>
    <row r="601" spans="1:24" x14ac:dyDescent="0.25">
      <c r="A601" s="14" t="str">
        <f t="shared" si="36"/>
        <v>UNU1994</v>
      </c>
      <c r="B601" s="14" t="s">
        <v>303</v>
      </c>
      <c r="C601" s="14" t="s">
        <v>118</v>
      </c>
      <c r="D601" s="14">
        <v>1994</v>
      </c>
      <c r="E601" s="14">
        <v>2.6985220000000002E-4</v>
      </c>
      <c r="F601" s="14">
        <v>9.6517570000000004E-3</v>
      </c>
      <c r="G601" s="14">
        <v>2.796357E-2</v>
      </c>
      <c r="H601" s="14">
        <v>3</v>
      </c>
      <c r="I601" s="14">
        <v>6</v>
      </c>
      <c r="J601" s="14" t="s">
        <v>238</v>
      </c>
      <c r="K601" s="14">
        <v>6</v>
      </c>
      <c r="L601" s="14" t="str">
        <f>VLOOKUP($C601,'Info on Coh Anal Stocks'!$A$6:$K$68,2,FALSE)</f>
        <v>AK</v>
      </c>
      <c r="M601" s="14" t="str">
        <f>VLOOKUP($C601,'Info on Coh Anal Stocks'!$A$6:$K$68,3,FALSE)</f>
        <v>AK</v>
      </c>
      <c r="N601" s="14" t="str">
        <f>VLOOKUP($C601,'Info on Coh Anal Stocks'!$A$6:$K$68,4,FALSE)</f>
        <v>Unuk Spring</v>
      </c>
      <c r="O601" s="14">
        <f>VLOOKUP($C601,'Info on Coh Anal Stocks'!$A$6:$K$68,5,FALSE)</f>
        <v>1</v>
      </c>
      <c r="P601" s="14">
        <f>VLOOKUP($C601,'Info on Coh Anal Stocks'!$A$6:$K$68,6,FALSE)</f>
        <v>3</v>
      </c>
      <c r="Q601" s="14">
        <f>VLOOKUP($C601,'Info on Coh Anal Stocks'!$A$6:$K$68,7,FALSE)</f>
        <v>5</v>
      </c>
      <c r="R601" s="14">
        <f>VLOOKUP($C601,'Info on Coh Anal Stocks'!$A$6:$K$68,8,FALSE)</f>
        <v>6</v>
      </c>
      <c r="S601" s="14">
        <f>VLOOKUP($C601,'Info on Coh Anal Stocks'!$A$6:$K$68,9,FALSE)</f>
        <v>1</v>
      </c>
      <c r="T601" s="14">
        <f>VLOOKUP($C601,'Info on Coh Anal Stocks'!$A$6:$K$68,10,FALSE)</f>
        <v>1</v>
      </c>
      <c r="U601">
        <f t="shared" si="37"/>
        <v>1996</v>
      </c>
      <c r="V601" s="14">
        <f>VLOOKUP($C601,'Info on Coh Anal Stocks'!$A$6:$K$68,10,FALSE)</f>
        <v>1</v>
      </c>
      <c r="W601" t="str">
        <f t="shared" si="38"/>
        <v>stream</v>
      </c>
      <c r="X601">
        <f t="shared" si="39"/>
        <v>0</v>
      </c>
    </row>
    <row r="602" spans="1:24" x14ac:dyDescent="0.25">
      <c r="A602" s="14" t="str">
        <f t="shared" si="36"/>
        <v>UNU1995</v>
      </c>
      <c r="B602" s="14" t="s">
        <v>303</v>
      </c>
      <c r="C602" s="14" t="s">
        <v>118</v>
      </c>
      <c r="D602" s="14">
        <v>1995</v>
      </c>
      <c r="E602" s="14">
        <v>1.4533510000000001E-3</v>
      </c>
      <c r="F602" s="14">
        <v>2.579325E-2</v>
      </c>
      <c r="G602" s="14">
        <v>7.4703279999999997E-2</v>
      </c>
      <c r="H602" s="14">
        <v>3</v>
      </c>
      <c r="I602" s="14">
        <v>6</v>
      </c>
      <c r="J602" s="14" t="s">
        <v>238</v>
      </c>
      <c r="K602" s="14">
        <v>6</v>
      </c>
      <c r="L602" s="14" t="str">
        <f>VLOOKUP($C602,'Info on Coh Anal Stocks'!$A$6:$K$68,2,FALSE)</f>
        <v>AK</v>
      </c>
      <c r="M602" s="14" t="str">
        <f>VLOOKUP($C602,'Info on Coh Anal Stocks'!$A$6:$K$68,3,FALSE)</f>
        <v>AK</v>
      </c>
      <c r="N602" s="14" t="str">
        <f>VLOOKUP($C602,'Info on Coh Anal Stocks'!$A$6:$K$68,4,FALSE)</f>
        <v>Unuk Spring</v>
      </c>
      <c r="O602" s="14">
        <f>VLOOKUP($C602,'Info on Coh Anal Stocks'!$A$6:$K$68,5,FALSE)</f>
        <v>1</v>
      </c>
      <c r="P602" s="14">
        <f>VLOOKUP($C602,'Info on Coh Anal Stocks'!$A$6:$K$68,6,FALSE)</f>
        <v>3</v>
      </c>
      <c r="Q602" s="14">
        <f>VLOOKUP($C602,'Info on Coh Anal Stocks'!$A$6:$K$68,7,FALSE)</f>
        <v>5</v>
      </c>
      <c r="R602" s="14">
        <f>VLOOKUP($C602,'Info on Coh Anal Stocks'!$A$6:$K$68,8,FALSE)</f>
        <v>6</v>
      </c>
      <c r="S602" s="14">
        <f>VLOOKUP($C602,'Info on Coh Anal Stocks'!$A$6:$K$68,9,FALSE)</f>
        <v>1</v>
      </c>
      <c r="T602" s="14">
        <f>VLOOKUP($C602,'Info on Coh Anal Stocks'!$A$6:$K$68,10,FALSE)</f>
        <v>1</v>
      </c>
      <c r="U602">
        <f t="shared" si="37"/>
        <v>1997</v>
      </c>
      <c r="V602" s="14">
        <f>VLOOKUP($C602,'Info on Coh Anal Stocks'!$A$6:$K$68,10,FALSE)</f>
        <v>1</v>
      </c>
      <c r="W602" t="str">
        <f t="shared" si="38"/>
        <v>stream</v>
      </c>
      <c r="X602">
        <f t="shared" si="39"/>
        <v>0</v>
      </c>
    </row>
    <row r="603" spans="1:24" x14ac:dyDescent="0.25">
      <c r="A603" s="14" t="str">
        <f t="shared" si="36"/>
        <v>UNU1996</v>
      </c>
      <c r="B603" s="14" t="s">
        <v>303</v>
      </c>
      <c r="C603" s="14" t="s">
        <v>118</v>
      </c>
      <c r="D603" s="14">
        <v>1996</v>
      </c>
      <c r="E603" s="14">
        <v>1.1048309999999999E-3</v>
      </c>
      <c r="F603" s="14">
        <v>2.3966850000000001E-2</v>
      </c>
      <c r="G603" s="14">
        <v>6.8780320000000006E-2</v>
      </c>
      <c r="H603" s="14">
        <v>3</v>
      </c>
      <c r="I603" s="14">
        <v>6</v>
      </c>
      <c r="J603" s="14" t="s">
        <v>238</v>
      </c>
      <c r="K603" s="14">
        <v>6</v>
      </c>
      <c r="L603" s="14" t="str">
        <f>VLOOKUP($C603,'Info on Coh Anal Stocks'!$A$6:$K$68,2,FALSE)</f>
        <v>AK</v>
      </c>
      <c r="M603" s="14" t="str">
        <f>VLOOKUP($C603,'Info on Coh Anal Stocks'!$A$6:$K$68,3,FALSE)</f>
        <v>AK</v>
      </c>
      <c r="N603" s="14" t="str">
        <f>VLOOKUP($C603,'Info on Coh Anal Stocks'!$A$6:$K$68,4,FALSE)</f>
        <v>Unuk Spring</v>
      </c>
      <c r="O603" s="14">
        <f>VLOOKUP($C603,'Info on Coh Anal Stocks'!$A$6:$K$68,5,FALSE)</f>
        <v>1</v>
      </c>
      <c r="P603" s="14">
        <f>VLOOKUP($C603,'Info on Coh Anal Stocks'!$A$6:$K$68,6,FALSE)</f>
        <v>3</v>
      </c>
      <c r="Q603" s="14">
        <f>VLOOKUP($C603,'Info on Coh Anal Stocks'!$A$6:$K$68,7,FALSE)</f>
        <v>5</v>
      </c>
      <c r="R603" s="14">
        <f>VLOOKUP($C603,'Info on Coh Anal Stocks'!$A$6:$K$68,8,FALSE)</f>
        <v>6</v>
      </c>
      <c r="S603" s="14">
        <f>VLOOKUP($C603,'Info on Coh Anal Stocks'!$A$6:$K$68,9,FALSE)</f>
        <v>1</v>
      </c>
      <c r="T603" s="14">
        <f>VLOOKUP($C603,'Info on Coh Anal Stocks'!$A$6:$K$68,10,FALSE)</f>
        <v>1</v>
      </c>
      <c r="U603">
        <f t="shared" si="37"/>
        <v>1998</v>
      </c>
      <c r="V603" s="14">
        <f>VLOOKUP($C603,'Info on Coh Anal Stocks'!$A$6:$K$68,10,FALSE)</f>
        <v>1</v>
      </c>
      <c r="W603" t="str">
        <f t="shared" si="38"/>
        <v>stream</v>
      </c>
      <c r="X603">
        <f t="shared" si="39"/>
        <v>0</v>
      </c>
    </row>
    <row r="604" spans="1:24" x14ac:dyDescent="0.25">
      <c r="A604" s="14" t="str">
        <f t="shared" si="36"/>
        <v>UNU1997</v>
      </c>
      <c r="B604" s="14" t="s">
        <v>303</v>
      </c>
      <c r="C604" s="14" t="s">
        <v>118</v>
      </c>
      <c r="D604" s="14">
        <v>1997</v>
      </c>
      <c r="E604" s="14">
        <v>3.9219029999999999E-4</v>
      </c>
      <c r="F604" s="14">
        <v>1.3506209999999999E-2</v>
      </c>
      <c r="G604" s="14">
        <v>4.0039320000000003E-2</v>
      </c>
      <c r="H604" s="14">
        <v>3</v>
      </c>
      <c r="I604" s="14">
        <v>6</v>
      </c>
      <c r="J604" s="14" t="s">
        <v>238</v>
      </c>
      <c r="K604" s="14">
        <v>6</v>
      </c>
      <c r="L604" s="14" t="str">
        <f>VLOOKUP($C604,'Info on Coh Anal Stocks'!$A$6:$K$68,2,FALSE)</f>
        <v>AK</v>
      </c>
      <c r="M604" s="14" t="str">
        <f>VLOOKUP($C604,'Info on Coh Anal Stocks'!$A$6:$K$68,3,FALSE)</f>
        <v>AK</v>
      </c>
      <c r="N604" s="14" t="str">
        <f>VLOOKUP($C604,'Info on Coh Anal Stocks'!$A$6:$K$68,4,FALSE)</f>
        <v>Unuk Spring</v>
      </c>
      <c r="O604" s="14">
        <f>VLOOKUP($C604,'Info on Coh Anal Stocks'!$A$6:$K$68,5,FALSE)</f>
        <v>1</v>
      </c>
      <c r="P604" s="14">
        <f>VLOOKUP($C604,'Info on Coh Anal Stocks'!$A$6:$K$68,6,FALSE)</f>
        <v>3</v>
      </c>
      <c r="Q604" s="14">
        <f>VLOOKUP($C604,'Info on Coh Anal Stocks'!$A$6:$K$68,7,FALSE)</f>
        <v>5</v>
      </c>
      <c r="R604" s="14">
        <f>VLOOKUP($C604,'Info on Coh Anal Stocks'!$A$6:$K$68,8,FALSE)</f>
        <v>6</v>
      </c>
      <c r="S604" s="14">
        <f>VLOOKUP($C604,'Info on Coh Anal Stocks'!$A$6:$K$68,9,FALSE)</f>
        <v>1</v>
      </c>
      <c r="T604" s="14">
        <f>VLOOKUP($C604,'Info on Coh Anal Stocks'!$A$6:$K$68,10,FALSE)</f>
        <v>1</v>
      </c>
      <c r="U604">
        <f t="shared" si="37"/>
        <v>1999</v>
      </c>
      <c r="V604" s="14">
        <f>VLOOKUP($C604,'Info on Coh Anal Stocks'!$A$6:$K$68,10,FALSE)</f>
        <v>1</v>
      </c>
      <c r="W604" t="str">
        <f t="shared" si="38"/>
        <v>stream</v>
      </c>
      <c r="X604">
        <f t="shared" si="39"/>
        <v>0</v>
      </c>
    </row>
    <row r="605" spans="1:24" x14ac:dyDescent="0.25">
      <c r="A605" s="14" t="str">
        <f t="shared" si="36"/>
        <v>UNU1998</v>
      </c>
      <c r="B605" s="14" t="s">
        <v>303</v>
      </c>
      <c r="C605" s="14" t="s">
        <v>118</v>
      </c>
      <c r="D605" s="14">
        <v>1998</v>
      </c>
      <c r="E605" s="14">
        <v>1.5056220000000001E-3</v>
      </c>
      <c r="F605" s="14">
        <v>3.3079709999999998E-2</v>
      </c>
      <c r="G605" s="14">
        <v>9.3733570000000002E-2</v>
      </c>
      <c r="H605" s="14">
        <v>3</v>
      </c>
      <c r="I605" s="14">
        <v>6</v>
      </c>
      <c r="J605" s="14" t="s">
        <v>238</v>
      </c>
      <c r="K605" s="14">
        <v>6</v>
      </c>
      <c r="L605" s="14" t="str">
        <f>VLOOKUP($C605,'Info on Coh Anal Stocks'!$A$6:$K$68,2,FALSE)</f>
        <v>AK</v>
      </c>
      <c r="M605" s="14" t="str">
        <f>VLOOKUP($C605,'Info on Coh Anal Stocks'!$A$6:$K$68,3,FALSE)</f>
        <v>AK</v>
      </c>
      <c r="N605" s="14" t="str">
        <f>VLOOKUP($C605,'Info on Coh Anal Stocks'!$A$6:$K$68,4,FALSE)</f>
        <v>Unuk Spring</v>
      </c>
      <c r="O605" s="14">
        <f>VLOOKUP($C605,'Info on Coh Anal Stocks'!$A$6:$K$68,5,FALSE)</f>
        <v>1</v>
      </c>
      <c r="P605" s="14">
        <f>VLOOKUP($C605,'Info on Coh Anal Stocks'!$A$6:$K$68,6,FALSE)</f>
        <v>3</v>
      </c>
      <c r="Q605" s="14">
        <f>VLOOKUP($C605,'Info on Coh Anal Stocks'!$A$6:$K$68,7,FALSE)</f>
        <v>5</v>
      </c>
      <c r="R605" s="14">
        <f>VLOOKUP($C605,'Info on Coh Anal Stocks'!$A$6:$K$68,8,FALSE)</f>
        <v>6</v>
      </c>
      <c r="S605" s="14">
        <f>VLOOKUP($C605,'Info on Coh Anal Stocks'!$A$6:$K$68,9,FALSE)</f>
        <v>1</v>
      </c>
      <c r="T605" s="14">
        <f>VLOOKUP($C605,'Info on Coh Anal Stocks'!$A$6:$K$68,10,FALSE)</f>
        <v>1</v>
      </c>
      <c r="U605">
        <f t="shared" si="37"/>
        <v>2000</v>
      </c>
      <c r="V605" s="14">
        <f>VLOOKUP($C605,'Info on Coh Anal Stocks'!$A$6:$K$68,10,FALSE)</f>
        <v>1</v>
      </c>
      <c r="W605" t="str">
        <f t="shared" si="38"/>
        <v>stream</v>
      </c>
      <c r="X605">
        <f t="shared" si="39"/>
        <v>0</v>
      </c>
    </row>
    <row r="606" spans="1:24" x14ac:dyDescent="0.25">
      <c r="A606" s="14" t="str">
        <f t="shared" si="36"/>
        <v>UNU1999</v>
      </c>
      <c r="B606" s="14" t="s">
        <v>303</v>
      </c>
      <c r="C606" s="14" t="s">
        <v>118</v>
      </c>
      <c r="D606" s="14">
        <v>1999</v>
      </c>
      <c r="E606" s="14">
        <v>2.7811099999999999E-4</v>
      </c>
      <c r="F606" s="14">
        <v>8.891655E-3</v>
      </c>
      <c r="G606" s="14">
        <v>2.6476960000000001E-2</v>
      </c>
      <c r="H606" s="14">
        <v>3</v>
      </c>
      <c r="I606" s="14">
        <v>6</v>
      </c>
      <c r="J606" s="14" t="s">
        <v>238</v>
      </c>
      <c r="K606" s="14">
        <v>6</v>
      </c>
      <c r="L606" s="14" t="str">
        <f>VLOOKUP($C606,'Info on Coh Anal Stocks'!$A$6:$K$68,2,FALSE)</f>
        <v>AK</v>
      </c>
      <c r="M606" s="14" t="str">
        <f>VLOOKUP($C606,'Info on Coh Anal Stocks'!$A$6:$K$68,3,FALSE)</f>
        <v>AK</v>
      </c>
      <c r="N606" s="14" t="str">
        <f>VLOOKUP($C606,'Info on Coh Anal Stocks'!$A$6:$K$68,4,FALSE)</f>
        <v>Unuk Spring</v>
      </c>
      <c r="O606" s="14">
        <f>VLOOKUP($C606,'Info on Coh Anal Stocks'!$A$6:$K$68,5,FALSE)</f>
        <v>1</v>
      </c>
      <c r="P606" s="14">
        <f>VLOOKUP($C606,'Info on Coh Anal Stocks'!$A$6:$K$68,6,FALSE)</f>
        <v>3</v>
      </c>
      <c r="Q606" s="14">
        <f>VLOOKUP($C606,'Info on Coh Anal Stocks'!$A$6:$K$68,7,FALSE)</f>
        <v>5</v>
      </c>
      <c r="R606" s="14">
        <f>VLOOKUP($C606,'Info on Coh Anal Stocks'!$A$6:$K$68,8,FALSE)</f>
        <v>6</v>
      </c>
      <c r="S606" s="14">
        <f>VLOOKUP($C606,'Info on Coh Anal Stocks'!$A$6:$K$68,9,FALSE)</f>
        <v>1</v>
      </c>
      <c r="T606" s="14">
        <f>VLOOKUP($C606,'Info on Coh Anal Stocks'!$A$6:$K$68,10,FALSE)</f>
        <v>1</v>
      </c>
      <c r="U606">
        <f t="shared" si="37"/>
        <v>2001</v>
      </c>
      <c r="V606" s="14">
        <f>VLOOKUP($C606,'Info on Coh Anal Stocks'!$A$6:$K$68,10,FALSE)</f>
        <v>1</v>
      </c>
      <c r="W606" t="str">
        <f t="shared" si="38"/>
        <v>stream</v>
      </c>
      <c r="X606">
        <f t="shared" si="39"/>
        <v>0</v>
      </c>
    </row>
    <row r="607" spans="1:24" x14ac:dyDescent="0.25">
      <c r="A607" s="14" t="str">
        <f t="shared" si="36"/>
        <v>UNU2000</v>
      </c>
      <c r="B607" s="14" t="s">
        <v>303</v>
      </c>
      <c r="C607" s="14" t="s">
        <v>118</v>
      </c>
      <c r="D607" s="14">
        <v>2000</v>
      </c>
      <c r="E607" s="14">
        <v>8.3383579999999995E-4</v>
      </c>
      <c r="F607" s="14">
        <v>2.0719370000000001E-2</v>
      </c>
      <c r="G607" s="14">
        <v>5.8547759999999997E-2</v>
      </c>
      <c r="H607" s="14">
        <v>3</v>
      </c>
      <c r="I607" s="14">
        <v>6</v>
      </c>
      <c r="J607" s="14" t="s">
        <v>238</v>
      </c>
      <c r="K607" s="14">
        <v>6</v>
      </c>
      <c r="L607" s="14" t="str">
        <f>VLOOKUP($C607,'Info on Coh Anal Stocks'!$A$6:$K$68,2,FALSE)</f>
        <v>AK</v>
      </c>
      <c r="M607" s="14" t="str">
        <f>VLOOKUP($C607,'Info on Coh Anal Stocks'!$A$6:$K$68,3,FALSE)</f>
        <v>AK</v>
      </c>
      <c r="N607" s="14" t="str">
        <f>VLOOKUP($C607,'Info on Coh Anal Stocks'!$A$6:$K$68,4,FALSE)</f>
        <v>Unuk Spring</v>
      </c>
      <c r="O607" s="14">
        <f>VLOOKUP($C607,'Info on Coh Anal Stocks'!$A$6:$K$68,5,FALSE)</f>
        <v>1</v>
      </c>
      <c r="P607" s="14">
        <f>VLOOKUP($C607,'Info on Coh Anal Stocks'!$A$6:$K$68,6,FALSE)</f>
        <v>3</v>
      </c>
      <c r="Q607" s="14">
        <f>VLOOKUP($C607,'Info on Coh Anal Stocks'!$A$6:$K$68,7,FALSE)</f>
        <v>5</v>
      </c>
      <c r="R607" s="14">
        <f>VLOOKUP($C607,'Info on Coh Anal Stocks'!$A$6:$K$68,8,FALSE)</f>
        <v>6</v>
      </c>
      <c r="S607" s="14">
        <f>VLOOKUP($C607,'Info on Coh Anal Stocks'!$A$6:$K$68,9,FALSE)</f>
        <v>1</v>
      </c>
      <c r="T607" s="14">
        <f>VLOOKUP($C607,'Info on Coh Anal Stocks'!$A$6:$K$68,10,FALSE)</f>
        <v>1</v>
      </c>
      <c r="U607">
        <f t="shared" si="37"/>
        <v>2002</v>
      </c>
      <c r="V607" s="14">
        <f>VLOOKUP($C607,'Info on Coh Anal Stocks'!$A$6:$K$68,10,FALSE)</f>
        <v>1</v>
      </c>
      <c r="W607" t="str">
        <f t="shared" si="38"/>
        <v>stream</v>
      </c>
      <c r="X607">
        <f t="shared" si="39"/>
        <v>0</v>
      </c>
    </row>
    <row r="608" spans="1:24" x14ac:dyDescent="0.25">
      <c r="A608" s="14" t="str">
        <f t="shared" si="36"/>
        <v>UNU2001</v>
      </c>
      <c r="B608" s="14" t="s">
        <v>303</v>
      </c>
      <c r="C608" s="14" t="s">
        <v>118</v>
      </c>
      <c r="D608" s="14">
        <v>2001</v>
      </c>
      <c r="E608" s="14">
        <v>4.5525740000000001E-4</v>
      </c>
      <c r="F608" s="14">
        <v>7.7159739999999996E-3</v>
      </c>
      <c r="G608" s="14">
        <v>2.239066E-2</v>
      </c>
      <c r="H608" s="14">
        <v>3</v>
      </c>
      <c r="I608" s="14">
        <v>6</v>
      </c>
      <c r="J608" s="14" t="s">
        <v>238</v>
      </c>
      <c r="K608" s="14">
        <v>6</v>
      </c>
      <c r="L608" s="14" t="str">
        <f>VLOOKUP($C608,'Info on Coh Anal Stocks'!$A$6:$K$68,2,FALSE)</f>
        <v>AK</v>
      </c>
      <c r="M608" s="14" t="str">
        <f>VLOOKUP($C608,'Info on Coh Anal Stocks'!$A$6:$K$68,3,FALSE)</f>
        <v>AK</v>
      </c>
      <c r="N608" s="14" t="str">
        <f>VLOOKUP($C608,'Info on Coh Anal Stocks'!$A$6:$K$68,4,FALSE)</f>
        <v>Unuk Spring</v>
      </c>
      <c r="O608" s="14">
        <f>VLOOKUP($C608,'Info on Coh Anal Stocks'!$A$6:$K$68,5,FALSE)</f>
        <v>1</v>
      </c>
      <c r="P608" s="14">
        <f>VLOOKUP($C608,'Info on Coh Anal Stocks'!$A$6:$K$68,6,FALSE)</f>
        <v>3</v>
      </c>
      <c r="Q608" s="14">
        <f>VLOOKUP($C608,'Info on Coh Anal Stocks'!$A$6:$K$68,7,FALSE)</f>
        <v>5</v>
      </c>
      <c r="R608" s="14">
        <f>VLOOKUP($C608,'Info on Coh Anal Stocks'!$A$6:$K$68,8,FALSE)</f>
        <v>6</v>
      </c>
      <c r="S608" s="14">
        <f>VLOOKUP($C608,'Info on Coh Anal Stocks'!$A$6:$K$68,9,FALSE)</f>
        <v>1</v>
      </c>
      <c r="T608" s="14">
        <f>VLOOKUP($C608,'Info on Coh Anal Stocks'!$A$6:$K$68,10,FALSE)</f>
        <v>1</v>
      </c>
      <c r="U608">
        <f t="shared" si="37"/>
        <v>2003</v>
      </c>
      <c r="V608" s="14">
        <f>VLOOKUP($C608,'Info on Coh Anal Stocks'!$A$6:$K$68,10,FALSE)</f>
        <v>1</v>
      </c>
      <c r="W608" t="str">
        <f t="shared" si="38"/>
        <v>stream</v>
      </c>
      <c r="X608">
        <f t="shared" si="39"/>
        <v>0</v>
      </c>
    </row>
    <row r="609" spans="1:24" x14ac:dyDescent="0.25">
      <c r="A609" s="14" t="str">
        <f t="shared" si="36"/>
        <v>UNU2002</v>
      </c>
      <c r="B609" s="14" t="s">
        <v>303</v>
      </c>
      <c r="C609" s="14" t="s">
        <v>118</v>
      </c>
      <c r="D609" s="14">
        <v>2002</v>
      </c>
      <c r="E609" s="14">
        <v>1.399483E-3</v>
      </c>
      <c r="F609" s="14">
        <v>1.6625069999999999E-2</v>
      </c>
      <c r="G609" s="14">
        <v>4.5347030000000003E-2</v>
      </c>
      <c r="H609" s="14">
        <v>3</v>
      </c>
      <c r="I609" s="14">
        <v>6</v>
      </c>
      <c r="J609" s="14" t="s">
        <v>238</v>
      </c>
      <c r="K609" s="14">
        <v>6</v>
      </c>
      <c r="L609" s="14" t="str">
        <f>VLOOKUP($C609,'Info on Coh Anal Stocks'!$A$6:$K$68,2,FALSE)</f>
        <v>AK</v>
      </c>
      <c r="M609" s="14" t="str">
        <f>VLOOKUP($C609,'Info on Coh Anal Stocks'!$A$6:$K$68,3,FALSE)</f>
        <v>AK</v>
      </c>
      <c r="N609" s="14" t="str">
        <f>VLOOKUP($C609,'Info on Coh Anal Stocks'!$A$6:$K$68,4,FALSE)</f>
        <v>Unuk Spring</v>
      </c>
      <c r="O609" s="14">
        <f>VLOOKUP($C609,'Info on Coh Anal Stocks'!$A$6:$K$68,5,FALSE)</f>
        <v>1</v>
      </c>
      <c r="P609" s="14">
        <f>VLOOKUP($C609,'Info on Coh Anal Stocks'!$A$6:$K$68,6,FALSE)</f>
        <v>3</v>
      </c>
      <c r="Q609" s="14">
        <f>VLOOKUP($C609,'Info on Coh Anal Stocks'!$A$6:$K$68,7,FALSE)</f>
        <v>5</v>
      </c>
      <c r="R609" s="14">
        <f>VLOOKUP($C609,'Info on Coh Anal Stocks'!$A$6:$K$68,8,FALSE)</f>
        <v>6</v>
      </c>
      <c r="S609" s="14">
        <f>VLOOKUP($C609,'Info on Coh Anal Stocks'!$A$6:$K$68,9,FALSE)</f>
        <v>1</v>
      </c>
      <c r="T609" s="14">
        <f>VLOOKUP($C609,'Info on Coh Anal Stocks'!$A$6:$K$68,10,FALSE)</f>
        <v>1</v>
      </c>
      <c r="U609">
        <f t="shared" si="37"/>
        <v>2004</v>
      </c>
      <c r="V609" s="14">
        <f>VLOOKUP($C609,'Info on Coh Anal Stocks'!$A$6:$K$68,10,FALSE)</f>
        <v>1</v>
      </c>
      <c r="W609" t="str">
        <f t="shared" si="38"/>
        <v>stream</v>
      </c>
      <c r="X609">
        <f t="shared" si="39"/>
        <v>0</v>
      </c>
    </row>
    <row r="610" spans="1:24" x14ac:dyDescent="0.25">
      <c r="A610" s="14" t="str">
        <f t="shared" si="36"/>
        <v>UNU2003</v>
      </c>
      <c r="B610" s="14" t="s">
        <v>303</v>
      </c>
      <c r="C610" s="14" t="s">
        <v>118</v>
      </c>
      <c r="D610" s="14">
        <v>2003</v>
      </c>
      <c r="E610" s="14">
        <v>7.5702790000000005E-4</v>
      </c>
      <c r="F610" s="14">
        <v>9.7138820000000001E-3</v>
      </c>
      <c r="G610" s="14">
        <v>2.6706279999999999E-2</v>
      </c>
      <c r="H610" s="14">
        <v>3</v>
      </c>
      <c r="I610" s="14">
        <v>6</v>
      </c>
      <c r="J610" s="14" t="s">
        <v>238</v>
      </c>
      <c r="K610" s="14">
        <v>6</v>
      </c>
      <c r="L610" s="14" t="str">
        <f>VLOOKUP($C610,'Info on Coh Anal Stocks'!$A$6:$K$68,2,FALSE)</f>
        <v>AK</v>
      </c>
      <c r="M610" s="14" t="str">
        <f>VLOOKUP($C610,'Info on Coh Anal Stocks'!$A$6:$K$68,3,FALSE)</f>
        <v>AK</v>
      </c>
      <c r="N610" s="14" t="str">
        <f>VLOOKUP($C610,'Info on Coh Anal Stocks'!$A$6:$K$68,4,FALSE)</f>
        <v>Unuk Spring</v>
      </c>
      <c r="O610" s="14">
        <f>VLOOKUP($C610,'Info on Coh Anal Stocks'!$A$6:$K$68,5,FALSE)</f>
        <v>1</v>
      </c>
      <c r="P610" s="14">
        <f>VLOOKUP($C610,'Info on Coh Anal Stocks'!$A$6:$K$68,6,FALSE)</f>
        <v>3</v>
      </c>
      <c r="Q610" s="14">
        <f>VLOOKUP($C610,'Info on Coh Anal Stocks'!$A$6:$K$68,7,FALSE)</f>
        <v>5</v>
      </c>
      <c r="R610" s="14">
        <f>VLOOKUP($C610,'Info on Coh Anal Stocks'!$A$6:$K$68,8,FALSE)</f>
        <v>6</v>
      </c>
      <c r="S610" s="14">
        <f>VLOOKUP($C610,'Info on Coh Anal Stocks'!$A$6:$K$68,9,FALSE)</f>
        <v>1</v>
      </c>
      <c r="T610" s="14">
        <f>VLOOKUP($C610,'Info on Coh Anal Stocks'!$A$6:$K$68,10,FALSE)</f>
        <v>1</v>
      </c>
      <c r="U610">
        <f t="shared" si="37"/>
        <v>2005</v>
      </c>
      <c r="V610" s="14">
        <f>VLOOKUP($C610,'Info on Coh Anal Stocks'!$A$6:$K$68,10,FALSE)</f>
        <v>1</v>
      </c>
      <c r="W610" t="str">
        <f t="shared" si="38"/>
        <v>stream</v>
      </c>
      <c r="X610">
        <f t="shared" si="39"/>
        <v>0</v>
      </c>
    </row>
    <row r="611" spans="1:24" x14ac:dyDescent="0.25">
      <c r="A611" s="14" t="str">
        <f t="shared" si="36"/>
        <v>UNU2004</v>
      </c>
      <c r="B611" s="14" t="s">
        <v>303</v>
      </c>
      <c r="C611" s="14" t="s">
        <v>118</v>
      </c>
      <c r="D611" s="14">
        <v>2004</v>
      </c>
      <c r="E611" s="14">
        <v>9.089066E-4</v>
      </c>
      <c r="F611" s="14">
        <v>8.3541459999999998E-3</v>
      </c>
      <c r="G611" s="14">
        <v>2.328212E-2</v>
      </c>
      <c r="H611" s="14">
        <v>3</v>
      </c>
      <c r="I611" s="14">
        <v>6</v>
      </c>
      <c r="J611" s="14" t="s">
        <v>238</v>
      </c>
      <c r="K611" s="14">
        <v>6</v>
      </c>
      <c r="L611" s="14" t="str">
        <f>VLOOKUP($C611,'Info on Coh Anal Stocks'!$A$6:$K$68,2,FALSE)</f>
        <v>AK</v>
      </c>
      <c r="M611" s="14" t="str">
        <f>VLOOKUP($C611,'Info on Coh Anal Stocks'!$A$6:$K$68,3,FALSE)</f>
        <v>AK</v>
      </c>
      <c r="N611" s="14" t="str">
        <f>VLOOKUP($C611,'Info on Coh Anal Stocks'!$A$6:$K$68,4,FALSE)</f>
        <v>Unuk Spring</v>
      </c>
      <c r="O611" s="14">
        <f>VLOOKUP($C611,'Info on Coh Anal Stocks'!$A$6:$K$68,5,FALSE)</f>
        <v>1</v>
      </c>
      <c r="P611" s="14">
        <f>VLOOKUP($C611,'Info on Coh Anal Stocks'!$A$6:$K$68,6,FALSE)</f>
        <v>3</v>
      </c>
      <c r="Q611" s="14">
        <f>VLOOKUP($C611,'Info on Coh Anal Stocks'!$A$6:$K$68,7,FALSE)</f>
        <v>5</v>
      </c>
      <c r="R611" s="14">
        <f>VLOOKUP($C611,'Info on Coh Anal Stocks'!$A$6:$K$68,8,FALSE)</f>
        <v>6</v>
      </c>
      <c r="S611" s="14">
        <f>VLOOKUP($C611,'Info on Coh Anal Stocks'!$A$6:$K$68,9,FALSE)</f>
        <v>1</v>
      </c>
      <c r="T611" s="14">
        <f>VLOOKUP($C611,'Info on Coh Anal Stocks'!$A$6:$K$68,10,FALSE)</f>
        <v>1</v>
      </c>
      <c r="U611">
        <f t="shared" si="37"/>
        <v>2006</v>
      </c>
      <c r="V611" s="14">
        <f>VLOOKUP($C611,'Info on Coh Anal Stocks'!$A$6:$K$68,10,FALSE)</f>
        <v>1</v>
      </c>
      <c r="W611" t="str">
        <f t="shared" si="38"/>
        <v>stream</v>
      </c>
      <c r="X611">
        <f t="shared" si="39"/>
        <v>0</v>
      </c>
    </row>
    <row r="612" spans="1:24" x14ac:dyDescent="0.25">
      <c r="A612" s="14" t="str">
        <f t="shared" si="36"/>
        <v>UNU2005</v>
      </c>
      <c r="B612" s="14" t="s">
        <v>303</v>
      </c>
      <c r="C612" s="14" t="s">
        <v>118</v>
      </c>
      <c r="D612" s="14">
        <v>2005</v>
      </c>
      <c r="E612" s="14">
        <v>5.6063040000000003E-4</v>
      </c>
      <c r="F612" s="14">
        <v>1.448928E-2</v>
      </c>
      <c r="G612" s="14">
        <v>4.0723500000000003E-2</v>
      </c>
      <c r="H612" s="14">
        <v>3</v>
      </c>
      <c r="I612" s="14">
        <v>6</v>
      </c>
      <c r="J612" s="14" t="s">
        <v>238</v>
      </c>
      <c r="K612" s="14">
        <v>6</v>
      </c>
      <c r="L612" s="14" t="str">
        <f>VLOOKUP($C612,'Info on Coh Anal Stocks'!$A$6:$K$68,2,FALSE)</f>
        <v>AK</v>
      </c>
      <c r="M612" s="14" t="str">
        <f>VLOOKUP($C612,'Info on Coh Anal Stocks'!$A$6:$K$68,3,FALSE)</f>
        <v>AK</v>
      </c>
      <c r="N612" s="14" t="str">
        <f>VLOOKUP($C612,'Info on Coh Anal Stocks'!$A$6:$K$68,4,FALSE)</f>
        <v>Unuk Spring</v>
      </c>
      <c r="O612" s="14">
        <f>VLOOKUP($C612,'Info on Coh Anal Stocks'!$A$6:$K$68,5,FALSE)</f>
        <v>1</v>
      </c>
      <c r="P612" s="14">
        <f>VLOOKUP($C612,'Info on Coh Anal Stocks'!$A$6:$K$68,6,FALSE)</f>
        <v>3</v>
      </c>
      <c r="Q612" s="14">
        <f>VLOOKUP($C612,'Info on Coh Anal Stocks'!$A$6:$K$68,7,FALSE)</f>
        <v>5</v>
      </c>
      <c r="R612" s="14">
        <f>VLOOKUP($C612,'Info on Coh Anal Stocks'!$A$6:$K$68,8,FALSE)</f>
        <v>6</v>
      </c>
      <c r="S612" s="14">
        <f>VLOOKUP($C612,'Info on Coh Anal Stocks'!$A$6:$K$68,9,FALSE)</f>
        <v>1</v>
      </c>
      <c r="T612" s="14">
        <f>VLOOKUP($C612,'Info on Coh Anal Stocks'!$A$6:$K$68,10,FALSE)</f>
        <v>1</v>
      </c>
      <c r="U612">
        <f t="shared" si="37"/>
        <v>2007</v>
      </c>
      <c r="V612" s="14">
        <f>VLOOKUP($C612,'Info on Coh Anal Stocks'!$A$6:$K$68,10,FALSE)</f>
        <v>1</v>
      </c>
      <c r="W612" t="str">
        <f t="shared" si="38"/>
        <v>stream</v>
      </c>
      <c r="X612">
        <f t="shared" si="39"/>
        <v>0</v>
      </c>
    </row>
    <row r="613" spans="1:24" x14ac:dyDescent="0.25">
      <c r="A613" s="14" t="str">
        <f t="shared" si="36"/>
        <v>UNU2006</v>
      </c>
      <c r="B613" s="14" t="s">
        <v>303</v>
      </c>
      <c r="C613" s="14" t="s">
        <v>118</v>
      </c>
      <c r="D613" s="14">
        <v>2006</v>
      </c>
      <c r="E613" s="14">
        <v>2.748801E-4</v>
      </c>
      <c r="F613" s="14">
        <v>4.9458269999999999E-3</v>
      </c>
      <c r="G613" s="14">
        <v>1.3989049999999999E-2</v>
      </c>
      <c r="H613" s="14">
        <v>3</v>
      </c>
      <c r="I613" s="14">
        <v>6</v>
      </c>
      <c r="J613" s="14" t="s">
        <v>238</v>
      </c>
      <c r="K613" s="14">
        <v>6</v>
      </c>
      <c r="L613" s="14" t="str">
        <f>VLOOKUP($C613,'Info on Coh Anal Stocks'!$A$6:$K$68,2,FALSE)</f>
        <v>AK</v>
      </c>
      <c r="M613" s="14" t="str">
        <f>VLOOKUP($C613,'Info on Coh Anal Stocks'!$A$6:$K$68,3,FALSE)</f>
        <v>AK</v>
      </c>
      <c r="N613" s="14" t="str">
        <f>VLOOKUP($C613,'Info on Coh Anal Stocks'!$A$6:$K$68,4,FALSE)</f>
        <v>Unuk Spring</v>
      </c>
      <c r="O613" s="14">
        <f>VLOOKUP($C613,'Info on Coh Anal Stocks'!$A$6:$K$68,5,FALSE)</f>
        <v>1</v>
      </c>
      <c r="P613" s="14">
        <f>VLOOKUP($C613,'Info on Coh Anal Stocks'!$A$6:$K$68,6,FALSE)</f>
        <v>3</v>
      </c>
      <c r="Q613" s="14">
        <f>VLOOKUP($C613,'Info on Coh Anal Stocks'!$A$6:$K$68,7,FALSE)</f>
        <v>5</v>
      </c>
      <c r="R613" s="14">
        <f>VLOOKUP($C613,'Info on Coh Anal Stocks'!$A$6:$K$68,8,FALSE)</f>
        <v>6</v>
      </c>
      <c r="S613" s="14">
        <f>VLOOKUP($C613,'Info on Coh Anal Stocks'!$A$6:$K$68,9,FALSE)</f>
        <v>1</v>
      </c>
      <c r="T613" s="14">
        <f>VLOOKUP($C613,'Info on Coh Anal Stocks'!$A$6:$K$68,10,FALSE)</f>
        <v>1</v>
      </c>
      <c r="U613">
        <f t="shared" si="37"/>
        <v>2008</v>
      </c>
      <c r="V613" s="14">
        <f>VLOOKUP($C613,'Info on Coh Anal Stocks'!$A$6:$K$68,10,FALSE)</f>
        <v>1</v>
      </c>
      <c r="W613" t="str">
        <f t="shared" si="38"/>
        <v>stream</v>
      </c>
      <c r="X613">
        <f t="shared" si="39"/>
        <v>0</v>
      </c>
    </row>
    <row r="614" spans="1:24" x14ac:dyDescent="0.25">
      <c r="A614" s="14" t="str">
        <f t="shared" si="36"/>
        <v>UNU2007</v>
      </c>
      <c r="B614" s="14" t="s">
        <v>303</v>
      </c>
      <c r="C614" s="14" t="s">
        <v>118</v>
      </c>
      <c r="D614" s="14">
        <v>2007</v>
      </c>
      <c r="E614" s="14">
        <v>7.7166379999999996E-4</v>
      </c>
      <c r="F614" s="14">
        <v>6.8501960000000002E-3</v>
      </c>
      <c r="G614" s="14">
        <v>1.8496499999999999E-2</v>
      </c>
      <c r="H614" s="14">
        <v>3</v>
      </c>
      <c r="I614" s="14">
        <v>6</v>
      </c>
      <c r="J614" s="14" t="s">
        <v>238</v>
      </c>
      <c r="K614" s="14">
        <v>6</v>
      </c>
      <c r="L614" s="14" t="str">
        <f>VLOOKUP($C614,'Info on Coh Anal Stocks'!$A$6:$K$68,2,FALSE)</f>
        <v>AK</v>
      </c>
      <c r="M614" s="14" t="str">
        <f>VLOOKUP($C614,'Info on Coh Anal Stocks'!$A$6:$K$68,3,FALSE)</f>
        <v>AK</v>
      </c>
      <c r="N614" s="14" t="str">
        <f>VLOOKUP($C614,'Info on Coh Anal Stocks'!$A$6:$K$68,4,FALSE)</f>
        <v>Unuk Spring</v>
      </c>
      <c r="O614" s="14">
        <f>VLOOKUP($C614,'Info on Coh Anal Stocks'!$A$6:$K$68,5,FALSE)</f>
        <v>1</v>
      </c>
      <c r="P614" s="14">
        <f>VLOOKUP($C614,'Info on Coh Anal Stocks'!$A$6:$K$68,6,FALSE)</f>
        <v>3</v>
      </c>
      <c r="Q614" s="14">
        <f>VLOOKUP($C614,'Info on Coh Anal Stocks'!$A$6:$K$68,7,FALSE)</f>
        <v>5</v>
      </c>
      <c r="R614" s="14">
        <f>VLOOKUP($C614,'Info on Coh Anal Stocks'!$A$6:$K$68,8,FALSE)</f>
        <v>6</v>
      </c>
      <c r="S614" s="14">
        <f>VLOOKUP($C614,'Info on Coh Anal Stocks'!$A$6:$K$68,9,FALSE)</f>
        <v>1</v>
      </c>
      <c r="T614" s="14">
        <f>VLOOKUP($C614,'Info on Coh Anal Stocks'!$A$6:$K$68,10,FALSE)</f>
        <v>1</v>
      </c>
      <c r="U614">
        <f t="shared" si="37"/>
        <v>2009</v>
      </c>
      <c r="V614" s="14">
        <f>VLOOKUP($C614,'Info on Coh Anal Stocks'!$A$6:$K$68,10,FALSE)</f>
        <v>1</v>
      </c>
      <c r="W614" t="str">
        <f t="shared" si="38"/>
        <v>stream</v>
      </c>
      <c r="X614">
        <f t="shared" si="39"/>
        <v>0</v>
      </c>
    </row>
    <row r="615" spans="1:24" x14ac:dyDescent="0.25">
      <c r="A615" s="14" t="str">
        <f t="shared" si="36"/>
        <v>UNU2008</v>
      </c>
      <c r="B615" s="14" t="s">
        <v>303</v>
      </c>
      <c r="C615" s="14" t="s">
        <v>118</v>
      </c>
      <c r="D615" s="14">
        <v>2008</v>
      </c>
      <c r="E615" s="14">
        <v>2.8637489999999997E-4</v>
      </c>
      <c r="F615" s="14">
        <v>4.6666010000000003E-3</v>
      </c>
      <c r="G615" s="14">
        <v>1.2971460000000001E-2</v>
      </c>
      <c r="H615" s="14">
        <v>3</v>
      </c>
      <c r="I615" s="14">
        <v>6</v>
      </c>
      <c r="J615" s="14" t="s">
        <v>238</v>
      </c>
      <c r="K615" s="14">
        <v>6</v>
      </c>
      <c r="L615" s="14" t="str">
        <f>VLOOKUP($C615,'Info on Coh Anal Stocks'!$A$6:$K$68,2,FALSE)</f>
        <v>AK</v>
      </c>
      <c r="M615" s="14" t="str">
        <f>VLOOKUP($C615,'Info on Coh Anal Stocks'!$A$6:$K$68,3,FALSE)</f>
        <v>AK</v>
      </c>
      <c r="N615" s="14" t="str">
        <f>VLOOKUP($C615,'Info on Coh Anal Stocks'!$A$6:$K$68,4,FALSE)</f>
        <v>Unuk Spring</v>
      </c>
      <c r="O615" s="14">
        <f>VLOOKUP($C615,'Info on Coh Anal Stocks'!$A$6:$K$68,5,FALSE)</f>
        <v>1</v>
      </c>
      <c r="P615" s="14">
        <f>VLOOKUP($C615,'Info on Coh Anal Stocks'!$A$6:$K$68,6,FALSE)</f>
        <v>3</v>
      </c>
      <c r="Q615" s="14">
        <f>VLOOKUP($C615,'Info on Coh Anal Stocks'!$A$6:$K$68,7,FALSE)</f>
        <v>5</v>
      </c>
      <c r="R615" s="14">
        <f>VLOOKUP($C615,'Info on Coh Anal Stocks'!$A$6:$K$68,8,FALSE)</f>
        <v>6</v>
      </c>
      <c r="S615" s="14">
        <f>VLOOKUP($C615,'Info on Coh Anal Stocks'!$A$6:$K$68,9,FALSE)</f>
        <v>1</v>
      </c>
      <c r="T615" s="14">
        <f>VLOOKUP($C615,'Info on Coh Anal Stocks'!$A$6:$K$68,10,FALSE)</f>
        <v>1</v>
      </c>
      <c r="U615">
        <f t="shared" si="37"/>
        <v>2010</v>
      </c>
      <c r="V615" s="14">
        <f>VLOOKUP($C615,'Info on Coh Anal Stocks'!$A$6:$K$68,10,FALSE)</f>
        <v>1</v>
      </c>
      <c r="W615" t="str">
        <f t="shared" si="38"/>
        <v>stream</v>
      </c>
      <c r="X615">
        <f t="shared" si="39"/>
        <v>0</v>
      </c>
    </row>
    <row r="616" spans="1:24" x14ac:dyDescent="0.25">
      <c r="A616" s="14" t="str">
        <f t="shared" si="36"/>
        <v>UNU2009</v>
      </c>
      <c r="B616" s="14" t="s">
        <v>303</v>
      </c>
      <c r="C616" s="14" t="s">
        <v>118</v>
      </c>
      <c r="D616" s="14">
        <v>2009</v>
      </c>
      <c r="E616" s="14">
        <v>8.121367E-4</v>
      </c>
      <c r="F616" s="14">
        <v>7.2780800000000001E-3</v>
      </c>
      <c r="G616" s="14">
        <v>1.9541329999999999E-2</v>
      </c>
      <c r="H616" s="14">
        <v>3</v>
      </c>
      <c r="I616" s="14">
        <v>6</v>
      </c>
      <c r="J616" s="14" t="s">
        <v>238</v>
      </c>
      <c r="K616" s="14">
        <v>6</v>
      </c>
      <c r="L616" s="14" t="str">
        <f>VLOOKUP($C616,'Info on Coh Anal Stocks'!$A$6:$K$68,2,FALSE)</f>
        <v>AK</v>
      </c>
      <c r="M616" s="14" t="str">
        <f>VLOOKUP($C616,'Info on Coh Anal Stocks'!$A$6:$K$68,3,FALSE)</f>
        <v>AK</v>
      </c>
      <c r="N616" s="14" t="str">
        <f>VLOOKUP($C616,'Info on Coh Anal Stocks'!$A$6:$K$68,4,FALSE)</f>
        <v>Unuk Spring</v>
      </c>
      <c r="O616" s="14">
        <f>VLOOKUP($C616,'Info on Coh Anal Stocks'!$A$6:$K$68,5,FALSE)</f>
        <v>1</v>
      </c>
      <c r="P616" s="14">
        <f>VLOOKUP($C616,'Info on Coh Anal Stocks'!$A$6:$K$68,6,FALSE)</f>
        <v>3</v>
      </c>
      <c r="Q616" s="14">
        <f>VLOOKUP($C616,'Info on Coh Anal Stocks'!$A$6:$K$68,7,FALSE)</f>
        <v>5</v>
      </c>
      <c r="R616" s="14">
        <f>VLOOKUP($C616,'Info on Coh Anal Stocks'!$A$6:$K$68,8,FALSE)</f>
        <v>6</v>
      </c>
      <c r="S616" s="14">
        <f>VLOOKUP($C616,'Info on Coh Anal Stocks'!$A$6:$K$68,9,FALSE)</f>
        <v>1</v>
      </c>
      <c r="T616" s="14">
        <f>VLOOKUP($C616,'Info on Coh Anal Stocks'!$A$6:$K$68,10,FALSE)</f>
        <v>1</v>
      </c>
      <c r="U616">
        <f t="shared" si="37"/>
        <v>2011</v>
      </c>
      <c r="V616" s="14">
        <f>VLOOKUP($C616,'Info on Coh Anal Stocks'!$A$6:$K$68,10,FALSE)</f>
        <v>1</v>
      </c>
      <c r="W616" t="str">
        <f t="shared" si="38"/>
        <v>stream</v>
      </c>
      <c r="X616">
        <f t="shared" si="39"/>
        <v>0</v>
      </c>
    </row>
    <row r="617" spans="1:24" x14ac:dyDescent="0.25">
      <c r="A617" s="14" t="str">
        <f t="shared" si="36"/>
        <v>UNU2010</v>
      </c>
      <c r="B617" s="14" t="s">
        <v>303</v>
      </c>
      <c r="C617" s="14" t="s">
        <v>118</v>
      </c>
      <c r="D617" s="14">
        <v>2010</v>
      </c>
      <c r="E617" s="14">
        <v>6.6575510000000001E-4</v>
      </c>
      <c r="F617" s="14">
        <v>1.1565789999999999E-2</v>
      </c>
      <c r="G617" s="14">
        <v>3.1605080000000001E-2</v>
      </c>
      <c r="H617" s="14">
        <v>3</v>
      </c>
      <c r="I617" s="14">
        <v>6</v>
      </c>
      <c r="J617" s="14" t="s">
        <v>238</v>
      </c>
      <c r="K617" s="14">
        <v>6</v>
      </c>
      <c r="L617" s="14" t="str">
        <f>VLOOKUP($C617,'Info on Coh Anal Stocks'!$A$6:$K$68,2,FALSE)</f>
        <v>AK</v>
      </c>
      <c r="M617" s="14" t="str">
        <f>VLOOKUP($C617,'Info on Coh Anal Stocks'!$A$6:$K$68,3,FALSE)</f>
        <v>AK</v>
      </c>
      <c r="N617" s="14" t="str">
        <f>VLOOKUP($C617,'Info on Coh Anal Stocks'!$A$6:$K$68,4,FALSE)</f>
        <v>Unuk Spring</v>
      </c>
      <c r="O617" s="14">
        <f>VLOOKUP($C617,'Info on Coh Anal Stocks'!$A$6:$K$68,5,FALSE)</f>
        <v>1</v>
      </c>
      <c r="P617" s="14">
        <f>VLOOKUP($C617,'Info on Coh Anal Stocks'!$A$6:$K$68,6,FALSE)</f>
        <v>3</v>
      </c>
      <c r="Q617" s="14">
        <f>VLOOKUP($C617,'Info on Coh Anal Stocks'!$A$6:$K$68,7,FALSE)</f>
        <v>5</v>
      </c>
      <c r="R617" s="14">
        <f>VLOOKUP($C617,'Info on Coh Anal Stocks'!$A$6:$K$68,8,FALSE)</f>
        <v>6</v>
      </c>
      <c r="S617" s="14">
        <f>VLOOKUP($C617,'Info on Coh Anal Stocks'!$A$6:$K$68,9,FALSE)</f>
        <v>1</v>
      </c>
      <c r="T617" s="14">
        <f>VLOOKUP($C617,'Info on Coh Anal Stocks'!$A$6:$K$68,10,FALSE)</f>
        <v>1</v>
      </c>
      <c r="U617">
        <f t="shared" si="37"/>
        <v>2012</v>
      </c>
      <c r="V617" s="14">
        <f>VLOOKUP($C617,'Info on Coh Anal Stocks'!$A$6:$K$68,10,FALSE)</f>
        <v>1</v>
      </c>
      <c r="W617" t="str">
        <f t="shared" si="38"/>
        <v>stream</v>
      </c>
      <c r="X617">
        <f t="shared" si="39"/>
        <v>0</v>
      </c>
    </row>
    <row r="618" spans="1:24" x14ac:dyDescent="0.25">
      <c r="A618" s="14" t="str">
        <f t="shared" si="36"/>
        <v>UNU2011</v>
      </c>
      <c r="B618" s="14" t="s">
        <v>303</v>
      </c>
      <c r="C618" s="14" t="s">
        <v>118</v>
      </c>
      <c r="D618" s="14">
        <v>2011</v>
      </c>
      <c r="E618" s="14">
        <v>6.2039370000000003E-4</v>
      </c>
      <c r="F618" s="14">
        <v>9.0279450000000008E-3</v>
      </c>
      <c r="G618" s="14">
        <v>2.761796E-2</v>
      </c>
      <c r="H618" s="14">
        <v>3</v>
      </c>
      <c r="I618" s="14">
        <v>6</v>
      </c>
      <c r="J618" s="14" t="s">
        <v>239</v>
      </c>
      <c r="K618" s="14">
        <v>5</v>
      </c>
      <c r="L618" s="14" t="str">
        <f>VLOOKUP($C618,'Info on Coh Anal Stocks'!$A$6:$K$68,2,FALSE)</f>
        <v>AK</v>
      </c>
      <c r="M618" s="14" t="str">
        <f>VLOOKUP($C618,'Info on Coh Anal Stocks'!$A$6:$K$68,3,FALSE)</f>
        <v>AK</v>
      </c>
      <c r="N618" s="14" t="str">
        <f>VLOOKUP($C618,'Info on Coh Anal Stocks'!$A$6:$K$68,4,FALSE)</f>
        <v>Unuk Spring</v>
      </c>
      <c r="O618" s="14">
        <f>VLOOKUP($C618,'Info on Coh Anal Stocks'!$A$6:$K$68,5,FALSE)</f>
        <v>1</v>
      </c>
      <c r="P618" s="14">
        <f>VLOOKUP($C618,'Info on Coh Anal Stocks'!$A$6:$K$68,6,FALSE)</f>
        <v>3</v>
      </c>
      <c r="Q618" s="14">
        <f>VLOOKUP($C618,'Info on Coh Anal Stocks'!$A$6:$K$68,7,FALSE)</f>
        <v>5</v>
      </c>
      <c r="R618" s="14">
        <f>VLOOKUP($C618,'Info on Coh Anal Stocks'!$A$6:$K$68,8,FALSE)</f>
        <v>6</v>
      </c>
      <c r="S618" s="14">
        <f>VLOOKUP($C618,'Info on Coh Anal Stocks'!$A$6:$K$68,9,FALSE)</f>
        <v>1</v>
      </c>
      <c r="T618" s="14">
        <f>VLOOKUP($C618,'Info on Coh Anal Stocks'!$A$6:$K$68,10,FALSE)</f>
        <v>1</v>
      </c>
      <c r="U618">
        <f t="shared" si="37"/>
        <v>2013</v>
      </c>
      <c r="V618" s="14">
        <f>VLOOKUP($C618,'Info on Coh Anal Stocks'!$A$6:$K$68,10,FALSE)</f>
        <v>1</v>
      </c>
      <c r="W618" t="str">
        <f t="shared" si="38"/>
        <v>stream</v>
      </c>
      <c r="X618">
        <f t="shared" si="39"/>
        <v>1</v>
      </c>
    </row>
    <row r="619" spans="1:24" x14ac:dyDescent="0.25">
      <c r="A619" s="14" t="str">
        <f t="shared" si="36"/>
        <v>UNU2012</v>
      </c>
      <c r="B619" s="14" t="s">
        <v>303</v>
      </c>
      <c r="C619" s="14" t="s">
        <v>118</v>
      </c>
      <c r="D619" s="14">
        <v>2012</v>
      </c>
      <c r="E619" s="14">
        <v>4.0659019999999998E-4</v>
      </c>
      <c r="F619" s="14">
        <v>2.6040310000000001E-3</v>
      </c>
      <c r="G619" s="14">
        <v>1.40109E-2</v>
      </c>
      <c r="H619" s="14">
        <v>3</v>
      </c>
      <c r="I619" s="14">
        <v>6</v>
      </c>
      <c r="J619" s="14" t="s">
        <v>239</v>
      </c>
      <c r="K619" s="14">
        <v>4</v>
      </c>
      <c r="L619" s="14" t="str">
        <f>VLOOKUP($C619,'Info on Coh Anal Stocks'!$A$6:$K$68,2,FALSE)</f>
        <v>AK</v>
      </c>
      <c r="M619" s="14" t="str">
        <f>VLOOKUP($C619,'Info on Coh Anal Stocks'!$A$6:$K$68,3,FALSE)</f>
        <v>AK</v>
      </c>
      <c r="N619" s="14" t="str">
        <f>VLOOKUP($C619,'Info on Coh Anal Stocks'!$A$6:$K$68,4,FALSE)</f>
        <v>Unuk Spring</v>
      </c>
      <c r="O619" s="14">
        <f>VLOOKUP($C619,'Info on Coh Anal Stocks'!$A$6:$K$68,5,FALSE)</f>
        <v>1</v>
      </c>
      <c r="P619" s="14">
        <f>VLOOKUP($C619,'Info on Coh Anal Stocks'!$A$6:$K$68,6,FALSE)</f>
        <v>3</v>
      </c>
      <c r="Q619" s="14">
        <f>VLOOKUP($C619,'Info on Coh Anal Stocks'!$A$6:$K$68,7,FALSE)</f>
        <v>5</v>
      </c>
      <c r="R619" s="14">
        <f>VLOOKUP($C619,'Info on Coh Anal Stocks'!$A$6:$K$68,8,FALSE)</f>
        <v>6</v>
      </c>
      <c r="S619" s="14">
        <f>VLOOKUP($C619,'Info on Coh Anal Stocks'!$A$6:$K$68,9,FALSE)</f>
        <v>1</v>
      </c>
      <c r="T619" s="14">
        <f>VLOOKUP($C619,'Info on Coh Anal Stocks'!$A$6:$K$68,10,FALSE)</f>
        <v>1</v>
      </c>
      <c r="U619">
        <f t="shared" si="37"/>
        <v>2014</v>
      </c>
      <c r="V619" s="14">
        <f>VLOOKUP($C619,'Info on Coh Anal Stocks'!$A$6:$K$68,10,FALSE)</f>
        <v>1</v>
      </c>
      <c r="W619" t="str">
        <f t="shared" si="38"/>
        <v>stream</v>
      </c>
      <c r="X619">
        <f t="shared" si="39"/>
        <v>2</v>
      </c>
    </row>
    <row r="620" spans="1:24" x14ac:dyDescent="0.25">
      <c r="A620" s="14" t="str">
        <f t="shared" si="36"/>
        <v>CWF1977</v>
      </c>
      <c r="B620" s="14" t="s">
        <v>36</v>
      </c>
      <c r="C620" s="14" t="s">
        <v>37</v>
      </c>
      <c r="D620" s="14">
        <v>1977</v>
      </c>
      <c r="E620" s="19">
        <v>3.1695549999999998E-5</v>
      </c>
      <c r="F620" s="14">
        <v>3.8858550000000001E-3</v>
      </c>
      <c r="G620" s="14">
        <v>1.0962919999999999E-2</v>
      </c>
      <c r="H620" s="14">
        <v>2</v>
      </c>
      <c r="I620" s="14">
        <v>5</v>
      </c>
      <c r="J620" s="14" t="s">
        <v>238</v>
      </c>
      <c r="K620" s="14">
        <v>5</v>
      </c>
      <c r="L620" s="14" t="str">
        <f>VLOOKUP($C620,'Info on Coh Anal Stocks'!$A$6:$K$68,2,FALSE)</f>
        <v>CR</v>
      </c>
      <c r="M620" s="14" t="str">
        <f>VLOOKUP($C620,'Info on Coh Anal Stocks'!$A$6:$K$68,3,FALSE)</f>
        <v>LC</v>
      </c>
      <c r="N620" s="14" t="str">
        <f>VLOOKUP($C620,'Info on Coh Anal Stocks'!$A$6:$K$68,4,FALSE)</f>
        <v>Cowlitz Tule</v>
      </c>
      <c r="O620" s="14">
        <f>VLOOKUP($C620,'Info on Coh Anal Stocks'!$A$6:$K$68,5,FALSE)</f>
        <v>4</v>
      </c>
      <c r="P620" s="14">
        <f>VLOOKUP($C620,'Info on Coh Anal Stocks'!$A$6:$K$68,6,FALSE)</f>
        <v>2</v>
      </c>
      <c r="Q620" s="14">
        <f>VLOOKUP($C620,'Info on Coh Anal Stocks'!$A$6:$K$68,7,FALSE)</f>
        <v>4</v>
      </c>
      <c r="R620" s="14">
        <f>VLOOKUP($C620,'Info on Coh Anal Stocks'!$A$6:$K$68,8,FALSE)</f>
        <v>5</v>
      </c>
      <c r="S620" s="14">
        <f>VLOOKUP($C620,'Info on Coh Anal Stocks'!$A$6:$K$68,9,FALSE)</f>
        <v>0</v>
      </c>
      <c r="T620" s="14">
        <f>VLOOKUP($C620,'Info on Coh Anal Stocks'!$A$6:$K$68,10,FALSE)</f>
        <v>3</v>
      </c>
      <c r="U620">
        <f t="shared" si="37"/>
        <v>1978</v>
      </c>
      <c r="V620" s="14">
        <f>VLOOKUP($C620,'Info on Coh Anal Stocks'!$A$6:$K$68,10,FALSE)</f>
        <v>3</v>
      </c>
      <c r="W620" t="str">
        <f t="shared" si="38"/>
        <v>ocean</v>
      </c>
      <c r="X620">
        <f t="shared" si="39"/>
        <v>0</v>
      </c>
    </row>
    <row r="621" spans="1:24" x14ac:dyDescent="0.25">
      <c r="A621" s="14" t="str">
        <f t="shared" si="36"/>
        <v>CWF1978</v>
      </c>
      <c r="B621" s="14" t="s">
        <v>36</v>
      </c>
      <c r="C621" s="14" t="s">
        <v>37</v>
      </c>
      <c r="D621" s="14">
        <v>1978</v>
      </c>
      <c r="E621" s="14">
        <v>2.5936690000000001E-4</v>
      </c>
      <c r="F621" s="14">
        <v>2.9089860000000001E-3</v>
      </c>
      <c r="G621" s="14">
        <v>8.0563189999999993E-3</v>
      </c>
      <c r="H621" s="14">
        <v>2</v>
      </c>
      <c r="I621" s="14">
        <v>5</v>
      </c>
      <c r="J621" s="14" t="s">
        <v>238</v>
      </c>
      <c r="K621" s="14">
        <v>5</v>
      </c>
      <c r="L621" s="14" t="str">
        <f>VLOOKUP($C621,'Info on Coh Anal Stocks'!$A$6:$K$68,2,FALSE)</f>
        <v>CR</v>
      </c>
      <c r="M621" s="14" t="str">
        <f>VLOOKUP($C621,'Info on Coh Anal Stocks'!$A$6:$K$68,3,FALSE)</f>
        <v>LC</v>
      </c>
      <c r="N621" s="14" t="str">
        <f>VLOOKUP($C621,'Info on Coh Anal Stocks'!$A$6:$K$68,4,FALSE)</f>
        <v>Cowlitz Tule</v>
      </c>
      <c r="O621" s="14">
        <f>VLOOKUP($C621,'Info on Coh Anal Stocks'!$A$6:$K$68,5,FALSE)</f>
        <v>4</v>
      </c>
      <c r="P621" s="14">
        <f>VLOOKUP($C621,'Info on Coh Anal Stocks'!$A$6:$K$68,6,FALSE)</f>
        <v>2</v>
      </c>
      <c r="Q621" s="14">
        <f>VLOOKUP($C621,'Info on Coh Anal Stocks'!$A$6:$K$68,7,FALSE)</f>
        <v>4</v>
      </c>
      <c r="R621" s="14">
        <f>VLOOKUP($C621,'Info on Coh Anal Stocks'!$A$6:$K$68,8,FALSE)</f>
        <v>5</v>
      </c>
      <c r="S621" s="14">
        <f>VLOOKUP($C621,'Info on Coh Anal Stocks'!$A$6:$K$68,9,FALSE)</f>
        <v>0</v>
      </c>
      <c r="T621" s="14">
        <f>VLOOKUP($C621,'Info on Coh Anal Stocks'!$A$6:$K$68,10,FALSE)</f>
        <v>3</v>
      </c>
      <c r="U621">
        <f t="shared" si="37"/>
        <v>1979</v>
      </c>
      <c r="V621" s="14">
        <f>VLOOKUP($C621,'Info on Coh Anal Stocks'!$A$6:$K$68,10,FALSE)</f>
        <v>3</v>
      </c>
      <c r="W621" t="str">
        <f t="shared" si="38"/>
        <v>ocean</v>
      </c>
      <c r="X621">
        <f t="shared" si="39"/>
        <v>0</v>
      </c>
    </row>
    <row r="622" spans="1:24" x14ac:dyDescent="0.25">
      <c r="A622" s="14" t="str">
        <f t="shared" si="36"/>
        <v>CWF1979</v>
      </c>
      <c r="B622" s="14" t="s">
        <v>36</v>
      </c>
      <c r="C622" s="14" t="s">
        <v>37</v>
      </c>
      <c r="D622" s="14">
        <v>1979</v>
      </c>
      <c r="E622" s="14">
        <v>1.7937939999999999E-4</v>
      </c>
      <c r="F622" s="14">
        <v>1.592038E-3</v>
      </c>
      <c r="G622" s="14">
        <v>4.3743699999999998E-3</v>
      </c>
      <c r="H622" s="14">
        <v>2</v>
      </c>
      <c r="I622" s="14">
        <v>5</v>
      </c>
      <c r="J622" s="14" t="s">
        <v>238</v>
      </c>
      <c r="K622" s="14">
        <v>5</v>
      </c>
      <c r="L622" s="14" t="str">
        <f>VLOOKUP($C622,'Info on Coh Anal Stocks'!$A$6:$K$68,2,FALSE)</f>
        <v>CR</v>
      </c>
      <c r="M622" s="14" t="str">
        <f>VLOOKUP($C622,'Info on Coh Anal Stocks'!$A$6:$K$68,3,FALSE)</f>
        <v>LC</v>
      </c>
      <c r="N622" s="14" t="str">
        <f>VLOOKUP($C622,'Info on Coh Anal Stocks'!$A$6:$K$68,4,FALSE)</f>
        <v>Cowlitz Tule</v>
      </c>
      <c r="O622" s="14">
        <f>VLOOKUP($C622,'Info on Coh Anal Stocks'!$A$6:$K$68,5,FALSE)</f>
        <v>4</v>
      </c>
      <c r="P622" s="14">
        <f>VLOOKUP($C622,'Info on Coh Anal Stocks'!$A$6:$K$68,6,FALSE)</f>
        <v>2</v>
      </c>
      <c r="Q622" s="14">
        <f>VLOOKUP($C622,'Info on Coh Anal Stocks'!$A$6:$K$68,7,FALSE)</f>
        <v>4</v>
      </c>
      <c r="R622" s="14">
        <f>VLOOKUP($C622,'Info on Coh Anal Stocks'!$A$6:$K$68,8,FALSE)</f>
        <v>5</v>
      </c>
      <c r="S622" s="14">
        <f>VLOOKUP($C622,'Info on Coh Anal Stocks'!$A$6:$K$68,9,FALSE)</f>
        <v>0</v>
      </c>
      <c r="T622" s="14">
        <f>VLOOKUP($C622,'Info on Coh Anal Stocks'!$A$6:$K$68,10,FALSE)</f>
        <v>3</v>
      </c>
      <c r="U622">
        <f t="shared" si="37"/>
        <v>1980</v>
      </c>
      <c r="V622" s="14">
        <f>VLOOKUP($C622,'Info on Coh Anal Stocks'!$A$6:$K$68,10,FALSE)</f>
        <v>3</v>
      </c>
      <c r="W622" t="str">
        <f t="shared" si="38"/>
        <v>ocean</v>
      </c>
      <c r="X622">
        <f t="shared" si="39"/>
        <v>0</v>
      </c>
    </row>
    <row r="623" spans="1:24" x14ac:dyDescent="0.25">
      <c r="A623" s="14" t="str">
        <f t="shared" si="36"/>
        <v>CWF1980</v>
      </c>
      <c r="B623" s="14" t="s">
        <v>36</v>
      </c>
      <c r="C623" s="14" t="s">
        <v>37</v>
      </c>
      <c r="D623" s="14">
        <v>1980</v>
      </c>
      <c r="E623" s="14">
        <v>4.5878629999999998E-4</v>
      </c>
      <c r="F623" s="14">
        <v>4.7877270000000003E-3</v>
      </c>
      <c r="G623" s="14">
        <v>1.287583E-2</v>
      </c>
      <c r="H623" s="14">
        <v>2</v>
      </c>
      <c r="I623" s="14">
        <v>5</v>
      </c>
      <c r="J623" s="14" t="s">
        <v>238</v>
      </c>
      <c r="K623" s="14">
        <v>5</v>
      </c>
      <c r="L623" s="14" t="str">
        <f>VLOOKUP($C623,'Info on Coh Anal Stocks'!$A$6:$K$68,2,FALSE)</f>
        <v>CR</v>
      </c>
      <c r="M623" s="14" t="str">
        <f>VLOOKUP($C623,'Info on Coh Anal Stocks'!$A$6:$K$68,3,FALSE)</f>
        <v>LC</v>
      </c>
      <c r="N623" s="14" t="str">
        <f>VLOOKUP($C623,'Info on Coh Anal Stocks'!$A$6:$K$68,4,FALSE)</f>
        <v>Cowlitz Tule</v>
      </c>
      <c r="O623" s="14">
        <f>VLOOKUP($C623,'Info on Coh Anal Stocks'!$A$6:$K$68,5,FALSE)</f>
        <v>4</v>
      </c>
      <c r="P623" s="14">
        <f>VLOOKUP($C623,'Info on Coh Anal Stocks'!$A$6:$K$68,6,FALSE)</f>
        <v>2</v>
      </c>
      <c r="Q623" s="14">
        <f>VLOOKUP($C623,'Info on Coh Anal Stocks'!$A$6:$K$68,7,FALSE)</f>
        <v>4</v>
      </c>
      <c r="R623" s="14">
        <f>VLOOKUP($C623,'Info on Coh Anal Stocks'!$A$6:$K$68,8,FALSE)</f>
        <v>5</v>
      </c>
      <c r="S623" s="14">
        <f>VLOOKUP($C623,'Info on Coh Anal Stocks'!$A$6:$K$68,9,FALSE)</f>
        <v>0</v>
      </c>
      <c r="T623" s="14">
        <f>VLOOKUP($C623,'Info on Coh Anal Stocks'!$A$6:$K$68,10,FALSE)</f>
        <v>3</v>
      </c>
      <c r="U623">
        <f t="shared" si="37"/>
        <v>1981</v>
      </c>
      <c r="V623" s="14">
        <f>VLOOKUP($C623,'Info on Coh Anal Stocks'!$A$6:$K$68,10,FALSE)</f>
        <v>3</v>
      </c>
      <c r="W623" t="str">
        <f t="shared" si="38"/>
        <v>ocean</v>
      </c>
      <c r="X623">
        <f t="shared" si="39"/>
        <v>0</v>
      </c>
    </row>
    <row r="624" spans="1:24" x14ac:dyDescent="0.25">
      <c r="A624" s="14" t="str">
        <f t="shared" si="36"/>
        <v>CWF1981</v>
      </c>
      <c r="B624" s="14" t="s">
        <v>36</v>
      </c>
      <c r="C624" s="14" t="s">
        <v>37</v>
      </c>
      <c r="D624" s="14">
        <v>1981</v>
      </c>
      <c r="E624" s="19">
        <v>2.0091999999999999E-4</v>
      </c>
      <c r="F624" s="14">
        <v>2.306715E-3</v>
      </c>
      <c r="G624" s="14">
        <v>6.5730600000000004E-3</v>
      </c>
      <c r="H624" s="14">
        <v>2</v>
      </c>
      <c r="I624" s="14">
        <v>5</v>
      </c>
      <c r="J624" s="14" t="s">
        <v>238</v>
      </c>
      <c r="K624" s="14">
        <v>5</v>
      </c>
      <c r="L624" s="14" t="str">
        <f>VLOOKUP($C624,'Info on Coh Anal Stocks'!$A$6:$K$68,2,FALSE)</f>
        <v>CR</v>
      </c>
      <c r="M624" s="14" t="str">
        <f>VLOOKUP($C624,'Info on Coh Anal Stocks'!$A$6:$K$68,3,FALSE)</f>
        <v>LC</v>
      </c>
      <c r="N624" s="14" t="str">
        <f>VLOOKUP($C624,'Info on Coh Anal Stocks'!$A$6:$K$68,4,FALSE)</f>
        <v>Cowlitz Tule</v>
      </c>
      <c r="O624" s="14">
        <f>VLOOKUP($C624,'Info on Coh Anal Stocks'!$A$6:$K$68,5,FALSE)</f>
        <v>4</v>
      </c>
      <c r="P624" s="14">
        <f>VLOOKUP($C624,'Info on Coh Anal Stocks'!$A$6:$K$68,6,FALSE)</f>
        <v>2</v>
      </c>
      <c r="Q624" s="14">
        <f>VLOOKUP($C624,'Info on Coh Anal Stocks'!$A$6:$K$68,7,FALSE)</f>
        <v>4</v>
      </c>
      <c r="R624" s="14">
        <f>VLOOKUP($C624,'Info on Coh Anal Stocks'!$A$6:$K$68,8,FALSE)</f>
        <v>5</v>
      </c>
      <c r="S624" s="14">
        <f>VLOOKUP($C624,'Info on Coh Anal Stocks'!$A$6:$K$68,9,FALSE)</f>
        <v>0</v>
      </c>
      <c r="T624" s="14">
        <f>VLOOKUP($C624,'Info on Coh Anal Stocks'!$A$6:$K$68,10,FALSE)</f>
        <v>3</v>
      </c>
      <c r="U624">
        <f t="shared" si="37"/>
        <v>1982</v>
      </c>
      <c r="V624" s="14">
        <f>VLOOKUP($C624,'Info on Coh Anal Stocks'!$A$6:$K$68,10,FALSE)</f>
        <v>3</v>
      </c>
      <c r="W624" t="str">
        <f t="shared" si="38"/>
        <v>ocean</v>
      </c>
      <c r="X624">
        <f t="shared" si="39"/>
        <v>0</v>
      </c>
    </row>
    <row r="625" spans="1:24" x14ac:dyDescent="0.25">
      <c r="A625" s="14" t="str">
        <f t="shared" si="36"/>
        <v>CWF1982</v>
      </c>
      <c r="B625" s="14" t="s">
        <v>36</v>
      </c>
      <c r="C625" s="14" t="s">
        <v>37</v>
      </c>
      <c r="D625" s="14">
        <v>1982</v>
      </c>
      <c r="E625" s="19">
        <v>4.422556E-4</v>
      </c>
      <c r="F625" s="14">
        <v>3.4348960000000002E-3</v>
      </c>
      <c r="G625" s="14">
        <v>9.3138779999999994E-3</v>
      </c>
      <c r="H625" s="14">
        <v>2</v>
      </c>
      <c r="I625" s="14">
        <v>5</v>
      </c>
      <c r="J625" s="14" t="s">
        <v>238</v>
      </c>
      <c r="K625" s="14">
        <v>5</v>
      </c>
      <c r="L625" s="14" t="str">
        <f>VLOOKUP($C625,'Info on Coh Anal Stocks'!$A$6:$K$68,2,FALSE)</f>
        <v>CR</v>
      </c>
      <c r="M625" s="14" t="str">
        <f>VLOOKUP($C625,'Info on Coh Anal Stocks'!$A$6:$K$68,3,FALSE)</f>
        <v>LC</v>
      </c>
      <c r="N625" s="14" t="str">
        <f>VLOOKUP($C625,'Info on Coh Anal Stocks'!$A$6:$K$68,4,FALSE)</f>
        <v>Cowlitz Tule</v>
      </c>
      <c r="O625" s="14">
        <f>VLOOKUP($C625,'Info on Coh Anal Stocks'!$A$6:$K$68,5,FALSE)</f>
        <v>4</v>
      </c>
      <c r="P625" s="14">
        <f>VLOOKUP($C625,'Info on Coh Anal Stocks'!$A$6:$K$68,6,FALSE)</f>
        <v>2</v>
      </c>
      <c r="Q625" s="14">
        <f>VLOOKUP($C625,'Info on Coh Anal Stocks'!$A$6:$K$68,7,FALSE)</f>
        <v>4</v>
      </c>
      <c r="R625" s="14">
        <f>VLOOKUP($C625,'Info on Coh Anal Stocks'!$A$6:$K$68,8,FALSE)</f>
        <v>5</v>
      </c>
      <c r="S625" s="14">
        <f>VLOOKUP($C625,'Info on Coh Anal Stocks'!$A$6:$K$68,9,FALSE)</f>
        <v>0</v>
      </c>
      <c r="T625" s="14">
        <f>VLOOKUP($C625,'Info on Coh Anal Stocks'!$A$6:$K$68,10,FALSE)</f>
        <v>3</v>
      </c>
      <c r="U625">
        <f t="shared" si="37"/>
        <v>1983</v>
      </c>
      <c r="V625" s="14">
        <f>VLOOKUP($C625,'Info on Coh Anal Stocks'!$A$6:$K$68,10,FALSE)</f>
        <v>3</v>
      </c>
      <c r="W625" t="str">
        <f t="shared" si="38"/>
        <v>ocean</v>
      </c>
      <c r="X625">
        <f t="shared" si="39"/>
        <v>0</v>
      </c>
    </row>
    <row r="626" spans="1:24" x14ac:dyDescent="0.25">
      <c r="A626" s="14" t="str">
        <f t="shared" si="36"/>
        <v>CWF1983</v>
      </c>
      <c r="B626" s="14" t="s">
        <v>36</v>
      </c>
      <c r="C626" s="14" t="s">
        <v>37</v>
      </c>
      <c r="D626" s="14">
        <v>1983</v>
      </c>
      <c r="E626" s="14">
        <v>1.1541979999999999E-3</v>
      </c>
      <c r="F626" s="14">
        <v>1.0554869999999999E-2</v>
      </c>
      <c r="G626" s="14">
        <v>2.715853E-2</v>
      </c>
      <c r="H626" s="14">
        <v>2</v>
      </c>
      <c r="I626" s="14">
        <v>5</v>
      </c>
      <c r="J626" s="14" t="s">
        <v>238</v>
      </c>
      <c r="K626" s="14">
        <v>5</v>
      </c>
      <c r="L626" s="14" t="str">
        <f>VLOOKUP($C626,'Info on Coh Anal Stocks'!$A$6:$K$68,2,FALSE)</f>
        <v>CR</v>
      </c>
      <c r="M626" s="14" t="str">
        <f>VLOOKUP($C626,'Info on Coh Anal Stocks'!$A$6:$K$68,3,FALSE)</f>
        <v>LC</v>
      </c>
      <c r="N626" s="14" t="str">
        <f>VLOOKUP($C626,'Info on Coh Anal Stocks'!$A$6:$K$68,4,FALSE)</f>
        <v>Cowlitz Tule</v>
      </c>
      <c r="O626" s="14">
        <f>VLOOKUP($C626,'Info on Coh Anal Stocks'!$A$6:$K$68,5,FALSE)</f>
        <v>4</v>
      </c>
      <c r="P626" s="14">
        <f>VLOOKUP($C626,'Info on Coh Anal Stocks'!$A$6:$K$68,6,FALSE)</f>
        <v>2</v>
      </c>
      <c r="Q626" s="14">
        <f>VLOOKUP($C626,'Info on Coh Anal Stocks'!$A$6:$K$68,7,FALSE)</f>
        <v>4</v>
      </c>
      <c r="R626" s="14">
        <f>VLOOKUP($C626,'Info on Coh Anal Stocks'!$A$6:$K$68,8,FALSE)</f>
        <v>5</v>
      </c>
      <c r="S626" s="14">
        <f>VLOOKUP($C626,'Info on Coh Anal Stocks'!$A$6:$K$68,9,FALSE)</f>
        <v>0</v>
      </c>
      <c r="T626" s="14">
        <f>VLOOKUP($C626,'Info on Coh Anal Stocks'!$A$6:$K$68,10,FALSE)</f>
        <v>3</v>
      </c>
      <c r="U626">
        <f t="shared" si="37"/>
        <v>1984</v>
      </c>
      <c r="V626" s="14">
        <f>VLOOKUP($C626,'Info on Coh Anal Stocks'!$A$6:$K$68,10,FALSE)</f>
        <v>3</v>
      </c>
      <c r="W626" t="str">
        <f t="shared" si="38"/>
        <v>ocean</v>
      </c>
      <c r="X626">
        <f t="shared" si="39"/>
        <v>0</v>
      </c>
    </row>
    <row r="627" spans="1:24" x14ac:dyDescent="0.25">
      <c r="A627" s="14" t="str">
        <f t="shared" si="36"/>
        <v>CWF1984</v>
      </c>
      <c r="B627" s="14" t="s">
        <v>36</v>
      </c>
      <c r="C627" s="14" t="s">
        <v>37</v>
      </c>
      <c r="D627" s="14">
        <v>1984</v>
      </c>
      <c r="E627" s="14">
        <v>9.9897750000000002E-4</v>
      </c>
      <c r="F627" s="14">
        <v>1.29608E-2</v>
      </c>
      <c r="G627" s="14">
        <v>3.5401790000000002E-2</v>
      </c>
      <c r="H627" s="14">
        <v>2</v>
      </c>
      <c r="I627" s="14">
        <v>5</v>
      </c>
      <c r="J627" s="14" t="s">
        <v>238</v>
      </c>
      <c r="K627" s="14">
        <v>5</v>
      </c>
      <c r="L627" s="14" t="str">
        <f>VLOOKUP($C627,'Info on Coh Anal Stocks'!$A$6:$K$68,2,FALSE)</f>
        <v>CR</v>
      </c>
      <c r="M627" s="14" t="str">
        <f>VLOOKUP($C627,'Info on Coh Anal Stocks'!$A$6:$K$68,3,FALSE)</f>
        <v>LC</v>
      </c>
      <c r="N627" s="14" t="str">
        <f>VLOOKUP($C627,'Info on Coh Anal Stocks'!$A$6:$K$68,4,FALSE)</f>
        <v>Cowlitz Tule</v>
      </c>
      <c r="O627" s="14">
        <f>VLOOKUP($C627,'Info on Coh Anal Stocks'!$A$6:$K$68,5,FALSE)</f>
        <v>4</v>
      </c>
      <c r="P627" s="14">
        <f>VLOOKUP($C627,'Info on Coh Anal Stocks'!$A$6:$K$68,6,FALSE)</f>
        <v>2</v>
      </c>
      <c r="Q627" s="14">
        <f>VLOOKUP($C627,'Info on Coh Anal Stocks'!$A$6:$K$68,7,FALSE)</f>
        <v>4</v>
      </c>
      <c r="R627" s="14">
        <f>VLOOKUP($C627,'Info on Coh Anal Stocks'!$A$6:$K$68,8,FALSE)</f>
        <v>5</v>
      </c>
      <c r="S627" s="14">
        <f>VLOOKUP($C627,'Info on Coh Anal Stocks'!$A$6:$K$68,9,FALSE)</f>
        <v>0</v>
      </c>
      <c r="T627" s="14">
        <f>VLOOKUP($C627,'Info on Coh Anal Stocks'!$A$6:$K$68,10,FALSE)</f>
        <v>3</v>
      </c>
      <c r="U627">
        <f t="shared" si="37"/>
        <v>1985</v>
      </c>
      <c r="V627" s="14">
        <f>VLOOKUP($C627,'Info on Coh Anal Stocks'!$A$6:$K$68,10,FALSE)</f>
        <v>3</v>
      </c>
      <c r="W627" t="str">
        <f t="shared" si="38"/>
        <v>ocean</v>
      </c>
      <c r="X627">
        <f t="shared" si="39"/>
        <v>0</v>
      </c>
    </row>
    <row r="628" spans="1:24" x14ac:dyDescent="0.25">
      <c r="A628" s="14" t="str">
        <f t="shared" ref="A628:A691" si="40">CONCATENATE(C628,D628)</f>
        <v>CWF1985</v>
      </c>
      <c r="B628" s="14" t="s">
        <v>36</v>
      </c>
      <c r="C628" s="14" t="s">
        <v>37</v>
      </c>
      <c r="D628" s="14">
        <v>1985</v>
      </c>
      <c r="E628" s="14">
        <v>2.9500300000000001E-4</v>
      </c>
      <c r="F628" s="14">
        <v>2.7126479999999998E-3</v>
      </c>
      <c r="G628" s="14">
        <v>7.3851439999999997E-3</v>
      </c>
      <c r="H628" s="14">
        <v>2</v>
      </c>
      <c r="I628" s="14">
        <v>5</v>
      </c>
      <c r="J628" s="14" t="s">
        <v>238</v>
      </c>
      <c r="K628" s="14">
        <v>5</v>
      </c>
      <c r="L628" s="14" t="str">
        <f>VLOOKUP($C628,'Info on Coh Anal Stocks'!$A$6:$K$68,2,FALSE)</f>
        <v>CR</v>
      </c>
      <c r="M628" s="14" t="str">
        <f>VLOOKUP($C628,'Info on Coh Anal Stocks'!$A$6:$K$68,3,FALSE)</f>
        <v>LC</v>
      </c>
      <c r="N628" s="14" t="str">
        <f>VLOOKUP($C628,'Info on Coh Anal Stocks'!$A$6:$K$68,4,FALSE)</f>
        <v>Cowlitz Tule</v>
      </c>
      <c r="O628" s="14">
        <f>VLOOKUP($C628,'Info on Coh Anal Stocks'!$A$6:$K$68,5,FALSE)</f>
        <v>4</v>
      </c>
      <c r="P628" s="14">
        <f>VLOOKUP($C628,'Info on Coh Anal Stocks'!$A$6:$K$68,6,FALSE)</f>
        <v>2</v>
      </c>
      <c r="Q628" s="14">
        <f>VLOOKUP($C628,'Info on Coh Anal Stocks'!$A$6:$K$68,7,FALSE)</f>
        <v>4</v>
      </c>
      <c r="R628" s="14">
        <f>VLOOKUP($C628,'Info on Coh Anal Stocks'!$A$6:$K$68,8,FALSE)</f>
        <v>5</v>
      </c>
      <c r="S628" s="14">
        <f>VLOOKUP($C628,'Info on Coh Anal Stocks'!$A$6:$K$68,9,FALSE)</f>
        <v>0</v>
      </c>
      <c r="T628" s="14">
        <f>VLOOKUP($C628,'Info on Coh Anal Stocks'!$A$6:$K$68,10,FALSE)</f>
        <v>3</v>
      </c>
      <c r="U628">
        <f t="shared" ref="U628:U691" si="41">IF($S628=0,($D628+1),($D628+2))</f>
        <v>1986</v>
      </c>
      <c r="V628" s="14">
        <f>VLOOKUP($C628,'Info on Coh Anal Stocks'!$A$6:$K$68,10,FALSE)</f>
        <v>3</v>
      </c>
      <c r="W628" t="str">
        <f t="shared" ref="W628:W691" si="42">IF(S628=0,"ocean","stream")</f>
        <v>ocean</v>
      </c>
      <c r="X628">
        <f t="shared" si="39"/>
        <v>0</v>
      </c>
    </row>
    <row r="629" spans="1:24" x14ac:dyDescent="0.25">
      <c r="A629" s="14" t="str">
        <f t="shared" si="40"/>
        <v>CWF1986</v>
      </c>
      <c r="B629" s="14" t="s">
        <v>36</v>
      </c>
      <c r="C629" s="14" t="s">
        <v>37</v>
      </c>
      <c r="D629" s="14">
        <v>1986</v>
      </c>
      <c r="E629" s="14">
        <v>2.7071890000000001E-4</v>
      </c>
      <c r="F629" s="14">
        <v>1.715711E-3</v>
      </c>
      <c r="G629" s="14">
        <v>4.69127E-3</v>
      </c>
      <c r="H629" s="14">
        <v>2</v>
      </c>
      <c r="I629" s="14">
        <v>5</v>
      </c>
      <c r="J629" s="14" t="s">
        <v>238</v>
      </c>
      <c r="K629" s="14">
        <v>5</v>
      </c>
      <c r="L629" s="14" t="str">
        <f>VLOOKUP($C629,'Info on Coh Anal Stocks'!$A$6:$K$68,2,FALSE)</f>
        <v>CR</v>
      </c>
      <c r="M629" s="14" t="str">
        <f>VLOOKUP($C629,'Info on Coh Anal Stocks'!$A$6:$K$68,3,FALSE)</f>
        <v>LC</v>
      </c>
      <c r="N629" s="14" t="str">
        <f>VLOOKUP($C629,'Info on Coh Anal Stocks'!$A$6:$K$68,4,FALSE)</f>
        <v>Cowlitz Tule</v>
      </c>
      <c r="O629" s="14">
        <f>VLOOKUP($C629,'Info on Coh Anal Stocks'!$A$6:$K$68,5,FALSE)</f>
        <v>4</v>
      </c>
      <c r="P629" s="14">
        <f>VLOOKUP($C629,'Info on Coh Anal Stocks'!$A$6:$K$68,6,FALSE)</f>
        <v>2</v>
      </c>
      <c r="Q629" s="14">
        <f>VLOOKUP($C629,'Info on Coh Anal Stocks'!$A$6:$K$68,7,FALSE)</f>
        <v>4</v>
      </c>
      <c r="R629" s="14">
        <f>VLOOKUP($C629,'Info on Coh Anal Stocks'!$A$6:$K$68,8,FALSE)</f>
        <v>5</v>
      </c>
      <c r="S629" s="14">
        <f>VLOOKUP($C629,'Info on Coh Anal Stocks'!$A$6:$K$68,9,FALSE)</f>
        <v>0</v>
      </c>
      <c r="T629" s="14">
        <f>VLOOKUP($C629,'Info on Coh Anal Stocks'!$A$6:$K$68,10,FALSE)</f>
        <v>3</v>
      </c>
      <c r="U629">
        <f t="shared" si="41"/>
        <v>1987</v>
      </c>
      <c r="V629" s="14">
        <f>VLOOKUP($C629,'Info on Coh Anal Stocks'!$A$6:$K$68,10,FALSE)</f>
        <v>3</v>
      </c>
      <c r="W629" t="str">
        <f t="shared" si="42"/>
        <v>ocean</v>
      </c>
      <c r="X629">
        <f t="shared" si="39"/>
        <v>0</v>
      </c>
    </row>
    <row r="630" spans="1:24" x14ac:dyDescent="0.25">
      <c r="A630" s="14" t="str">
        <f t="shared" si="40"/>
        <v>CWF1987</v>
      </c>
      <c r="B630" s="14" t="s">
        <v>36</v>
      </c>
      <c r="C630" s="14" t="s">
        <v>37</v>
      </c>
      <c r="D630" s="14">
        <v>1987</v>
      </c>
      <c r="E630" s="19">
        <v>8.4964330000000004E-5</v>
      </c>
      <c r="F630" s="14">
        <v>5.08579E-4</v>
      </c>
      <c r="G630" s="14">
        <v>1.4117890000000001E-3</v>
      </c>
      <c r="H630" s="14">
        <v>2</v>
      </c>
      <c r="I630" s="14">
        <v>5</v>
      </c>
      <c r="J630" s="14" t="s">
        <v>238</v>
      </c>
      <c r="K630" s="14">
        <v>5</v>
      </c>
      <c r="L630" s="14" t="str">
        <f>VLOOKUP($C630,'Info on Coh Anal Stocks'!$A$6:$K$68,2,FALSE)</f>
        <v>CR</v>
      </c>
      <c r="M630" s="14" t="str">
        <f>VLOOKUP($C630,'Info on Coh Anal Stocks'!$A$6:$K$68,3,FALSE)</f>
        <v>LC</v>
      </c>
      <c r="N630" s="14" t="str">
        <f>VLOOKUP($C630,'Info on Coh Anal Stocks'!$A$6:$K$68,4,FALSE)</f>
        <v>Cowlitz Tule</v>
      </c>
      <c r="O630" s="14">
        <f>VLOOKUP($C630,'Info on Coh Anal Stocks'!$A$6:$K$68,5,FALSE)</f>
        <v>4</v>
      </c>
      <c r="P630" s="14">
        <f>VLOOKUP($C630,'Info on Coh Anal Stocks'!$A$6:$K$68,6,FALSE)</f>
        <v>2</v>
      </c>
      <c r="Q630" s="14">
        <f>VLOOKUP($C630,'Info on Coh Anal Stocks'!$A$6:$K$68,7,FALSE)</f>
        <v>4</v>
      </c>
      <c r="R630" s="14">
        <f>VLOOKUP($C630,'Info on Coh Anal Stocks'!$A$6:$K$68,8,FALSE)</f>
        <v>5</v>
      </c>
      <c r="S630" s="14">
        <f>VLOOKUP($C630,'Info on Coh Anal Stocks'!$A$6:$K$68,9,FALSE)</f>
        <v>0</v>
      </c>
      <c r="T630" s="14">
        <f>VLOOKUP($C630,'Info on Coh Anal Stocks'!$A$6:$K$68,10,FALSE)</f>
        <v>3</v>
      </c>
      <c r="U630">
        <f t="shared" si="41"/>
        <v>1988</v>
      </c>
      <c r="V630" s="14">
        <f>VLOOKUP($C630,'Info on Coh Anal Stocks'!$A$6:$K$68,10,FALSE)</f>
        <v>3</v>
      </c>
      <c r="W630" t="str">
        <f t="shared" si="42"/>
        <v>ocean</v>
      </c>
      <c r="X630">
        <f t="shared" si="39"/>
        <v>0</v>
      </c>
    </row>
    <row r="631" spans="1:24" x14ac:dyDescent="0.25">
      <c r="A631" s="14" t="str">
        <f t="shared" si="40"/>
        <v>CWF1988</v>
      </c>
      <c r="B631" s="14" t="s">
        <v>36</v>
      </c>
      <c r="C631" s="14" t="s">
        <v>37</v>
      </c>
      <c r="D631" s="14">
        <v>1988</v>
      </c>
      <c r="E631" s="14">
        <v>1.426899E-4</v>
      </c>
      <c r="F631" s="14">
        <v>1.2829370000000001E-3</v>
      </c>
      <c r="G631" s="14">
        <v>3.479266E-3</v>
      </c>
      <c r="H631" s="14">
        <v>2</v>
      </c>
      <c r="I631" s="14">
        <v>5</v>
      </c>
      <c r="J631" s="14" t="s">
        <v>238</v>
      </c>
      <c r="K631" s="14">
        <v>5</v>
      </c>
      <c r="L631" s="14" t="str">
        <f>VLOOKUP($C631,'Info on Coh Anal Stocks'!$A$6:$K$68,2,FALSE)</f>
        <v>CR</v>
      </c>
      <c r="M631" s="14" t="str">
        <f>VLOOKUP($C631,'Info on Coh Anal Stocks'!$A$6:$K$68,3,FALSE)</f>
        <v>LC</v>
      </c>
      <c r="N631" s="14" t="str">
        <f>VLOOKUP($C631,'Info on Coh Anal Stocks'!$A$6:$K$68,4,FALSE)</f>
        <v>Cowlitz Tule</v>
      </c>
      <c r="O631" s="14">
        <f>VLOOKUP($C631,'Info on Coh Anal Stocks'!$A$6:$K$68,5,FALSE)</f>
        <v>4</v>
      </c>
      <c r="P631" s="14">
        <f>VLOOKUP($C631,'Info on Coh Anal Stocks'!$A$6:$K$68,6,FALSE)</f>
        <v>2</v>
      </c>
      <c r="Q631" s="14">
        <f>VLOOKUP($C631,'Info on Coh Anal Stocks'!$A$6:$K$68,7,FALSE)</f>
        <v>4</v>
      </c>
      <c r="R631" s="14">
        <f>VLOOKUP($C631,'Info on Coh Anal Stocks'!$A$6:$K$68,8,FALSE)</f>
        <v>5</v>
      </c>
      <c r="S631" s="14">
        <f>VLOOKUP($C631,'Info on Coh Anal Stocks'!$A$6:$K$68,9,FALSE)</f>
        <v>0</v>
      </c>
      <c r="T631" s="14">
        <f>VLOOKUP($C631,'Info on Coh Anal Stocks'!$A$6:$K$68,10,FALSE)</f>
        <v>3</v>
      </c>
      <c r="U631">
        <f t="shared" si="41"/>
        <v>1989</v>
      </c>
      <c r="V631" s="14">
        <f>VLOOKUP($C631,'Info on Coh Anal Stocks'!$A$6:$K$68,10,FALSE)</f>
        <v>3</v>
      </c>
      <c r="W631" t="str">
        <f t="shared" si="42"/>
        <v>ocean</v>
      </c>
      <c r="X631">
        <f t="shared" si="39"/>
        <v>0</v>
      </c>
    </row>
    <row r="632" spans="1:24" x14ac:dyDescent="0.25">
      <c r="A632" s="14" t="str">
        <f t="shared" si="40"/>
        <v>CWF1989</v>
      </c>
      <c r="B632" s="14" t="s">
        <v>36</v>
      </c>
      <c r="C632" s="14" t="s">
        <v>37</v>
      </c>
      <c r="D632" s="14">
        <v>1989</v>
      </c>
      <c r="E632" s="19">
        <v>9.9269699999999996E-5</v>
      </c>
      <c r="F632" s="14">
        <v>9.3206639999999998E-4</v>
      </c>
      <c r="G632" s="14">
        <v>2.5915690000000002E-3</v>
      </c>
      <c r="H632" s="14">
        <v>2</v>
      </c>
      <c r="I632" s="14">
        <v>5</v>
      </c>
      <c r="J632" s="14" t="s">
        <v>238</v>
      </c>
      <c r="K632" s="14">
        <v>5</v>
      </c>
      <c r="L632" s="14" t="str">
        <f>VLOOKUP($C632,'Info on Coh Anal Stocks'!$A$6:$K$68,2,FALSE)</f>
        <v>CR</v>
      </c>
      <c r="M632" s="14" t="str">
        <f>VLOOKUP($C632,'Info on Coh Anal Stocks'!$A$6:$K$68,3,FALSE)</f>
        <v>LC</v>
      </c>
      <c r="N632" s="14" t="str">
        <f>VLOOKUP($C632,'Info on Coh Anal Stocks'!$A$6:$K$68,4,FALSE)</f>
        <v>Cowlitz Tule</v>
      </c>
      <c r="O632" s="14">
        <f>VLOOKUP($C632,'Info on Coh Anal Stocks'!$A$6:$K$68,5,FALSE)</f>
        <v>4</v>
      </c>
      <c r="P632" s="14">
        <f>VLOOKUP($C632,'Info on Coh Anal Stocks'!$A$6:$K$68,6,FALSE)</f>
        <v>2</v>
      </c>
      <c r="Q632" s="14">
        <f>VLOOKUP($C632,'Info on Coh Anal Stocks'!$A$6:$K$68,7,FALSE)</f>
        <v>4</v>
      </c>
      <c r="R632" s="14">
        <f>VLOOKUP($C632,'Info on Coh Anal Stocks'!$A$6:$K$68,8,FALSE)</f>
        <v>5</v>
      </c>
      <c r="S632" s="14">
        <f>VLOOKUP($C632,'Info on Coh Anal Stocks'!$A$6:$K$68,9,FALSE)</f>
        <v>0</v>
      </c>
      <c r="T632" s="14">
        <f>VLOOKUP($C632,'Info on Coh Anal Stocks'!$A$6:$K$68,10,FALSE)</f>
        <v>3</v>
      </c>
      <c r="U632">
        <f t="shared" si="41"/>
        <v>1990</v>
      </c>
      <c r="V632" s="14">
        <f>VLOOKUP($C632,'Info on Coh Anal Stocks'!$A$6:$K$68,10,FALSE)</f>
        <v>3</v>
      </c>
      <c r="W632" t="str">
        <f t="shared" si="42"/>
        <v>ocean</v>
      </c>
      <c r="X632">
        <f t="shared" si="39"/>
        <v>0</v>
      </c>
    </row>
    <row r="633" spans="1:24" x14ac:dyDescent="0.25">
      <c r="A633" s="14" t="str">
        <f t="shared" si="40"/>
        <v>CWF1990</v>
      </c>
      <c r="B633" s="14" t="s">
        <v>36</v>
      </c>
      <c r="C633" s="14" t="s">
        <v>37</v>
      </c>
      <c r="D633" s="14">
        <v>1990</v>
      </c>
      <c r="E633" s="14">
        <v>1.434803E-4</v>
      </c>
      <c r="F633" s="14">
        <v>1.94775E-3</v>
      </c>
      <c r="G633" s="14">
        <v>5.3453110000000002E-3</v>
      </c>
      <c r="H633" s="14">
        <v>2</v>
      </c>
      <c r="I633" s="14">
        <v>5</v>
      </c>
      <c r="J633" s="14" t="s">
        <v>238</v>
      </c>
      <c r="K633" s="14">
        <v>5</v>
      </c>
      <c r="L633" s="14" t="str">
        <f>VLOOKUP($C633,'Info on Coh Anal Stocks'!$A$6:$K$68,2,FALSE)</f>
        <v>CR</v>
      </c>
      <c r="M633" s="14" t="str">
        <f>VLOOKUP($C633,'Info on Coh Anal Stocks'!$A$6:$K$68,3,FALSE)</f>
        <v>LC</v>
      </c>
      <c r="N633" s="14" t="str">
        <f>VLOOKUP($C633,'Info on Coh Anal Stocks'!$A$6:$K$68,4,FALSE)</f>
        <v>Cowlitz Tule</v>
      </c>
      <c r="O633" s="14">
        <f>VLOOKUP($C633,'Info on Coh Anal Stocks'!$A$6:$K$68,5,FALSE)</f>
        <v>4</v>
      </c>
      <c r="P633" s="14">
        <f>VLOOKUP($C633,'Info on Coh Anal Stocks'!$A$6:$K$68,6,FALSE)</f>
        <v>2</v>
      </c>
      <c r="Q633" s="14">
        <f>VLOOKUP($C633,'Info on Coh Anal Stocks'!$A$6:$K$68,7,FALSE)</f>
        <v>4</v>
      </c>
      <c r="R633" s="14">
        <f>VLOOKUP($C633,'Info on Coh Anal Stocks'!$A$6:$K$68,8,FALSE)</f>
        <v>5</v>
      </c>
      <c r="S633" s="14">
        <f>VLOOKUP($C633,'Info on Coh Anal Stocks'!$A$6:$K$68,9,FALSE)</f>
        <v>0</v>
      </c>
      <c r="T633" s="14">
        <f>VLOOKUP($C633,'Info on Coh Anal Stocks'!$A$6:$K$68,10,FALSE)</f>
        <v>3</v>
      </c>
      <c r="U633">
        <f t="shared" si="41"/>
        <v>1991</v>
      </c>
      <c r="V633" s="14">
        <f>VLOOKUP($C633,'Info on Coh Anal Stocks'!$A$6:$K$68,10,FALSE)</f>
        <v>3</v>
      </c>
      <c r="W633" t="str">
        <f t="shared" si="42"/>
        <v>ocean</v>
      </c>
      <c r="X633">
        <f t="shared" si="39"/>
        <v>0</v>
      </c>
    </row>
    <row r="634" spans="1:24" x14ac:dyDescent="0.25">
      <c r="A634" s="14" t="str">
        <f t="shared" si="40"/>
        <v>CWF1991</v>
      </c>
      <c r="B634" s="14" t="s">
        <v>36</v>
      </c>
      <c r="C634" s="14" t="s">
        <v>37</v>
      </c>
      <c r="D634" s="14">
        <v>1991</v>
      </c>
      <c r="E634" s="14">
        <v>2.3830689999999999E-4</v>
      </c>
      <c r="F634" s="14">
        <v>8.4698249999999998E-4</v>
      </c>
      <c r="G634" s="14">
        <v>2.101894E-3</v>
      </c>
      <c r="H634" s="14">
        <v>2</v>
      </c>
      <c r="I634" s="14">
        <v>5</v>
      </c>
      <c r="J634" s="14" t="s">
        <v>238</v>
      </c>
      <c r="K634" s="14">
        <v>5</v>
      </c>
      <c r="L634" s="14" t="str">
        <f>VLOOKUP($C634,'Info on Coh Anal Stocks'!$A$6:$K$68,2,FALSE)</f>
        <v>CR</v>
      </c>
      <c r="M634" s="14" t="str">
        <f>VLOOKUP($C634,'Info on Coh Anal Stocks'!$A$6:$K$68,3,FALSE)</f>
        <v>LC</v>
      </c>
      <c r="N634" s="14" t="str">
        <f>VLOOKUP($C634,'Info on Coh Anal Stocks'!$A$6:$K$68,4,FALSE)</f>
        <v>Cowlitz Tule</v>
      </c>
      <c r="O634" s="14">
        <f>VLOOKUP($C634,'Info on Coh Anal Stocks'!$A$6:$K$68,5,FALSE)</f>
        <v>4</v>
      </c>
      <c r="P634" s="14">
        <f>VLOOKUP($C634,'Info on Coh Anal Stocks'!$A$6:$K$68,6,FALSE)</f>
        <v>2</v>
      </c>
      <c r="Q634" s="14">
        <f>VLOOKUP($C634,'Info on Coh Anal Stocks'!$A$6:$K$68,7,FALSE)</f>
        <v>4</v>
      </c>
      <c r="R634" s="14">
        <f>VLOOKUP($C634,'Info on Coh Anal Stocks'!$A$6:$K$68,8,FALSE)</f>
        <v>5</v>
      </c>
      <c r="S634" s="14">
        <f>VLOOKUP($C634,'Info on Coh Anal Stocks'!$A$6:$K$68,9,FALSE)</f>
        <v>0</v>
      </c>
      <c r="T634" s="14">
        <f>VLOOKUP($C634,'Info on Coh Anal Stocks'!$A$6:$K$68,10,FALSE)</f>
        <v>3</v>
      </c>
      <c r="U634">
        <f t="shared" si="41"/>
        <v>1992</v>
      </c>
      <c r="V634" s="14">
        <f>VLOOKUP($C634,'Info on Coh Anal Stocks'!$A$6:$K$68,10,FALSE)</f>
        <v>3</v>
      </c>
      <c r="W634" t="str">
        <f t="shared" si="42"/>
        <v>ocean</v>
      </c>
      <c r="X634">
        <f t="shared" si="39"/>
        <v>0</v>
      </c>
    </row>
    <row r="635" spans="1:24" x14ac:dyDescent="0.25">
      <c r="A635" s="14" t="str">
        <f t="shared" si="40"/>
        <v>CWF1992</v>
      </c>
      <c r="B635" s="14" t="s">
        <v>36</v>
      </c>
      <c r="C635" s="14" t="s">
        <v>37</v>
      </c>
      <c r="D635" s="14">
        <v>1992</v>
      </c>
      <c r="E635" s="19">
        <v>3.5623739999999999E-5</v>
      </c>
      <c r="F635" s="14">
        <v>1.234459E-3</v>
      </c>
      <c r="G635" s="14">
        <v>3.4909749999999999E-3</v>
      </c>
      <c r="H635" s="14">
        <v>2</v>
      </c>
      <c r="I635" s="14">
        <v>5</v>
      </c>
      <c r="J635" s="14" t="s">
        <v>238</v>
      </c>
      <c r="K635" s="14">
        <v>5</v>
      </c>
      <c r="L635" s="14" t="str">
        <f>VLOOKUP($C635,'Info on Coh Anal Stocks'!$A$6:$K$68,2,FALSE)</f>
        <v>CR</v>
      </c>
      <c r="M635" s="14" t="str">
        <f>VLOOKUP($C635,'Info on Coh Anal Stocks'!$A$6:$K$68,3,FALSE)</f>
        <v>LC</v>
      </c>
      <c r="N635" s="14" t="str">
        <f>VLOOKUP($C635,'Info on Coh Anal Stocks'!$A$6:$K$68,4,FALSE)</f>
        <v>Cowlitz Tule</v>
      </c>
      <c r="O635" s="14">
        <f>VLOOKUP($C635,'Info on Coh Anal Stocks'!$A$6:$K$68,5,FALSE)</f>
        <v>4</v>
      </c>
      <c r="P635" s="14">
        <f>VLOOKUP($C635,'Info on Coh Anal Stocks'!$A$6:$K$68,6,FALSE)</f>
        <v>2</v>
      </c>
      <c r="Q635" s="14">
        <f>VLOOKUP($C635,'Info on Coh Anal Stocks'!$A$6:$K$68,7,FALSE)</f>
        <v>4</v>
      </c>
      <c r="R635" s="14">
        <f>VLOOKUP($C635,'Info on Coh Anal Stocks'!$A$6:$K$68,8,FALSE)</f>
        <v>5</v>
      </c>
      <c r="S635" s="14">
        <f>VLOOKUP($C635,'Info on Coh Anal Stocks'!$A$6:$K$68,9,FALSE)</f>
        <v>0</v>
      </c>
      <c r="T635" s="14">
        <f>VLOOKUP($C635,'Info on Coh Anal Stocks'!$A$6:$K$68,10,FALSE)</f>
        <v>3</v>
      </c>
      <c r="U635">
        <f t="shared" si="41"/>
        <v>1993</v>
      </c>
      <c r="V635" s="14">
        <f>VLOOKUP($C635,'Info on Coh Anal Stocks'!$A$6:$K$68,10,FALSE)</f>
        <v>3</v>
      </c>
      <c r="W635" t="str">
        <f t="shared" si="42"/>
        <v>ocean</v>
      </c>
      <c r="X635">
        <f t="shared" si="39"/>
        <v>0</v>
      </c>
    </row>
    <row r="636" spans="1:24" x14ac:dyDescent="0.25">
      <c r="A636" s="14" t="str">
        <f t="shared" si="40"/>
        <v>CWF1993</v>
      </c>
      <c r="B636" s="14" t="s">
        <v>36</v>
      </c>
      <c r="C636" s="14" t="s">
        <v>37</v>
      </c>
      <c r="D636" s="14">
        <v>1993</v>
      </c>
      <c r="E636" s="19">
        <v>5.6199980000000003E-5</v>
      </c>
      <c r="F636" s="14">
        <v>1.3497209999999999E-3</v>
      </c>
      <c r="G636" s="14">
        <v>3.6113740000000001E-3</v>
      </c>
      <c r="H636" s="14">
        <v>2</v>
      </c>
      <c r="I636" s="14">
        <v>5</v>
      </c>
      <c r="J636" s="14" t="s">
        <v>238</v>
      </c>
      <c r="K636" s="14">
        <v>5</v>
      </c>
      <c r="L636" s="14" t="str">
        <f>VLOOKUP($C636,'Info on Coh Anal Stocks'!$A$6:$K$68,2,FALSE)</f>
        <v>CR</v>
      </c>
      <c r="M636" s="14" t="str">
        <f>VLOOKUP($C636,'Info on Coh Anal Stocks'!$A$6:$K$68,3,FALSE)</f>
        <v>LC</v>
      </c>
      <c r="N636" s="14" t="str">
        <f>VLOOKUP($C636,'Info on Coh Anal Stocks'!$A$6:$K$68,4,FALSE)</f>
        <v>Cowlitz Tule</v>
      </c>
      <c r="O636" s="14">
        <f>VLOOKUP($C636,'Info on Coh Anal Stocks'!$A$6:$K$68,5,FALSE)</f>
        <v>4</v>
      </c>
      <c r="P636" s="14">
        <f>VLOOKUP($C636,'Info on Coh Anal Stocks'!$A$6:$K$68,6,FALSE)</f>
        <v>2</v>
      </c>
      <c r="Q636" s="14">
        <f>VLOOKUP($C636,'Info on Coh Anal Stocks'!$A$6:$K$68,7,FALSE)</f>
        <v>4</v>
      </c>
      <c r="R636" s="14">
        <f>VLOOKUP($C636,'Info on Coh Anal Stocks'!$A$6:$K$68,8,FALSE)</f>
        <v>5</v>
      </c>
      <c r="S636" s="14">
        <f>VLOOKUP($C636,'Info on Coh Anal Stocks'!$A$6:$K$68,9,FALSE)</f>
        <v>0</v>
      </c>
      <c r="T636" s="14">
        <f>VLOOKUP($C636,'Info on Coh Anal Stocks'!$A$6:$K$68,10,FALSE)</f>
        <v>3</v>
      </c>
      <c r="U636">
        <f t="shared" si="41"/>
        <v>1994</v>
      </c>
      <c r="V636" s="14">
        <f>VLOOKUP($C636,'Info on Coh Anal Stocks'!$A$6:$K$68,10,FALSE)</f>
        <v>3</v>
      </c>
      <c r="W636" t="str">
        <f t="shared" si="42"/>
        <v>ocean</v>
      </c>
      <c r="X636">
        <f t="shared" si="39"/>
        <v>0</v>
      </c>
    </row>
    <row r="637" spans="1:24" x14ac:dyDescent="0.25">
      <c r="A637" s="14" t="str">
        <f t="shared" si="40"/>
        <v>CWF1994</v>
      </c>
      <c r="B637" s="14" t="s">
        <v>36</v>
      </c>
      <c r="C637" s="14" t="s">
        <v>37</v>
      </c>
      <c r="D637" s="14">
        <v>1994</v>
      </c>
      <c r="E637" s="19">
        <v>7.7181109999999999E-6</v>
      </c>
      <c r="F637" s="14">
        <v>2.263419E-4</v>
      </c>
      <c r="G637" s="14">
        <v>6.4668199999999999E-4</v>
      </c>
      <c r="H637" s="14">
        <v>2</v>
      </c>
      <c r="I637" s="14">
        <v>5</v>
      </c>
      <c r="J637" s="14" t="s">
        <v>238</v>
      </c>
      <c r="K637" s="14">
        <v>5</v>
      </c>
      <c r="L637" s="14" t="str">
        <f>VLOOKUP($C637,'Info on Coh Anal Stocks'!$A$6:$K$68,2,FALSE)</f>
        <v>CR</v>
      </c>
      <c r="M637" s="14" t="str">
        <f>VLOOKUP($C637,'Info on Coh Anal Stocks'!$A$6:$K$68,3,FALSE)</f>
        <v>LC</v>
      </c>
      <c r="N637" s="14" t="str">
        <f>VLOOKUP($C637,'Info on Coh Anal Stocks'!$A$6:$K$68,4,FALSE)</f>
        <v>Cowlitz Tule</v>
      </c>
      <c r="O637" s="14">
        <f>VLOOKUP($C637,'Info on Coh Anal Stocks'!$A$6:$K$68,5,FALSE)</f>
        <v>4</v>
      </c>
      <c r="P637" s="14">
        <f>VLOOKUP($C637,'Info on Coh Anal Stocks'!$A$6:$K$68,6,FALSE)</f>
        <v>2</v>
      </c>
      <c r="Q637" s="14">
        <f>VLOOKUP($C637,'Info on Coh Anal Stocks'!$A$6:$K$68,7,FALSE)</f>
        <v>4</v>
      </c>
      <c r="R637" s="14">
        <f>VLOOKUP($C637,'Info on Coh Anal Stocks'!$A$6:$K$68,8,FALSE)</f>
        <v>5</v>
      </c>
      <c r="S637" s="14">
        <f>VLOOKUP($C637,'Info on Coh Anal Stocks'!$A$6:$K$68,9,FALSE)</f>
        <v>0</v>
      </c>
      <c r="T637" s="14">
        <f>VLOOKUP($C637,'Info on Coh Anal Stocks'!$A$6:$K$68,10,FALSE)</f>
        <v>3</v>
      </c>
      <c r="U637">
        <f t="shared" si="41"/>
        <v>1995</v>
      </c>
      <c r="V637" s="14">
        <f>VLOOKUP($C637,'Info on Coh Anal Stocks'!$A$6:$K$68,10,FALSE)</f>
        <v>3</v>
      </c>
      <c r="W637" t="str">
        <f t="shared" si="42"/>
        <v>ocean</v>
      </c>
      <c r="X637">
        <f t="shared" si="39"/>
        <v>0</v>
      </c>
    </row>
    <row r="638" spans="1:24" x14ac:dyDescent="0.25">
      <c r="A638" s="14" t="str">
        <f t="shared" si="40"/>
        <v>CWF1995</v>
      </c>
      <c r="B638" s="14" t="s">
        <v>36</v>
      </c>
      <c r="C638" s="14" t="s">
        <v>37</v>
      </c>
      <c r="D638" s="14">
        <v>1995</v>
      </c>
      <c r="E638" s="19">
        <v>7.8837449999999995E-5</v>
      </c>
      <c r="F638" s="14">
        <v>8.4464489999999995E-4</v>
      </c>
      <c r="G638" s="14">
        <v>2.2831050000000001E-3</v>
      </c>
      <c r="H638" s="14">
        <v>2</v>
      </c>
      <c r="I638" s="14">
        <v>5</v>
      </c>
      <c r="J638" s="14" t="s">
        <v>238</v>
      </c>
      <c r="K638" s="14">
        <v>5</v>
      </c>
      <c r="L638" s="14" t="str">
        <f>VLOOKUP($C638,'Info on Coh Anal Stocks'!$A$6:$K$68,2,FALSE)</f>
        <v>CR</v>
      </c>
      <c r="M638" s="14" t="str">
        <f>VLOOKUP($C638,'Info on Coh Anal Stocks'!$A$6:$K$68,3,FALSE)</f>
        <v>LC</v>
      </c>
      <c r="N638" s="14" t="str">
        <f>VLOOKUP($C638,'Info on Coh Anal Stocks'!$A$6:$K$68,4,FALSE)</f>
        <v>Cowlitz Tule</v>
      </c>
      <c r="O638" s="14">
        <f>VLOOKUP($C638,'Info on Coh Anal Stocks'!$A$6:$K$68,5,FALSE)</f>
        <v>4</v>
      </c>
      <c r="P638" s="14">
        <f>VLOOKUP($C638,'Info on Coh Anal Stocks'!$A$6:$K$68,6,FALSE)</f>
        <v>2</v>
      </c>
      <c r="Q638" s="14">
        <f>VLOOKUP($C638,'Info on Coh Anal Stocks'!$A$6:$K$68,7,FALSE)</f>
        <v>4</v>
      </c>
      <c r="R638" s="14">
        <f>VLOOKUP($C638,'Info on Coh Anal Stocks'!$A$6:$K$68,8,FALSE)</f>
        <v>5</v>
      </c>
      <c r="S638" s="14">
        <f>VLOOKUP($C638,'Info on Coh Anal Stocks'!$A$6:$K$68,9,FALSE)</f>
        <v>0</v>
      </c>
      <c r="T638" s="14">
        <f>VLOOKUP($C638,'Info on Coh Anal Stocks'!$A$6:$K$68,10,FALSE)</f>
        <v>3</v>
      </c>
      <c r="U638">
        <f t="shared" si="41"/>
        <v>1996</v>
      </c>
      <c r="V638" s="14">
        <f>VLOOKUP($C638,'Info on Coh Anal Stocks'!$A$6:$K$68,10,FALSE)</f>
        <v>3</v>
      </c>
      <c r="W638" t="str">
        <f t="shared" si="42"/>
        <v>ocean</v>
      </c>
      <c r="X638">
        <f t="shared" si="39"/>
        <v>0</v>
      </c>
    </row>
    <row r="639" spans="1:24" x14ac:dyDescent="0.25">
      <c r="A639" s="14" t="str">
        <f t="shared" si="40"/>
        <v>CWF1996</v>
      </c>
      <c r="B639" s="14" t="s">
        <v>36</v>
      </c>
      <c r="C639" s="14" t="s">
        <v>37</v>
      </c>
      <c r="D639" s="14">
        <v>1996</v>
      </c>
      <c r="E639" s="19">
        <v>1.312654E-5</v>
      </c>
      <c r="F639" s="14">
        <v>5.0996120000000003E-4</v>
      </c>
      <c r="G639" s="14">
        <v>1.3820810000000001E-3</v>
      </c>
      <c r="H639" s="14">
        <v>2</v>
      </c>
      <c r="I639" s="14">
        <v>5</v>
      </c>
      <c r="J639" s="14" t="s">
        <v>238</v>
      </c>
      <c r="K639" s="14">
        <v>5</v>
      </c>
      <c r="L639" s="14" t="str">
        <f>VLOOKUP($C639,'Info on Coh Anal Stocks'!$A$6:$K$68,2,FALSE)</f>
        <v>CR</v>
      </c>
      <c r="M639" s="14" t="str">
        <f>VLOOKUP($C639,'Info on Coh Anal Stocks'!$A$6:$K$68,3,FALSE)</f>
        <v>LC</v>
      </c>
      <c r="N639" s="14" t="str">
        <f>VLOOKUP($C639,'Info on Coh Anal Stocks'!$A$6:$K$68,4,FALSE)</f>
        <v>Cowlitz Tule</v>
      </c>
      <c r="O639" s="14">
        <f>VLOOKUP($C639,'Info on Coh Anal Stocks'!$A$6:$K$68,5,FALSE)</f>
        <v>4</v>
      </c>
      <c r="P639" s="14">
        <f>VLOOKUP($C639,'Info on Coh Anal Stocks'!$A$6:$K$68,6,FALSE)</f>
        <v>2</v>
      </c>
      <c r="Q639" s="14">
        <f>VLOOKUP($C639,'Info on Coh Anal Stocks'!$A$6:$K$68,7,FALSE)</f>
        <v>4</v>
      </c>
      <c r="R639" s="14">
        <f>VLOOKUP($C639,'Info on Coh Anal Stocks'!$A$6:$K$68,8,FALSE)</f>
        <v>5</v>
      </c>
      <c r="S639" s="14">
        <f>VLOOKUP($C639,'Info on Coh Anal Stocks'!$A$6:$K$68,9,FALSE)</f>
        <v>0</v>
      </c>
      <c r="T639" s="14">
        <f>VLOOKUP($C639,'Info on Coh Anal Stocks'!$A$6:$K$68,10,FALSE)</f>
        <v>3</v>
      </c>
      <c r="U639">
        <f t="shared" si="41"/>
        <v>1997</v>
      </c>
      <c r="V639" s="14">
        <f>VLOOKUP($C639,'Info on Coh Anal Stocks'!$A$6:$K$68,10,FALSE)</f>
        <v>3</v>
      </c>
      <c r="W639" t="str">
        <f t="shared" si="42"/>
        <v>ocean</v>
      </c>
      <c r="X639">
        <f t="shared" si="39"/>
        <v>0</v>
      </c>
    </row>
    <row r="640" spans="1:24" x14ac:dyDescent="0.25">
      <c r="A640" s="14" t="str">
        <f t="shared" si="40"/>
        <v>CWF1997</v>
      </c>
      <c r="B640" s="14" t="s">
        <v>36</v>
      </c>
      <c r="C640" s="14" t="s">
        <v>37</v>
      </c>
      <c r="D640" s="14">
        <v>1997</v>
      </c>
      <c r="E640" s="19">
        <v>4.4478450000000001E-5</v>
      </c>
      <c r="F640" s="14">
        <v>6.8765570000000004E-4</v>
      </c>
      <c r="G640" s="14">
        <v>1.943019E-3</v>
      </c>
      <c r="H640" s="14">
        <v>2</v>
      </c>
      <c r="I640" s="14">
        <v>5</v>
      </c>
      <c r="J640" s="14" t="s">
        <v>238</v>
      </c>
      <c r="K640" s="14">
        <v>5</v>
      </c>
      <c r="L640" s="14" t="str">
        <f>VLOOKUP($C640,'Info on Coh Anal Stocks'!$A$6:$K$68,2,FALSE)</f>
        <v>CR</v>
      </c>
      <c r="M640" s="14" t="str">
        <f>VLOOKUP($C640,'Info on Coh Anal Stocks'!$A$6:$K$68,3,FALSE)</f>
        <v>LC</v>
      </c>
      <c r="N640" s="14" t="str">
        <f>VLOOKUP($C640,'Info on Coh Anal Stocks'!$A$6:$K$68,4,FALSE)</f>
        <v>Cowlitz Tule</v>
      </c>
      <c r="O640" s="14">
        <f>VLOOKUP($C640,'Info on Coh Anal Stocks'!$A$6:$K$68,5,FALSE)</f>
        <v>4</v>
      </c>
      <c r="P640" s="14">
        <f>VLOOKUP($C640,'Info on Coh Anal Stocks'!$A$6:$K$68,6,FALSE)</f>
        <v>2</v>
      </c>
      <c r="Q640" s="14">
        <f>VLOOKUP($C640,'Info on Coh Anal Stocks'!$A$6:$K$68,7,FALSE)</f>
        <v>4</v>
      </c>
      <c r="R640" s="14">
        <f>VLOOKUP($C640,'Info on Coh Anal Stocks'!$A$6:$K$68,8,FALSE)</f>
        <v>5</v>
      </c>
      <c r="S640" s="14">
        <f>VLOOKUP($C640,'Info on Coh Anal Stocks'!$A$6:$K$68,9,FALSE)</f>
        <v>0</v>
      </c>
      <c r="T640" s="14">
        <f>VLOOKUP($C640,'Info on Coh Anal Stocks'!$A$6:$K$68,10,FALSE)</f>
        <v>3</v>
      </c>
      <c r="U640">
        <f t="shared" si="41"/>
        <v>1998</v>
      </c>
      <c r="V640" s="14">
        <f>VLOOKUP($C640,'Info on Coh Anal Stocks'!$A$6:$K$68,10,FALSE)</f>
        <v>3</v>
      </c>
      <c r="W640" t="str">
        <f t="shared" si="42"/>
        <v>ocean</v>
      </c>
      <c r="X640">
        <f t="shared" si="39"/>
        <v>0</v>
      </c>
    </row>
    <row r="641" spans="1:24" x14ac:dyDescent="0.25">
      <c r="A641" s="14" t="str">
        <f t="shared" si="40"/>
        <v>CWF1998</v>
      </c>
      <c r="B641" s="14" t="s">
        <v>36</v>
      </c>
      <c r="C641" s="14" t="s">
        <v>37</v>
      </c>
      <c r="D641" s="14">
        <v>1998</v>
      </c>
      <c r="E641" s="19">
        <v>9.1225480000000001E-5</v>
      </c>
      <c r="F641" s="14">
        <v>1.8815100000000001E-3</v>
      </c>
      <c r="G641" s="14">
        <v>5.0078700000000002E-3</v>
      </c>
      <c r="H641" s="14">
        <v>2</v>
      </c>
      <c r="I641" s="14">
        <v>5</v>
      </c>
      <c r="J641" s="14" t="s">
        <v>238</v>
      </c>
      <c r="K641" s="14">
        <v>5</v>
      </c>
      <c r="L641" s="14" t="str">
        <f>VLOOKUP($C641,'Info on Coh Anal Stocks'!$A$6:$K$68,2,FALSE)</f>
        <v>CR</v>
      </c>
      <c r="M641" s="14" t="str">
        <f>VLOOKUP($C641,'Info on Coh Anal Stocks'!$A$6:$K$68,3,FALSE)</f>
        <v>LC</v>
      </c>
      <c r="N641" s="14" t="str">
        <f>VLOOKUP($C641,'Info on Coh Anal Stocks'!$A$6:$K$68,4,FALSE)</f>
        <v>Cowlitz Tule</v>
      </c>
      <c r="O641" s="14">
        <f>VLOOKUP($C641,'Info on Coh Anal Stocks'!$A$6:$K$68,5,FALSE)</f>
        <v>4</v>
      </c>
      <c r="P641" s="14">
        <f>VLOOKUP($C641,'Info on Coh Anal Stocks'!$A$6:$K$68,6,FALSE)</f>
        <v>2</v>
      </c>
      <c r="Q641" s="14">
        <f>VLOOKUP($C641,'Info on Coh Anal Stocks'!$A$6:$K$68,7,FALSE)</f>
        <v>4</v>
      </c>
      <c r="R641" s="14">
        <f>VLOOKUP($C641,'Info on Coh Anal Stocks'!$A$6:$K$68,8,FALSE)</f>
        <v>5</v>
      </c>
      <c r="S641" s="14">
        <f>VLOOKUP($C641,'Info on Coh Anal Stocks'!$A$6:$K$68,9,FALSE)</f>
        <v>0</v>
      </c>
      <c r="T641" s="14">
        <f>VLOOKUP($C641,'Info on Coh Anal Stocks'!$A$6:$K$68,10,FALSE)</f>
        <v>3</v>
      </c>
      <c r="U641">
        <f t="shared" si="41"/>
        <v>1999</v>
      </c>
      <c r="V641" s="14">
        <f>VLOOKUP($C641,'Info on Coh Anal Stocks'!$A$6:$K$68,10,FALSE)</f>
        <v>3</v>
      </c>
      <c r="W641" t="str">
        <f t="shared" si="42"/>
        <v>ocean</v>
      </c>
      <c r="X641">
        <f t="shared" si="39"/>
        <v>0</v>
      </c>
    </row>
    <row r="642" spans="1:24" x14ac:dyDescent="0.25">
      <c r="A642" s="14" t="str">
        <f t="shared" si="40"/>
        <v>CWF1999</v>
      </c>
      <c r="B642" s="14" t="s">
        <v>36</v>
      </c>
      <c r="C642" s="14" t="s">
        <v>37</v>
      </c>
      <c r="D642" s="14">
        <v>1999</v>
      </c>
      <c r="E642" s="14">
        <v>3.6264380000000001E-4</v>
      </c>
      <c r="F642" s="14">
        <v>4.6377459999999999E-3</v>
      </c>
      <c r="G642" s="14">
        <v>1.279245E-2</v>
      </c>
      <c r="H642" s="14">
        <v>2</v>
      </c>
      <c r="I642" s="14">
        <v>5</v>
      </c>
      <c r="J642" s="14" t="s">
        <v>238</v>
      </c>
      <c r="K642" s="14">
        <v>5</v>
      </c>
      <c r="L642" s="14" t="str">
        <f>VLOOKUP($C642,'Info on Coh Anal Stocks'!$A$6:$K$68,2,FALSE)</f>
        <v>CR</v>
      </c>
      <c r="M642" s="14" t="str">
        <f>VLOOKUP($C642,'Info on Coh Anal Stocks'!$A$6:$K$68,3,FALSE)</f>
        <v>LC</v>
      </c>
      <c r="N642" s="14" t="str">
        <f>VLOOKUP($C642,'Info on Coh Anal Stocks'!$A$6:$K$68,4,FALSE)</f>
        <v>Cowlitz Tule</v>
      </c>
      <c r="O642" s="14">
        <f>VLOOKUP($C642,'Info on Coh Anal Stocks'!$A$6:$K$68,5,FALSE)</f>
        <v>4</v>
      </c>
      <c r="P642" s="14">
        <f>VLOOKUP($C642,'Info on Coh Anal Stocks'!$A$6:$K$68,6,FALSE)</f>
        <v>2</v>
      </c>
      <c r="Q642" s="14">
        <f>VLOOKUP($C642,'Info on Coh Anal Stocks'!$A$6:$K$68,7,FALSE)</f>
        <v>4</v>
      </c>
      <c r="R642" s="14">
        <f>VLOOKUP($C642,'Info on Coh Anal Stocks'!$A$6:$K$68,8,FALSE)</f>
        <v>5</v>
      </c>
      <c r="S642" s="14">
        <f>VLOOKUP($C642,'Info on Coh Anal Stocks'!$A$6:$K$68,9,FALSE)</f>
        <v>0</v>
      </c>
      <c r="T642" s="14">
        <f>VLOOKUP($C642,'Info on Coh Anal Stocks'!$A$6:$K$68,10,FALSE)</f>
        <v>3</v>
      </c>
      <c r="U642">
        <f t="shared" si="41"/>
        <v>2000</v>
      </c>
      <c r="V642" s="14">
        <f>VLOOKUP($C642,'Info on Coh Anal Stocks'!$A$6:$K$68,10,FALSE)</f>
        <v>3</v>
      </c>
      <c r="W642" t="str">
        <f t="shared" si="42"/>
        <v>ocean</v>
      </c>
      <c r="X642">
        <f t="shared" si="39"/>
        <v>0</v>
      </c>
    </row>
    <row r="643" spans="1:24" x14ac:dyDescent="0.25">
      <c r="A643" s="14" t="str">
        <f t="shared" si="40"/>
        <v>CWF2000</v>
      </c>
      <c r="B643" s="14" t="s">
        <v>36</v>
      </c>
      <c r="C643" s="14" t="s">
        <v>37</v>
      </c>
      <c r="D643" s="14">
        <v>2000</v>
      </c>
      <c r="E643" s="19">
        <v>5.518809E-5</v>
      </c>
      <c r="F643" s="14">
        <v>5.9692999999999996E-4</v>
      </c>
      <c r="G643" s="14">
        <v>1.691213E-3</v>
      </c>
      <c r="H643" s="14">
        <v>2</v>
      </c>
      <c r="I643" s="14">
        <v>5</v>
      </c>
      <c r="J643" s="14" t="s">
        <v>238</v>
      </c>
      <c r="K643" s="14">
        <v>5</v>
      </c>
      <c r="L643" s="14" t="str">
        <f>VLOOKUP($C643,'Info on Coh Anal Stocks'!$A$6:$K$68,2,FALSE)</f>
        <v>CR</v>
      </c>
      <c r="M643" s="14" t="str">
        <f>VLOOKUP($C643,'Info on Coh Anal Stocks'!$A$6:$K$68,3,FALSE)</f>
        <v>LC</v>
      </c>
      <c r="N643" s="14" t="str">
        <f>VLOOKUP($C643,'Info on Coh Anal Stocks'!$A$6:$K$68,4,FALSE)</f>
        <v>Cowlitz Tule</v>
      </c>
      <c r="O643" s="14">
        <f>VLOOKUP($C643,'Info on Coh Anal Stocks'!$A$6:$K$68,5,FALSE)</f>
        <v>4</v>
      </c>
      <c r="P643" s="14">
        <f>VLOOKUP($C643,'Info on Coh Anal Stocks'!$A$6:$K$68,6,FALSE)</f>
        <v>2</v>
      </c>
      <c r="Q643" s="14">
        <f>VLOOKUP($C643,'Info on Coh Anal Stocks'!$A$6:$K$68,7,FALSE)</f>
        <v>4</v>
      </c>
      <c r="R643" s="14">
        <f>VLOOKUP($C643,'Info on Coh Anal Stocks'!$A$6:$K$68,8,FALSE)</f>
        <v>5</v>
      </c>
      <c r="S643" s="14">
        <f>VLOOKUP($C643,'Info on Coh Anal Stocks'!$A$6:$K$68,9,FALSE)</f>
        <v>0</v>
      </c>
      <c r="T643" s="14">
        <f>VLOOKUP($C643,'Info on Coh Anal Stocks'!$A$6:$K$68,10,FALSE)</f>
        <v>3</v>
      </c>
      <c r="U643">
        <f t="shared" si="41"/>
        <v>2001</v>
      </c>
      <c r="V643" s="14">
        <f>VLOOKUP($C643,'Info on Coh Anal Stocks'!$A$6:$K$68,10,FALSE)</f>
        <v>3</v>
      </c>
      <c r="W643" t="str">
        <f t="shared" si="42"/>
        <v>ocean</v>
      </c>
      <c r="X643">
        <f t="shared" si="39"/>
        <v>0</v>
      </c>
    </row>
    <row r="644" spans="1:24" x14ac:dyDescent="0.25">
      <c r="A644" s="14" t="str">
        <f t="shared" si="40"/>
        <v>CWF2001</v>
      </c>
      <c r="B644" s="14" t="s">
        <v>36</v>
      </c>
      <c r="C644" s="14" t="s">
        <v>37</v>
      </c>
      <c r="D644" s="14">
        <v>2001</v>
      </c>
      <c r="E644" s="19">
        <v>9.4593120000000002E-5</v>
      </c>
      <c r="F644" s="14">
        <v>1.442774E-3</v>
      </c>
      <c r="G644" s="14">
        <v>3.9987039999999996E-3</v>
      </c>
      <c r="H644" s="14">
        <v>2</v>
      </c>
      <c r="I644" s="14">
        <v>5</v>
      </c>
      <c r="J644" s="14" t="s">
        <v>238</v>
      </c>
      <c r="K644" s="14">
        <v>5</v>
      </c>
      <c r="L644" s="14" t="str">
        <f>VLOOKUP($C644,'Info on Coh Anal Stocks'!$A$6:$K$68,2,FALSE)</f>
        <v>CR</v>
      </c>
      <c r="M644" s="14" t="str">
        <f>VLOOKUP($C644,'Info on Coh Anal Stocks'!$A$6:$K$68,3,FALSE)</f>
        <v>LC</v>
      </c>
      <c r="N644" s="14" t="str">
        <f>VLOOKUP($C644,'Info on Coh Anal Stocks'!$A$6:$K$68,4,FALSE)</f>
        <v>Cowlitz Tule</v>
      </c>
      <c r="O644" s="14">
        <f>VLOOKUP($C644,'Info on Coh Anal Stocks'!$A$6:$K$68,5,FALSE)</f>
        <v>4</v>
      </c>
      <c r="P644" s="14">
        <f>VLOOKUP($C644,'Info on Coh Anal Stocks'!$A$6:$K$68,6,FALSE)</f>
        <v>2</v>
      </c>
      <c r="Q644" s="14">
        <f>VLOOKUP($C644,'Info on Coh Anal Stocks'!$A$6:$K$68,7,FALSE)</f>
        <v>4</v>
      </c>
      <c r="R644" s="14">
        <f>VLOOKUP($C644,'Info on Coh Anal Stocks'!$A$6:$K$68,8,FALSE)</f>
        <v>5</v>
      </c>
      <c r="S644" s="14">
        <f>VLOOKUP($C644,'Info on Coh Anal Stocks'!$A$6:$K$68,9,FALSE)</f>
        <v>0</v>
      </c>
      <c r="T644" s="14">
        <f>VLOOKUP($C644,'Info on Coh Anal Stocks'!$A$6:$K$68,10,FALSE)</f>
        <v>3</v>
      </c>
      <c r="U644">
        <f t="shared" si="41"/>
        <v>2002</v>
      </c>
      <c r="V644" s="14">
        <f>VLOOKUP($C644,'Info on Coh Anal Stocks'!$A$6:$K$68,10,FALSE)</f>
        <v>3</v>
      </c>
      <c r="W644" t="str">
        <f t="shared" si="42"/>
        <v>ocean</v>
      </c>
      <c r="X644">
        <f t="shared" si="39"/>
        <v>0</v>
      </c>
    </row>
    <row r="645" spans="1:24" x14ac:dyDescent="0.25">
      <c r="A645" s="14" t="str">
        <f t="shared" si="40"/>
        <v>CWF2002</v>
      </c>
      <c r="B645" s="14" t="s">
        <v>36</v>
      </c>
      <c r="C645" s="14" t="s">
        <v>37</v>
      </c>
      <c r="D645" s="14">
        <v>2002</v>
      </c>
      <c r="E645" s="19">
        <v>3.7066210000000002E-5</v>
      </c>
      <c r="F645" s="14">
        <v>5.2101049999999998E-4</v>
      </c>
      <c r="G645" s="14">
        <v>1.396251E-3</v>
      </c>
      <c r="H645" s="14">
        <v>2</v>
      </c>
      <c r="I645" s="14">
        <v>5</v>
      </c>
      <c r="J645" s="14" t="s">
        <v>238</v>
      </c>
      <c r="K645" s="14">
        <v>5</v>
      </c>
      <c r="L645" s="14" t="str">
        <f>VLOOKUP($C645,'Info on Coh Anal Stocks'!$A$6:$K$68,2,FALSE)</f>
        <v>CR</v>
      </c>
      <c r="M645" s="14" t="str">
        <f>VLOOKUP($C645,'Info on Coh Anal Stocks'!$A$6:$K$68,3,FALSE)</f>
        <v>LC</v>
      </c>
      <c r="N645" s="14" t="str">
        <f>VLOOKUP($C645,'Info on Coh Anal Stocks'!$A$6:$K$68,4,FALSE)</f>
        <v>Cowlitz Tule</v>
      </c>
      <c r="O645" s="14">
        <f>VLOOKUP($C645,'Info on Coh Anal Stocks'!$A$6:$K$68,5,FALSE)</f>
        <v>4</v>
      </c>
      <c r="P645" s="14">
        <f>VLOOKUP($C645,'Info on Coh Anal Stocks'!$A$6:$K$68,6,FALSE)</f>
        <v>2</v>
      </c>
      <c r="Q645" s="14">
        <f>VLOOKUP($C645,'Info on Coh Anal Stocks'!$A$6:$K$68,7,FALSE)</f>
        <v>4</v>
      </c>
      <c r="R645" s="14">
        <f>VLOOKUP($C645,'Info on Coh Anal Stocks'!$A$6:$K$68,8,FALSE)</f>
        <v>5</v>
      </c>
      <c r="S645" s="14">
        <f>VLOOKUP($C645,'Info on Coh Anal Stocks'!$A$6:$K$68,9,FALSE)</f>
        <v>0</v>
      </c>
      <c r="T645" s="14">
        <f>VLOOKUP($C645,'Info on Coh Anal Stocks'!$A$6:$K$68,10,FALSE)</f>
        <v>3</v>
      </c>
      <c r="U645">
        <f t="shared" si="41"/>
        <v>2003</v>
      </c>
      <c r="V645" s="14">
        <f>VLOOKUP($C645,'Info on Coh Anal Stocks'!$A$6:$K$68,10,FALSE)</f>
        <v>3</v>
      </c>
      <c r="W645" t="str">
        <f t="shared" si="42"/>
        <v>ocean</v>
      </c>
      <c r="X645">
        <f t="shared" si="39"/>
        <v>0</v>
      </c>
    </row>
    <row r="646" spans="1:24" x14ac:dyDescent="0.25">
      <c r="A646" s="14" t="str">
        <f t="shared" si="40"/>
        <v>CWF2003</v>
      </c>
      <c r="B646" s="14" t="s">
        <v>36</v>
      </c>
      <c r="C646" s="14" t="s">
        <v>37</v>
      </c>
      <c r="D646" s="14">
        <v>2003</v>
      </c>
      <c r="E646" s="19">
        <v>5.874073E-5</v>
      </c>
      <c r="F646" s="14">
        <v>6.0699579999999999E-4</v>
      </c>
      <c r="G646" s="14">
        <v>1.570765E-3</v>
      </c>
      <c r="H646" s="14">
        <v>2</v>
      </c>
      <c r="I646" s="14">
        <v>5</v>
      </c>
      <c r="J646" s="14" t="s">
        <v>238</v>
      </c>
      <c r="K646" s="14">
        <v>5</v>
      </c>
      <c r="L646" s="14" t="str">
        <f>VLOOKUP($C646,'Info on Coh Anal Stocks'!$A$6:$K$68,2,FALSE)</f>
        <v>CR</v>
      </c>
      <c r="M646" s="14" t="str">
        <f>VLOOKUP($C646,'Info on Coh Anal Stocks'!$A$6:$K$68,3,FALSE)</f>
        <v>LC</v>
      </c>
      <c r="N646" s="14" t="str">
        <f>VLOOKUP($C646,'Info on Coh Anal Stocks'!$A$6:$K$68,4,FALSE)</f>
        <v>Cowlitz Tule</v>
      </c>
      <c r="O646" s="14">
        <f>VLOOKUP($C646,'Info on Coh Anal Stocks'!$A$6:$K$68,5,FALSE)</f>
        <v>4</v>
      </c>
      <c r="P646" s="14">
        <f>VLOOKUP($C646,'Info on Coh Anal Stocks'!$A$6:$K$68,6,FALSE)</f>
        <v>2</v>
      </c>
      <c r="Q646" s="14">
        <f>VLOOKUP($C646,'Info on Coh Anal Stocks'!$A$6:$K$68,7,FALSE)</f>
        <v>4</v>
      </c>
      <c r="R646" s="14">
        <f>VLOOKUP($C646,'Info on Coh Anal Stocks'!$A$6:$K$68,8,FALSE)</f>
        <v>5</v>
      </c>
      <c r="S646" s="14">
        <f>VLOOKUP($C646,'Info on Coh Anal Stocks'!$A$6:$K$68,9,FALSE)</f>
        <v>0</v>
      </c>
      <c r="T646" s="14">
        <f>VLOOKUP($C646,'Info on Coh Anal Stocks'!$A$6:$K$68,10,FALSE)</f>
        <v>3</v>
      </c>
      <c r="U646">
        <f t="shared" si="41"/>
        <v>2004</v>
      </c>
      <c r="V646" s="14">
        <f>VLOOKUP($C646,'Info on Coh Anal Stocks'!$A$6:$K$68,10,FALSE)</f>
        <v>3</v>
      </c>
      <c r="W646" t="str">
        <f t="shared" si="42"/>
        <v>ocean</v>
      </c>
      <c r="X646">
        <f t="shared" si="39"/>
        <v>0</v>
      </c>
    </row>
    <row r="647" spans="1:24" x14ac:dyDescent="0.25">
      <c r="A647" s="14" t="str">
        <f t="shared" si="40"/>
        <v>CWF2004</v>
      </c>
      <c r="B647" s="14" t="s">
        <v>36</v>
      </c>
      <c r="C647" s="14" t="s">
        <v>37</v>
      </c>
      <c r="D647" s="14">
        <v>2004</v>
      </c>
      <c r="E647" s="14">
        <v>1.071618E-4</v>
      </c>
      <c r="F647" s="14">
        <v>4.5667309999999998E-4</v>
      </c>
      <c r="G647" s="14">
        <v>1.065821E-3</v>
      </c>
      <c r="H647" s="14">
        <v>2</v>
      </c>
      <c r="I647" s="14">
        <v>5</v>
      </c>
      <c r="J647" s="14" t="s">
        <v>238</v>
      </c>
      <c r="K647" s="14">
        <v>5</v>
      </c>
      <c r="L647" s="14" t="str">
        <f>VLOOKUP($C647,'Info on Coh Anal Stocks'!$A$6:$K$68,2,FALSE)</f>
        <v>CR</v>
      </c>
      <c r="M647" s="14" t="str">
        <f>VLOOKUP($C647,'Info on Coh Anal Stocks'!$A$6:$K$68,3,FALSE)</f>
        <v>LC</v>
      </c>
      <c r="N647" s="14" t="str">
        <f>VLOOKUP($C647,'Info on Coh Anal Stocks'!$A$6:$K$68,4,FALSE)</f>
        <v>Cowlitz Tule</v>
      </c>
      <c r="O647" s="14">
        <f>VLOOKUP($C647,'Info on Coh Anal Stocks'!$A$6:$K$68,5,FALSE)</f>
        <v>4</v>
      </c>
      <c r="P647" s="14">
        <f>VLOOKUP($C647,'Info on Coh Anal Stocks'!$A$6:$K$68,6,FALSE)</f>
        <v>2</v>
      </c>
      <c r="Q647" s="14">
        <f>VLOOKUP($C647,'Info on Coh Anal Stocks'!$A$6:$K$68,7,FALSE)</f>
        <v>4</v>
      </c>
      <c r="R647" s="14">
        <f>VLOOKUP($C647,'Info on Coh Anal Stocks'!$A$6:$K$68,8,FALSE)</f>
        <v>5</v>
      </c>
      <c r="S647" s="14">
        <f>VLOOKUP($C647,'Info on Coh Anal Stocks'!$A$6:$K$68,9,FALSE)</f>
        <v>0</v>
      </c>
      <c r="T647" s="14">
        <f>VLOOKUP($C647,'Info on Coh Anal Stocks'!$A$6:$K$68,10,FALSE)</f>
        <v>3</v>
      </c>
      <c r="U647">
        <f t="shared" si="41"/>
        <v>2005</v>
      </c>
      <c r="V647" s="14">
        <f>VLOOKUP($C647,'Info on Coh Anal Stocks'!$A$6:$K$68,10,FALSE)</f>
        <v>3</v>
      </c>
      <c r="W647" t="str">
        <f t="shared" si="42"/>
        <v>ocean</v>
      </c>
      <c r="X647">
        <f t="shared" si="39"/>
        <v>0</v>
      </c>
    </row>
    <row r="648" spans="1:24" x14ac:dyDescent="0.25">
      <c r="A648" s="14" t="str">
        <f t="shared" si="40"/>
        <v>CWF2005</v>
      </c>
      <c r="B648" s="14" t="s">
        <v>36</v>
      </c>
      <c r="C648" s="14" t="s">
        <v>37</v>
      </c>
      <c r="D648" s="14">
        <v>2005</v>
      </c>
      <c r="E648" s="14">
        <v>2.2994540000000001E-4</v>
      </c>
      <c r="F648" s="14">
        <v>1.688653E-3</v>
      </c>
      <c r="G648" s="14">
        <v>4.3778599999999999E-3</v>
      </c>
      <c r="H648" s="14">
        <v>2</v>
      </c>
      <c r="I648" s="14">
        <v>5</v>
      </c>
      <c r="J648" s="14" t="s">
        <v>238</v>
      </c>
      <c r="K648" s="14">
        <v>5</v>
      </c>
      <c r="L648" s="14" t="str">
        <f>VLOOKUP($C648,'Info on Coh Anal Stocks'!$A$6:$K$68,2,FALSE)</f>
        <v>CR</v>
      </c>
      <c r="M648" s="14" t="str">
        <f>VLOOKUP($C648,'Info on Coh Anal Stocks'!$A$6:$K$68,3,FALSE)</f>
        <v>LC</v>
      </c>
      <c r="N648" s="14" t="str">
        <f>VLOOKUP($C648,'Info on Coh Anal Stocks'!$A$6:$K$68,4,FALSE)</f>
        <v>Cowlitz Tule</v>
      </c>
      <c r="O648" s="14">
        <f>VLOOKUP($C648,'Info on Coh Anal Stocks'!$A$6:$K$68,5,FALSE)</f>
        <v>4</v>
      </c>
      <c r="P648" s="14">
        <f>VLOOKUP($C648,'Info on Coh Anal Stocks'!$A$6:$K$68,6,FALSE)</f>
        <v>2</v>
      </c>
      <c r="Q648" s="14">
        <f>VLOOKUP($C648,'Info on Coh Anal Stocks'!$A$6:$K$68,7,FALSE)</f>
        <v>4</v>
      </c>
      <c r="R648" s="14">
        <f>VLOOKUP($C648,'Info on Coh Anal Stocks'!$A$6:$K$68,8,FALSE)</f>
        <v>5</v>
      </c>
      <c r="S648" s="14">
        <f>VLOOKUP($C648,'Info on Coh Anal Stocks'!$A$6:$K$68,9,FALSE)</f>
        <v>0</v>
      </c>
      <c r="T648" s="14">
        <f>VLOOKUP($C648,'Info on Coh Anal Stocks'!$A$6:$K$68,10,FALSE)</f>
        <v>3</v>
      </c>
      <c r="U648">
        <f t="shared" si="41"/>
        <v>2006</v>
      </c>
      <c r="V648" s="14">
        <f>VLOOKUP($C648,'Info on Coh Anal Stocks'!$A$6:$K$68,10,FALSE)</f>
        <v>3</v>
      </c>
      <c r="W648" t="str">
        <f t="shared" si="42"/>
        <v>ocean</v>
      </c>
      <c r="X648">
        <f t="shared" si="39"/>
        <v>0</v>
      </c>
    </row>
    <row r="649" spans="1:24" x14ac:dyDescent="0.25">
      <c r="A649" s="14" t="str">
        <f t="shared" si="40"/>
        <v>CWF2006</v>
      </c>
      <c r="B649" s="14" t="s">
        <v>36</v>
      </c>
      <c r="C649" s="14" t="s">
        <v>37</v>
      </c>
      <c r="D649" s="14">
        <v>2006</v>
      </c>
      <c r="E649" s="14">
        <v>3.5410260000000001E-4</v>
      </c>
      <c r="F649" s="14">
        <v>2.5143019999999999E-3</v>
      </c>
      <c r="G649" s="14">
        <v>6.5918879999999997E-3</v>
      </c>
      <c r="H649" s="14">
        <v>2</v>
      </c>
      <c r="I649" s="14">
        <v>5</v>
      </c>
      <c r="J649" s="14" t="s">
        <v>238</v>
      </c>
      <c r="K649" s="14">
        <v>5</v>
      </c>
      <c r="L649" s="14" t="str">
        <f>VLOOKUP($C649,'Info on Coh Anal Stocks'!$A$6:$K$68,2,FALSE)</f>
        <v>CR</v>
      </c>
      <c r="M649" s="14" t="str">
        <f>VLOOKUP($C649,'Info on Coh Anal Stocks'!$A$6:$K$68,3,FALSE)</f>
        <v>LC</v>
      </c>
      <c r="N649" s="14" t="str">
        <f>VLOOKUP($C649,'Info on Coh Anal Stocks'!$A$6:$K$68,4,FALSE)</f>
        <v>Cowlitz Tule</v>
      </c>
      <c r="O649" s="14">
        <f>VLOOKUP($C649,'Info on Coh Anal Stocks'!$A$6:$K$68,5,FALSE)</f>
        <v>4</v>
      </c>
      <c r="P649" s="14">
        <f>VLOOKUP($C649,'Info on Coh Anal Stocks'!$A$6:$K$68,6,FALSE)</f>
        <v>2</v>
      </c>
      <c r="Q649" s="14">
        <f>VLOOKUP($C649,'Info on Coh Anal Stocks'!$A$6:$K$68,7,FALSE)</f>
        <v>4</v>
      </c>
      <c r="R649" s="14">
        <f>VLOOKUP($C649,'Info on Coh Anal Stocks'!$A$6:$K$68,8,FALSE)</f>
        <v>5</v>
      </c>
      <c r="S649" s="14">
        <f>VLOOKUP($C649,'Info on Coh Anal Stocks'!$A$6:$K$68,9,FALSE)</f>
        <v>0</v>
      </c>
      <c r="T649" s="14">
        <f>VLOOKUP($C649,'Info on Coh Anal Stocks'!$A$6:$K$68,10,FALSE)</f>
        <v>3</v>
      </c>
      <c r="U649">
        <f t="shared" si="41"/>
        <v>2007</v>
      </c>
      <c r="V649" s="14">
        <f>VLOOKUP($C649,'Info on Coh Anal Stocks'!$A$6:$K$68,10,FALSE)</f>
        <v>3</v>
      </c>
      <c r="W649" t="str">
        <f t="shared" si="42"/>
        <v>ocean</v>
      </c>
      <c r="X649">
        <f t="shared" si="39"/>
        <v>0</v>
      </c>
    </row>
    <row r="650" spans="1:24" x14ac:dyDescent="0.25">
      <c r="A650" s="14" t="str">
        <f t="shared" si="40"/>
        <v>CWF2007</v>
      </c>
      <c r="B650" s="14" t="s">
        <v>36</v>
      </c>
      <c r="C650" s="14" t="s">
        <v>37</v>
      </c>
      <c r="D650" s="14">
        <v>2007</v>
      </c>
      <c r="E650" s="14">
        <v>5.987605E-4</v>
      </c>
      <c r="F650" s="14">
        <v>7.8428969999999997E-3</v>
      </c>
      <c r="G650" s="14">
        <v>2.1448559999999998E-2</v>
      </c>
      <c r="H650" s="14">
        <v>2</v>
      </c>
      <c r="I650" s="14">
        <v>5</v>
      </c>
      <c r="J650" s="14" t="s">
        <v>238</v>
      </c>
      <c r="K650" s="14">
        <v>5</v>
      </c>
      <c r="L650" s="14" t="str">
        <f>VLOOKUP($C650,'Info on Coh Anal Stocks'!$A$6:$K$68,2,FALSE)</f>
        <v>CR</v>
      </c>
      <c r="M650" s="14" t="str">
        <f>VLOOKUP($C650,'Info on Coh Anal Stocks'!$A$6:$K$68,3,FALSE)</f>
        <v>LC</v>
      </c>
      <c r="N650" s="14" t="str">
        <f>VLOOKUP($C650,'Info on Coh Anal Stocks'!$A$6:$K$68,4,FALSE)</f>
        <v>Cowlitz Tule</v>
      </c>
      <c r="O650" s="14">
        <f>VLOOKUP($C650,'Info on Coh Anal Stocks'!$A$6:$K$68,5,FALSE)</f>
        <v>4</v>
      </c>
      <c r="P650" s="14">
        <f>VLOOKUP($C650,'Info on Coh Anal Stocks'!$A$6:$K$68,6,FALSE)</f>
        <v>2</v>
      </c>
      <c r="Q650" s="14">
        <f>VLOOKUP($C650,'Info on Coh Anal Stocks'!$A$6:$K$68,7,FALSE)</f>
        <v>4</v>
      </c>
      <c r="R650" s="14">
        <f>VLOOKUP($C650,'Info on Coh Anal Stocks'!$A$6:$K$68,8,FALSE)</f>
        <v>5</v>
      </c>
      <c r="S650" s="14">
        <f>VLOOKUP($C650,'Info on Coh Anal Stocks'!$A$6:$K$68,9,FALSE)</f>
        <v>0</v>
      </c>
      <c r="T650" s="14">
        <f>VLOOKUP($C650,'Info on Coh Anal Stocks'!$A$6:$K$68,10,FALSE)</f>
        <v>3</v>
      </c>
      <c r="U650">
        <f t="shared" si="41"/>
        <v>2008</v>
      </c>
      <c r="V650" s="14">
        <f>VLOOKUP($C650,'Info on Coh Anal Stocks'!$A$6:$K$68,10,FALSE)</f>
        <v>3</v>
      </c>
      <c r="W650" t="str">
        <f t="shared" si="42"/>
        <v>ocean</v>
      </c>
      <c r="X650">
        <f t="shared" ref="X650:X713" si="43">IF(EXACT(I650,"na"),"na",I650-K650)</f>
        <v>0</v>
      </c>
    </row>
    <row r="651" spans="1:24" x14ac:dyDescent="0.25">
      <c r="A651" s="14" t="str">
        <f t="shared" si="40"/>
        <v>CWF2008</v>
      </c>
      <c r="B651" s="14" t="s">
        <v>36</v>
      </c>
      <c r="C651" s="14" t="s">
        <v>37</v>
      </c>
      <c r="D651" s="14">
        <v>2008</v>
      </c>
      <c r="E651" s="14">
        <v>2.9287939999999999E-4</v>
      </c>
      <c r="F651" s="14">
        <v>3.1181379999999999E-3</v>
      </c>
      <c r="G651" s="14">
        <v>8.0345610000000008E-3</v>
      </c>
      <c r="H651" s="14">
        <v>2</v>
      </c>
      <c r="I651" s="14">
        <v>5</v>
      </c>
      <c r="J651" s="14" t="s">
        <v>238</v>
      </c>
      <c r="K651" s="14">
        <v>5</v>
      </c>
      <c r="L651" s="14" t="str">
        <f>VLOOKUP($C651,'Info on Coh Anal Stocks'!$A$6:$K$68,2,FALSE)</f>
        <v>CR</v>
      </c>
      <c r="M651" s="14" t="str">
        <f>VLOOKUP($C651,'Info on Coh Anal Stocks'!$A$6:$K$68,3,FALSE)</f>
        <v>LC</v>
      </c>
      <c r="N651" s="14" t="str">
        <f>VLOOKUP($C651,'Info on Coh Anal Stocks'!$A$6:$K$68,4,FALSE)</f>
        <v>Cowlitz Tule</v>
      </c>
      <c r="O651" s="14">
        <f>VLOOKUP($C651,'Info on Coh Anal Stocks'!$A$6:$K$68,5,FALSE)</f>
        <v>4</v>
      </c>
      <c r="P651" s="14">
        <f>VLOOKUP($C651,'Info on Coh Anal Stocks'!$A$6:$K$68,6,FALSE)</f>
        <v>2</v>
      </c>
      <c r="Q651" s="14">
        <f>VLOOKUP($C651,'Info on Coh Anal Stocks'!$A$6:$K$68,7,FALSE)</f>
        <v>4</v>
      </c>
      <c r="R651" s="14">
        <f>VLOOKUP($C651,'Info on Coh Anal Stocks'!$A$6:$K$68,8,FALSE)</f>
        <v>5</v>
      </c>
      <c r="S651" s="14">
        <f>VLOOKUP($C651,'Info on Coh Anal Stocks'!$A$6:$K$68,9,FALSE)</f>
        <v>0</v>
      </c>
      <c r="T651" s="14">
        <f>VLOOKUP($C651,'Info on Coh Anal Stocks'!$A$6:$K$68,10,FALSE)</f>
        <v>3</v>
      </c>
      <c r="U651">
        <f t="shared" si="41"/>
        <v>2009</v>
      </c>
      <c r="V651" s="14">
        <f>VLOOKUP($C651,'Info on Coh Anal Stocks'!$A$6:$K$68,10,FALSE)</f>
        <v>3</v>
      </c>
      <c r="W651" t="str">
        <f t="shared" si="42"/>
        <v>ocean</v>
      </c>
      <c r="X651">
        <f t="shared" si="43"/>
        <v>0</v>
      </c>
    </row>
    <row r="652" spans="1:24" x14ac:dyDescent="0.25">
      <c r="A652" s="14" t="str">
        <f t="shared" si="40"/>
        <v>CWF2009</v>
      </c>
      <c r="B652" s="14" t="s">
        <v>36</v>
      </c>
      <c r="C652" s="14" t="s">
        <v>37</v>
      </c>
      <c r="D652" s="14">
        <v>2009</v>
      </c>
      <c r="E652" s="14">
        <v>3.0898820000000002E-4</v>
      </c>
      <c r="F652" s="14">
        <v>2.9272399999999998E-3</v>
      </c>
      <c r="G652" s="14">
        <v>7.6543239999999997E-3</v>
      </c>
      <c r="H652" s="14">
        <v>2</v>
      </c>
      <c r="I652" s="14">
        <v>5</v>
      </c>
      <c r="J652" s="14" t="s">
        <v>238</v>
      </c>
      <c r="K652" s="14">
        <v>5</v>
      </c>
      <c r="L652" s="14" t="str">
        <f>VLOOKUP($C652,'Info on Coh Anal Stocks'!$A$6:$K$68,2,FALSE)</f>
        <v>CR</v>
      </c>
      <c r="M652" s="14" t="str">
        <f>VLOOKUP($C652,'Info on Coh Anal Stocks'!$A$6:$K$68,3,FALSE)</f>
        <v>LC</v>
      </c>
      <c r="N652" s="14" t="str">
        <f>VLOOKUP($C652,'Info on Coh Anal Stocks'!$A$6:$K$68,4,FALSE)</f>
        <v>Cowlitz Tule</v>
      </c>
      <c r="O652" s="14">
        <f>VLOOKUP($C652,'Info on Coh Anal Stocks'!$A$6:$K$68,5,FALSE)</f>
        <v>4</v>
      </c>
      <c r="P652" s="14">
        <f>VLOOKUP($C652,'Info on Coh Anal Stocks'!$A$6:$K$68,6,FALSE)</f>
        <v>2</v>
      </c>
      <c r="Q652" s="14">
        <f>VLOOKUP($C652,'Info on Coh Anal Stocks'!$A$6:$K$68,7,FALSE)</f>
        <v>4</v>
      </c>
      <c r="R652" s="14">
        <f>VLOOKUP($C652,'Info on Coh Anal Stocks'!$A$6:$K$68,8,FALSE)</f>
        <v>5</v>
      </c>
      <c r="S652" s="14">
        <f>VLOOKUP($C652,'Info on Coh Anal Stocks'!$A$6:$K$68,9,FALSE)</f>
        <v>0</v>
      </c>
      <c r="T652" s="14">
        <f>VLOOKUP($C652,'Info on Coh Anal Stocks'!$A$6:$K$68,10,FALSE)</f>
        <v>3</v>
      </c>
      <c r="U652">
        <f t="shared" si="41"/>
        <v>2010</v>
      </c>
      <c r="V652" s="14">
        <f>VLOOKUP($C652,'Info on Coh Anal Stocks'!$A$6:$K$68,10,FALSE)</f>
        <v>3</v>
      </c>
      <c r="W652" t="str">
        <f t="shared" si="42"/>
        <v>ocean</v>
      </c>
      <c r="X652">
        <f t="shared" si="43"/>
        <v>0</v>
      </c>
    </row>
    <row r="653" spans="1:24" x14ac:dyDescent="0.25">
      <c r="A653" s="14" t="str">
        <f t="shared" si="40"/>
        <v>CWF2010</v>
      </c>
      <c r="B653" s="14" t="s">
        <v>36</v>
      </c>
      <c r="C653" s="14" t="s">
        <v>37</v>
      </c>
      <c r="D653" s="14">
        <v>2010</v>
      </c>
      <c r="E653" s="14">
        <v>3.5196020000000003E-4</v>
      </c>
      <c r="F653" s="14">
        <v>4.6282729999999996E-3</v>
      </c>
      <c r="G653" s="14">
        <v>1.2367339999999999E-2</v>
      </c>
      <c r="H653" s="14">
        <v>2</v>
      </c>
      <c r="I653" s="14">
        <v>5</v>
      </c>
      <c r="J653" s="14" t="s">
        <v>238</v>
      </c>
      <c r="K653" s="14">
        <v>5</v>
      </c>
      <c r="L653" s="14" t="str">
        <f>VLOOKUP($C653,'Info on Coh Anal Stocks'!$A$6:$K$68,2,FALSE)</f>
        <v>CR</v>
      </c>
      <c r="M653" s="14" t="str">
        <f>VLOOKUP($C653,'Info on Coh Anal Stocks'!$A$6:$K$68,3,FALSE)</f>
        <v>LC</v>
      </c>
      <c r="N653" s="14" t="str">
        <f>VLOOKUP($C653,'Info on Coh Anal Stocks'!$A$6:$K$68,4,FALSE)</f>
        <v>Cowlitz Tule</v>
      </c>
      <c r="O653" s="14">
        <f>VLOOKUP($C653,'Info on Coh Anal Stocks'!$A$6:$K$68,5,FALSE)</f>
        <v>4</v>
      </c>
      <c r="P653" s="14">
        <f>VLOOKUP($C653,'Info on Coh Anal Stocks'!$A$6:$K$68,6,FALSE)</f>
        <v>2</v>
      </c>
      <c r="Q653" s="14">
        <f>VLOOKUP($C653,'Info on Coh Anal Stocks'!$A$6:$K$68,7,FALSE)</f>
        <v>4</v>
      </c>
      <c r="R653" s="14">
        <f>VLOOKUP($C653,'Info on Coh Anal Stocks'!$A$6:$K$68,8,FALSE)</f>
        <v>5</v>
      </c>
      <c r="S653" s="14">
        <f>VLOOKUP($C653,'Info on Coh Anal Stocks'!$A$6:$K$68,9,FALSE)</f>
        <v>0</v>
      </c>
      <c r="T653" s="14">
        <f>VLOOKUP($C653,'Info on Coh Anal Stocks'!$A$6:$K$68,10,FALSE)</f>
        <v>3</v>
      </c>
      <c r="U653">
        <f t="shared" si="41"/>
        <v>2011</v>
      </c>
      <c r="V653" s="14">
        <f>VLOOKUP($C653,'Info on Coh Anal Stocks'!$A$6:$K$68,10,FALSE)</f>
        <v>3</v>
      </c>
      <c r="W653" t="str">
        <f t="shared" si="42"/>
        <v>ocean</v>
      </c>
      <c r="X653">
        <f t="shared" si="43"/>
        <v>0</v>
      </c>
    </row>
    <row r="654" spans="1:24" x14ac:dyDescent="0.25">
      <c r="A654" s="14" t="str">
        <f t="shared" si="40"/>
        <v>CWF2011</v>
      </c>
      <c r="B654" s="14" t="s">
        <v>36</v>
      </c>
      <c r="C654" s="14" t="s">
        <v>37</v>
      </c>
      <c r="D654" s="14">
        <v>2011</v>
      </c>
      <c r="E654" s="19">
        <v>1.052727E-4</v>
      </c>
      <c r="F654" s="14">
        <v>7.8348009999999995E-4</v>
      </c>
      <c r="G654" s="14">
        <v>2.1499269999999998E-3</v>
      </c>
      <c r="H654" s="14">
        <v>2</v>
      </c>
      <c r="I654" s="14">
        <v>5</v>
      </c>
      <c r="J654" s="14" t="s">
        <v>239</v>
      </c>
      <c r="K654" s="14">
        <v>4</v>
      </c>
      <c r="L654" s="14" t="str">
        <f>VLOOKUP($C654,'Info on Coh Anal Stocks'!$A$6:$K$68,2,FALSE)</f>
        <v>CR</v>
      </c>
      <c r="M654" s="14" t="str">
        <f>VLOOKUP($C654,'Info on Coh Anal Stocks'!$A$6:$K$68,3,FALSE)</f>
        <v>LC</v>
      </c>
      <c r="N654" s="14" t="str">
        <f>VLOOKUP($C654,'Info on Coh Anal Stocks'!$A$6:$K$68,4,FALSE)</f>
        <v>Cowlitz Tule</v>
      </c>
      <c r="O654" s="14">
        <f>VLOOKUP($C654,'Info on Coh Anal Stocks'!$A$6:$K$68,5,FALSE)</f>
        <v>4</v>
      </c>
      <c r="P654" s="14">
        <f>VLOOKUP($C654,'Info on Coh Anal Stocks'!$A$6:$K$68,6,FALSE)</f>
        <v>2</v>
      </c>
      <c r="Q654" s="14">
        <f>VLOOKUP($C654,'Info on Coh Anal Stocks'!$A$6:$K$68,7,FALSE)</f>
        <v>4</v>
      </c>
      <c r="R654" s="14">
        <f>VLOOKUP($C654,'Info on Coh Anal Stocks'!$A$6:$K$68,8,FALSE)</f>
        <v>5</v>
      </c>
      <c r="S654" s="14">
        <f>VLOOKUP($C654,'Info on Coh Anal Stocks'!$A$6:$K$68,9,FALSE)</f>
        <v>0</v>
      </c>
      <c r="T654" s="14">
        <f>VLOOKUP($C654,'Info on Coh Anal Stocks'!$A$6:$K$68,10,FALSE)</f>
        <v>3</v>
      </c>
      <c r="U654">
        <f t="shared" si="41"/>
        <v>2012</v>
      </c>
      <c r="V654" s="14">
        <f>VLOOKUP($C654,'Info on Coh Anal Stocks'!$A$6:$K$68,10,FALSE)</f>
        <v>3</v>
      </c>
      <c r="W654" t="str">
        <f t="shared" si="42"/>
        <v>ocean</v>
      </c>
      <c r="X654">
        <f t="shared" si="43"/>
        <v>1</v>
      </c>
    </row>
    <row r="655" spans="1:24" x14ac:dyDescent="0.25">
      <c r="A655" s="14" t="str">
        <f t="shared" si="40"/>
        <v>CWF2012</v>
      </c>
      <c r="B655" s="14" t="s">
        <v>36</v>
      </c>
      <c r="C655" s="14" t="s">
        <v>37</v>
      </c>
      <c r="D655" s="14">
        <v>2012</v>
      </c>
      <c r="E655" s="14">
        <v>2.1953120000000001E-4</v>
      </c>
      <c r="F655" s="14">
        <v>1.235618E-3</v>
      </c>
      <c r="G655" s="14">
        <v>5.8571939999999996E-3</v>
      </c>
      <c r="H655" s="14">
        <v>2</v>
      </c>
      <c r="I655" s="14">
        <v>5</v>
      </c>
      <c r="J655" s="14" t="s">
        <v>239</v>
      </c>
      <c r="K655" s="14">
        <v>3</v>
      </c>
      <c r="L655" s="14" t="str">
        <f>VLOOKUP($C655,'Info on Coh Anal Stocks'!$A$6:$K$68,2,FALSE)</f>
        <v>CR</v>
      </c>
      <c r="M655" s="14" t="str">
        <f>VLOOKUP($C655,'Info on Coh Anal Stocks'!$A$6:$K$68,3,FALSE)</f>
        <v>LC</v>
      </c>
      <c r="N655" s="14" t="str">
        <f>VLOOKUP($C655,'Info on Coh Anal Stocks'!$A$6:$K$68,4,FALSE)</f>
        <v>Cowlitz Tule</v>
      </c>
      <c r="O655" s="14">
        <f>VLOOKUP($C655,'Info on Coh Anal Stocks'!$A$6:$K$68,5,FALSE)</f>
        <v>4</v>
      </c>
      <c r="P655" s="14">
        <f>VLOOKUP($C655,'Info on Coh Anal Stocks'!$A$6:$K$68,6,FALSE)</f>
        <v>2</v>
      </c>
      <c r="Q655" s="14">
        <f>VLOOKUP($C655,'Info on Coh Anal Stocks'!$A$6:$K$68,7,FALSE)</f>
        <v>4</v>
      </c>
      <c r="R655" s="14">
        <f>VLOOKUP($C655,'Info on Coh Anal Stocks'!$A$6:$K$68,8,FALSE)</f>
        <v>5</v>
      </c>
      <c r="S655" s="14">
        <f>VLOOKUP($C655,'Info on Coh Anal Stocks'!$A$6:$K$68,9,FALSE)</f>
        <v>0</v>
      </c>
      <c r="T655" s="14">
        <f>VLOOKUP($C655,'Info on Coh Anal Stocks'!$A$6:$K$68,10,FALSE)</f>
        <v>3</v>
      </c>
      <c r="U655">
        <f t="shared" si="41"/>
        <v>2013</v>
      </c>
      <c r="V655" s="14">
        <f>VLOOKUP($C655,'Info on Coh Anal Stocks'!$A$6:$K$68,10,FALSE)</f>
        <v>3</v>
      </c>
      <c r="W655" t="str">
        <f t="shared" si="42"/>
        <v>ocean</v>
      </c>
      <c r="X655">
        <f t="shared" si="43"/>
        <v>2</v>
      </c>
    </row>
    <row r="656" spans="1:24" x14ac:dyDescent="0.25">
      <c r="A656" s="14" t="str">
        <f t="shared" si="40"/>
        <v>CWF2013</v>
      </c>
      <c r="B656" s="14" t="s">
        <v>36</v>
      </c>
      <c r="C656" s="14" t="s">
        <v>37</v>
      </c>
      <c r="D656" s="14">
        <v>2013</v>
      </c>
      <c r="E656" s="19">
        <v>9.9595840000000002E-5</v>
      </c>
      <c r="F656" s="19">
        <v>9.9595840000000002E-5</v>
      </c>
      <c r="G656" s="14">
        <v>2.0274210000000002E-3</v>
      </c>
      <c r="H656" s="14">
        <v>2</v>
      </c>
      <c r="I656" s="14">
        <v>5</v>
      </c>
      <c r="J656" s="14" t="s">
        <v>239</v>
      </c>
      <c r="K656" s="14">
        <v>2</v>
      </c>
      <c r="L656" s="14" t="str">
        <f>VLOOKUP($C656,'Info on Coh Anal Stocks'!$A$6:$K$68,2,FALSE)</f>
        <v>CR</v>
      </c>
      <c r="M656" s="14" t="str">
        <f>VLOOKUP($C656,'Info on Coh Anal Stocks'!$A$6:$K$68,3,FALSE)</f>
        <v>LC</v>
      </c>
      <c r="N656" s="14" t="str">
        <f>VLOOKUP($C656,'Info on Coh Anal Stocks'!$A$6:$K$68,4,FALSE)</f>
        <v>Cowlitz Tule</v>
      </c>
      <c r="O656" s="14">
        <f>VLOOKUP($C656,'Info on Coh Anal Stocks'!$A$6:$K$68,5,FALSE)</f>
        <v>4</v>
      </c>
      <c r="P656" s="14">
        <f>VLOOKUP($C656,'Info on Coh Anal Stocks'!$A$6:$K$68,6,FALSE)</f>
        <v>2</v>
      </c>
      <c r="Q656" s="14">
        <f>VLOOKUP($C656,'Info on Coh Anal Stocks'!$A$6:$K$68,7,FALSE)</f>
        <v>4</v>
      </c>
      <c r="R656" s="14">
        <f>VLOOKUP($C656,'Info on Coh Anal Stocks'!$A$6:$K$68,8,FALSE)</f>
        <v>5</v>
      </c>
      <c r="S656" s="14">
        <f>VLOOKUP($C656,'Info on Coh Anal Stocks'!$A$6:$K$68,9,FALSE)</f>
        <v>0</v>
      </c>
      <c r="T656" s="14">
        <f>VLOOKUP($C656,'Info on Coh Anal Stocks'!$A$6:$K$68,10,FALSE)</f>
        <v>3</v>
      </c>
      <c r="U656">
        <f t="shared" si="41"/>
        <v>2014</v>
      </c>
      <c r="V656" s="14">
        <f>VLOOKUP($C656,'Info on Coh Anal Stocks'!$A$6:$K$68,10,FALSE)</f>
        <v>3</v>
      </c>
      <c r="W656" t="str">
        <f t="shared" si="42"/>
        <v>ocean</v>
      </c>
      <c r="X656">
        <f t="shared" si="43"/>
        <v>3</v>
      </c>
    </row>
    <row r="657" spans="1:24" x14ac:dyDescent="0.25">
      <c r="A657" s="14" t="str">
        <f t="shared" si="40"/>
        <v>ELK1977</v>
      </c>
      <c r="B657" s="14" t="s">
        <v>36</v>
      </c>
      <c r="C657" s="14" t="s">
        <v>39</v>
      </c>
      <c r="D657" s="14">
        <v>1977</v>
      </c>
      <c r="E657" s="14">
        <v>7.2115039999999997E-4</v>
      </c>
      <c r="F657" s="14">
        <v>5.8798560000000001E-3</v>
      </c>
      <c r="G657" s="14">
        <v>1.51158E-2</v>
      </c>
      <c r="H657" s="14">
        <v>2</v>
      </c>
      <c r="I657" s="14">
        <v>5</v>
      </c>
      <c r="J657" s="14" t="s">
        <v>238</v>
      </c>
      <c r="K657" s="14">
        <v>5</v>
      </c>
      <c r="L657" s="14" t="str">
        <f>VLOOKUP($C657,'Info on Coh Anal Stocks'!$A$6:$K$68,2,FALSE)</f>
        <v>ORC</v>
      </c>
      <c r="M657" s="14" t="str">
        <f>VLOOKUP($C657,'Info on Coh Anal Stocks'!$A$6:$K$68,3,FALSE)</f>
        <v>ORC</v>
      </c>
      <c r="N657" s="14" t="str">
        <f>VLOOKUP($C657,'Info on Coh Anal Stocks'!$A$6:$K$68,4,FALSE)</f>
        <v>Elk River</v>
      </c>
      <c r="O657" s="14">
        <f>VLOOKUP($C657,'Info on Coh Anal Stocks'!$A$6:$K$68,5,FALSE)</f>
        <v>4</v>
      </c>
      <c r="P657" s="14">
        <f>VLOOKUP($C657,'Info on Coh Anal Stocks'!$A$6:$K$68,6,FALSE)</f>
        <v>2</v>
      </c>
      <c r="Q657" s="14">
        <f>VLOOKUP($C657,'Info on Coh Anal Stocks'!$A$6:$K$68,7,FALSE)</f>
        <v>4</v>
      </c>
      <c r="R657" s="14">
        <f>VLOOKUP($C657,'Info on Coh Anal Stocks'!$A$6:$K$68,8,FALSE)</f>
        <v>5</v>
      </c>
      <c r="S657" s="14">
        <f>VLOOKUP($C657,'Info on Coh Anal Stocks'!$A$6:$K$68,9,FALSE)</f>
        <v>0</v>
      </c>
      <c r="T657" s="14">
        <f>VLOOKUP($C657,'Info on Coh Anal Stocks'!$A$6:$K$68,10,FALSE)</f>
        <v>3</v>
      </c>
      <c r="U657">
        <f t="shared" si="41"/>
        <v>1978</v>
      </c>
      <c r="V657" s="14">
        <f>VLOOKUP($C657,'Info on Coh Anal Stocks'!$A$6:$K$68,10,FALSE)</f>
        <v>3</v>
      </c>
      <c r="W657" t="str">
        <f t="shared" si="42"/>
        <v>ocean</v>
      </c>
      <c r="X657">
        <f t="shared" si="43"/>
        <v>0</v>
      </c>
    </row>
    <row r="658" spans="1:24" x14ac:dyDescent="0.25">
      <c r="A658" s="14" t="str">
        <f t="shared" si="40"/>
        <v>ELK1978</v>
      </c>
      <c r="B658" s="14" t="s">
        <v>36</v>
      </c>
      <c r="C658" s="14" t="s">
        <v>39</v>
      </c>
      <c r="D658" s="14">
        <v>1978</v>
      </c>
      <c r="E658" s="14">
        <v>3.4777229999999998E-3</v>
      </c>
      <c r="F658" s="14">
        <v>4.075616E-2</v>
      </c>
      <c r="G658" s="14">
        <v>0.11524</v>
      </c>
      <c r="H658" s="14">
        <v>2</v>
      </c>
      <c r="I658" s="14">
        <v>5</v>
      </c>
      <c r="J658" s="14" t="s">
        <v>238</v>
      </c>
      <c r="K658" s="14">
        <v>5</v>
      </c>
      <c r="L658" s="14" t="str">
        <f>VLOOKUP($C658,'Info on Coh Anal Stocks'!$A$6:$K$68,2,FALSE)</f>
        <v>ORC</v>
      </c>
      <c r="M658" s="14" t="str">
        <f>VLOOKUP($C658,'Info on Coh Anal Stocks'!$A$6:$K$68,3,FALSE)</f>
        <v>ORC</v>
      </c>
      <c r="N658" s="14" t="str">
        <f>VLOOKUP($C658,'Info on Coh Anal Stocks'!$A$6:$K$68,4,FALSE)</f>
        <v>Elk River</v>
      </c>
      <c r="O658" s="14">
        <f>VLOOKUP($C658,'Info on Coh Anal Stocks'!$A$6:$K$68,5,FALSE)</f>
        <v>4</v>
      </c>
      <c r="P658" s="14">
        <f>VLOOKUP($C658,'Info on Coh Anal Stocks'!$A$6:$K$68,6,FALSE)</f>
        <v>2</v>
      </c>
      <c r="Q658" s="14">
        <f>VLOOKUP($C658,'Info on Coh Anal Stocks'!$A$6:$K$68,7,FALSE)</f>
        <v>4</v>
      </c>
      <c r="R658" s="14">
        <f>VLOOKUP($C658,'Info on Coh Anal Stocks'!$A$6:$K$68,8,FALSE)</f>
        <v>5</v>
      </c>
      <c r="S658" s="14">
        <f>VLOOKUP($C658,'Info on Coh Anal Stocks'!$A$6:$K$68,9,FALSE)</f>
        <v>0</v>
      </c>
      <c r="T658" s="14">
        <f>VLOOKUP($C658,'Info on Coh Anal Stocks'!$A$6:$K$68,10,FALSE)</f>
        <v>3</v>
      </c>
      <c r="U658">
        <f t="shared" si="41"/>
        <v>1979</v>
      </c>
      <c r="V658" s="14">
        <f>VLOOKUP($C658,'Info on Coh Anal Stocks'!$A$6:$K$68,10,FALSE)</f>
        <v>3</v>
      </c>
      <c r="W658" t="str">
        <f t="shared" si="42"/>
        <v>ocean</v>
      </c>
      <c r="X658">
        <f t="shared" si="43"/>
        <v>0</v>
      </c>
    </row>
    <row r="659" spans="1:24" x14ac:dyDescent="0.25">
      <c r="A659" s="14" t="str">
        <f t="shared" si="40"/>
        <v>ELK1979</v>
      </c>
      <c r="B659" s="14" t="s">
        <v>36</v>
      </c>
      <c r="C659" s="14" t="s">
        <v>39</v>
      </c>
      <c r="D659" s="14">
        <v>1979</v>
      </c>
      <c r="E659" s="19">
        <v>2.0840889999999999E-3</v>
      </c>
      <c r="F659" s="14">
        <v>3.7633270000000003E-2</v>
      </c>
      <c r="G659" s="14">
        <v>0.1064855</v>
      </c>
      <c r="H659" s="14">
        <v>2</v>
      </c>
      <c r="I659" s="14">
        <v>5</v>
      </c>
      <c r="J659" s="14" t="s">
        <v>238</v>
      </c>
      <c r="K659" s="14">
        <v>5</v>
      </c>
      <c r="L659" s="14" t="str">
        <f>VLOOKUP($C659,'Info on Coh Anal Stocks'!$A$6:$K$68,2,FALSE)</f>
        <v>ORC</v>
      </c>
      <c r="M659" s="14" t="str">
        <f>VLOOKUP($C659,'Info on Coh Anal Stocks'!$A$6:$K$68,3,FALSE)</f>
        <v>ORC</v>
      </c>
      <c r="N659" s="14" t="str">
        <f>VLOOKUP($C659,'Info on Coh Anal Stocks'!$A$6:$K$68,4,FALSE)</f>
        <v>Elk River</v>
      </c>
      <c r="O659" s="14">
        <f>VLOOKUP($C659,'Info on Coh Anal Stocks'!$A$6:$K$68,5,FALSE)</f>
        <v>4</v>
      </c>
      <c r="P659" s="14">
        <f>VLOOKUP($C659,'Info on Coh Anal Stocks'!$A$6:$K$68,6,FALSE)</f>
        <v>2</v>
      </c>
      <c r="Q659" s="14">
        <f>VLOOKUP($C659,'Info on Coh Anal Stocks'!$A$6:$K$68,7,FALSE)</f>
        <v>4</v>
      </c>
      <c r="R659" s="14">
        <f>VLOOKUP($C659,'Info on Coh Anal Stocks'!$A$6:$K$68,8,FALSE)</f>
        <v>5</v>
      </c>
      <c r="S659" s="14">
        <f>VLOOKUP($C659,'Info on Coh Anal Stocks'!$A$6:$K$68,9,FALSE)</f>
        <v>0</v>
      </c>
      <c r="T659" s="14">
        <f>VLOOKUP($C659,'Info on Coh Anal Stocks'!$A$6:$K$68,10,FALSE)</f>
        <v>3</v>
      </c>
      <c r="U659">
        <f t="shared" si="41"/>
        <v>1980</v>
      </c>
      <c r="V659" s="14">
        <f>VLOOKUP($C659,'Info on Coh Anal Stocks'!$A$6:$K$68,10,FALSE)</f>
        <v>3</v>
      </c>
      <c r="W659" t="str">
        <f t="shared" si="42"/>
        <v>ocean</v>
      </c>
      <c r="X659">
        <f t="shared" si="43"/>
        <v>0</v>
      </c>
    </row>
    <row r="660" spans="1:24" x14ac:dyDescent="0.25">
      <c r="A660" s="14" t="str">
        <f t="shared" si="40"/>
        <v>ELK1980</v>
      </c>
      <c r="B660" s="14" t="s">
        <v>36</v>
      </c>
      <c r="C660" s="14" t="s">
        <v>39</v>
      </c>
      <c r="D660" s="14">
        <v>1980</v>
      </c>
      <c r="E660" s="19">
        <v>1.0658010000000001E-2</v>
      </c>
      <c r="F660" s="14">
        <v>5.4769730000000003E-2</v>
      </c>
      <c r="G660" s="14">
        <v>0.1458082</v>
      </c>
      <c r="H660" s="14">
        <v>2</v>
      </c>
      <c r="I660" s="14">
        <v>5</v>
      </c>
      <c r="J660" s="14" t="s">
        <v>238</v>
      </c>
      <c r="K660" s="14">
        <v>5</v>
      </c>
      <c r="L660" s="14" t="str">
        <f>VLOOKUP($C660,'Info on Coh Anal Stocks'!$A$6:$K$68,2,FALSE)</f>
        <v>ORC</v>
      </c>
      <c r="M660" s="14" t="str">
        <f>VLOOKUP($C660,'Info on Coh Anal Stocks'!$A$6:$K$68,3,FALSE)</f>
        <v>ORC</v>
      </c>
      <c r="N660" s="14" t="str">
        <f>VLOOKUP($C660,'Info on Coh Anal Stocks'!$A$6:$K$68,4,FALSE)</f>
        <v>Elk River</v>
      </c>
      <c r="O660" s="14">
        <f>VLOOKUP($C660,'Info on Coh Anal Stocks'!$A$6:$K$68,5,FALSE)</f>
        <v>4</v>
      </c>
      <c r="P660" s="14">
        <f>VLOOKUP($C660,'Info on Coh Anal Stocks'!$A$6:$K$68,6,FALSE)</f>
        <v>2</v>
      </c>
      <c r="Q660" s="14">
        <f>VLOOKUP($C660,'Info on Coh Anal Stocks'!$A$6:$K$68,7,FALSE)</f>
        <v>4</v>
      </c>
      <c r="R660" s="14">
        <f>VLOOKUP($C660,'Info on Coh Anal Stocks'!$A$6:$K$68,8,FALSE)</f>
        <v>5</v>
      </c>
      <c r="S660" s="14">
        <f>VLOOKUP($C660,'Info on Coh Anal Stocks'!$A$6:$K$68,9,FALSE)</f>
        <v>0</v>
      </c>
      <c r="T660" s="14">
        <f>VLOOKUP($C660,'Info on Coh Anal Stocks'!$A$6:$K$68,10,FALSE)</f>
        <v>3</v>
      </c>
      <c r="U660">
        <f t="shared" si="41"/>
        <v>1981</v>
      </c>
      <c r="V660" s="14">
        <f>VLOOKUP($C660,'Info on Coh Anal Stocks'!$A$6:$K$68,10,FALSE)</f>
        <v>3</v>
      </c>
      <c r="W660" t="str">
        <f t="shared" si="42"/>
        <v>ocean</v>
      </c>
      <c r="X660">
        <f t="shared" si="43"/>
        <v>0</v>
      </c>
    </row>
    <row r="661" spans="1:24" x14ac:dyDescent="0.25">
      <c r="A661" s="14" t="str">
        <f t="shared" si="40"/>
        <v>ELK1981</v>
      </c>
      <c r="B661" s="14" t="s">
        <v>36</v>
      </c>
      <c r="C661" s="14" t="s">
        <v>39</v>
      </c>
      <c r="D661" s="14">
        <v>1981</v>
      </c>
      <c r="E661" s="19">
        <v>2.3942210000000002E-3</v>
      </c>
      <c r="F661" s="14">
        <v>1.9522749999999998E-2</v>
      </c>
      <c r="G661" s="14">
        <v>5.3933300000000003E-2</v>
      </c>
      <c r="H661" s="14">
        <v>2</v>
      </c>
      <c r="I661" s="14">
        <v>5</v>
      </c>
      <c r="J661" s="14" t="s">
        <v>238</v>
      </c>
      <c r="K661" s="14">
        <v>5</v>
      </c>
      <c r="L661" s="14" t="str">
        <f>VLOOKUP($C661,'Info on Coh Anal Stocks'!$A$6:$K$68,2,FALSE)</f>
        <v>ORC</v>
      </c>
      <c r="M661" s="14" t="str">
        <f>VLOOKUP($C661,'Info on Coh Anal Stocks'!$A$6:$K$68,3,FALSE)</f>
        <v>ORC</v>
      </c>
      <c r="N661" s="14" t="str">
        <f>VLOOKUP($C661,'Info on Coh Anal Stocks'!$A$6:$K$68,4,FALSE)</f>
        <v>Elk River</v>
      </c>
      <c r="O661" s="14">
        <f>VLOOKUP($C661,'Info on Coh Anal Stocks'!$A$6:$K$68,5,FALSE)</f>
        <v>4</v>
      </c>
      <c r="P661" s="14">
        <f>VLOOKUP($C661,'Info on Coh Anal Stocks'!$A$6:$K$68,6,FALSE)</f>
        <v>2</v>
      </c>
      <c r="Q661" s="14">
        <f>VLOOKUP($C661,'Info on Coh Anal Stocks'!$A$6:$K$68,7,FALSE)</f>
        <v>4</v>
      </c>
      <c r="R661" s="14">
        <f>VLOOKUP($C661,'Info on Coh Anal Stocks'!$A$6:$K$68,8,FALSE)</f>
        <v>5</v>
      </c>
      <c r="S661" s="14">
        <f>VLOOKUP($C661,'Info on Coh Anal Stocks'!$A$6:$K$68,9,FALSE)</f>
        <v>0</v>
      </c>
      <c r="T661" s="14">
        <f>VLOOKUP($C661,'Info on Coh Anal Stocks'!$A$6:$K$68,10,FALSE)</f>
        <v>3</v>
      </c>
      <c r="U661">
        <f t="shared" si="41"/>
        <v>1982</v>
      </c>
      <c r="V661" s="14">
        <f>VLOOKUP($C661,'Info on Coh Anal Stocks'!$A$6:$K$68,10,FALSE)</f>
        <v>3</v>
      </c>
      <c r="W661" t="str">
        <f t="shared" si="42"/>
        <v>ocean</v>
      </c>
      <c r="X661">
        <f t="shared" si="43"/>
        <v>0</v>
      </c>
    </row>
    <row r="662" spans="1:24" x14ac:dyDescent="0.25">
      <c r="A662" s="14" t="str">
        <f t="shared" si="40"/>
        <v>ELK1982</v>
      </c>
      <c r="B662" s="14" t="s">
        <v>36</v>
      </c>
      <c r="C662" s="14" t="s">
        <v>39</v>
      </c>
      <c r="D662" s="14">
        <v>1982</v>
      </c>
      <c r="E662" s="19">
        <v>1.896432E-3</v>
      </c>
      <c r="F662" s="14">
        <v>4.430387E-3</v>
      </c>
      <c r="G662" s="14">
        <v>1.0413749999999999E-2</v>
      </c>
      <c r="H662" s="14">
        <v>2</v>
      </c>
      <c r="I662" s="14">
        <v>5</v>
      </c>
      <c r="J662" s="14" t="s">
        <v>238</v>
      </c>
      <c r="K662" s="14">
        <v>5</v>
      </c>
      <c r="L662" s="14" t="str">
        <f>VLOOKUP($C662,'Info on Coh Anal Stocks'!$A$6:$K$68,2,FALSE)</f>
        <v>ORC</v>
      </c>
      <c r="M662" s="14" t="str">
        <f>VLOOKUP($C662,'Info on Coh Anal Stocks'!$A$6:$K$68,3,FALSE)</f>
        <v>ORC</v>
      </c>
      <c r="N662" s="14" t="str">
        <f>VLOOKUP($C662,'Info on Coh Anal Stocks'!$A$6:$K$68,4,FALSE)</f>
        <v>Elk River</v>
      </c>
      <c r="O662" s="14">
        <f>VLOOKUP($C662,'Info on Coh Anal Stocks'!$A$6:$K$68,5,FALSE)</f>
        <v>4</v>
      </c>
      <c r="P662" s="14">
        <f>VLOOKUP($C662,'Info on Coh Anal Stocks'!$A$6:$K$68,6,FALSE)</f>
        <v>2</v>
      </c>
      <c r="Q662" s="14">
        <f>VLOOKUP($C662,'Info on Coh Anal Stocks'!$A$6:$K$68,7,FALSE)</f>
        <v>4</v>
      </c>
      <c r="R662" s="14">
        <f>VLOOKUP($C662,'Info on Coh Anal Stocks'!$A$6:$K$68,8,FALSE)</f>
        <v>5</v>
      </c>
      <c r="S662" s="14">
        <f>VLOOKUP($C662,'Info on Coh Anal Stocks'!$A$6:$K$68,9,FALSE)</f>
        <v>0</v>
      </c>
      <c r="T662" s="14">
        <f>VLOOKUP($C662,'Info on Coh Anal Stocks'!$A$6:$K$68,10,FALSE)</f>
        <v>3</v>
      </c>
      <c r="U662">
        <f t="shared" si="41"/>
        <v>1983</v>
      </c>
      <c r="V662" s="14">
        <f>VLOOKUP($C662,'Info on Coh Anal Stocks'!$A$6:$K$68,10,FALSE)</f>
        <v>3</v>
      </c>
      <c r="W662" t="str">
        <f t="shared" si="42"/>
        <v>ocean</v>
      </c>
      <c r="X662">
        <f t="shared" si="43"/>
        <v>0</v>
      </c>
    </row>
    <row r="663" spans="1:24" x14ac:dyDescent="0.25">
      <c r="A663" s="14" t="str">
        <f t="shared" si="40"/>
        <v>ELK1983</v>
      </c>
      <c r="B663" s="14" t="s">
        <v>36</v>
      </c>
      <c r="C663" s="14" t="s">
        <v>39</v>
      </c>
      <c r="D663" s="14">
        <v>1983</v>
      </c>
      <c r="E663" s="19">
        <v>2.5722990000000001E-2</v>
      </c>
      <c r="F663" s="14">
        <v>0.1245441</v>
      </c>
      <c r="G663" s="14">
        <v>0.32902769999999998</v>
      </c>
      <c r="H663" s="14">
        <v>2</v>
      </c>
      <c r="I663" s="14">
        <v>5</v>
      </c>
      <c r="J663" s="14" t="s">
        <v>238</v>
      </c>
      <c r="K663" s="14">
        <v>5</v>
      </c>
      <c r="L663" s="14" t="str">
        <f>VLOOKUP($C663,'Info on Coh Anal Stocks'!$A$6:$K$68,2,FALSE)</f>
        <v>ORC</v>
      </c>
      <c r="M663" s="14" t="str">
        <f>VLOOKUP($C663,'Info on Coh Anal Stocks'!$A$6:$K$68,3,FALSE)</f>
        <v>ORC</v>
      </c>
      <c r="N663" s="14" t="str">
        <f>VLOOKUP($C663,'Info on Coh Anal Stocks'!$A$6:$K$68,4,FALSE)</f>
        <v>Elk River</v>
      </c>
      <c r="O663" s="14">
        <f>VLOOKUP($C663,'Info on Coh Anal Stocks'!$A$6:$K$68,5,FALSE)</f>
        <v>4</v>
      </c>
      <c r="P663" s="14">
        <f>VLOOKUP($C663,'Info on Coh Anal Stocks'!$A$6:$K$68,6,FALSE)</f>
        <v>2</v>
      </c>
      <c r="Q663" s="14">
        <f>VLOOKUP($C663,'Info on Coh Anal Stocks'!$A$6:$K$68,7,FALSE)</f>
        <v>4</v>
      </c>
      <c r="R663" s="14">
        <f>VLOOKUP($C663,'Info on Coh Anal Stocks'!$A$6:$K$68,8,FALSE)</f>
        <v>5</v>
      </c>
      <c r="S663" s="14">
        <f>VLOOKUP($C663,'Info on Coh Anal Stocks'!$A$6:$K$68,9,FALSE)</f>
        <v>0</v>
      </c>
      <c r="T663" s="14">
        <f>VLOOKUP($C663,'Info on Coh Anal Stocks'!$A$6:$K$68,10,FALSE)</f>
        <v>3</v>
      </c>
      <c r="U663">
        <f t="shared" si="41"/>
        <v>1984</v>
      </c>
      <c r="V663" s="14">
        <f>VLOOKUP($C663,'Info on Coh Anal Stocks'!$A$6:$K$68,10,FALSE)</f>
        <v>3</v>
      </c>
      <c r="W663" t="str">
        <f t="shared" si="42"/>
        <v>ocean</v>
      </c>
      <c r="X663">
        <f t="shared" si="43"/>
        <v>0</v>
      </c>
    </row>
    <row r="664" spans="1:24" x14ac:dyDescent="0.25">
      <c r="A664" s="14" t="str">
        <f t="shared" si="40"/>
        <v>ELK1984</v>
      </c>
      <c r="B664" s="14" t="s">
        <v>36</v>
      </c>
      <c r="C664" s="14" t="s">
        <v>39</v>
      </c>
      <c r="D664" s="14">
        <v>1984</v>
      </c>
      <c r="E664" s="19">
        <v>7.8919230000000003E-3</v>
      </c>
      <c r="F664" s="14">
        <v>6.271243E-2</v>
      </c>
      <c r="G664" s="14">
        <v>0.17402229999999999</v>
      </c>
      <c r="H664" s="14">
        <v>2</v>
      </c>
      <c r="I664" s="14">
        <v>5</v>
      </c>
      <c r="J664" s="14" t="s">
        <v>238</v>
      </c>
      <c r="K664" s="14">
        <v>5</v>
      </c>
      <c r="L664" s="14" t="str">
        <f>VLOOKUP($C664,'Info on Coh Anal Stocks'!$A$6:$K$68,2,FALSE)</f>
        <v>ORC</v>
      </c>
      <c r="M664" s="14" t="str">
        <f>VLOOKUP($C664,'Info on Coh Anal Stocks'!$A$6:$K$68,3,FALSE)</f>
        <v>ORC</v>
      </c>
      <c r="N664" s="14" t="str">
        <f>VLOOKUP($C664,'Info on Coh Anal Stocks'!$A$6:$K$68,4,FALSE)</f>
        <v>Elk River</v>
      </c>
      <c r="O664" s="14">
        <f>VLOOKUP($C664,'Info on Coh Anal Stocks'!$A$6:$K$68,5,FALSE)</f>
        <v>4</v>
      </c>
      <c r="P664" s="14">
        <f>VLOOKUP($C664,'Info on Coh Anal Stocks'!$A$6:$K$68,6,FALSE)</f>
        <v>2</v>
      </c>
      <c r="Q664" s="14">
        <f>VLOOKUP($C664,'Info on Coh Anal Stocks'!$A$6:$K$68,7,FALSE)</f>
        <v>4</v>
      </c>
      <c r="R664" s="14">
        <f>VLOOKUP($C664,'Info on Coh Anal Stocks'!$A$6:$K$68,8,FALSE)</f>
        <v>5</v>
      </c>
      <c r="S664" s="14">
        <f>VLOOKUP($C664,'Info on Coh Anal Stocks'!$A$6:$K$68,9,FALSE)</f>
        <v>0</v>
      </c>
      <c r="T664" s="14">
        <f>VLOOKUP($C664,'Info on Coh Anal Stocks'!$A$6:$K$68,10,FALSE)</f>
        <v>3</v>
      </c>
      <c r="U664">
        <f t="shared" si="41"/>
        <v>1985</v>
      </c>
      <c r="V664" s="14">
        <f>VLOOKUP($C664,'Info on Coh Anal Stocks'!$A$6:$K$68,10,FALSE)</f>
        <v>3</v>
      </c>
      <c r="W664" t="str">
        <f t="shared" si="42"/>
        <v>ocean</v>
      </c>
      <c r="X664">
        <f t="shared" si="43"/>
        <v>0</v>
      </c>
    </row>
    <row r="665" spans="1:24" x14ac:dyDescent="0.25">
      <c r="A665" s="14" t="str">
        <f t="shared" si="40"/>
        <v>ELK1985</v>
      </c>
      <c r="B665" s="14" t="s">
        <v>36</v>
      </c>
      <c r="C665" s="14" t="s">
        <v>39</v>
      </c>
      <c r="D665" s="14">
        <v>1985</v>
      </c>
      <c r="E665" s="19">
        <v>1.4967619999999999E-2</v>
      </c>
      <c r="F665" s="14">
        <v>8.3885550000000003E-2</v>
      </c>
      <c r="G665" s="14">
        <v>0.22015219999999999</v>
      </c>
      <c r="H665" s="14">
        <v>2</v>
      </c>
      <c r="I665" s="14">
        <v>5</v>
      </c>
      <c r="J665" s="14" t="s">
        <v>238</v>
      </c>
      <c r="K665" s="14">
        <v>5</v>
      </c>
      <c r="L665" s="14" t="str">
        <f>VLOOKUP($C665,'Info on Coh Anal Stocks'!$A$6:$K$68,2,FALSE)</f>
        <v>ORC</v>
      </c>
      <c r="M665" s="14" t="str">
        <f>VLOOKUP($C665,'Info on Coh Anal Stocks'!$A$6:$K$68,3,FALSE)</f>
        <v>ORC</v>
      </c>
      <c r="N665" s="14" t="str">
        <f>VLOOKUP($C665,'Info on Coh Anal Stocks'!$A$6:$K$68,4,FALSE)</f>
        <v>Elk River</v>
      </c>
      <c r="O665" s="14">
        <f>VLOOKUP($C665,'Info on Coh Anal Stocks'!$A$6:$K$68,5,FALSE)</f>
        <v>4</v>
      </c>
      <c r="P665" s="14">
        <f>VLOOKUP($C665,'Info on Coh Anal Stocks'!$A$6:$K$68,6,FALSE)</f>
        <v>2</v>
      </c>
      <c r="Q665" s="14">
        <f>VLOOKUP($C665,'Info on Coh Anal Stocks'!$A$6:$K$68,7,FALSE)</f>
        <v>4</v>
      </c>
      <c r="R665" s="14">
        <f>VLOOKUP($C665,'Info on Coh Anal Stocks'!$A$6:$K$68,8,FALSE)</f>
        <v>5</v>
      </c>
      <c r="S665" s="14">
        <f>VLOOKUP($C665,'Info on Coh Anal Stocks'!$A$6:$K$68,9,FALSE)</f>
        <v>0</v>
      </c>
      <c r="T665" s="14">
        <f>VLOOKUP($C665,'Info on Coh Anal Stocks'!$A$6:$K$68,10,FALSE)</f>
        <v>3</v>
      </c>
      <c r="U665">
        <f t="shared" si="41"/>
        <v>1986</v>
      </c>
      <c r="V665" s="14">
        <f>VLOOKUP($C665,'Info on Coh Anal Stocks'!$A$6:$K$68,10,FALSE)</f>
        <v>3</v>
      </c>
      <c r="W665" t="str">
        <f t="shared" si="42"/>
        <v>ocean</v>
      </c>
      <c r="X665">
        <f t="shared" si="43"/>
        <v>0</v>
      </c>
    </row>
    <row r="666" spans="1:24" x14ac:dyDescent="0.25">
      <c r="A666" s="14" t="str">
        <f t="shared" si="40"/>
        <v>ELK1986</v>
      </c>
      <c r="B666" s="14" t="s">
        <v>36</v>
      </c>
      <c r="C666" s="14" t="s">
        <v>39</v>
      </c>
      <c r="D666" s="14">
        <v>1986</v>
      </c>
      <c r="E666" s="14">
        <v>1.102626E-2</v>
      </c>
      <c r="F666" s="14">
        <v>2.9950649999999999E-2</v>
      </c>
      <c r="G666" s="14">
        <v>7.4162359999999997E-2</v>
      </c>
      <c r="H666" s="14">
        <v>2</v>
      </c>
      <c r="I666" s="14">
        <v>5</v>
      </c>
      <c r="J666" s="14" t="s">
        <v>238</v>
      </c>
      <c r="K666" s="14">
        <v>5</v>
      </c>
      <c r="L666" s="14" t="str">
        <f>VLOOKUP($C666,'Info on Coh Anal Stocks'!$A$6:$K$68,2,FALSE)</f>
        <v>ORC</v>
      </c>
      <c r="M666" s="14" t="str">
        <f>VLOOKUP($C666,'Info on Coh Anal Stocks'!$A$6:$K$68,3,FALSE)</f>
        <v>ORC</v>
      </c>
      <c r="N666" s="14" t="str">
        <f>VLOOKUP($C666,'Info on Coh Anal Stocks'!$A$6:$K$68,4,FALSE)</f>
        <v>Elk River</v>
      </c>
      <c r="O666" s="14">
        <f>VLOOKUP($C666,'Info on Coh Anal Stocks'!$A$6:$K$68,5,FALSE)</f>
        <v>4</v>
      </c>
      <c r="P666" s="14">
        <f>VLOOKUP($C666,'Info on Coh Anal Stocks'!$A$6:$K$68,6,FALSE)</f>
        <v>2</v>
      </c>
      <c r="Q666" s="14">
        <f>VLOOKUP($C666,'Info on Coh Anal Stocks'!$A$6:$K$68,7,FALSE)</f>
        <v>4</v>
      </c>
      <c r="R666" s="14">
        <f>VLOOKUP($C666,'Info on Coh Anal Stocks'!$A$6:$K$68,8,FALSE)</f>
        <v>5</v>
      </c>
      <c r="S666" s="14">
        <f>VLOOKUP($C666,'Info on Coh Anal Stocks'!$A$6:$K$68,9,FALSE)</f>
        <v>0</v>
      </c>
      <c r="T666" s="14">
        <f>VLOOKUP($C666,'Info on Coh Anal Stocks'!$A$6:$K$68,10,FALSE)</f>
        <v>3</v>
      </c>
      <c r="U666">
        <f t="shared" si="41"/>
        <v>1987</v>
      </c>
      <c r="V666" s="14">
        <f>VLOOKUP($C666,'Info on Coh Anal Stocks'!$A$6:$K$68,10,FALSE)</f>
        <v>3</v>
      </c>
      <c r="W666" t="str">
        <f t="shared" si="42"/>
        <v>ocean</v>
      </c>
      <c r="X666">
        <f t="shared" si="43"/>
        <v>0</v>
      </c>
    </row>
    <row r="667" spans="1:24" x14ac:dyDescent="0.25">
      <c r="A667" s="14" t="str">
        <f t="shared" si="40"/>
        <v>ELK1987</v>
      </c>
      <c r="B667" s="14" t="s">
        <v>36</v>
      </c>
      <c r="C667" s="14" t="s">
        <v>39</v>
      </c>
      <c r="D667" s="14">
        <v>1987</v>
      </c>
      <c r="E667" s="19">
        <v>1.2789640000000001E-3</v>
      </c>
      <c r="F667" s="14">
        <v>1.106506E-2</v>
      </c>
      <c r="G667" s="14">
        <v>3.0688719999999999E-2</v>
      </c>
      <c r="H667" s="14">
        <v>2</v>
      </c>
      <c r="I667" s="14">
        <v>5</v>
      </c>
      <c r="J667" s="14" t="s">
        <v>238</v>
      </c>
      <c r="K667" s="14">
        <v>5</v>
      </c>
      <c r="L667" s="14" t="str">
        <f>VLOOKUP($C667,'Info on Coh Anal Stocks'!$A$6:$K$68,2,FALSE)</f>
        <v>ORC</v>
      </c>
      <c r="M667" s="14" t="str">
        <f>VLOOKUP($C667,'Info on Coh Anal Stocks'!$A$6:$K$68,3,FALSE)</f>
        <v>ORC</v>
      </c>
      <c r="N667" s="14" t="str">
        <f>VLOOKUP($C667,'Info on Coh Anal Stocks'!$A$6:$K$68,4,FALSE)</f>
        <v>Elk River</v>
      </c>
      <c r="O667" s="14">
        <f>VLOOKUP($C667,'Info on Coh Anal Stocks'!$A$6:$K$68,5,FALSE)</f>
        <v>4</v>
      </c>
      <c r="P667" s="14">
        <f>VLOOKUP($C667,'Info on Coh Anal Stocks'!$A$6:$K$68,6,FALSE)</f>
        <v>2</v>
      </c>
      <c r="Q667" s="14">
        <f>VLOOKUP($C667,'Info on Coh Anal Stocks'!$A$6:$K$68,7,FALSE)</f>
        <v>4</v>
      </c>
      <c r="R667" s="14">
        <f>VLOOKUP($C667,'Info on Coh Anal Stocks'!$A$6:$K$68,8,FALSE)</f>
        <v>5</v>
      </c>
      <c r="S667" s="14">
        <f>VLOOKUP($C667,'Info on Coh Anal Stocks'!$A$6:$K$68,9,FALSE)</f>
        <v>0</v>
      </c>
      <c r="T667" s="14">
        <f>VLOOKUP($C667,'Info on Coh Anal Stocks'!$A$6:$K$68,10,FALSE)</f>
        <v>3</v>
      </c>
      <c r="U667">
        <f t="shared" si="41"/>
        <v>1988</v>
      </c>
      <c r="V667" s="14">
        <f>VLOOKUP($C667,'Info on Coh Anal Stocks'!$A$6:$K$68,10,FALSE)</f>
        <v>3</v>
      </c>
      <c r="W667" t="str">
        <f t="shared" si="42"/>
        <v>ocean</v>
      </c>
      <c r="X667">
        <f t="shared" si="43"/>
        <v>0</v>
      </c>
    </row>
    <row r="668" spans="1:24" x14ac:dyDescent="0.25">
      <c r="A668" s="14" t="str">
        <f t="shared" si="40"/>
        <v>ELK1988</v>
      </c>
      <c r="B668" s="14" t="s">
        <v>36</v>
      </c>
      <c r="C668" s="14" t="s">
        <v>39</v>
      </c>
      <c r="D668" s="14">
        <v>1988</v>
      </c>
      <c r="E668" s="19">
        <v>5.7303569999999997E-4</v>
      </c>
      <c r="F668" s="14">
        <v>9.0249979999999994E-3</v>
      </c>
      <c r="G668" s="14">
        <v>2.5234739999999999E-2</v>
      </c>
      <c r="H668" s="14">
        <v>2</v>
      </c>
      <c r="I668" s="14">
        <v>5</v>
      </c>
      <c r="J668" s="14" t="s">
        <v>238</v>
      </c>
      <c r="K668" s="14">
        <v>5</v>
      </c>
      <c r="L668" s="14" t="str">
        <f>VLOOKUP($C668,'Info on Coh Anal Stocks'!$A$6:$K$68,2,FALSE)</f>
        <v>ORC</v>
      </c>
      <c r="M668" s="14" t="str">
        <f>VLOOKUP($C668,'Info on Coh Anal Stocks'!$A$6:$K$68,3,FALSE)</f>
        <v>ORC</v>
      </c>
      <c r="N668" s="14" t="str">
        <f>VLOOKUP($C668,'Info on Coh Anal Stocks'!$A$6:$K$68,4,FALSE)</f>
        <v>Elk River</v>
      </c>
      <c r="O668" s="14">
        <f>VLOOKUP($C668,'Info on Coh Anal Stocks'!$A$6:$K$68,5,FALSE)</f>
        <v>4</v>
      </c>
      <c r="P668" s="14">
        <f>VLOOKUP($C668,'Info on Coh Anal Stocks'!$A$6:$K$68,6,FALSE)</f>
        <v>2</v>
      </c>
      <c r="Q668" s="14">
        <f>VLOOKUP($C668,'Info on Coh Anal Stocks'!$A$6:$K$68,7,FALSE)</f>
        <v>4</v>
      </c>
      <c r="R668" s="14">
        <f>VLOOKUP($C668,'Info on Coh Anal Stocks'!$A$6:$K$68,8,FALSE)</f>
        <v>5</v>
      </c>
      <c r="S668" s="14">
        <f>VLOOKUP($C668,'Info on Coh Anal Stocks'!$A$6:$K$68,9,FALSE)</f>
        <v>0</v>
      </c>
      <c r="T668" s="14">
        <f>VLOOKUP($C668,'Info on Coh Anal Stocks'!$A$6:$K$68,10,FALSE)</f>
        <v>3</v>
      </c>
      <c r="U668">
        <f t="shared" si="41"/>
        <v>1989</v>
      </c>
      <c r="V668" s="14">
        <f>VLOOKUP($C668,'Info on Coh Anal Stocks'!$A$6:$K$68,10,FALSE)</f>
        <v>3</v>
      </c>
      <c r="W668" t="str">
        <f t="shared" si="42"/>
        <v>ocean</v>
      </c>
      <c r="X668">
        <f t="shared" si="43"/>
        <v>0</v>
      </c>
    </row>
    <row r="669" spans="1:24" x14ac:dyDescent="0.25">
      <c r="A669" s="14" t="str">
        <f t="shared" si="40"/>
        <v>ELK1989</v>
      </c>
      <c r="B669" s="14" t="s">
        <v>36</v>
      </c>
      <c r="C669" s="14" t="s">
        <v>39</v>
      </c>
      <c r="D669" s="14">
        <v>1989</v>
      </c>
      <c r="E669" s="19">
        <v>3.7956209999999999E-3</v>
      </c>
      <c r="F669" s="14">
        <v>2.6543379999999998E-2</v>
      </c>
      <c r="G669" s="14">
        <v>7.2509379999999998E-2</v>
      </c>
      <c r="H669" s="14">
        <v>2</v>
      </c>
      <c r="I669" s="14">
        <v>5</v>
      </c>
      <c r="J669" s="14" t="s">
        <v>238</v>
      </c>
      <c r="K669" s="14">
        <v>5</v>
      </c>
      <c r="L669" s="14" t="str">
        <f>VLOOKUP($C669,'Info on Coh Anal Stocks'!$A$6:$K$68,2,FALSE)</f>
        <v>ORC</v>
      </c>
      <c r="M669" s="14" t="str">
        <f>VLOOKUP($C669,'Info on Coh Anal Stocks'!$A$6:$K$68,3,FALSE)</f>
        <v>ORC</v>
      </c>
      <c r="N669" s="14" t="str">
        <f>VLOOKUP($C669,'Info on Coh Anal Stocks'!$A$6:$K$68,4,FALSE)</f>
        <v>Elk River</v>
      </c>
      <c r="O669" s="14">
        <f>VLOOKUP($C669,'Info on Coh Anal Stocks'!$A$6:$K$68,5,FALSE)</f>
        <v>4</v>
      </c>
      <c r="P669" s="14">
        <f>VLOOKUP($C669,'Info on Coh Anal Stocks'!$A$6:$K$68,6,FALSE)</f>
        <v>2</v>
      </c>
      <c r="Q669" s="14">
        <f>VLOOKUP($C669,'Info on Coh Anal Stocks'!$A$6:$K$68,7,FALSE)</f>
        <v>4</v>
      </c>
      <c r="R669" s="14">
        <f>VLOOKUP($C669,'Info on Coh Anal Stocks'!$A$6:$K$68,8,FALSE)</f>
        <v>5</v>
      </c>
      <c r="S669" s="14">
        <f>VLOOKUP($C669,'Info on Coh Anal Stocks'!$A$6:$K$68,9,FALSE)</f>
        <v>0</v>
      </c>
      <c r="T669" s="14">
        <f>VLOOKUP($C669,'Info on Coh Anal Stocks'!$A$6:$K$68,10,FALSE)</f>
        <v>3</v>
      </c>
      <c r="U669">
        <f t="shared" si="41"/>
        <v>1990</v>
      </c>
      <c r="V669" s="14">
        <f>VLOOKUP($C669,'Info on Coh Anal Stocks'!$A$6:$K$68,10,FALSE)</f>
        <v>3</v>
      </c>
      <c r="W669" t="str">
        <f t="shared" si="42"/>
        <v>ocean</v>
      </c>
      <c r="X669">
        <f t="shared" si="43"/>
        <v>0</v>
      </c>
    </row>
    <row r="670" spans="1:24" x14ac:dyDescent="0.25">
      <c r="A670" s="14" t="str">
        <f t="shared" si="40"/>
        <v>ELK1990</v>
      </c>
      <c r="B670" s="14" t="s">
        <v>36</v>
      </c>
      <c r="C670" s="14" t="s">
        <v>39</v>
      </c>
      <c r="D670" s="14">
        <v>1990</v>
      </c>
      <c r="E670" s="19">
        <v>2.0327510000000002E-3</v>
      </c>
      <c r="F670" s="14">
        <v>1.3831960000000001E-2</v>
      </c>
      <c r="G670" s="14">
        <v>3.9235470000000001E-2</v>
      </c>
      <c r="H670" s="14">
        <v>2</v>
      </c>
      <c r="I670" s="14">
        <v>5</v>
      </c>
      <c r="J670" s="14" t="s">
        <v>238</v>
      </c>
      <c r="K670" s="14">
        <v>5</v>
      </c>
      <c r="L670" s="14" t="str">
        <f>VLOOKUP($C670,'Info on Coh Anal Stocks'!$A$6:$K$68,2,FALSE)</f>
        <v>ORC</v>
      </c>
      <c r="M670" s="14" t="str">
        <f>VLOOKUP($C670,'Info on Coh Anal Stocks'!$A$6:$K$68,3,FALSE)</f>
        <v>ORC</v>
      </c>
      <c r="N670" s="14" t="str">
        <f>VLOOKUP($C670,'Info on Coh Anal Stocks'!$A$6:$K$68,4,FALSE)</f>
        <v>Elk River</v>
      </c>
      <c r="O670" s="14">
        <f>VLOOKUP($C670,'Info on Coh Anal Stocks'!$A$6:$K$68,5,FALSE)</f>
        <v>4</v>
      </c>
      <c r="P670" s="14">
        <f>VLOOKUP($C670,'Info on Coh Anal Stocks'!$A$6:$K$68,6,FALSE)</f>
        <v>2</v>
      </c>
      <c r="Q670" s="14">
        <f>VLOOKUP($C670,'Info on Coh Anal Stocks'!$A$6:$K$68,7,FALSE)</f>
        <v>4</v>
      </c>
      <c r="R670" s="14">
        <f>VLOOKUP($C670,'Info on Coh Anal Stocks'!$A$6:$K$68,8,FALSE)</f>
        <v>5</v>
      </c>
      <c r="S670" s="14">
        <f>VLOOKUP($C670,'Info on Coh Anal Stocks'!$A$6:$K$68,9,FALSE)</f>
        <v>0</v>
      </c>
      <c r="T670" s="14">
        <f>VLOOKUP($C670,'Info on Coh Anal Stocks'!$A$6:$K$68,10,FALSE)</f>
        <v>3</v>
      </c>
      <c r="U670">
        <f t="shared" si="41"/>
        <v>1991</v>
      </c>
      <c r="V670" s="14">
        <f>VLOOKUP($C670,'Info on Coh Anal Stocks'!$A$6:$K$68,10,FALSE)</f>
        <v>3</v>
      </c>
      <c r="W670" t="str">
        <f t="shared" si="42"/>
        <v>ocean</v>
      </c>
      <c r="X670">
        <f t="shared" si="43"/>
        <v>0</v>
      </c>
    </row>
    <row r="671" spans="1:24" x14ac:dyDescent="0.25">
      <c r="A671" s="14" t="str">
        <f t="shared" si="40"/>
        <v>ELK1991</v>
      </c>
      <c r="B671" s="14" t="s">
        <v>36</v>
      </c>
      <c r="C671" s="14" t="s">
        <v>39</v>
      </c>
      <c r="D671" s="14">
        <v>1991</v>
      </c>
      <c r="E671" s="14">
        <v>1.56211E-3</v>
      </c>
      <c r="F671" s="14">
        <v>1.278753E-2</v>
      </c>
      <c r="G671" s="14">
        <v>3.6691649999999999E-2</v>
      </c>
      <c r="H671" s="14">
        <v>2</v>
      </c>
      <c r="I671" s="14">
        <v>5</v>
      </c>
      <c r="J671" s="14" t="s">
        <v>238</v>
      </c>
      <c r="K671" s="14">
        <v>5</v>
      </c>
      <c r="L671" s="14" t="str">
        <f>VLOOKUP($C671,'Info on Coh Anal Stocks'!$A$6:$K$68,2,FALSE)</f>
        <v>ORC</v>
      </c>
      <c r="M671" s="14" t="str">
        <f>VLOOKUP($C671,'Info on Coh Anal Stocks'!$A$6:$K$68,3,FALSE)</f>
        <v>ORC</v>
      </c>
      <c r="N671" s="14" t="str">
        <f>VLOOKUP($C671,'Info on Coh Anal Stocks'!$A$6:$K$68,4,FALSE)</f>
        <v>Elk River</v>
      </c>
      <c r="O671" s="14">
        <f>VLOOKUP($C671,'Info on Coh Anal Stocks'!$A$6:$K$68,5,FALSE)</f>
        <v>4</v>
      </c>
      <c r="P671" s="14">
        <f>VLOOKUP($C671,'Info on Coh Anal Stocks'!$A$6:$K$68,6,FALSE)</f>
        <v>2</v>
      </c>
      <c r="Q671" s="14">
        <f>VLOOKUP($C671,'Info on Coh Anal Stocks'!$A$6:$K$68,7,FALSE)</f>
        <v>4</v>
      </c>
      <c r="R671" s="14">
        <f>VLOOKUP($C671,'Info on Coh Anal Stocks'!$A$6:$K$68,8,FALSE)</f>
        <v>5</v>
      </c>
      <c r="S671" s="14">
        <f>VLOOKUP($C671,'Info on Coh Anal Stocks'!$A$6:$K$68,9,FALSE)</f>
        <v>0</v>
      </c>
      <c r="T671" s="14">
        <f>VLOOKUP($C671,'Info on Coh Anal Stocks'!$A$6:$K$68,10,FALSE)</f>
        <v>3</v>
      </c>
      <c r="U671">
        <f t="shared" si="41"/>
        <v>1992</v>
      </c>
      <c r="V671" s="14">
        <f>VLOOKUP($C671,'Info on Coh Anal Stocks'!$A$6:$K$68,10,FALSE)</f>
        <v>3</v>
      </c>
      <c r="W671" t="str">
        <f t="shared" si="42"/>
        <v>ocean</v>
      </c>
      <c r="X671">
        <f t="shared" si="43"/>
        <v>0</v>
      </c>
    </row>
    <row r="672" spans="1:24" x14ac:dyDescent="0.25">
      <c r="A672" s="14" t="str">
        <f t="shared" si="40"/>
        <v>ELK1992</v>
      </c>
      <c r="B672" s="14" t="s">
        <v>36</v>
      </c>
      <c r="C672" s="14" t="s">
        <v>39</v>
      </c>
      <c r="D672" s="14">
        <v>1992</v>
      </c>
      <c r="E672" s="14">
        <v>2.516824E-3</v>
      </c>
      <c r="F672" s="14">
        <v>2.2985229999999999E-2</v>
      </c>
      <c r="G672" s="14">
        <v>6.2972849999999997E-2</v>
      </c>
      <c r="H672" s="14">
        <v>2</v>
      </c>
      <c r="I672" s="14">
        <v>5</v>
      </c>
      <c r="J672" s="14" t="s">
        <v>238</v>
      </c>
      <c r="K672" s="14">
        <v>5</v>
      </c>
      <c r="L672" s="14" t="str">
        <f>VLOOKUP($C672,'Info on Coh Anal Stocks'!$A$6:$K$68,2,FALSE)</f>
        <v>ORC</v>
      </c>
      <c r="M672" s="14" t="str">
        <f>VLOOKUP($C672,'Info on Coh Anal Stocks'!$A$6:$K$68,3,FALSE)</f>
        <v>ORC</v>
      </c>
      <c r="N672" s="14" t="str">
        <f>VLOOKUP($C672,'Info on Coh Anal Stocks'!$A$6:$K$68,4,FALSE)</f>
        <v>Elk River</v>
      </c>
      <c r="O672" s="14">
        <f>VLOOKUP($C672,'Info on Coh Anal Stocks'!$A$6:$K$68,5,FALSE)</f>
        <v>4</v>
      </c>
      <c r="P672" s="14">
        <f>VLOOKUP($C672,'Info on Coh Anal Stocks'!$A$6:$K$68,6,FALSE)</f>
        <v>2</v>
      </c>
      <c r="Q672" s="14">
        <f>VLOOKUP($C672,'Info on Coh Anal Stocks'!$A$6:$K$68,7,FALSE)</f>
        <v>4</v>
      </c>
      <c r="R672" s="14">
        <f>VLOOKUP($C672,'Info on Coh Anal Stocks'!$A$6:$K$68,8,FALSE)</f>
        <v>5</v>
      </c>
      <c r="S672" s="14">
        <f>VLOOKUP($C672,'Info on Coh Anal Stocks'!$A$6:$K$68,9,FALSE)</f>
        <v>0</v>
      </c>
      <c r="T672" s="14">
        <f>VLOOKUP($C672,'Info on Coh Anal Stocks'!$A$6:$K$68,10,FALSE)</f>
        <v>3</v>
      </c>
      <c r="U672">
        <f t="shared" si="41"/>
        <v>1993</v>
      </c>
      <c r="V672" s="14">
        <f>VLOOKUP($C672,'Info on Coh Anal Stocks'!$A$6:$K$68,10,FALSE)</f>
        <v>3</v>
      </c>
      <c r="W672" t="str">
        <f t="shared" si="42"/>
        <v>ocean</v>
      </c>
      <c r="X672">
        <f t="shared" si="43"/>
        <v>0</v>
      </c>
    </row>
    <row r="673" spans="1:24" x14ac:dyDescent="0.25">
      <c r="A673" s="14" t="str">
        <f t="shared" si="40"/>
        <v>ELK1993</v>
      </c>
      <c r="B673" s="14" t="s">
        <v>36</v>
      </c>
      <c r="C673" s="14" t="s">
        <v>39</v>
      </c>
      <c r="D673" s="14">
        <v>1993</v>
      </c>
      <c r="E673" s="14">
        <v>3.4257350000000001E-3</v>
      </c>
      <c r="F673" s="14">
        <v>3.9185709999999999E-2</v>
      </c>
      <c r="G673" s="14">
        <v>0.1101086</v>
      </c>
      <c r="H673" s="14">
        <v>2</v>
      </c>
      <c r="I673" s="14">
        <v>5</v>
      </c>
      <c r="J673" s="14" t="s">
        <v>238</v>
      </c>
      <c r="K673" s="14">
        <v>5</v>
      </c>
      <c r="L673" s="14" t="str">
        <f>VLOOKUP($C673,'Info on Coh Anal Stocks'!$A$6:$K$68,2,FALSE)</f>
        <v>ORC</v>
      </c>
      <c r="M673" s="14" t="str">
        <f>VLOOKUP($C673,'Info on Coh Anal Stocks'!$A$6:$K$68,3,FALSE)</f>
        <v>ORC</v>
      </c>
      <c r="N673" s="14" t="str">
        <f>VLOOKUP($C673,'Info on Coh Anal Stocks'!$A$6:$K$68,4,FALSE)</f>
        <v>Elk River</v>
      </c>
      <c r="O673" s="14">
        <f>VLOOKUP($C673,'Info on Coh Anal Stocks'!$A$6:$K$68,5,FALSE)</f>
        <v>4</v>
      </c>
      <c r="P673" s="14">
        <f>VLOOKUP($C673,'Info on Coh Anal Stocks'!$A$6:$K$68,6,FALSE)</f>
        <v>2</v>
      </c>
      <c r="Q673" s="14">
        <f>VLOOKUP($C673,'Info on Coh Anal Stocks'!$A$6:$K$68,7,FALSE)</f>
        <v>4</v>
      </c>
      <c r="R673" s="14">
        <f>VLOOKUP($C673,'Info on Coh Anal Stocks'!$A$6:$K$68,8,FALSE)</f>
        <v>5</v>
      </c>
      <c r="S673" s="14">
        <f>VLOOKUP($C673,'Info on Coh Anal Stocks'!$A$6:$K$68,9,FALSE)</f>
        <v>0</v>
      </c>
      <c r="T673" s="14">
        <f>VLOOKUP($C673,'Info on Coh Anal Stocks'!$A$6:$K$68,10,FALSE)</f>
        <v>3</v>
      </c>
      <c r="U673">
        <f t="shared" si="41"/>
        <v>1994</v>
      </c>
      <c r="V673" s="14">
        <f>VLOOKUP($C673,'Info on Coh Anal Stocks'!$A$6:$K$68,10,FALSE)</f>
        <v>3</v>
      </c>
      <c r="W673" t="str">
        <f t="shared" si="42"/>
        <v>ocean</v>
      </c>
      <c r="X673">
        <f t="shared" si="43"/>
        <v>0</v>
      </c>
    </row>
    <row r="674" spans="1:24" x14ac:dyDescent="0.25">
      <c r="A674" s="14" t="str">
        <f t="shared" si="40"/>
        <v>ELK1994</v>
      </c>
      <c r="B674" s="14" t="s">
        <v>36</v>
      </c>
      <c r="C674" s="14" t="s">
        <v>39</v>
      </c>
      <c r="D674" s="14">
        <v>1994</v>
      </c>
      <c r="E674" s="14">
        <v>1.748723E-3</v>
      </c>
      <c r="F674" s="14">
        <v>1.980175E-2</v>
      </c>
      <c r="G674" s="14">
        <v>5.7381759999999997E-2</v>
      </c>
      <c r="H674" s="14">
        <v>2</v>
      </c>
      <c r="I674" s="14">
        <v>5</v>
      </c>
      <c r="J674" s="14" t="s">
        <v>238</v>
      </c>
      <c r="K674" s="14">
        <v>5</v>
      </c>
      <c r="L674" s="14" t="str">
        <f>VLOOKUP($C674,'Info on Coh Anal Stocks'!$A$6:$K$68,2,FALSE)</f>
        <v>ORC</v>
      </c>
      <c r="M674" s="14" t="str">
        <f>VLOOKUP($C674,'Info on Coh Anal Stocks'!$A$6:$K$68,3,FALSE)</f>
        <v>ORC</v>
      </c>
      <c r="N674" s="14" t="str">
        <f>VLOOKUP($C674,'Info on Coh Anal Stocks'!$A$6:$K$68,4,FALSE)</f>
        <v>Elk River</v>
      </c>
      <c r="O674" s="14">
        <f>VLOOKUP($C674,'Info on Coh Anal Stocks'!$A$6:$K$68,5,FALSE)</f>
        <v>4</v>
      </c>
      <c r="P674" s="14">
        <f>VLOOKUP($C674,'Info on Coh Anal Stocks'!$A$6:$K$68,6,FALSE)</f>
        <v>2</v>
      </c>
      <c r="Q674" s="14">
        <f>VLOOKUP($C674,'Info on Coh Anal Stocks'!$A$6:$K$68,7,FALSE)</f>
        <v>4</v>
      </c>
      <c r="R674" s="14">
        <f>VLOOKUP($C674,'Info on Coh Anal Stocks'!$A$6:$K$68,8,FALSE)</f>
        <v>5</v>
      </c>
      <c r="S674" s="14">
        <f>VLOOKUP($C674,'Info on Coh Anal Stocks'!$A$6:$K$68,9,FALSE)</f>
        <v>0</v>
      </c>
      <c r="T674" s="14">
        <f>VLOOKUP($C674,'Info on Coh Anal Stocks'!$A$6:$K$68,10,FALSE)</f>
        <v>3</v>
      </c>
      <c r="U674">
        <f t="shared" si="41"/>
        <v>1995</v>
      </c>
      <c r="V674" s="14">
        <f>VLOOKUP($C674,'Info on Coh Anal Stocks'!$A$6:$K$68,10,FALSE)</f>
        <v>3</v>
      </c>
      <c r="W674" t="str">
        <f t="shared" si="42"/>
        <v>ocean</v>
      </c>
      <c r="X674">
        <f t="shared" si="43"/>
        <v>0</v>
      </c>
    </row>
    <row r="675" spans="1:24" x14ac:dyDescent="0.25">
      <c r="A675" s="14" t="str">
        <f t="shared" si="40"/>
        <v>ELK1995</v>
      </c>
      <c r="B675" s="14" t="s">
        <v>36</v>
      </c>
      <c r="C675" s="14" t="s">
        <v>39</v>
      </c>
      <c r="D675" s="14">
        <v>1995</v>
      </c>
      <c r="E675" s="14">
        <v>2.6919259999999999E-3</v>
      </c>
      <c r="F675" s="14">
        <v>3.0042449999999998E-2</v>
      </c>
      <c r="G675" s="14">
        <v>8.3028439999999995E-2</v>
      </c>
      <c r="H675" s="14">
        <v>2</v>
      </c>
      <c r="I675" s="14">
        <v>5</v>
      </c>
      <c r="J675" s="14" t="s">
        <v>238</v>
      </c>
      <c r="K675" s="14">
        <v>5</v>
      </c>
      <c r="L675" s="14" t="str">
        <f>VLOOKUP($C675,'Info on Coh Anal Stocks'!$A$6:$K$68,2,FALSE)</f>
        <v>ORC</v>
      </c>
      <c r="M675" s="14" t="str">
        <f>VLOOKUP($C675,'Info on Coh Anal Stocks'!$A$6:$K$68,3,FALSE)</f>
        <v>ORC</v>
      </c>
      <c r="N675" s="14" t="str">
        <f>VLOOKUP($C675,'Info on Coh Anal Stocks'!$A$6:$K$68,4,FALSE)</f>
        <v>Elk River</v>
      </c>
      <c r="O675" s="14">
        <f>VLOOKUP($C675,'Info on Coh Anal Stocks'!$A$6:$K$68,5,FALSE)</f>
        <v>4</v>
      </c>
      <c r="P675" s="14">
        <f>VLOOKUP($C675,'Info on Coh Anal Stocks'!$A$6:$K$68,6,FALSE)</f>
        <v>2</v>
      </c>
      <c r="Q675" s="14">
        <f>VLOOKUP($C675,'Info on Coh Anal Stocks'!$A$6:$K$68,7,FALSE)</f>
        <v>4</v>
      </c>
      <c r="R675" s="14">
        <f>VLOOKUP($C675,'Info on Coh Anal Stocks'!$A$6:$K$68,8,FALSE)</f>
        <v>5</v>
      </c>
      <c r="S675" s="14">
        <f>VLOOKUP($C675,'Info on Coh Anal Stocks'!$A$6:$K$68,9,FALSE)</f>
        <v>0</v>
      </c>
      <c r="T675" s="14">
        <f>VLOOKUP($C675,'Info on Coh Anal Stocks'!$A$6:$K$68,10,FALSE)</f>
        <v>3</v>
      </c>
      <c r="U675">
        <f t="shared" si="41"/>
        <v>1996</v>
      </c>
      <c r="V675" s="14">
        <f>VLOOKUP($C675,'Info on Coh Anal Stocks'!$A$6:$K$68,10,FALSE)</f>
        <v>3</v>
      </c>
      <c r="W675" t="str">
        <f t="shared" si="42"/>
        <v>ocean</v>
      </c>
      <c r="X675">
        <f t="shared" si="43"/>
        <v>0</v>
      </c>
    </row>
    <row r="676" spans="1:24" x14ac:dyDescent="0.25">
      <c r="A676" s="14" t="str">
        <f t="shared" si="40"/>
        <v>ELK1996</v>
      </c>
      <c r="B676" s="14" t="s">
        <v>36</v>
      </c>
      <c r="C676" s="14" t="s">
        <v>39</v>
      </c>
      <c r="D676" s="14">
        <v>1996</v>
      </c>
      <c r="E676" s="14">
        <v>4.2674109999999999E-4</v>
      </c>
      <c r="F676" s="14">
        <v>5.594763E-3</v>
      </c>
      <c r="G676" s="14">
        <v>1.574505E-2</v>
      </c>
      <c r="H676" s="14">
        <v>2</v>
      </c>
      <c r="I676" s="14">
        <v>5</v>
      </c>
      <c r="J676" s="14" t="s">
        <v>238</v>
      </c>
      <c r="K676" s="14">
        <v>5</v>
      </c>
      <c r="L676" s="14" t="str">
        <f>VLOOKUP($C676,'Info on Coh Anal Stocks'!$A$6:$K$68,2,FALSE)</f>
        <v>ORC</v>
      </c>
      <c r="M676" s="14" t="str">
        <f>VLOOKUP($C676,'Info on Coh Anal Stocks'!$A$6:$K$68,3,FALSE)</f>
        <v>ORC</v>
      </c>
      <c r="N676" s="14" t="str">
        <f>VLOOKUP($C676,'Info on Coh Anal Stocks'!$A$6:$K$68,4,FALSE)</f>
        <v>Elk River</v>
      </c>
      <c r="O676" s="14">
        <f>VLOOKUP($C676,'Info on Coh Anal Stocks'!$A$6:$K$68,5,FALSE)</f>
        <v>4</v>
      </c>
      <c r="P676" s="14">
        <f>VLOOKUP($C676,'Info on Coh Anal Stocks'!$A$6:$K$68,6,FALSE)</f>
        <v>2</v>
      </c>
      <c r="Q676" s="14">
        <f>VLOOKUP($C676,'Info on Coh Anal Stocks'!$A$6:$K$68,7,FALSE)</f>
        <v>4</v>
      </c>
      <c r="R676" s="14">
        <f>VLOOKUP($C676,'Info on Coh Anal Stocks'!$A$6:$K$68,8,FALSE)</f>
        <v>5</v>
      </c>
      <c r="S676" s="14">
        <f>VLOOKUP($C676,'Info on Coh Anal Stocks'!$A$6:$K$68,9,FALSE)</f>
        <v>0</v>
      </c>
      <c r="T676" s="14">
        <f>VLOOKUP($C676,'Info on Coh Anal Stocks'!$A$6:$K$68,10,FALSE)</f>
        <v>3</v>
      </c>
      <c r="U676">
        <f t="shared" si="41"/>
        <v>1997</v>
      </c>
      <c r="V676" s="14">
        <f>VLOOKUP($C676,'Info on Coh Anal Stocks'!$A$6:$K$68,10,FALSE)</f>
        <v>3</v>
      </c>
      <c r="W676" t="str">
        <f t="shared" si="42"/>
        <v>ocean</v>
      </c>
      <c r="X676">
        <f t="shared" si="43"/>
        <v>0</v>
      </c>
    </row>
    <row r="677" spans="1:24" x14ac:dyDescent="0.25">
      <c r="A677" s="14" t="str">
        <f t="shared" si="40"/>
        <v>ELK1997</v>
      </c>
      <c r="B677" s="14" t="s">
        <v>36</v>
      </c>
      <c r="C677" s="14" t="s">
        <v>39</v>
      </c>
      <c r="D677" s="14">
        <v>1997</v>
      </c>
      <c r="E677" s="14">
        <v>3.5455500000000002E-3</v>
      </c>
      <c r="F677" s="14">
        <v>5.5389029999999999E-2</v>
      </c>
      <c r="G677" s="14">
        <v>0.1552567</v>
      </c>
      <c r="H677" s="14">
        <v>2</v>
      </c>
      <c r="I677" s="14">
        <v>5</v>
      </c>
      <c r="J677" s="14" t="s">
        <v>238</v>
      </c>
      <c r="K677" s="14">
        <v>5</v>
      </c>
      <c r="L677" s="14" t="str">
        <f>VLOOKUP($C677,'Info on Coh Anal Stocks'!$A$6:$K$68,2,FALSE)</f>
        <v>ORC</v>
      </c>
      <c r="M677" s="14" t="str">
        <f>VLOOKUP($C677,'Info on Coh Anal Stocks'!$A$6:$K$68,3,FALSE)</f>
        <v>ORC</v>
      </c>
      <c r="N677" s="14" t="str">
        <f>VLOOKUP($C677,'Info on Coh Anal Stocks'!$A$6:$K$68,4,FALSE)</f>
        <v>Elk River</v>
      </c>
      <c r="O677" s="14">
        <f>VLOOKUP($C677,'Info on Coh Anal Stocks'!$A$6:$K$68,5,FALSE)</f>
        <v>4</v>
      </c>
      <c r="P677" s="14">
        <f>VLOOKUP($C677,'Info on Coh Anal Stocks'!$A$6:$K$68,6,FALSE)</f>
        <v>2</v>
      </c>
      <c r="Q677" s="14">
        <f>VLOOKUP($C677,'Info on Coh Anal Stocks'!$A$6:$K$68,7,FALSE)</f>
        <v>4</v>
      </c>
      <c r="R677" s="14">
        <f>VLOOKUP($C677,'Info on Coh Anal Stocks'!$A$6:$K$68,8,FALSE)</f>
        <v>5</v>
      </c>
      <c r="S677" s="14">
        <f>VLOOKUP($C677,'Info on Coh Anal Stocks'!$A$6:$K$68,9,FALSE)</f>
        <v>0</v>
      </c>
      <c r="T677" s="14">
        <f>VLOOKUP($C677,'Info on Coh Anal Stocks'!$A$6:$K$68,10,FALSE)</f>
        <v>3</v>
      </c>
      <c r="U677">
        <f t="shared" si="41"/>
        <v>1998</v>
      </c>
      <c r="V677" s="14">
        <f>VLOOKUP($C677,'Info on Coh Anal Stocks'!$A$6:$K$68,10,FALSE)</f>
        <v>3</v>
      </c>
      <c r="W677" t="str">
        <f t="shared" si="42"/>
        <v>ocean</v>
      </c>
      <c r="X677">
        <f t="shared" si="43"/>
        <v>0</v>
      </c>
    </row>
    <row r="678" spans="1:24" x14ac:dyDescent="0.25">
      <c r="A678" s="14" t="str">
        <f t="shared" si="40"/>
        <v>ELK1998</v>
      </c>
      <c r="B678" s="14" t="s">
        <v>36</v>
      </c>
      <c r="C678" s="14" t="s">
        <v>39</v>
      </c>
      <c r="D678" s="14">
        <v>1998</v>
      </c>
      <c r="E678" s="19">
        <v>3.1082190000000002E-3</v>
      </c>
      <c r="F678" s="14">
        <v>3.9214329999999999E-2</v>
      </c>
      <c r="G678" s="14">
        <v>0.10668320000000001</v>
      </c>
      <c r="H678" s="14">
        <v>2</v>
      </c>
      <c r="I678" s="14">
        <v>5</v>
      </c>
      <c r="J678" s="14" t="s">
        <v>238</v>
      </c>
      <c r="K678" s="14">
        <v>5</v>
      </c>
      <c r="L678" s="14" t="str">
        <f>VLOOKUP($C678,'Info on Coh Anal Stocks'!$A$6:$K$68,2,FALSE)</f>
        <v>ORC</v>
      </c>
      <c r="M678" s="14" t="str">
        <f>VLOOKUP($C678,'Info on Coh Anal Stocks'!$A$6:$K$68,3,FALSE)</f>
        <v>ORC</v>
      </c>
      <c r="N678" s="14" t="str">
        <f>VLOOKUP($C678,'Info on Coh Anal Stocks'!$A$6:$K$68,4,FALSE)</f>
        <v>Elk River</v>
      </c>
      <c r="O678" s="14">
        <f>VLOOKUP($C678,'Info on Coh Anal Stocks'!$A$6:$K$68,5,FALSE)</f>
        <v>4</v>
      </c>
      <c r="P678" s="14">
        <f>VLOOKUP($C678,'Info on Coh Anal Stocks'!$A$6:$K$68,6,FALSE)</f>
        <v>2</v>
      </c>
      <c r="Q678" s="14">
        <f>VLOOKUP($C678,'Info on Coh Anal Stocks'!$A$6:$K$68,7,FALSE)</f>
        <v>4</v>
      </c>
      <c r="R678" s="14">
        <f>VLOOKUP($C678,'Info on Coh Anal Stocks'!$A$6:$K$68,8,FALSE)</f>
        <v>5</v>
      </c>
      <c r="S678" s="14">
        <f>VLOOKUP($C678,'Info on Coh Anal Stocks'!$A$6:$K$68,9,FALSE)</f>
        <v>0</v>
      </c>
      <c r="T678" s="14">
        <f>VLOOKUP($C678,'Info on Coh Anal Stocks'!$A$6:$K$68,10,FALSE)</f>
        <v>3</v>
      </c>
      <c r="U678">
        <f t="shared" si="41"/>
        <v>1999</v>
      </c>
      <c r="V678" s="14">
        <f>VLOOKUP($C678,'Info on Coh Anal Stocks'!$A$6:$K$68,10,FALSE)</f>
        <v>3</v>
      </c>
      <c r="W678" t="str">
        <f t="shared" si="42"/>
        <v>ocean</v>
      </c>
      <c r="X678">
        <f t="shared" si="43"/>
        <v>0</v>
      </c>
    </row>
    <row r="679" spans="1:24" x14ac:dyDescent="0.25">
      <c r="A679" s="14" t="str">
        <f t="shared" si="40"/>
        <v>ELK1999</v>
      </c>
      <c r="B679" s="14" t="s">
        <v>36</v>
      </c>
      <c r="C679" s="14" t="s">
        <v>39</v>
      </c>
      <c r="D679" s="14">
        <v>1999</v>
      </c>
      <c r="E679" s="14">
        <v>3.3296459999999999E-3</v>
      </c>
      <c r="F679" s="14">
        <v>3.228785E-2</v>
      </c>
      <c r="G679" s="14">
        <v>9.2114080000000001E-2</v>
      </c>
      <c r="H679" s="14">
        <v>2</v>
      </c>
      <c r="I679" s="14">
        <v>5</v>
      </c>
      <c r="J679" s="14" t="s">
        <v>238</v>
      </c>
      <c r="K679" s="14">
        <v>5</v>
      </c>
      <c r="L679" s="14" t="str">
        <f>VLOOKUP($C679,'Info on Coh Anal Stocks'!$A$6:$K$68,2,FALSE)</f>
        <v>ORC</v>
      </c>
      <c r="M679" s="14" t="str">
        <f>VLOOKUP($C679,'Info on Coh Anal Stocks'!$A$6:$K$68,3,FALSE)</f>
        <v>ORC</v>
      </c>
      <c r="N679" s="14" t="str">
        <f>VLOOKUP($C679,'Info on Coh Anal Stocks'!$A$6:$K$68,4,FALSE)</f>
        <v>Elk River</v>
      </c>
      <c r="O679" s="14">
        <f>VLOOKUP($C679,'Info on Coh Anal Stocks'!$A$6:$K$68,5,FALSE)</f>
        <v>4</v>
      </c>
      <c r="P679" s="14">
        <f>VLOOKUP($C679,'Info on Coh Anal Stocks'!$A$6:$K$68,6,FALSE)</f>
        <v>2</v>
      </c>
      <c r="Q679" s="14">
        <f>VLOOKUP($C679,'Info on Coh Anal Stocks'!$A$6:$K$68,7,FALSE)</f>
        <v>4</v>
      </c>
      <c r="R679" s="14">
        <f>VLOOKUP($C679,'Info on Coh Anal Stocks'!$A$6:$K$68,8,FALSE)</f>
        <v>5</v>
      </c>
      <c r="S679" s="14">
        <f>VLOOKUP($C679,'Info on Coh Anal Stocks'!$A$6:$K$68,9,FALSE)</f>
        <v>0</v>
      </c>
      <c r="T679" s="14">
        <f>VLOOKUP($C679,'Info on Coh Anal Stocks'!$A$6:$K$68,10,FALSE)</f>
        <v>3</v>
      </c>
      <c r="U679">
        <f t="shared" si="41"/>
        <v>2000</v>
      </c>
      <c r="V679" s="14">
        <f>VLOOKUP($C679,'Info on Coh Anal Stocks'!$A$6:$K$68,10,FALSE)</f>
        <v>3</v>
      </c>
      <c r="W679" t="str">
        <f t="shared" si="42"/>
        <v>ocean</v>
      </c>
      <c r="X679">
        <f t="shared" si="43"/>
        <v>0</v>
      </c>
    </row>
    <row r="680" spans="1:24" x14ac:dyDescent="0.25">
      <c r="A680" s="14" t="str">
        <f t="shared" si="40"/>
        <v>ELK2000</v>
      </c>
      <c r="B680" s="14" t="s">
        <v>36</v>
      </c>
      <c r="C680" s="14" t="s">
        <v>39</v>
      </c>
      <c r="D680" s="14">
        <v>2000</v>
      </c>
      <c r="E680" s="14">
        <v>2.8438270000000002E-3</v>
      </c>
      <c r="F680" s="14">
        <v>2.334112E-2</v>
      </c>
      <c r="G680" s="14">
        <v>6.5206799999999995E-2</v>
      </c>
      <c r="H680" s="14">
        <v>2</v>
      </c>
      <c r="I680" s="14">
        <v>5</v>
      </c>
      <c r="J680" s="14" t="s">
        <v>238</v>
      </c>
      <c r="K680" s="14">
        <v>5</v>
      </c>
      <c r="L680" s="14" t="str">
        <f>VLOOKUP($C680,'Info on Coh Anal Stocks'!$A$6:$K$68,2,FALSE)</f>
        <v>ORC</v>
      </c>
      <c r="M680" s="14" t="str">
        <f>VLOOKUP($C680,'Info on Coh Anal Stocks'!$A$6:$K$68,3,FALSE)</f>
        <v>ORC</v>
      </c>
      <c r="N680" s="14" t="str">
        <f>VLOOKUP($C680,'Info on Coh Anal Stocks'!$A$6:$K$68,4,FALSE)</f>
        <v>Elk River</v>
      </c>
      <c r="O680" s="14">
        <f>VLOOKUP($C680,'Info on Coh Anal Stocks'!$A$6:$K$68,5,FALSE)</f>
        <v>4</v>
      </c>
      <c r="P680" s="14">
        <f>VLOOKUP($C680,'Info on Coh Anal Stocks'!$A$6:$K$68,6,FALSE)</f>
        <v>2</v>
      </c>
      <c r="Q680" s="14">
        <f>VLOOKUP($C680,'Info on Coh Anal Stocks'!$A$6:$K$68,7,FALSE)</f>
        <v>4</v>
      </c>
      <c r="R680" s="14">
        <f>VLOOKUP($C680,'Info on Coh Anal Stocks'!$A$6:$K$68,8,FALSE)</f>
        <v>5</v>
      </c>
      <c r="S680" s="14">
        <f>VLOOKUP($C680,'Info on Coh Anal Stocks'!$A$6:$K$68,9,FALSE)</f>
        <v>0</v>
      </c>
      <c r="T680" s="14">
        <f>VLOOKUP($C680,'Info on Coh Anal Stocks'!$A$6:$K$68,10,FALSE)</f>
        <v>3</v>
      </c>
      <c r="U680">
        <f t="shared" si="41"/>
        <v>2001</v>
      </c>
      <c r="V680" s="14">
        <f>VLOOKUP($C680,'Info on Coh Anal Stocks'!$A$6:$K$68,10,FALSE)</f>
        <v>3</v>
      </c>
      <c r="W680" t="str">
        <f t="shared" si="42"/>
        <v>ocean</v>
      </c>
      <c r="X680">
        <f t="shared" si="43"/>
        <v>0</v>
      </c>
    </row>
    <row r="681" spans="1:24" x14ac:dyDescent="0.25">
      <c r="A681" s="14" t="str">
        <f t="shared" si="40"/>
        <v>ELK2001</v>
      </c>
      <c r="B681" s="14" t="s">
        <v>36</v>
      </c>
      <c r="C681" s="14" t="s">
        <v>39</v>
      </c>
      <c r="D681" s="14">
        <v>2001</v>
      </c>
      <c r="E681" s="14">
        <v>8.4128350000000002E-4</v>
      </c>
      <c r="F681" s="14">
        <v>1.084191E-2</v>
      </c>
      <c r="G681" s="14">
        <v>2.980671E-2</v>
      </c>
      <c r="H681" s="14">
        <v>2</v>
      </c>
      <c r="I681" s="14">
        <v>5</v>
      </c>
      <c r="J681" s="14" t="s">
        <v>238</v>
      </c>
      <c r="K681" s="14">
        <v>5</v>
      </c>
      <c r="L681" s="14" t="str">
        <f>VLOOKUP($C681,'Info on Coh Anal Stocks'!$A$6:$K$68,2,FALSE)</f>
        <v>ORC</v>
      </c>
      <c r="M681" s="14" t="str">
        <f>VLOOKUP($C681,'Info on Coh Anal Stocks'!$A$6:$K$68,3,FALSE)</f>
        <v>ORC</v>
      </c>
      <c r="N681" s="14" t="str">
        <f>VLOOKUP($C681,'Info on Coh Anal Stocks'!$A$6:$K$68,4,FALSE)</f>
        <v>Elk River</v>
      </c>
      <c r="O681" s="14">
        <f>VLOOKUP($C681,'Info on Coh Anal Stocks'!$A$6:$K$68,5,FALSE)</f>
        <v>4</v>
      </c>
      <c r="P681" s="14">
        <f>VLOOKUP($C681,'Info on Coh Anal Stocks'!$A$6:$K$68,6,FALSE)</f>
        <v>2</v>
      </c>
      <c r="Q681" s="14">
        <f>VLOOKUP($C681,'Info on Coh Anal Stocks'!$A$6:$K$68,7,FALSE)</f>
        <v>4</v>
      </c>
      <c r="R681" s="14">
        <f>VLOOKUP($C681,'Info on Coh Anal Stocks'!$A$6:$K$68,8,FALSE)</f>
        <v>5</v>
      </c>
      <c r="S681" s="14">
        <f>VLOOKUP($C681,'Info on Coh Anal Stocks'!$A$6:$K$68,9,FALSE)</f>
        <v>0</v>
      </c>
      <c r="T681" s="14">
        <f>VLOOKUP($C681,'Info on Coh Anal Stocks'!$A$6:$K$68,10,FALSE)</f>
        <v>3</v>
      </c>
      <c r="U681">
        <f t="shared" si="41"/>
        <v>2002</v>
      </c>
      <c r="V681" s="14">
        <f>VLOOKUP($C681,'Info on Coh Anal Stocks'!$A$6:$K$68,10,FALSE)</f>
        <v>3</v>
      </c>
      <c r="W681" t="str">
        <f t="shared" si="42"/>
        <v>ocean</v>
      </c>
      <c r="X681">
        <f t="shared" si="43"/>
        <v>0</v>
      </c>
    </row>
    <row r="682" spans="1:24" x14ac:dyDescent="0.25">
      <c r="A682" s="14" t="str">
        <f t="shared" si="40"/>
        <v>ELK2002</v>
      </c>
      <c r="B682" s="14" t="s">
        <v>36</v>
      </c>
      <c r="C682" s="14" t="s">
        <v>39</v>
      </c>
      <c r="D682" s="14">
        <v>2002</v>
      </c>
      <c r="E682" s="14">
        <v>1.456667E-3</v>
      </c>
      <c r="F682" s="14">
        <v>1.1205959999999999E-2</v>
      </c>
      <c r="G682" s="14">
        <v>3.0945799999999999E-2</v>
      </c>
      <c r="H682" s="14">
        <v>2</v>
      </c>
      <c r="I682" s="14">
        <v>5</v>
      </c>
      <c r="J682" s="14" t="s">
        <v>238</v>
      </c>
      <c r="K682" s="14">
        <v>5</v>
      </c>
      <c r="L682" s="14" t="str">
        <f>VLOOKUP($C682,'Info on Coh Anal Stocks'!$A$6:$K$68,2,FALSE)</f>
        <v>ORC</v>
      </c>
      <c r="M682" s="14" t="str">
        <f>VLOOKUP($C682,'Info on Coh Anal Stocks'!$A$6:$K$68,3,FALSE)</f>
        <v>ORC</v>
      </c>
      <c r="N682" s="14" t="str">
        <f>VLOOKUP($C682,'Info on Coh Anal Stocks'!$A$6:$K$68,4,FALSE)</f>
        <v>Elk River</v>
      </c>
      <c r="O682" s="14">
        <f>VLOOKUP($C682,'Info on Coh Anal Stocks'!$A$6:$K$68,5,FALSE)</f>
        <v>4</v>
      </c>
      <c r="P682" s="14">
        <f>VLOOKUP($C682,'Info on Coh Anal Stocks'!$A$6:$K$68,6,FALSE)</f>
        <v>2</v>
      </c>
      <c r="Q682" s="14">
        <f>VLOOKUP($C682,'Info on Coh Anal Stocks'!$A$6:$K$68,7,FALSE)</f>
        <v>4</v>
      </c>
      <c r="R682" s="14">
        <f>VLOOKUP($C682,'Info on Coh Anal Stocks'!$A$6:$K$68,8,FALSE)</f>
        <v>5</v>
      </c>
      <c r="S682" s="14">
        <f>VLOOKUP($C682,'Info on Coh Anal Stocks'!$A$6:$K$68,9,FALSE)</f>
        <v>0</v>
      </c>
      <c r="T682" s="14">
        <f>VLOOKUP($C682,'Info on Coh Anal Stocks'!$A$6:$K$68,10,FALSE)</f>
        <v>3</v>
      </c>
      <c r="U682">
        <f t="shared" si="41"/>
        <v>2003</v>
      </c>
      <c r="V682" s="14">
        <f>VLOOKUP($C682,'Info on Coh Anal Stocks'!$A$6:$K$68,10,FALSE)</f>
        <v>3</v>
      </c>
      <c r="W682" t="str">
        <f t="shared" si="42"/>
        <v>ocean</v>
      </c>
      <c r="X682">
        <f t="shared" si="43"/>
        <v>0</v>
      </c>
    </row>
    <row r="683" spans="1:24" x14ac:dyDescent="0.25">
      <c r="A683" s="14" t="str">
        <f t="shared" si="40"/>
        <v>ELK2003</v>
      </c>
      <c r="B683" s="14" t="s">
        <v>36</v>
      </c>
      <c r="C683" s="14" t="s">
        <v>39</v>
      </c>
      <c r="D683" s="14">
        <v>2003</v>
      </c>
      <c r="E683" s="19">
        <v>6.8446570000000001E-4</v>
      </c>
      <c r="F683" s="14">
        <v>7.3420229999999996E-3</v>
      </c>
      <c r="G683" s="14">
        <v>2.029502E-2</v>
      </c>
      <c r="H683" s="14">
        <v>2</v>
      </c>
      <c r="I683" s="14">
        <v>5</v>
      </c>
      <c r="J683" s="14" t="s">
        <v>238</v>
      </c>
      <c r="K683" s="14">
        <v>5</v>
      </c>
      <c r="L683" s="14" t="str">
        <f>VLOOKUP($C683,'Info on Coh Anal Stocks'!$A$6:$K$68,2,FALSE)</f>
        <v>ORC</v>
      </c>
      <c r="M683" s="14" t="str">
        <f>VLOOKUP($C683,'Info on Coh Anal Stocks'!$A$6:$K$68,3,FALSE)</f>
        <v>ORC</v>
      </c>
      <c r="N683" s="14" t="str">
        <f>VLOOKUP($C683,'Info on Coh Anal Stocks'!$A$6:$K$68,4,FALSE)</f>
        <v>Elk River</v>
      </c>
      <c r="O683" s="14">
        <f>VLOOKUP($C683,'Info on Coh Anal Stocks'!$A$6:$K$68,5,FALSE)</f>
        <v>4</v>
      </c>
      <c r="P683" s="14">
        <f>VLOOKUP($C683,'Info on Coh Anal Stocks'!$A$6:$K$68,6,FALSE)</f>
        <v>2</v>
      </c>
      <c r="Q683" s="14">
        <f>VLOOKUP($C683,'Info on Coh Anal Stocks'!$A$6:$K$68,7,FALSE)</f>
        <v>4</v>
      </c>
      <c r="R683" s="14">
        <f>VLOOKUP($C683,'Info on Coh Anal Stocks'!$A$6:$K$68,8,FALSE)</f>
        <v>5</v>
      </c>
      <c r="S683" s="14">
        <f>VLOOKUP($C683,'Info on Coh Anal Stocks'!$A$6:$K$68,9,FALSE)</f>
        <v>0</v>
      </c>
      <c r="T683" s="14">
        <f>VLOOKUP($C683,'Info on Coh Anal Stocks'!$A$6:$K$68,10,FALSE)</f>
        <v>3</v>
      </c>
      <c r="U683">
        <f t="shared" si="41"/>
        <v>2004</v>
      </c>
      <c r="V683" s="14">
        <f>VLOOKUP($C683,'Info on Coh Anal Stocks'!$A$6:$K$68,10,FALSE)</f>
        <v>3</v>
      </c>
      <c r="W683" t="str">
        <f t="shared" si="42"/>
        <v>ocean</v>
      </c>
      <c r="X683">
        <f t="shared" si="43"/>
        <v>0</v>
      </c>
    </row>
    <row r="684" spans="1:24" x14ac:dyDescent="0.25">
      <c r="A684" s="14" t="str">
        <f t="shared" si="40"/>
        <v>ELK2004</v>
      </c>
      <c r="B684" s="14" t="s">
        <v>36</v>
      </c>
      <c r="C684" s="14" t="s">
        <v>39</v>
      </c>
      <c r="D684" s="14">
        <v>2004</v>
      </c>
      <c r="E684" s="19">
        <v>1.692289E-3</v>
      </c>
      <c r="F684" s="14">
        <v>2.566951E-2</v>
      </c>
      <c r="G684" s="14">
        <v>7.3197739999999997E-2</v>
      </c>
      <c r="H684" s="14">
        <v>2</v>
      </c>
      <c r="I684" s="14">
        <v>5</v>
      </c>
      <c r="J684" s="14" t="s">
        <v>238</v>
      </c>
      <c r="K684" s="14">
        <v>5</v>
      </c>
      <c r="L684" s="14" t="str">
        <f>VLOOKUP($C684,'Info on Coh Anal Stocks'!$A$6:$K$68,2,FALSE)</f>
        <v>ORC</v>
      </c>
      <c r="M684" s="14" t="str">
        <f>VLOOKUP($C684,'Info on Coh Anal Stocks'!$A$6:$K$68,3,FALSE)</f>
        <v>ORC</v>
      </c>
      <c r="N684" s="14" t="str">
        <f>VLOOKUP($C684,'Info on Coh Anal Stocks'!$A$6:$K$68,4,FALSE)</f>
        <v>Elk River</v>
      </c>
      <c r="O684" s="14">
        <f>VLOOKUP($C684,'Info on Coh Anal Stocks'!$A$6:$K$68,5,FALSE)</f>
        <v>4</v>
      </c>
      <c r="P684" s="14">
        <f>VLOOKUP($C684,'Info on Coh Anal Stocks'!$A$6:$K$68,6,FALSE)</f>
        <v>2</v>
      </c>
      <c r="Q684" s="14">
        <f>VLOOKUP($C684,'Info on Coh Anal Stocks'!$A$6:$K$68,7,FALSE)</f>
        <v>4</v>
      </c>
      <c r="R684" s="14">
        <f>VLOOKUP($C684,'Info on Coh Anal Stocks'!$A$6:$K$68,8,FALSE)</f>
        <v>5</v>
      </c>
      <c r="S684" s="14">
        <f>VLOOKUP($C684,'Info on Coh Anal Stocks'!$A$6:$K$68,9,FALSE)</f>
        <v>0</v>
      </c>
      <c r="T684" s="14">
        <f>VLOOKUP($C684,'Info on Coh Anal Stocks'!$A$6:$K$68,10,FALSE)</f>
        <v>3</v>
      </c>
      <c r="U684">
        <f t="shared" si="41"/>
        <v>2005</v>
      </c>
      <c r="V684" s="14">
        <f>VLOOKUP($C684,'Info on Coh Anal Stocks'!$A$6:$K$68,10,FALSE)</f>
        <v>3</v>
      </c>
      <c r="W684" t="str">
        <f t="shared" si="42"/>
        <v>ocean</v>
      </c>
      <c r="X684">
        <f t="shared" si="43"/>
        <v>0</v>
      </c>
    </row>
    <row r="685" spans="1:24" x14ac:dyDescent="0.25">
      <c r="A685" s="14" t="str">
        <f t="shared" si="40"/>
        <v>ELK2005</v>
      </c>
      <c r="B685" s="14" t="s">
        <v>36</v>
      </c>
      <c r="C685" s="14" t="s">
        <v>39</v>
      </c>
      <c r="D685" s="14">
        <v>2005</v>
      </c>
      <c r="E685" s="19">
        <v>8.4811779999999996E-4</v>
      </c>
      <c r="F685" s="14">
        <v>9.6865690000000008E-3</v>
      </c>
      <c r="G685" s="14">
        <v>2.7875819999999999E-2</v>
      </c>
      <c r="H685" s="14">
        <v>2</v>
      </c>
      <c r="I685" s="14">
        <v>5</v>
      </c>
      <c r="J685" s="14" t="s">
        <v>238</v>
      </c>
      <c r="K685" s="14">
        <v>5</v>
      </c>
      <c r="L685" s="14" t="str">
        <f>VLOOKUP($C685,'Info on Coh Anal Stocks'!$A$6:$K$68,2,FALSE)</f>
        <v>ORC</v>
      </c>
      <c r="M685" s="14" t="str">
        <f>VLOOKUP($C685,'Info on Coh Anal Stocks'!$A$6:$K$68,3,FALSE)</f>
        <v>ORC</v>
      </c>
      <c r="N685" s="14" t="str">
        <f>VLOOKUP($C685,'Info on Coh Anal Stocks'!$A$6:$K$68,4,FALSE)</f>
        <v>Elk River</v>
      </c>
      <c r="O685" s="14">
        <f>VLOOKUP($C685,'Info on Coh Anal Stocks'!$A$6:$K$68,5,FALSE)</f>
        <v>4</v>
      </c>
      <c r="P685" s="14">
        <f>VLOOKUP($C685,'Info on Coh Anal Stocks'!$A$6:$K$68,6,FALSE)</f>
        <v>2</v>
      </c>
      <c r="Q685" s="14">
        <f>VLOOKUP($C685,'Info on Coh Anal Stocks'!$A$6:$K$68,7,FALSE)</f>
        <v>4</v>
      </c>
      <c r="R685" s="14">
        <f>VLOOKUP($C685,'Info on Coh Anal Stocks'!$A$6:$K$68,8,FALSE)</f>
        <v>5</v>
      </c>
      <c r="S685" s="14">
        <f>VLOOKUP($C685,'Info on Coh Anal Stocks'!$A$6:$K$68,9,FALSE)</f>
        <v>0</v>
      </c>
      <c r="T685" s="14">
        <f>VLOOKUP($C685,'Info on Coh Anal Stocks'!$A$6:$K$68,10,FALSE)</f>
        <v>3</v>
      </c>
      <c r="U685">
        <f t="shared" si="41"/>
        <v>2006</v>
      </c>
      <c r="V685" s="14">
        <f>VLOOKUP($C685,'Info on Coh Anal Stocks'!$A$6:$K$68,10,FALSE)</f>
        <v>3</v>
      </c>
      <c r="W685" t="str">
        <f t="shared" si="42"/>
        <v>ocean</v>
      </c>
      <c r="X685">
        <f t="shared" si="43"/>
        <v>0</v>
      </c>
    </row>
    <row r="686" spans="1:24" x14ac:dyDescent="0.25">
      <c r="A686" s="14" t="str">
        <f t="shared" si="40"/>
        <v>ELK2006</v>
      </c>
      <c r="B686" s="14" t="s">
        <v>36</v>
      </c>
      <c r="C686" s="14" t="s">
        <v>39</v>
      </c>
      <c r="D686" s="14">
        <v>2006</v>
      </c>
      <c r="E686" s="19">
        <v>3.841082E-3</v>
      </c>
      <c r="F686" s="14">
        <v>6.3118839999999996E-2</v>
      </c>
      <c r="G686" s="14">
        <v>0.1769868</v>
      </c>
      <c r="H686" s="14">
        <v>2</v>
      </c>
      <c r="I686" s="14">
        <v>5</v>
      </c>
      <c r="J686" s="14" t="s">
        <v>238</v>
      </c>
      <c r="K686" s="14">
        <v>5</v>
      </c>
      <c r="L686" s="14" t="str">
        <f>VLOOKUP($C686,'Info on Coh Anal Stocks'!$A$6:$K$68,2,FALSE)</f>
        <v>ORC</v>
      </c>
      <c r="M686" s="14" t="str">
        <f>VLOOKUP($C686,'Info on Coh Anal Stocks'!$A$6:$K$68,3,FALSE)</f>
        <v>ORC</v>
      </c>
      <c r="N686" s="14" t="str">
        <f>VLOOKUP($C686,'Info on Coh Anal Stocks'!$A$6:$K$68,4,FALSE)</f>
        <v>Elk River</v>
      </c>
      <c r="O686" s="14">
        <f>VLOOKUP($C686,'Info on Coh Anal Stocks'!$A$6:$K$68,5,FALSE)</f>
        <v>4</v>
      </c>
      <c r="P686" s="14">
        <f>VLOOKUP($C686,'Info on Coh Anal Stocks'!$A$6:$K$68,6,FALSE)</f>
        <v>2</v>
      </c>
      <c r="Q686" s="14">
        <f>VLOOKUP($C686,'Info on Coh Anal Stocks'!$A$6:$K$68,7,FALSE)</f>
        <v>4</v>
      </c>
      <c r="R686" s="14">
        <f>VLOOKUP($C686,'Info on Coh Anal Stocks'!$A$6:$K$68,8,FALSE)</f>
        <v>5</v>
      </c>
      <c r="S686" s="14">
        <f>VLOOKUP($C686,'Info on Coh Anal Stocks'!$A$6:$K$68,9,FALSE)</f>
        <v>0</v>
      </c>
      <c r="T686" s="14">
        <f>VLOOKUP($C686,'Info on Coh Anal Stocks'!$A$6:$K$68,10,FALSE)</f>
        <v>3</v>
      </c>
      <c r="U686">
        <f t="shared" si="41"/>
        <v>2007</v>
      </c>
      <c r="V686" s="14">
        <f>VLOOKUP($C686,'Info on Coh Anal Stocks'!$A$6:$K$68,10,FALSE)</f>
        <v>3</v>
      </c>
      <c r="W686" t="str">
        <f t="shared" si="42"/>
        <v>ocean</v>
      </c>
      <c r="X686">
        <f t="shared" si="43"/>
        <v>0</v>
      </c>
    </row>
    <row r="687" spans="1:24" x14ac:dyDescent="0.25">
      <c r="A687" s="14" t="str">
        <f t="shared" si="40"/>
        <v>ELK2007</v>
      </c>
      <c r="B687" s="14" t="s">
        <v>36</v>
      </c>
      <c r="C687" s="14" t="s">
        <v>39</v>
      </c>
      <c r="D687" s="14">
        <v>2007</v>
      </c>
      <c r="E687" s="19">
        <v>2.3536609999999999E-3</v>
      </c>
      <c r="F687" s="14">
        <v>2.4887289999999999E-2</v>
      </c>
      <c r="G687" s="14">
        <v>6.6665619999999995E-2</v>
      </c>
      <c r="H687" s="14">
        <v>2</v>
      </c>
      <c r="I687" s="14">
        <v>5</v>
      </c>
      <c r="J687" s="14" t="s">
        <v>238</v>
      </c>
      <c r="K687" s="14">
        <v>5</v>
      </c>
      <c r="L687" s="14" t="str">
        <f>VLOOKUP($C687,'Info on Coh Anal Stocks'!$A$6:$K$68,2,FALSE)</f>
        <v>ORC</v>
      </c>
      <c r="M687" s="14" t="str">
        <f>VLOOKUP($C687,'Info on Coh Anal Stocks'!$A$6:$K$68,3,FALSE)</f>
        <v>ORC</v>
      </c>
      <c r="N687" s="14" t="str">
        <f>VLOOKUP($C687,'Info on Coh Anal Stocks'!$A$6:$K$68,4,FALSE)</f>
        <v>Elk River</v>
      </c>
      <c r="O687" s="14">
        <f>VLOOKUP($C687,'Info on Coh Anal Stocks'!$A$6:$K$68,5,FALSE)</f>
        <v>4</v>
      </c>
      <c r="P687" s="14">
        <f>VLOOKUP($C687,'Info on Coh Anal Stocks'!$A$6:$K$68,6,FALSE)</f>
        <v>2</v>
      </c>
      <c r="Q687" s="14">
        <f>VLOOKUP($C687,'Info on Coh Anal Stocks'!$A$6:$K$68,7,FALSE)</f>
        <v>4</v>
      </c>
      <c r="R687" s="14">
        <f>VLOOKUP($C687,'Info on Coh Anal Stocks'!$A$6:$K$68,8,FALSE)</f>
        <v>5</v>
      </c>
      <c r="S687" s="14">
        <f>VLOOKUP($C687,'Info on Coh Anal Stocks'!$A$6:$K$68,9,FALSE)</f>
        <v>0</v>
      </c>
      <c r="T687" s="14">
        <f>VLOOKUP($C687,'Info on Coh Anal Stocks'!$A$6:$K$68,10,FALSE)</f>
        <v>3</v>
      </c>
      <c r="U687">
        <f t="shared" si="41"/>
        <v>2008</v>
      </c>
      <c r="V687" s="14">
        <f>VLOOKUP($C687,'Info on Coh Anal Stocks'!$A$6:$K$68,10,FALSE)</f>
        <v>3</v>
      </c>
      <c r="W687" t="str">
        <f t="shared" si="42"/>
        <v>ocean</v>
      </c>
      <c r="X687">
        <f t="shared" si="43"/>
        <v>0</v>
      </c>
    </row>
    <row r="688" spans="1:24" x14ac:dyDescent="0.25">
      <c r="A688" s="14" t="str">
        <f t="shared" si="40"/>
        <v>ELK2008</v>
      </c>
      <c r="B688" s="14" t="s">
        <v>36</v>
      </c>
      <c r="C688" s="14" t="s">
        <v>39</v>
      </c>
      <c r="D688" s="14">
        <v>2008</v>
      </c>
      <c r="E688" s="19">
        <v>1.6568539999999999E-3</v>
      </c>
      <c r="F688" s="14">
        <v>2.1071719999999999E-2</v>
      </c>
      <c r="G688" s="14">
        <v>5.7439089999999998E-2</v>
      </c>
      <c r="H688" s="14">
        <v>2</v>
      </c>
      <c r="I688" s="14">
        <v>5</v>
      </c>
      <c r="J688" s="14" t="s">
        <v>238</v>
      </c>
      <c r="K688" s="14">
        <v>5</v>
      </c>
      <c r="L688" s="14" t="str">
        <f>VLOOKUP($C688,'Info on Coh Anal Stocks'!$A$6:$K$68,2,FALSE)</f>
        <v>ORC</v>
      </c>
      <c r="M688" s="14" t="str">
        <f>VLOOKUP($C688,'Info on Coh Anal Stocks'!$A$6:$K$68,3,FALSE)</f>
        <v>ORC</v>
      </c>
      <c r="N688" s="14" t="str">
        <f>VLOOKUP($C688,'Info on Coh Anal Stocks'!$A$6:$K$68,4,FALSE)</f>
        <v>Elk River</v>
      </c>
      <c r="O688" s="14">
        <f>VLOOKUP($C688,'Info on Coh Anal Stocks'!$A$6:$K$68,5,FALSE)</f>
        <v>4</v>
      </c>
      <c r="P688" s="14">
        <f>VLOOKUP($C688,'Info on Coh Anal Stocks'!$A$6:$K$68,6,FALSE)</f>
        <v>2</v>
      </c>
      <c r="Q688" s="14">
        <f>VLOOKUP($C688,'Info on Coh Anal Stocks'!$A$6:$K$68,7,FALSE)</f>
        <v>4</v>
      </c>
      <c r="R688" s="14">
        <f>VLOOKUP($C688,'Info on Coh Anal Stocks'!$A$6:$K$68,8,FALSE)</f>
        <v>5</v>
      </c>
      <c r="S688" s="14">
        <f>VLOOKUP($C688,'Info on Coh Anal Stocks'!$A$6:$K$68,9,FALSE)</f>
        <v>0</v>
      </c>
      <c r="T688" s="14">
        <f>VLOOKUP($C688,'Info on Coh Anal Stocks'!$A$6:$K$68,10,FALSE)</f>
        <v>3</v>
      </c>
      <c r="U688">
        <f t="shared" si="41"/>
        <v>2009</v>
      </c>
      <c r="V688" s="14">
        <f>VLOOKUP($C688,'Info on Coh Anal Stocks'!$A$6:$K$68,10,FALSE)</f>
        <v>3</v>
      </c>
      <c r="W688" t="str">
        <f t="shared" si="42"/>
        <v>ocean</v>
      </c>
      <c r="X688">
        <f t="shared" si="43"/>
        <v>0</v>
      </c>
    </row>
    <row r="689" spans="1:24" x14ac:dyDescent="0.25">
      <c r="A689" s="14" t="str">
        <f t="shared" si="40"/>
        <v>ELK2009</v>
      </c>
      <c r="B689" s="14" t="s">
        <v>36</v>
      </c>
      <c r="C689" s="14" t="s">
        <v>39</v>
      </c>
      <c r="D689" s="14">
        <v>2009</v>
      </c>
      <c r="E689" s="19">
        <v>3.0778329999999999E-3</v>
      </c>
      <c r="F689" s="14">
        <v>4.342998E-2</v>
      </c>
      <c r="G689" s="14">
        <v>0.1201144</v>
      </c>
      <c r="H689" s="14">
        <v>2</v>
      </c>
      <c r="I689" s="14">
        <v>5</v>
      </c>
      <c r="J689" s="14" t="s">
        <v>238</v>
      </c>
      <c r="K689" s="14">
        <v>5</v>
      </c>
      <c r="L689" s="14" t="str">
        <f>VLOOKUP($C689,'Info on Coh Anal Stocks'!$A$6:$K$68,2,FALSE)</f>
        <v>ORC</v>
      </c>
      <c r="M689" s="14" t="str">
        <f>VLOOKUP($C689,'Info on Coh Anal Stocks'!$A$6:$K$68,3,FALSE)</f>
        <v>ORC</v>
      </c>
      <c r="N689" s="14" t="str">
        <f>VLOOKUP($C689,'Info on Coh Anal Stocks'!$A$6:$K$68,4,FALSE)</f>
        <v>Elk River</v>
      </c>
      <c r="O689" s="14">
        <f>VLOOKUP($C689,'Info on Coh Anal Stocks'!$A$6:$K$68,5,FALSE)</f>
        <v>4</v>
      </c>
      <c r="P689" s="14">
        <f>VLOOKUP($C689,'Info on Coh Anal Stocks'!$A$6:$K$68,6,FALSE)</f>
        <v>2</v>
      </c>
      <c r="Q689" s="14">
        <f>VLOOKUP($C689,'Info on Coh Anal Stocks'!$A$6:$K$68,7,FALSE)</f>
        <v>4</v>
      </c>
      <c r="R689" s="14">
        <f>VLOOKUP($C689,'Info on Coh Anal Stocks'!$A$6:$K$68,8,FALSE)</f>
        <v>5</v>
      </c>
      <c r="S689" s="14">
        <f>VLOOKUP($C689,'Info on Coh Anal Stocks'!$A$6:$K$68,9,FALSE)</f>
        <v>0</v>
      </c>
      <c r="T689" s="14">
        <f>VLOOKUP($C689,'Info on Coh Anal Stocks'!$A$6:$K$68,10,FALSE)</f>
        <v>3</v>
      </c>
      <c r="U689">
        <f t="shared" si="41"/>
        <v>2010</v>
      </c>
      <c r="V689" s="14">
        <f>VLOOKUP($C689,'Info on Coh Anal Stocks'!$A$6:$K$68,10,FALSE)</f>
        <v>3</v>
      </c>
      <c r="W689" t="str">
        <f t="shared" si="42"/>
        <v>ocean</v>
      </c>
      <c r="X689">
        <f t="shared" si="43"/>
        <v>0</v>
      </c>
    </row>
    <row r="690" spans="1:24" x14ac:dyDescent="0.25">
      <c r="A690" s="14" t="str">
        <f t="shared" si="40"/>
        <v>ELK2010</v>
      </c>
      <c r="B690" s="14" t="s">
        <v>36</v>
      </c>
      <c r="C690" s="14" t="s">
        <v>39</v>
      </c>
      <c r="D690" s="14">
        <v>2010</v>
      </c>
      <c r="E690" s="14">
        <v>6.1516179999999998E-4</v>
      </c>
      <c r="F690" s="14">
        <v>1.2922370000000001E-2</v>
      </c>
      <c r="G690" s="14">
        <v>3.7246929999999998E-2</v>
      </c>
      <c r="H690" s="14">
        <v>2</v>
      </c>
      <c r="I690" s="14">
        <v>5</v>
      </c>
      <c r="J690" s="14" t="s">
        <v>238</v>
      </c>
      <c r="K690" s="14">
        <v>5</v>
      </c>
      <c r="L690" s="14" t="str">
        <f>VLOOKUP($C690,'Info on Coh Anal Stocks'!$A$6:$K$68,2,FALSE)</f>
        <v>ORC</v>
      </c>
      <c r="M690" s="14" t="str">
        <f>VLOOKUP($C690,'Info on Coh Anal Stocks'!$A$6:$K$68,3,FALSE)</f>
        <v>ORC</v>
      </c>
      <c r="N690" s="14" t="str">
        <f>VLOOKUP($C690,'Info on Coh Anal Stocks'!$A$6:$K$68,4,FALSE)</f>
        <v>Elk River</v>
      </c>
      <c r="O690" s="14">
        <f>VLOOKUP($C690,'Info on Coh Anal Stocks'!$A$6:$K$68,5,FALSE)</f>
        <v>4</v>
      </c>
      <c r="P690" s="14">
        <f>VLOOKUP($C690,'Info on Coh Anal Stocks'!$A$6:$K$68,6,FALSE)</f>
        <v>2</v>
      </c>
      <c r="Q690" s="14">
        <f>VLOOKUP($C690,'Info on Coh Anal Stocks'!$A$6:$K$68,7,FALSE)</f>
        <v>4</v>
      </c>
      <c r="R690" s="14">
        <f>VLOOKUP($C690,'Info on Coh Anal Stocks'!$A$6:$K$68,8,FALSE)</f>
        <v>5</v>
      </c>
      <c r="S690" s="14">
        <f>VLOOKUP($C690,'Info on Coh Anal Stocks'!$A$6:$K$68,9,FALSE)</f>
        <v>0</v>
      </c>
      <c r="T690" s="14">
        <f>VLOOKUP($C690,'Info on Coh Anal Stocks'!$A$6:$K$68,10,FALSE)</f>
        <v>3</v>
      </c>
      <c r="U690">
        <f t="shared" si="41"/>
        <v>2011</v>
      </c>
      <c r="V690" s="14">
        <f>VLOOKUP($C690,'Info on Coh Anal Stocks'!$A$6:$K$68,10,FALSE)</f>
        <v>3</v>
      </c>
      <c r="W690" t="str">
        <f t="shared" si="42"/>
        <v>ocean</v>
      </c>
      <c r="X690">
        <f t="shared" si="43"/>
        <v>0</v>
      </c>
    </row>
    <row r="691" spans="1:24" x14ac:dyDescent="0.25">
      <c r="A691" s="14" t="str">
        <f t="shared" si="40"/>
        <v>ELK2011</v>
      </c>
      <c r="B691" s="14" t="s">
        <v>36</v>
      </c>
      <c r="C691" s="14" t="s">
        <v>39</v>
      </c>
      <c r="D691" s="14">
        <v>2011</v>
      </c>
      <c r="E691" s="19">
        <v>1.8732009999999999E-3</v>
      </c>
      <c r="F691" s="14">
        <v>9.6317420000000004E-3</v>
      </c>
      <c r="G691" s="14">
        <v>3.2178060000000001E-2</v>
      </c>
      <c r="H691" s="14">
        <v>2</v>
      </c>
      <c r="I691" s="14">
        <v>5</v>
      </c>
      <c r="J691" s="14" t="s">
        <v>239</v>
      </c>
      <c r="K691" s="14">
        <v>4</v>
      </c>
      <c r="L691" s="14" t="str">
        <f>VLOOKUP($C691,'Info on Coh Anal Stocks'!$A$6:$K$68,2,FALSE)</f>
        <v>ORC</v>
      </c>
      <c r="M691" s="14" t="str">
        <f>VLOOKUP($C691,'Info on Coh Anal Stocks'!$A$6:$K$68,3,FALSE)</f>
        <v>ORC</v>
      </c>
      <c r="N691" s="14" t="str">
        <f>VLOOKUP($C691,'Info on Coh Anal Stocks'!$A$6:$K$68,4,FALSE)</f>
        <v>Elk River</v>
      </c>
      <c r="O691" s="14">
        <f>VLOOKUP($C691,'Info on Coh Anal Stocks'!$A$6:$K$68,5,FALSE)</f>
        <v>4</v>
      </c>
      <c r="P691" s="14">
        <f>VLOOKUP($C691,'Info on Coh Anal Stocks'!$A$6:$K$68,6,FALSE)</f>
        <v>2</v>
      </c>
      <c r="Q691" s="14">
        <f>VLOOKUP($C691,'Info on Coh Anal Stocks'!$A$6:$K$68,7,FALSE)</f>
        <v>4</v>
      </c>
      <c r="R691" s="14">
        <f>VLOOKUP($C691,'Info on Coh Anal Stocks'!$A$6:$K$68,8,FALSE)</f>
        <v>5</v>
      </c>
      <c r="S691" s="14">
        <f>VLOOKUP($C691,'Info on Coh Anal Stocks'!$A$6:$K$68,9,FALSE)</f>
        <v>0</v>
      </c>
      <c r="T691" s="14">
        <f>VLOOKUP($C691,'Info on Coh Anal Stocks'!$A$6:$K$68,10,FALSE)</f>
        <v>3</v>
      </c>
      <c r="U691">
        <f t="shared" si="41"/>
        <v>2012</v>
      </c>
      <c r="V691" s="14">
        <f>VLOOKUP($C691,'Info on Coh Anal Stocks'!$A$6:$K$68,10,FALSE)</f>
        <v>3</v>
      </c>
      <c r="W691" t="str">
        <f t="shared" si="42"/>
        <v>ocean</v>
      </c>
      <c r="X691">
        <f t="shared" si="43"/>
        <v>1</v>
      </c>
    </row>
    <row r="692" spans="1:24" x14ac:dyDescent="0.25">
      <c r="A692" s="14" t="str">
        <f t="shared" ref="A692:A755" si="44">CONCATENATE(C692,D692)</f>
        <v>ELK2012</v>
      </c>
      <c r="B692" s="14" t="s">
        <v>36</v>
      </c>
      <c r="C692" s="14" t="s">
        <v>39</v>
      </c>
      <c r="D692" s="14">
        <v>2012</v>
      </c>
      <c r="E692" s="19">
        <v>3.3159999999999999E-3</v>
      </c>
      <c r="F692" s="14">
        <v>1.61111E-2</v>
      </c>
      <c r="G692" s="14">
        <v>0.17355029999999999</v>
      </c>
      <c r="H692" s="14">
        <v>2</v>
      </c>
      <c r="I692" s="14">
        <v>5</v>
      </c>
      <c r="J692" s="14" t="s">
        <v>239</v>
      </c>
      <c r="K692" s="14">
        <v>3</v>
      </c>
      <c r="L692" s="14" t="str">
        <f>VLOOKUP($C692,'Info on Coh Anal Stocks'!$A$6:$K$68,2,FALSE)</f>
        <v>ORC</v>
      </c>
      <c r="M692" s="14" t="str">
        <f>VLOOKUP($C692,'Info on Coh Anal Stocks'!$A$6:$K$68,3,FALSE)</f>
        <v>ORC</v>
      </c>
      <c r="N692" s="14" t="str">
        <f>VLOOKUP($C692,'Info on Coh Anal Stocks'!$A$6:$K$68,4,FALSE)</f>
        <v>Elk River</v>
      </c>
      <c r="O692" s="14">
        <f>VLOOKUP($C692,'Info on Coh Anal Stocks'!$A$6:$K$68,5,FALSE)</f>
        <v>4</v>
      </c>
      <c r="P692" s="14">
        <f>VLOOKUP($C692,'Info on Coh Anal Stocks'!$A$6:$K$68,6,FALSE)</f>
        <v>2</v>
      </c>
      <c r="Q692" s="14">
        <f>VLOOKUP($C692,'Info on Coh Anal Stocks'!$A$6:$K$68,7,FALSE)</f>
        <v>4</v>
      </c>
      <c r="R692" s="14">
        <f>VLOOKUP($C692,'Info on Coh Anal Stocks'!$A$6:$K$68,8,FALSE)</f>
        <v>5</v>
      </c>
      <c r="S692" s="14">
        <f>VLOOKUP($C692,'Info on Coh Anal Stocks'!$A$6:$K$68,9,FALSE)</f>
        <v>0</v>
      </c>
      <c r="T692" s="14">
        <f>VLOOKUP($C692,'Info on Coh Anal Stocks'!$A$6:$K$68,10,FALSE)</f>
        <v>3</v>
      </c>
      <c r="U692">
        <f t="shared" ref="U692:U755" si="45">IF($S692=0,($D692+1),($D692+2))</f>
        <v>2013</v>
      </c>
      <c r="V692" s="14">
        <f>VLOOKUP($C692,'Info on Coh Anal Stocks'!$A$6:$K$68,10,FALSE)</f>
        <v>3</v>
      </c>
      <c r="W692" t="str">
        <f t="shared" ref="W692:W755" si="46">IF(S692=0,"ocean","stream")</f>
        <v>ocean</v>
      </c>
      <c r="X692">
        <f t="shared" si="43"/>
        <v>2</v>
      </c>
    </row>
    <row r="693" spans="1:24" x14ac:dyDescent="0.25">
      <c r="A693" s="14" t="str">
        <f t="shared" si="44"/>
        <v>ELK2013</v>
      </c>
      <c r="B693" s="14" t="s">
        <v>36</v>
      </c>
      <c r="C693" s="14" t="s">
        <v>39</v>
      </c>
      <c r="D693" s="14">
        <v>2013</v>
      </c>
      <c r="E693" s="19">
        <v>2.6956860000000002E-4</v>
      </c>
      <c r="F693" s="14">
        <v>2.6956860000000002E-4</v>
      </c>
      <c r="G693" s="14">
        <v>1.1386540000000001E-2</v>
      </c>
      <c r="H693" s="14">
        <v>2</v>
      </c>
      <c r="I693" s="14">
        <v>5</v>
      </c>
      <c r="J693" s="14" t="s">
        <v>239</v>
      </c>
      <c r="K693" s="14">
        <v>2</v>
      </c>
      <c r="L693" s="14" t="str">
        <f>VLOOKUP($C693,'Info on Coh Anal Stocks'!$A$6:$K$68,2,FALSE)</f>
        <v>ORC</v>
      </c>
      <c r="M693" s="14" t="str">
        <f>VLOOKUP($C693,'Info on Coh Anal Stocks'!$A$6:$K$68,3,FALSE)</f>
        <v>ORC</v>
      </c>
      <c r="N693" s="14" t="str">
        <f>VLOOKUP($C693,'Info on Coh Anal Stocks'!$A$6:$K$68,4,FALSE)</f>
        <v>Elk River</v>
      </c>
      <c r="O693" s="14">
        <f>VLOOKUP($C693,'Info on Coh Anal Stocks'!$A$6:$K$68,5,FALSE)</f>
        <v>4</v>
      </c>
      <c r="P693" s="14">
        <f>VLOOKUP($C693,'Info on Coh Anal Stocks'!$A$6:$K$68,6,FALSE)</f>
        <v>2</v>
      </c>
      <c r="Q693" s="14">
        <f>VLOOKUP($C693,'Info on Coh Anal Stocks'!$A$6:$K$68,7,FALSE)</f>
        <v>4</v>
      </c>
      <c r="R693" s="14">
        <f>VLOOKUP($C693,'Info on Coh Anal Stocks'!$A$6:$K$68,8,FALSE)</f>
        <v>5</v>
      </c>
      <c r="S693" s="14">
        <f>VLOOKUP($C693,'Info on Coh Anal Stocks'!$A$6:$K$68,9,FALSE)</f>
        <v>0</v>
      </c>
      <c r="T693" s="14">
        <f>VLOOKUP($C693,'Info on Coh Anal Stocks'!$A$6:$K$68,10,FALSE)</f>
        <v>3</v>
      </c>
      <c r="U693">
        <f t="shared" si="45"/>
        <v>2014</v>
      </c>
      <c r="V693" s="14">
        <f>VLOOKUP($C693,'Info on Coh Anal Stocks'!$A$6:$K$68,10,FALSE)</f>
        <v>3</v>
      </c>
      <c r="W693" t="str">
        <f t="shared" si="46"/>
        <v>ocean</v>
      </c>
      <c r="X693">
        <f t="shared" si="43"/>
        <v>3</v>
      </c>
    </row>
    <row r="694" spans="1:24" x14ac:dyDescent="0.25">
      <c r="A694" s="14" t="str">
        <f t="shared" si="44"/>
        <v>ELW1982</v>
      </c>
      <c r="B694" s="14" t="s">
        <v>36</v>
      </c>
      <c r="C694" s="14" t="s">
        <v>41</v>
      </c>
      <c r="D694" s="14">
        <v>1982</v>
      </c>
      <c r="E694" s="19">
        <v>5.0331279999999996E-4</v>
      </c>
      <c r="F694" s="14">
        <v>8.3183019999999996E-3</v>
      </c>
      <c r="G694" s="14">
        <v>2.3192150000000002E-2</v>
      </c>
      <c r="H694" s="14">
        <v>2</v>
      </c>
      <c r="I694" s="14">
        <v>5</v>
      </c>
      <c r="J694" s="14" t="s">
        <v>238</v>
      </c>
      <c r="K694" s="14">
        <v>5</v>
      </c>
      <c r="L694" s="14" t="str">
        <f>VLOOKUP($C694,'Info on Coh Anal Stocks'!$A$6:$K$68,2,FALSE)</f>
        <v>WAC</v>
      </c>
      <c r="M694" s="14" t="str">
        <f>VLOOKUP($C694,'Info on Coh Anal Stocks'!$A$6:$K$68,3,FALSE)</f>
        <v>WAC</v>
      </c>
      <c r="N694" s="14" t="str">
        <f>VLOOKUP($C694,'Info on Coh Anal Stocks'!$A$6:$K$68,4,FALSE)</f>
        <v>Elwha Fall Fingerling</v>
      </c>
      <c r="O694" s="14">
        <f>VLOOKUP($C694,'Info on Coh Anal Stocks'!$A$6:$K$68,5,FALSE)</f>
        <v>3</v>
      </c>
      <c r="P694" s="14">
        <f>VLOOKUP($C694,'Info on Coh Anal Stocks'!$A$6:$K$68,6,FALSE)</f>
        <v>2</v>
      </c>
      <c r="Q694" s="14">
        <f>VLOOKUP($C694,'Info on Coh Anal Stocks'!$A$6:$K$68,7,FALSE)</f>
        <v>4</v>
      </c>
      <c r="R694" s="14">
        <f>VLOOKUP($C694,'Info on Coh Anal Stocks'!$A$6:$K$68,8,FALSE)</f>
        <v>5</v>
      </c>
      <c r="S694" s="14">
        <f>VLOOKUP($C694,'Info on Coh Anal Stocks'!$A$6:$K$68,9,FALSE)</f>
        <v>0</v>
      </c>
      <c r="T694" s="14">
        <f>VLOOKUP($C694,'Info on Coh Anal Stocks'!$A$6:$K$68,10,FALSE)</f>
        <v>3</v>
      </c>
      <c r="U694">
        <f t="shared" si="45"/>
        <v>1983</v>
      </c>
      <c r="V694" s="14">
        <f>VLOOKUP($C694,'Info on Coh Anal Stocks'!$A$6:$K$68,10,FALSE)</f>
        <v>3</v>
      </c>
      <c r="W694" t="str">
        <f t="shared" si="46"/>
        <v>ocean</v>
      </c>
      <c r="X694">
        <f t="shared" si="43"/>
        <v>0</v>
      </c>
    </row>
    <row r="695" spans="1:24" x14ac:dyDescent="0.25">
      <c r="A695" s="14" t="str">
        <f t="shared" si="44"/>
        <v>ELW1983</v>
      </c>
      <c r="B695" s="14" t="s">
        <v>36</v>
      </c>
      <c r="C695" s="14" t="s">
        <v>41</v>
      </c>
      <c r="D695" s="14">
        <v>1983</v>
      </c>
      <c r="E695" s="14">
        <v>9.241691E-4</v>
      </c>
      <c r="F695" s="14">
        <v>6.9817100000000003E-3</v>
      </c>
      <c r="G695" s="14">
        <v>1.771381E-2</v>
      </c>
      <c r="H695" s="14">
        <v>2</v>
      </c>
      <c r="I695" s="14">
        <v>5</v>
      </c>
      <c r="J695" s="14" t="s">
        <v>238</v>
      </c>
      <c r="K695" s="14">
        <v>5</v>
      </c>
      <c r="L695" s="14" t="str">
        <f>VLOOKUP($C695,'Info on Coh Anal Stocks'!$A$6:$K$68,2,FALSE)</f>
        <v>WAC</v>
      </c>
      <c r="M695" s="14" t="str">
        <f>VLOOKUP($C695,'Info on Coh Anal Stocks'!$A$6:$K$68,3,FALSE)</f>
        <v>WAC</v>
      </c>
      <c r="N695" s="14" t="str">
        <f>VLOOKUP($C695,'Info on Coh Anal Stocks'!$A$6:$K$68,4,FALSE)</f>
        <v>Elwha Fall Fingerling</v>
      </c>
      <c r="O695" s="14">
        <f>VLOOKUP($C695,'Info on Coh Anal Stocks'!$A$6:$K$68,5,FALSE)</f>
        <v>3</v>
      </c>
      <c r="P695" s="14">
        <f>VLOOKUP($C695,'Info on Coh Anal Stocks'!$A$6:$K$68,6,FALSE)</f>
        <v>2</v>
      </c>
      <c r="Q695" s="14">
        <f>VLOOKUP($C695,'Info on Coh Anal Stocks'!$A$6:$K$68,7,FALSE)</f>
        <v>4</v>
      </c>
      <c r="R695" s="14">
        <f>VLOOKUP($C695,'Info on Coh Anal Stocks'!$A$6:$K$68,8,FALSE)</f>
        <v>5</v>
      </c>
      <c r="S695" s="14">
        <f>VLOOKUP($C695,'Info on Coh Anal Stocks'!$A$6:$K$68,9,FALSE)</f>
        <v>0</v>
      </c>
      <c r="T695" s="14">
        <f>VLOOKUP($C695,'Info on Coh Anal Stocks'!$A$6:$K$68,10,FALSE)</f>
        <v>3</v>
      </c>
      <c r="U695">
        <f t="shared" si="45"/>
        <v>1984</v>
      </c>
      <c r="V695" s="14">
        <f>VLOOKUP($C695,'Info on Coh Anal Stocks'!$A$6:$K$68,10,FALSE)</f>
        <v>3</v>
      </c>
      <c r="W695" t="str">
        <f t="shared" si="46"/>
        <v>ocean</v>
      </c>
      <c r="X695">
        <f t="shared" si="43"/>
        <v>0</v>
      </c>
    </row>
    <row r="696" spans="1:24" x14ac:dyDescent="0.25">
      <c r="A696" s="14" t="str">
        <f t="shared" si="44"/>
        <v>ELW1984</v>
      </c>
      <c r="B696" s="14" t="s">
        <v>36</v>
      </c>
      <c r="C696" s="14" t="s">
        <v>41</v>
      </c>
      <c r="D696" s="14">
        <v>1984</v>
      </c>
      <c r="E696" s="14">
        <v>1.473474E-3</v>
      </c>
      <c r="F696" s="14">
        <v>8.1169980000000003E-3</v>
      </c>
      <c r="G696" s="14">
        <v>2.134581E-2</v>
      </c>
      <c r="H696" s="14">
        <v>2</v>
      </c>
      <c r="I696" s="14">
        <v>5</v>
      </c>
      <c r="J696" s="14" t="s">
        <v>238</v>
      </c>
      <c r="K696" s="14">
        <v>5</v>
      </c>
      <c r="L696" s="14" t="str">
        <f>VLOOKUP($C696,'Info on Coh Anal Stocks'!$A$6:$K$68,2,FALSE)</f>
        <v>WAC</v>
      </c>
      <c r="M696" s="14" t="str">
        <f>VLOOKUP($C696,'Info on Coh Anal Stocks'!$A$6:$K$68,3,FALSE)</f>
        <v>WAC</v>
      </c>
      <c r="N696" s="14" t="str">
        <f>VLOOKUP($C696,'Info on Coh Anal Stocks'!$A$6:$K$68,4,FALSE)</f>
        <v>Elwha Fall Fingerling</v>
      </c>
      <c r="O696" s="14">
        <f>VLOOKUP($C696,'Info on Coh Anal Stocks'!$A$6:$K$68,5,FALSE)</f>
        <v>3</v>
      </c>
      <c r="P696" s="14">
        <f>VLOOKUP($C696,'Info on Coh Anal Stocks'!$A$6:$K$68,6,FALSE)</f>
        <v>2</v>
      </c>
      <c r="Q696" s="14">
        <f>VLOOKUP($C696,'Info on Coh Anal Stocks'!$A$6:$K$68,7,FALSE)</f>
        <v>4</v>
      </c>
      <c r="R696" s="14">
        <f>VLOOKUP($C696,'Info on Coh Anal Stocks'!$A$6:$K$68,8,FALSE)</f>
        <v>5</v>
      </c>
      <c r="S696" s="14">
        <f>VLOOKUP($C696,'Info on Coh Anal Stocks'!$A$6:$K$68,9,FALSE)</f>
        <v>0</v>
      </c>
      <c r="T696" s="14">
        <f>VLOOKUP($C696,'Info on Coh Anal Stocks'!$A$6:$K$68,10,FALSE)</f>
        <v>3</v>
      </c>
      <c r="U696">
        <f t="shared" si="45"/>
        <v>1985</v>
      </c>
      <c r="V696" s="14">
        <f>VLOOKUP($C696,'Info on Coh Anal Stocks'!$A$6:$K$68,10,FALSE)</f>
        <v>3</v>
      </c>
      <c r="W696" t="str">
        <f t="shared" si="46"/>
        <v>ocean</v>
      </c>
      <c r="X696">
        <f t="shared" si="43"/>
        <v>0</v>
      </c>
    </row>
    <row r="697" spans="1:24" x14ac:dyDescent="0.25">
      <c r="A697" s="14" t="str">
        <f t="shared" si="44"/>
        <v>ELW1985</v>
      </c>
      <c r="B697" s="14" t="s">
        <v>36</v>
      </c>
      <c r="C697" s="14" t="s">
        <v>41</v>
      </c>
      <c r="D697" s="14">
        <v>1985</v>
      </c>
      <c r="E697" s="14">
        <v>4.3213890000000002E-4</v>
      </c>
      <c r="F697" s="14">
        <v>2.2829410000000001E-3</v>
      </c>
      <c r="G697" s="14">
        <v>5.9032920000000001E-3</v>
      </c>
      <c r="H697" s="14">
        <v>2</v>
      </c>
      <c r="I697" s="14">
        <v>5</v>
      </c>
      <c r="J697" s="14" t="s">
        <v>238</v>
      </c>
      <c r="K697" s="14">
        <v>5</v>
      </c>
      <c r="L697" s="14" t="str">
        <f>VLOOKUP($C697,'Info on Coh Anal Stocks'!$A$6:$K$68,2,FALSE)</f>
        <v>WAC</v>
      </c>
      <c r="M697" s="14" t="str">
        <f>VLOOKUP($C697,'Info on Coh Anal Stocks'!$A$6:$K$68,3,FALSE)</f>
        <v>WAC</v>
      </c>
      <c r="N697" s="14" t="str">
        <f>VLOOKUP($C697,'Info on Coh Anal Stocks'!$A$6:$K$68,4,FALSE)</f>
        <v>Elwha Fall Fingerling</v>
      </c>
      <c r="O697" s="14">
        <f>VLOOKUP($C697,'Info on Coh Anal Stocks'!$A$6:$K$68,5,FALSE)</f>
        <v>3</v>
      </c>
      <c r="P697" s="14">
        <f>VLOOKUP($C697,'Info on Coh Anal Stocks'!$A$6:$K$68,6,FALSE)</f>
        <v>2</v>
      </c>
      <c r="Q697" s="14">
        <f>VLOOKUP($C697,'Info on Coh Anal Stocks'!$A$6:$K$68,7,FALSE)</f>
        <v>4</v>
      </c>
      <c r="R697" s="14">
        <f>VLOOKUP($C697,'Info on Coh Anal Stocks'!$A$6:$K$68,8,FALSE)</f>
        <v>5</v>
      </c>
      <c r="S697" s="14">
        <f>VLOOKUP($C697,'Info on Coh Anal Stocks'!$A$6:$K$68,9,FALSE)</f>
        <v>0</v>
      </c>
      <c r="T697" s="14">
        <f>VLOOKUP($C697,'Info on Coh Anal Stocks'!$A$6:$K$68,10,FALSE)</f>
        <v>3</v>
      </c>
      <c r="U697">
        <f t="shared" si="45"/>
        <v>1986</v>
      </c>
      <c r="V697" s="14">
        <f>VLOOKUP($C697,'Info on Coh Anal Stocks'!$A$6:$K$68,10,FALSE)</f>
        <v>3</v>
      </c>
      <c r="W697" t="str">
        <f t="shared" si="46"/>
        <v>ocean</v>
      </c>
      <c r="X697">
        <f t="shared" si="43"/>
        <v>0</v>
      </c>
    </row>
    <row r="698" spans="1:24" x14ac:dyDescent="0.25">
      <c r="A698" s="14" t="str">
        <f t="shared" si="44"/>
        <v>ELW1986</v>
      </c>
      <c r="B698" s="14" t="s">
        <v>36</v>
      </c>
      <c r="C698" s="14" t="s">
        <v>41</v>
      </c>
      <c r="D698" s="14">
        <v>1986</v>
      </c>
      <c r="E698" s="14">
        <v>2.6616040000000001E-4</v>
      </c>
      <c r="F698" s="14">
        <v>1.1811599999999999E-3</v>
      </c>
      <c r="G698" s="14">
        <v>2.929727E-3</v>
      </c>
      <c r="H698" s="14">
        <v>2</v>
      </c>
      <c r="I698" s="14">
        <v>5</v>
      </c>
      <c r="J698" s="14" t="s">
        <v>238</v>
      </c>
      <c r="K698" s="14">
        <v>5</v>
      </c>
      <c r="L698" s="14" t="str">
        <f>VLOOKUP($C698,'Info on Coh Anal Stocks'!$A$6:$K$68,2,FALSE)</f>
        <v>WAC</v>
      </c>
      <c r="M698" s="14" t="str">
        <f>VLOOKUP($C698,'Info on Coh Anal Stocks'!$A$6:$K$68,3,FALSE)</f>
        <v>WAC</v>
      </c>
      <c r="N698" s="14" t="str">
        <f>VLOOKUP($C698,'Info on Coh Anal Stocks'!$A$6:$K$68,4,FALSE)</f>
        <v>Elwha Fall Fingerling</v>
      </c>
      <c r="O698" s="14">
        <f>VLOOKUP($C698,'Info on Coh Anal Stocks'!$A$6:$K$68,5,FALSE)</f>
        <v>3</v>
      </c>
      <c r="P698" s="14">
        <f>VLOOKUP($C698,'Info on Coh Anal Stocks'!$A$6:$K$68,6,FALSE)</f>
        <v>2</v>
      </c>
      <c r="Q698" s="14">
        <f>VLOOKUP($C698,'Info on Coh Anal Stocks'!$A$6:$K$68,7,FALSE)</f>
        <v>4</v>
      </c>
      <c r="R698" s="14">
        <f>VLOOKUP($C698,'Info on Coh Anal Stocks'!$A$6:$K$68,8,FALSE)</f>
        <v>5</v>
      </c>
      <c r="S698" s="14">
        <f>VLOOKUP($C698,'Info on Coh Anal Stocks'!$A$6:$K$68,9,FALSE)</f>
        <v>0</v>
      </c>
      <c r="T698" s="14">
        <f>VLOOKUP($C698,'Info on Coh Anal Stocks'!$A$6:$K$68,10,FALSE)</f>
        <v>3</v>
      </c>
      <c r="U698">
        <f t="shared" si="45"/>
        <v>1987</v>
      </c>
      <c r="V698" s="14">
        <f>VLOOKUP($C698,'Info on Coh Anal Stocks'!$A$6:$K$68,10,FALSE)</f>
        <v>3</v>
      </c>
      <c r="W698" t="str">
        <f t="shared" si="46"/>
        <v>ocean</v>
      </c>
      <c r="X698">
        <f t="shared" si="43"/>
        <v>0</v>
      </c>
    </row>
    <row r="699" spans="1:24" x14ac:dyDescent="0.25">
      <c r="A699" s="14" t="str">
        <f t="shared" si="44"/>
        <v>ELW1987</v>
      </c>
      <c r="B699" s="14" t="s">
        <v>36</v>
      </c>
      <c r="C699" s="14" t="s">
        <v>41</v>
      </c>
      <c r="D699" s="14">
        <v>1987</v>
      </c>
      <c r="E699" s="14" t="s">
        <v>142</v>
      </c>
      <c r="F699" s="14" t="s">
        <v>142</v>
      </c>
      <c r="G699" s="14" t="s">
        <v>142</v>
      </c>
      <c r="H699" s="14" t="s">
        <v>142</v>
      </c>
      <c r="I699" s="14" t="s">
        <v>142</v>
      </c>
      <c r="J699" s="14" t="s">
        <v>142</v>
      </c>
      <c r="K699" s="14" t="s">
        <v>142</v>
      </c>
      <c r="L699" s="14" t="str">
        <f>VLOOKUP($C699,'Info on Coh Anal Stocks'!$A$6:$K$68,2,FALSE)</f>
        <v>WAC</v>
      </c>
      <c r="M699" s="14" t="str">
        <f>VLOOKUP($C699,'Info on Coh Anal Stocks'!$A$6:$K$68,3,FALSE)</f>
        <v>WAC</v>
      </c>
      <c r="N699" s="14" t="str">
        <f>VLOOKUP($C699,'Info on Coh Anal Stocks'!$A$6:$K$68,4,FALSE)</f>
        <v>Elwha Fall Fingerling</v>
      </c>
      <c r="O699" s="14">
        <f>VLOOKUP($C699,'Info on Coh Anal Stocks'!$A$6:$K$68,5,FALSE)</f>
        <v>3</v>
      </c>
      <c r="P699" s="14">
        <f>VLOOKUP($C699,'Info on Coh Anal Stocks'!$A$6:$K$68,6,FALSE)</f>
        <v>2</v>
      </c>
      <c r="Q699" s="14">
        <f>VLOOKUP($C699,'Info on Coh Anal Stocks'!$A$6:$K$68,7,FALSE)</f>
        <v>4</v>
      </c>
      <c r="R699" s="14">
        <f>VLOOKUP($C699,'Info on Coh Anal Stocks'!$A$6:$K$68,8,FALSE)</f>
        <v>5</v>
      </c>
      <c r="S699" s="14">
        <f>VLOOKUP($C699,'Info on Coh Anal Stocks'!$A$6:$K$68,9,FALSE)</f>
        <v>0</v>
      </c>
      <c r="T699" s="14">
        <f>VLOOKUP($C699,'Info on Coh Anal Stocks'!$A$6:$K$68,10,FALSE)</f>
        <v>3</v>
      </c>
      <c r="U699">
        <f t="shared" si="45"/>
        <v>1988</v>
      </c>
      <c r="V699" s="14">
        <f>VLOOKUP($C699,'Info on Coh Anal Stocks'!$A$6:$K$68,10,FALSE)</f>
        <v>3</v>
      </c>
      <c r="W699" t="str">
        <f t="shared" si="46"/>
        <v>ocean</v>
      </c>
      <c r="X699" t="str">
        <f t="shared" si="43"/>
        <v>na</v>
      </c>
    </row>
    <row r="700" spans="1:24" x14ac:dyDescent="0.25">
      <c r="A700" s="14" t="str">
        <f t="shared" si="44"/>
        <v>ELW1988</v>
      </c>
      <c r="B700" s="14" t="s">
        <v>36</v>
      </c>
      <c r="C700" s="14" t="s">
        <v>41</v>
      </c>
      <c r="D700" s="14">
        <v>1988</v>
      </c>
      <c r="E700" s="19">
        <v>1.333073E-5</v>
      </c>
      <c r="F700" s="19">
        <v>7.8150250000000006E-5</v>
      </c>
      <c r="G700" s="14">
        <v>2.0534660000000001E-4</v>
      </c>
      <c r="H700" s="14">
        <v>2</v>
      </c>
      <c r="I700" s="14">
        <v>5</v>
      </c>
      <c r="J700" s="14" t="s">
        <v>238</v>
      </c>
      <c r="K700" s="14">
        <v>5</v>
      </c>
      <c r="L700" s="14" t="str">
        <f>VLOOKUP($C700,'Info on Coh Anal Stocks'!$A$6:$K$68,2,FALSE)</f>
        <v>WAC</v>
      </c>
      <c r="M700" s="14" t="str">
        <f>VLOOKUP($C700,'Info on Coh Anal Stocks'!$A$6:$K$68,3,FALSE)</f>
        <v>WAC</v>
      </c>
      <c r="N700" s="14" t="str">
        <f>VLOOKUP($C700,'Info on Coh Anal Stocks'!$A$6:$K$68,4,FALSE)</f>
        <v>Elwha Fall Fingerling</v>
      </c>
      <c r="O700" s="14">
        <f>VLOOKUP($C700,'Info on Coh Anal Stocks'!$A$6:$K$68,5,FALSE)</f>
        <v>3</v>
      </c>
      <c r="P700" s="14">
        <f>VLOOKUP($C700,'Info on Coh Anal Stocks'!$A$6:$K$68,6,FALSE)</f>
        <v>2</v>
      </c>
      <c r="Q700" s="14">
        <f>VLOOKUP($C700,'Info on Coh Anal Stocks'!$A$6:$K$68,7,FALSE)</f>
        <v>4</v>
      </c>
      <c r="R700" s="14">
        <f>VLOOKUP($C700,'Info on Coh Anal Stocks'!$A$6:$K$68,8,FALSE)</f>
        <v>5</v>
      </c>
      <c r="S700" s="14">
        <f>VLOOKUP($C700,'Info on Coh Anal Stocks'!$A$6:$K$68,9,FALSE)</f>
        <v>0</v>
      </c>
      <c r="T700" s="14">
        <f>VLOOKUP($C700,'Info on Coh Anal Stocks'!$A$6:$K$68,10,FALSE)</f>
        <v>3</v>
      </c>
      <c r="U700">
        <f t="shared" si="45"/>
        <v>1989</v>
      </c>
      <c r="V700" s="14">
        <f>VLOOKUP($C700,'Info on Coh Anal Stocks'!$A$6:$K$68,10,FALSE)</f>
        <v>3</v>
      </c>
      <c r="W700" t="str">
        <f t="shared" si="46"/>
        <v>ocean</v>
      </c>
      <c r="X700">
        <f t="shared" si="43"/>
        <v>0</v>
      </c>
    </row>
    <row r="701" spans="1:24" x14ac:dyDescent="0.25">
      <c r="A701" s="14" t="str">
        <f t="shared" si="44"/>
        <v>ELW1989</v>
      </c>
      <c r="B701" s="14" t="s">
        <v>36</v>
      </c>
      <c r="C701" s="14" t="s">
        <v>41</v>
      </c>
      <c r="D701" s="14">
        <v>1989</v>
      </c>
      <c r="E701" s="14">
        <v>1.045045E-4</v>
      </c>
      <c r="F701" s="14">
        <v>7.8857370000000001E-4</v>
      </c>
      <c r="G701" s="14">
        <v>1.9757249999999998E-3</v>
      </c>
      <c r="H701" s="14">
        <v>2</v>
      </c>
      <c r="I701" s="14">
        <v>5</v>
      </c>
      <c r="J701" s="14" t="s">
        <v>238</v>
      </c>
      <c r="K701" s="14">
        <v>5</v>
      </c>
      <c r="L701" s="14" t="str">
        <f>VLOOKUP($C701,'Info on Coh Anal Stocks'!$A$6:$K$68,2,FALSE)</f>
        <v>WAC</v>
      </c>
      <c r="M701" s="14" t="str">
        <f>VLOOKUP($C701,'Info on Coh Anal Stocks'!$A$6:$K$68,3,FALSE)</f>
        <v>WAC</v>
      </c>
      <c r="N701" s="14" t="str">
        <f>VLOOKUP($C701,'Info on Coh Anal Stocks'!$A$6:$K$68,4,FALSE)</f>
        <v>Elwha Fall Fingerling</v>
      </c>
      <c r="O701" s="14">
        <f>VLOOKUP($C701,'Info on Coh Anal Stocks'!$A$6:$K$68,5,FALSE)</f>
        <v>3</v>
      </c>
      <c r="P701" s="14">
        <f>VLOOKUP($C701,'Info on Coh Anal Stocks'!$A$6:$K$68,6,FALSE)</f>
        <v>2</v>
      </c>
      <c r="Q701" s="14">
        <f>VLOOKUP($C701,'Info on Coh Anal Stocks'!$A$6:$K$68,7,FALSE)</f>
        <v>4</v>
      </c>
      <c r="R701" s="14">
        <f>VLOOKUP($C701,'Info on Coh Anal Stocks'!$A$6:$K$68,8,FALSE)</f>
        <v>5</v>
      </c>
      <c r="S701" s="14">
        <f>VLOOKUP($C701,'Info on Coh Anal Stocks'!$A$6:$K$68,9,FALSE)</f>
        <v>0</v>
      </c>
      <c r="T701" s="14">
        <f>VLOOKUP($C701,'Info on Coh Anal Stocks'!$A$6:$K$68,10,FALSE)</f>
        <v>3</v>
      </c>
      <c r="U701">
        <f t="shared" si="45"/>
        <v>1990</v>
      </c>
      <c r="V701" s="14">
        <f>VLOOKUP($C701,'Info on Coh Anal Stocks'!$A$6:$K$68,10,FALSE)</f>
        <v>3</v>
      </c>
      <c r="W701" t="str">
        <f t="shared" si="46"/>
        <v>ocean</v>
      </c>
      <c r="X701">
        <f t="shared" si="43"/>
        <v>0</v>
      </c>
    </row>
    <row r="702" spans="1:24" x14ac:dyDescent="0.25">
      <c r="A702" s="14" t="str">
        <f t="shared" si="44"/>
        <v>ELW1990</v>
      </c>
      <c r="B702" s="14" t="s">
        <v>36</v>
      </c>
      <c r="C702" s="14" t="s">
        <v>41</v>
      </c>
      <c r="D702" s="14">
        <v>1990</v>
      </c>
      <c r="E702" s="14">
        <v>2.6026290000000002E-4</v>
      </c>
      <c r="F702" s="14">
        <v>1.314487E-3</v>
      </c>
      <c r="G702" s="14">
        <v>3.198963E-3</v>
      </c>
      <c r="H702" s="14">
        <v>2</v>
      </c>
      <c r="I702" s="14">
        <v>5</v>
      </c>
      <c r="J702" s="14" t="s">
        <v>238</v>
      </c>
      <c r="K702" s="14">
        <v>5</v>
      </c>
      <c r="L702" s="14" t="str">
        <f>VLOOKUP($C702,'Info on Coh Anal Stocks'!$A$6:$K$68,2,FALSE)</f>
        <v>WAC</v>
      </c>
      <c r="M702" s="14" t="str">
        <f>VLOOKUP($C702,'Info on Coh Anal Stocks'!$A$6:$K$68,3,FALSE)</f>
        <v>WAC</v>
      </c>
      <c r="N702" s="14" t="str">
        <f>VLOOKUP($C702,'Info on Coh Anal Stocks'!$A$6:$K$68,4,FALSE)</f>
        <v>Elwha Fall Fingerling</v>
      </c>
      <c r="O702" s="14">
        <f>VLOOKUP($C702,'Info on Coh Anal Stocks'!$A$6:$K$68,5,FALSE)</f>
        <v>3</v>
      </c>
      <c r="P702" s="14">
        <f>VLOOKUP($C702,'Info on Coh Anal Stocks'!$A$6:$K$68,6,FALSE)</f>
        <v>2</v>
      </c>
      <c r="Q702" s="14">
        <f>VLOOKUP($C702,'Info on Coh Anal Stocks'!$A$6:$K$68,7,FALSE)</f>
        <v>4</v>
      </c>
      <c r="R702" s="14">
        <f>VLOOKUP($C702,'Info on Coh Anal Stocks'!$A$6:$K$68,8,FALSE)</f>
        <v>5</v>
      </c>
      <c r="S702" s="14">
        <f>VLOOKUP($C702,'Info on Coh Anal Stocks'!$A$6:$K$68,9,FALSE)</f>
        <v>0</v>
      </c>
      <c r="T702" s="14">
        <f>VLOOKUP($C702,'Info on Coh Anal Stocks'!$A$6:$K$68,10,FALSE)</f>
        <v>3</v>
      </c>
      <c r="U702">
        <f t="shared" si="45"/>
        <v>1991</v>
      </c>
      <c r="V702" s="14">
        <f>VLOOKUP($C702,'Info on Coh Anal Stocks'!$A$6:$K$68,10,FALSE)</f>
        <v>3</v>
      </c>
      <c r="W702" t="str">
        <f t="shared" si="46"/>
        <v>ocean</v>
      </c>
      <c r="X702">
        <f t="shared" si="43"/>
        <v>0</v>
      </c>
    </row>
    <row r="703" spans="1:24" x14ac:dyDescent="0.25">
      <c r="A703" s="14" t="str">
        <f t="shared" si="44"/>
        <v>ELW1991</v>
      </c>
      <c r="B703" s="14" t="s">
        <v>36</v>
      </c>
      <c r="C703" s="14" t="s">
        <v>41</v>
      </c>
      <c r="D703" s="14">
        <v>1991</v>
      </c>
      <c r="E703" s="19">
        <v>4.150089E-5</v>
      </c>
      <c r="F703" s="14">
        <v>2.2054940000000001E-4</v>
      </c>
      <c r="G703" s="14">
        <v>5.6465439999999997E-4</v>
      </c>
      <c r="H703" s="14">
        <v>2</v>
      </c>
      <c r="I703" s="14">
        <v>5</v>
      </c>
      <c r="J703" s="14" t="s">
        <v>238</v>
      </c>
      <c r="K703" s="14">
        <v>5</v>
      </c>
      <c r="L703" s="14" t="str">
        <f>VLOOKUP($C703,'Info on Coh Anal Stocks'!$A$6:$K$68,2,FALSE)</f>
        <v>WAC</v>
      </c>
      <c r="M703" s="14" t="str">
        <f>VLOOKUP($C703,'Info on Coh Anal Stocks'!$A$6:$K$68,3,FALSE)</f>
        <v>WAC</v>
      </c>
      <c r="N703" s="14" t="str">
        <f>VLOOKUP($C703,'Info on Coh Anal Stocks'!$A$6:$K$68,4,FALSE)</f>
        <v>Elwha Fall Fingerling</v>
      </c>
      <c r="O703" s="14">
        <f>VLOOKUP($C703,'Info on Coh Anal Stocks'!$A$6:$K$68,5,FALSE)</f>
        <v>3</v>
      </c>
      <c r="P703" s="14">
        <f>VLOOKUP($C703,'Info on Coh Anal Stocks'!$A$6:$K$68,6,FALSE)</f>
        <v>2</v>
      </c>
      <c r="Q703" s="14">
        <f>VLOOKUP($C703,'Info on Coh Anal Stocks'!$A$6:$K$68,7,FALSE)</f>
        <v>4</v>
      </c>
      <c r="R703" s="14">
        <f>VLOOKUP($C703,'Info on Coh Anal Stocks'!$A$6:$K$68,8,FALSE)</f>
        <v>5</v>
      </c>
      <c r="S703" s="14">
        <f>VLOOKUP($C703,'Info on Coh Anal Stocks'!$A$6:$K$68,9,FALSE)</f>
        <v>0</v>
      </c>
      <c r="T703" s="14">
        <f>VLOOKUP($C703,'Info on Coh Anal Stocks'!$A$6:$K$68,10,FALSE)</f>
        <v>3</v>
      </c>
      <c r="U703">
        <f t="shared" si="45"/>
        <v>1992</v>
      </c>
      <c r="V703" s="14">
        <f>VLOOKUP($C703,'Info on Coh Anal Stocks'!$A$6:$K$68,10,FALSE)</f>
        <v>3</v>
      </c>
      <c r="W703" t="str">
        <f t="shared" si="46"/>
        <v>ocean</v>
      </c>
      <c r="X703">
        <f t="shared" si="43"/>
        <v>0</v>
      </c>
    </row>
    <row r="704" spans="1:24" x14ac:dyDescent="0.25">
      <c r="A704" s="14" t="str">
        <f t="shared" si="44"/>
        <v>ELW1992</v>
      </c>
      <c r="B704" s="14" t="s">
        <v>36</v>
      </c>
      <c r="C704" s="14" t="s">
        <v>41</v>
      </c>
      <c r="D704" s="14">
        <v>1992</v>
      </c>
      <c r="E704" s="14">
        <v>1.3777789999999999E-4</v>
      </c>
      <c r="F704" s="14">
        <v>1.7684020000000001E-3</v>
      </c>
      <c r="G704" s="14">
        <v>4.8005449999999998E-3</v>
      </c>
      <c r="H704" s="14">
        <v>2</v>
      </c>
      <c r="I704" s="14">
        <v>5</v>
      </c>
      <c r="J704" s="14" t="s">
        <v>238</v>
      </c>
      <c r="K704" s="14">
        <v>5</v>
      </c>
      <c r="L704" s="14" t="str">
        <f>VLOOKUP($C704,'Info on Coh Anal Stocks'!$A$6:$K$68,2,FALSE)</f>
        <v>WAC</v>
      </c>
      <c r="M704" s="14" t="str">
        <f>VLOOKUP($C704,'Info on Coh Anal Stocks'!$A$6:$K$68,3,FALSE)</f>
        <v>WAC</v>
      </c>
      <c r="N704" s="14" t="str">
        <f>VLOOKUP($C704,'Info on Coh Anal Stocks'!$A$6:$K$68,4,FALSE)</f>
        <v>Elwha Fall Fingerling</v>
      </c>
      <c r="O704" s="14">
        <f>VLOOKUP($C704,'Info on Coh Anal Stocks'!$A$6:$K$68,5,FALSE)</f>
        <v>3</v>
      </c>
      <c r="P704" s="14">
        <f>VLOOKUP($C704,'Info on Coh Anal Stocks'!$A$6:$K$68,6,FALSE)</f>
        <v>2</v>
      </c>
      <c r="Q704" s="14">
        <f>VLOOKUP($C704,'Info on Coh Anal Stocks'!$A$6:$K$68,7,FALSE)</f>
        <v>4</v>
      </c>
      <c r="R704" s="14">
        <f>VLOOKUP($C704,'Info on Coh Anal Stocks'!$A$6:$K$68,8,FALSE)</f>
        <v>5</v>
      </c>
      <c r="S704" s="14">
        <f>VLOOKUP($C704,'Info on Coh Anal Stocks'!$A$6:$K$68,9,FALSE)</f>
        <v>0</v>
      </c>
      <c r="T704" s="14">
        <f>VLOOKUP($C704,'Info on Coh Anal Stocks'!$A$6:$K$68,10,FALSE)</f>
        <v>3</v>
      </c>
      <c r="U704">
        <f t="shared" si="45"/>
        <v>1993</v>
      </c>
      <c r="V704" s="14">
        <f>VLOOKUP($C704,'Info on Coh Anal Stocks'!$A$6:$K$68,10,FALSE)</f>
        <v>3</v>
      </c>
      <c r="W704" t="str">
        <f t="shared" si="46"/>
        <v>ocean</v>
      </c>
      <c r="X704">
        <f t="shared" si="43"/>
        <v>0</v>
      </c>
    </row>
    <row r="705" spans="1:24" x14ac:dyDescent="0.25">
      <c r="A705" s="14" t="str">
        <f t="shared" si="44"/>
        <v>ELW1993</v>
      </c>
      <c r="B705" s="14" t="s">
        <v>36</v>
      </c>
      <c r="C705" s="14" t="s">
        <v>41</v>
      </c>
      <c r="D705" s="14">
        <v>1993</v>
      </c>
      <c r="E705" s="14">
        <v>2.2113340000000001E-4</v>
      </c>
      <c r="F705" s="14">
        <v>1.859833E-3</v>
      </c>
      <c r="G705" s="14">
        <v>4.9935409999999998E-3</v>
      </c>
      <c r="H705" s="14">
        <v>2</v>
      </c>
      <c r="I705" s="14">
        <v>5</v>
      </c>
      <c r="J705" s="14" t="s">
        <v>238</v>
      </c>
      <c r="K705" s="14">
        <v>5</v>
      </c>
      <c r="L705" s="14" t="str">
        <f>VLOOKUP($C705,'Info on Coh Anal Stocks'!$A$6:$K$68,2,FALSE)</f>
        <v>WAC</v>
      </c>
      <c r="M705" s="14" t="str">
        <f>VLOOKUP($C705,'Info on Coh Anal Stocks'!$A$6:$K$68,3,FALSE)</f>
        <v>WAC</v>
      </c>
      <c r="N705" s="14" t="str">
        <f>VLOOKUP($C705,'Info on Coh Anal Stocks'!$A$6:$K$68,4,FALSE)</f>
        <v>Elwha Fall Fingerling</v>
      </c>
      <c r="O705" s="14">
        <f>VLOOKUP($C705,'Info on Coh Anal Stocks'!$A$6:$K$68,5,FALSE)</f>
        <v>3</v>
      </c>
      <c r="P705" s="14">
        <f>VLOOKUP($C705,'Info on Coh Anal Stocks'!$A$6:$K$68,6,FALSE)</f>
        <v>2</v>
      </c>
      <c r="Q705" s="14">
        <f>VLOOKUP($C705,'Info on Coh Anal Stocks'!$A$6:$K$68,7,FALSE)</f>
        <v>4</v>
      </c>
      <c r="R705" s="14">
        <f>VLOOKUP($C705,'Info on Coh Anal Stocks'!$A$6:$K$68,8,FALSE)</f>
        <v>5</v>
      </c>
      <c r="S705" s="14">
        <f>VLOOKUP($C705,'Info on Coh Anal Stocks'!$A$6:$K$68,9,FALSE)</f>
        <v>0</v>
      </c>
      <c r="T705" s="14">
        <f>VLOOKUP($C705,'Info on Coh Anal Stocks'!$A$6:$K$68,10,FALSE)</f>
        <v>3</v>
      </c>
      <c r="U705">
        <f t="shared" si="45"/>
        <v>1994</v>
      </c>
      <c r="V705" s="14">
        <f>VLOOKUP($C705,'Info on Coh Anal Stocks'!$A$6:$K$68,10,FALSE)</f>
        <v>3</v>
      </c>
      <c r="W705" t="str">
        <f t="shared" si="46"/>
        <v>ocean</v>
      </c>
      <c r="X705">
        <f t="shared" si="43"/>
        <v>0</v>
      </c>
    </row>
    <row r="706" spans="1:24" x14ac:dyDescent="0.25">
      <c r="A706" s="14" t="str">
        <f t="shared" si="44"/>
        <v>ELW1994</v>
      </c>
      <c r="B706" s="14" t="s">
        <v>36</v>
      </c>
      <c r="C706" s="14" t="s">
        <v>41</v>
      </c>
      <c r="D706" s="14">
        <v>1994</v>
      </c>
      <c r="E706" s="19">
        <v>5.2436699999999999E-5</v>
      </c>
      <c r="F706" s="14">
        <v>7.1913580000000003E-4</v>
      </c>
      <c r="G706" s="14">
        <v>2.0097689999999998E-3</v>
      </c>
      <c r="H706" s="14">
        <v>2</v>
      </c>
      <c r="I706" s="14">
        <v>5</v>
      </c>
      <c r="J706" s="14" t="s">
        <v>238</v>
      </c>
      <c r="K706" s="14">
        <v>5</v>
      </c>
      <c r="L706" s="14" t="str">
        <f>VLOOKUP($C706,'Info on Coh Anal Stocks'!$A$6:$K$68,2,FALSE)</f>
        <v>WAC</v>
      </c>
      <c r="M706" s="14" t="str">
        <f>VLOOKUP($C706,'Info on Coh Anal Stocks'!$A$6:$K$68,3,FALSE)</f>
        <v>WAC</v>
      </c>
      <c r="N706" s="14" t="str">
        <f>VLOOKUP($C706,'Info on Coh Anal Stocks'!$A$6:$K$68,4,FALSE)</f>
        <v>Elwha Fall Fingerling</v>
      </c>
      <c r="O706" s="14">
        <f>VLOOKUP($C706,'Info on Coh Anal Stocks'!$A$6:$K$68,5,FALSE)</f>
        <v>3</v>
      </c>
      <c r="P706" s="14">
        <f>VLOOKUP($C706,'Info on Coh Anal Stocks'!$A$6:$K$68,6,FALSE)</f>
        <v>2</v>
      </c>
      <c r="Q706" s="14">
        <f>VLOOKUP($C706,'Info on Coh Anal Stocks'!$A$6:$K$68,7,FALSE)</f>
        <v>4</v>
      </c>
      <c r="R706" s="14">
        <f>VLOOKUP($C706,'Info on Coh Anal Stocks'!$A$6:$K$68,8,FALSE)</f>
        <v>5</v>
      </c>
      <c r="S706" s="14">
        <f>VLOOKUP($C706,'Info on Coh Anal Stocks'!$A$6:$K$68,9,FALSE)</f>
        <v>0</v>
      </c>
      <c r="T706" s="14">
        <f>VLOOKUP($C706,'Info on Coh Anal Stocks'!$A$6:$K$68,10,FALSE)</f>
        <v>3</v>
      </c>
      <c r="U706">
        <f t="shared" si="45"/>
        <v>1995</v>
      </c>
      <c r="V706" s="14">
        <f>VLOOKUP($C706,'Info on Coh Anal Stocks'!$A$6:$K$68,10,FALSE)</f>
        <v>3</v>
      </c>
      <c r="W706" t="str">
        <f t="shared" si="46"/>
        <v>ocean</v>
      </c>
      <c r="X706">
        <f t="shared" si="43"/>
        <v>0</v>
      </c>
    </row>
    <row r="707" spans="1:24" x14ac:dyDescent="0.25">
      <c r="A707" s="14" t="str">
        <f t="shared" si="44"/>
        <v>GAD1972</v>
      </c>
      <c r="B707" s="14" t="s">
        <v>36</v>
      </c>
      <c r="C707" s="14" t="s">
        <v>43</v>
      </c>
      <c r="D707" s="14">
        <v>1972</v>
      </c>
      <c r="E707" s="14">
        <v>1.499114E-4</v>
      </c>
      <c r="F707" s="14">
        <v>3.0071659999999999E-3</v>
      </c>
      <c r="G707" s="14">
        <v>7.7293520000000001E-3</v>
      </c>
      <c r="H707" s="14">
        <v>2</v>
      </c>
      <c r="I707" s="14">
        <v>5</v>
      </c>
      <c r="J707" s="14" t="s">
        <v>238</v>
      </c>
      <c r="K707" s="14">
        <v>5</v>
      </c>
      <c r="L707" s="14" t="str">
        <f>VLOOKUP($C707,'Info on Coh Anal Stocks'!$A$6:$K$68,2,FALSE)</f>
        <v>PS</v>
      </c>
      <c r="M707" s="14" t="str">
        <f>VLOOKUP($C707,'Info on Coh Anal Stocks'!$A$6:$K$68,3,FALSE)</f>
        <v>HC</v>
      </c>
      <c r="N707" s="14" t="str">
        <f>VLOOKUP($C707,'Info on Coh Anal Stocks'!$A$6:$K$68,4,FALSE)</f>
        <v>George Adams Fall Fingerling</v>
      </c>
      <c r="O707" s="14">
        <f>VLOOKUP($C707,'Info on Coh Anal Stocks'!$A$6:$K$68,5,FALSE)</f>
        <v>3</v>
      </c>
      <c r="P707" s="14">
        <f>VLOOKUP($C707,'Info on Coh Anal Stocks'!$A$6:$K$68,6,FALSE)</f>
        <v>2</v>
      </c>
      <c r="Q707" s="14">
        <f>VLOOKUP($C707,'Info on Coh Anal Stocks'!$A$6:$K$68,7,FALSE)</f>
        <v>4</v>
      </c>
      <c r="R707" s="14">
        <f>VLOOKUP($C707,'Info on Coh Anal Stocks'!$A$6:$K$68,8,FALSE)</f>
        <v>5</v>
      </c>
      <c r="S707" s="14">
        <f>VLOOKUP($C707,'Info on Coh Anal Stocks'!$A$6:$K$68,9,FALSE)</f>
        <v>0</v>
      </c>
      <c r="T707" s="14">
        <f>VLOOKUP($C707,'Info on Coh Anal Stocks'!$A$6:$K$68,10,FALSE)</f>
        <v>3</v>
      </c>
      <c r="U707">
        <f t="shared" si="45"/>
        <v>1973</v>
      </c>
      <c r="V707" s="14">
        <f>VLOOKUP($C707,'Info on Coh Anal Stocks'!$A$6:$K$68,10,FALSE)</f>
        <v>3</v>
      </c>
      <c r="W707" t="str">
        <f t="shared" si="46"/>
        <v>ocean</v>
      </c>
      <c r="X707">
        <f t="shared" si="43"/>
        <v>0</v>
      </c>
    </row>
    <row r="708" spans="1:24" x14ac:dyDescent="0.25">
      <c r="A708" s="14" t="str">
        <f t="shared" si="44"/>
        <v>GAD1973</v>
      </c>
      <c r="B708" s="14" t="s">
        <v>36</v>
      </c>
      <c r="C708" s="14" t="s">
        <v>43</v>
      </c>
      <c r="D708" s="14">
        <v>1973</v>
      </c>
      <c r="E708" s="14" t="s">
        <v>142</v>
      </c>
      <c r="F708" s="14" t="s">
        <v>142</v>
      </c>
      <c r="G708" s="14" t="s">
        <v>142</v>
      </c>
      <c r="H708" s="14" t="s">
        <v>142</v>
      </c>
      <c r="I708" s="14" t="s">
        <v>142</v>
      </c>
      <c r="J708" s="14" t="s">
        <v>142</v>
      </c>
      <c r="K708" s="14" t="s">
        <v>142</v>
      </c>
      <c r="L708" s="14" t="str">
        <f>VLOOKUP($C708,'Info on Coh Anal Stocks'!$A$6:$K$68,2,FALSE)</f>
        <v>PS</v>
      </c>
      <c r="M708" s="14" t="str">
        <f>VLOOKUP($C708,'Info on Coh Anal Stocks'!$A$6:$K$68,3,FALSE)</f>
        <v>HC</v>
      </c>
      <c r="N708" s="14" t="str">
        <f>VLOOKUP($C708,'Info on Coh Anal Stocks'!$A$6:$K$68,4,FALSE)</f>
        <v>George Adams Fall Fingerling</v>
      </c>
      <c r="O708" s="14">
        <f>VLOOKUP($C708,'Info on Coh Anal Stocks'!$A$6:$K$68,5,FALSE)</f>
        <v>3</v>
      </c>
      <c r="P708" s="14">
        <f>VLOOKUP($C708,'Info on Coh Anal Stocks'!$A$6:$K$68,6,FALSE)</f>
        <v>2</v>
      </c>
      <c r="Q708" s="14">
        <f>VLOOKUP($C708,'Info on Coh Anal Stocks'!$A$6:$K$68,7,FALSE)</f>
        <v>4</v>
      </c>
      <c r="R708" s="14">
        <f>VLOOKUP($C708,'Info on Coh Anal Stocks'!$A$6:$K$68,8,FALSE)</f>
        <v>5</v>
      </c>
      <c r="S708" s="14">
        <f>VLOOKUP($C708,'Info on Coh Anal Stocks'!$A$6:$K$68,9,FALSE)</f>
        <v>0</v>
      </c>
      <c r="T708" s="14">
        <f>VLOOKUP($C708,'Info on Coh Anal Stocks'!$A$6:$K$68,10,FALSE)</f>
        <v>3</v>
      </c>
      <c r="U708">
        <f t="shared" si="45"/>
        <v>1974</v>
      </c>
      <c r="V708" s="14">
        <f>VLOOKUP($C708,'Info on Coh Anal Stocks'!$A$6:$K$68,10,FALSE)</f>
        <v>3</v>
      </c>
      <c r="W708" t="str">
        <f t="shared" si="46"/>
        <v>ocean</v>
      </c>
      <c r="X708" t="str">
        <f t="shared" si="43"/>
        <v>na</v>
      </c>
    </row>
    <row r="709" spans="1:24" x14ac:dyDescent="0.25">
      <c r="A709" s="14" t="str">
        <f t="shared" si="44"/>
        <v>GAD1974</v>
      </c>
      <c r="B709" s="14" t="s">
        <v>36</v>
      </c>
      <c r="C709" s="14" t="s">
        <v>43</v>
      </c>
      <c r="D709" s="14">
        <v>1974</v>
      </c>
      <c r="E709" s="14">
        <v>4.2441889999999998E-3</v>
      </c>
      <c r="F709" s="14">
        <v>1.5861110000000001E-2</v>
      </c>
      <c r="G709" s="14">
        <v>3.8970820000000003E-2</v>
      </c>
      <c r="H709" s="14">
        <v>2</v>
      </c>
      <c r="I709" s="14">
        <v>5</v>
      </c>
      <c r="J709" s="14" t="s">
        <v>238</v>
      </c>
      <c r="K709" s="14">
        <v>5</v>
      </c>
      <c r="L709" s="14" t="str">
        <f>VLOOKUP($C709,'Info on Coh Anal Stocks'!$A$6:$K$68,2,FALSE)</f>
        <v>PS</v>
      </c>
      <c r="M709" s="14" t="str">
        <f>VLOOKUP($C709,'Info on Coh Anal Stocks'!$A$6:$K$68,3,FALSE)</f>
        <v>HC</v>
      </c>
      <c r="N709" s="14" t="str">
        <f>VLOOKUP($C709,'Info on Coh Anal Stocks'!$A$6:$K$68,4,FALSE)</f>
        <v>George Adams Fall Fingerling</v>
      </c>
      <c r="O709" s="14">
        <f>VLOOKUP($C709,'Info on Coh Anal Stocks'!$A$6:$K$68,5,FALSE)</f>
        <v>3</v>
      </c>
      <c r="P709" s="14">
        <f>VLOOKUP($C709,'Info on Coh Anal Stocks'!$A$6:$K$68,6,FALSE)</f>
        <v>2</v>
      </c>
      <c r="Q709" s="14">
        <f>VLOOKUP($C709,'Info on Coh Anal Stocks'!$A$6:$K$68,7,FALSE)</f>
        <v>4</v>
      </c>
      <c r="R709" s="14">
        <f>VLOOKUP($C709,'Info on Coh Anal Stocks'!$A$6:$K$68,8,FALSE)</f>
        <v>5</v>
      </c>
      <c r="S709" s="14">
        <f>VLOOKUP($C709,'Info on Coh Anal Stocks'!$A$6:$K$68,9,FALSE)</f>
        <v>0</v>
      </c>
      <c r="T709" s="14">
        <f>VLOOKUP($C709,'Info on Coh Anal Stocks'!$A$6:$K$68,10,FALSE)</f>
        <v>3</v>
      </c>
      <c r="U709">
        <f t="shared" si="45"/>
        <v>1975</v>
      </c>
      <c r="V709" s="14">
        <f>VLOOKUP($C709,'Info on Coh Anal Stocks'!$A$6:$K$68,10,FALSE)</f>
        <v>3</v>
      </c>
      <c r="W709" t="str">
        <f t="shared" si="46"/>
        <v>ocean</v>
      </c>
      <c r="X709">
        <f t="shared" si="43"/>
        <v>0</v>
      </c>
    </row>
    <row r="710" spans="1:24" x14ac:dyDescent="0.25">
      <c r="A710" s="14" t="str">
        <f t="shared" si="44"/>
        <v>GAD1975</v>
      </c>
      <c r="B710" s="14" t="s">
        <v>36</v>
      </c>
      <c r="C710" s="14" t="s">
        <v>43</v>
      </c>
      <c r="D710" s="14">
        <v>1975</v>
      </c>
      <c r="E710" s="14">
        <v>5.9818410000000001E-4</v>
      </c>
      <c r="F710" s="14">
        <v>2.3045520000000001E-3</v>
      </c>
      <c r="G710" s="14">
        <v>5.4480420000000002E-3</v>
      </c>
      <c r="H710" s="14">
        <v>2</v>
      </c>
      <c r="I710" s="14">
        <v>5</v>
      </c>
      <c r="J710" s="14" t="s">
        <v>238</v>
      </c>
      <c r="K710" s="14">
        <v>5</v>
      </c>
      <c r="L710" s="14" t="str">
        <f>VLOOKUP($C710,'Info on Coh Anal Stocks'!$A$6:$K$68,2,FALSE)</f>
        <v>PS</v>
      </c>
      <c r="M710" s="14" t="str">
        <f>VLOOKUP($C710,'Info on Coh Anal Stocks'!$A$6:$K$68,3,FALSE)</f>
        <v>HC</v>
      </c>
      <c r="N710" s="14" t="str">
        <f>VLOOKUP($C710,'Info on Coh Anal Stocks'!$A$6:$K$68,4,FALSE)</f>
        <v>George Adams Fall Fingerling</v>
      </c>
      <c r="O710" s="14">
        <f>VLOOKUP($C710,'Info on Coh Anal Stocks'!$A$6:$K$68,5,FALSE)</f>
        <v>3</v>
      </c>
      <c r="P710" s="14">
        <f>VLOOKUP($C710,'Info on Coh Anal Stocks'!$A$6:$K$68,6,FALSE)</f>
        <v>2</v>
      </c>
      <c r="Q710" s="14">
        <f>VLOOKUP($C710,'Info on Coh Anal Stocks'!$A$6:$K$68,7,FALSE)</f>
        <v>4</v>
      </c>
      <c r="R710" s="14">
        <f>VLOOKUP($C710,'Info on Coh Anal Stocks'!$A$6:$K$68,8,FALSE)</f>
        <v>5</v>
      </c>
      <c r="S710" s="14">
        <f>VLOOKUP($C710,'Info on Coh Anal Stocks'!$A$6:$K$68,9,FALSE)</f>
        <v>0</v>
      </c>
      <c r="T710" s="14">
        <f>VLOOKUP($C710,'Info on Coh Anal Stocks'!$A$6:$K$68,10,FALSE)</f>
        <v>3</v>
      </c>
      <c r="U710">
        <f t="shared" si="45"/>
        <v>1976</v>
      </c>
      <c r="V710" s="14">
        <f>VLOOKUP($C710,'Info on Coh Anal Stocks'!$A$6:$K$68,10,FALSE)</f>
        <v>3</v>
      </c>
      <c r="W710" t="str">
        <f t="shared" si="46"/>
        <v>ocean</v>
      </c>
      <c r="X710">
        <f t="shared" si="43"/>
        <v>0</v>
      </c>
    </row>
    <row r="711" spans="1:24" x14ac:dyDescent="0.25">
      <c r="A711" s="14" t="str">
        <f t="shared" si="44"/>
        <v>GAD1976</v>
      </c>
      <c r="B711" s="14" t="s">
        <v>36</v>
      </c>
      <c r="C711" s="14" t="s">
        <v>43</v>
      </c>
      <c r="D711" s="14">
        <v>1976</v>
      </c>
      <c r="E711" s="14" t="s">
        <v>142</v>
      </c>
      <c r="F711" s="14" t="s">
        <v>142</v>
      </c>
      <c r="G711" s="14" t="s">
        <v>142</v>
      </c>
      <c r="H711" s="14" t="s">
        <v>142</v>
      </c>
      <c r="I711" s="14" t="s">
        <v>142</v>
      </c>
      <c r="J711" s="14" t="s">
        <v>142</v>
      </c>
      <c r="K711" s="14" t="s">
        <v>142</v>
      </c>
      <c r="L711" s="14" t="str">
        <f>VLOOKUP($C711,'Info on Coh Anal Stocks'!$A$6:$K$68,2,FALSE)</f>
        <v>PS</v>
      </c>
      <c r="M711" s="14" t="str">
        <f>VLOOKUP($C711,'Info on Coh Anal Stocks'!$A$6:$K$68,3,FALSE)</f>
        <v>HC</v>
      </c>
      <c r="N711" s="14" t="str">
        <f>VLOOKUP($C711,'Info on Coh Anal Stocks'!$A$6:$K$68,4,FALSE)</f>
        <v>George Adams Fall Fingerling</v>
      </c>
      <c r="O711" s="14">
        <f>VLOOKUP($C711,'Info on Coh Anal Stocks'!$A$6:$K$68,5,FALSE)</f>
        <v>3</v>
      </c>
      <c r="P711" s="14">
        <f>VLOOKUP($C711,'Info on Coh Anal Stocks'!$A$6:$K$68,6,FALSE)</f>
        <v>2</v>
      </c>
      <c r="Q711" s="14">
        <f>VLOOKUP($C711,'Info on Coh Anal Stocks'!$A$6:$K$68,7,FALSE)</f>
        <v>4</v>
      </c>
      <c r="R711" s="14">
        <f>VLOOKUP($C711,'Info on Coh Anal Stocks'!$A$6:$K$68,8,FALSE)</f>
        <v>5</v>
      </c>
      <c r="S711" s="14">
        <f>VLOOKUP($C711,'Info on Coh Anal Stocks'!$A$6:$K$68,9,FALSE)</f>
        <v>0</v>
      </c>
      <c r="T711" s="14">
        <f>VLOOKUP($C711,'Info on Coh Anal Stocks'!$A$6:$K$68,10,FALSE)</f>
        <v>3</v>
      </c>
      <c r="U711">
        <f t="shared" si="45"/>
        <v>1977</v>
      </c>
      <c r="V711" s="14">
        <f>VLOOKUP($C711,'Info on Coh Anal Stocks'!$A$6:$K$68,10,FALSE)</f>
        <v>3</v>
      </c>
      <c r="W711" t="str">
        <f t="shared" si="46"/>
        <v>ocean</v>
      </c>
      <c r="X711" t="str">
        <f t="shared" si="43"/>
        <v>na</v>
      </c>
    </row>
    <row r="712" spans="1:24" x14ac:dyDescent="0.25">
      <c r="A712" s="14" t="str">
        <f t="shared" si="44"/>
        <v>GAD1977</v>
      </c>
      <c r="B712" s="14" t="s">
        <v>36</v>
      </c>
      <c r="C712" s="14" t="s">
        <v>43</v>
      </c>
      <c r="D712" s="14">
        <v>1977</v>
      </c>
      <c r="E712" s="14" t="s">
        <v>142</v>
      </c>
      <c r="F712" s="14" t="s">
        <v>142</v>
      </c>
      <c r="G712" s="14" t="s">
        <v>142</v>
      </c>
      <c r="H712" s="14" t="s">
        <v>142</v>
      </c>
      <c r="I712" s="14" t="s">
        <v>142</v>
      </c>
      <c r="J712" s="14" t="s">
        <v>142</v>
      </c>
      <c r="K712" s="14" t="s">
        <v>142</v>
      </c>
      <c r="L712" s="14" t="str">
        <f>VLOOKUP($C712,'Info on Coh Anal Stocks'!$A$6:$K$68,2,FALSE)</f>
        <v>PS</v>
      </c>
      <c r="M712" s="14" t="str">
        <f>VLOOKUP($C712,'Info on Coh Anal Stocks'!$A$6:$K$68,3,FALSE)</f>
        <v>HC</v>
      </c>
      <c r="N712" s="14" t="str">
        <f>VLOOKUP($C712,'Info on Coh Anal Stocks'!$A$6:$K$68,4,FALSE)</f>
        <v>George Adams Fall Fingerling</v>
      </c>
      <c r="O712" s="14">
        <f>VLOOKUP($C712,'Info on Coh Anal Stocks'!$A$6:$K$68,5,FALSE)</f>
        <v>3</v>
      </c>
      <c r="P712" s="14">
        <f>VLOOKUP($C712,'Info on Coh Anal Stocks'!$A$6:$K$68,6,FALSE)</f>
        <v>2</v>
      </c>
      <c r="Q712" s="14">
        <f>VLOOKUP($C712,'Info on Coh Anal Stocks'!$A$6:$K$68,7,FALSE)</f>
        <v>4</v>
      </c>
      <c r="R712" s="14">
        <f>VLOOKUP($C712,'Info on Coh Anal Stocks'!$A$6:$K$68,8,FALSE)</f>
        <v>5</v>
      </c>
      <c r="S712" s="14">
        <f>VLOOKUP($C712,'Info on Coh Anal Stocks'!$A$6:$K$68,9,FALSE)</f>
        <v>0</v>
      </c>
      <c r="T712" s="14">
        <f>VLOOKUP($C712,'Info on Coh Anal Stocks'!$A$6:$K$68,10,FALSE)</f>
        <v>3</v>
      </c>
      <c r="U712">
        <f t="shared" si="45"/>
        <v>1978</v>
      </c>
      <c r="V712" s="14">
        <f>VLOOKUP($C712,'Info on Coh Anal Stocks'!$A$6:$K$68,10,FALSE)</f>
        <v>3</v>
      </c>
      <c r="W712" t="str">
        <f t="shared" si="46"/>
        <v>ocean</v>
      </c>
      <c r="X712" t="str">
        <f t="shared" si="43"/>
        <v>na</v>
      </c>
    </row>
    <row r="713" spans="1:24" x14ac:dyDescent="0.25">
      <c r="A713" s="14" t="str">
        <f t="shared" si="44"/>
        <v>GAD1978</v>
      </c>
      <c r="B713" s="14" t="s">
        <v>36</v>
      </c>
      <c r="C713" s="14" t="s">
        <v>43</v>
      </c>
      <c r="D713" s="14">
        <v>1978</v>
      </c>
      <c r="E713" s="14">
        <v>7.9433950000000007E-3</v>
      </c>
      <c r="F713" s="14">
        <v>2.6460560000000001E-2</v>
      </c>
      <c r="G713" s="14">
        <v>6.3052040000000004E-2</v>
      </c>
      <c r="H713" s="14">
        <v>2</v>
      </c>
      <c r="I713" s="14">
        <v>5</v>
      </c>
      <c r="J713" s="14" t="s">
        <v>238</v>
      </c>
      <c r="K713" s="14">
        <v>5</v>
      </c>
      <c r="L713" s="14" t="str">
        <f>VLOOKUP($C713,'Info on Coh Anal Stocks'!$A$6:$K$68,2,FALSE)</f>
        <v>PS</v>
      </c>
      <c r="M713" s="14" t="str">
        <f>VLOOKUP($C713,'Info on Coh Anal Stocks'!$A$6:$K$68,3,FALSE)</f>
        <v>HC</v>
      </c>
      <c r="N713" s="14" t="str">
        <f>VLOOKUP($C713,'Info on Coh Anal Stocks'!$A$6:$K$68,4,FALSE)</f>
        <v>George Adams Fall Fingerling</v>
      </c>
      <c r="O713" s="14">
        <f>VLOOKUP($C713,'Info on Coh Anal Stocks'!$A$6:$K$68,5,FALSE)</f>
        <v>3</v>
      </c>
      <c r="P713" s="14">
        <f>VLOOKUP($C713,'Info on Coh Anal Stocks'!$A$6:$K$68,6,FALSE)</f>
        <v>2</v>
      </c>
      <c r="Q713" s="14">
        <f>VLOOKUP($C713,'Info on Coh Anal Stocks'!$A$6:$K$68,7,FALSE)</f>
        <v>4</v>
      </c>
      <c r="R713" s="14">
        <f>VLOOKUP($C713,'Info on Coh Anal Stocks'!$A$6:$K$68,8,FALSE)</f>
        <v>5</v>
      </c>
      <c r="S713" s="14">
        <f>VLOOKUP($C713,'Info on Coh Anal Stocks'!$A$6:$K$68,9,FALSE)</f>
        <v>0</v>
      </c>
      <c r="T713" s="14">
        <f>VLOOKUP($C713,'Info on Coh Anal Stocks'!$A$6:$K$68,10,FALSE)</f>
        <v>3</v>
      </c>
      <c r="U713">
        <f t="shared" si="45"/>
        <v>1979</v>
      </c>
      <c r="V713" s="14">
        <f>VLOOKUP($C713,'Info on Coh Anal Stocks'!$A$6:$K$68,10,FALSE)</f>
        <v>3</v>
      </c>
      <c r="W713" t="str">
        <f t="shared" si="46"/>
        <v>ocean</v>
      </c>
      <c r="X713">
        <f t="shared" si="43"/>
        <v>0</v>
      </c>
    </row>
    <row r="714" spans="1:24" x14ac:dyDescent="0.25">
      <c r="A714" s="14" t="str">
        <f t="shared" si="44"/>
        <v>GAD1979</v>
      </c>
      <c r="B714" s="14" t="s">
        <v>36</v>
      </c>
      <c r="C714" s="14" t="s">
        <v>43</v>
      </c>
      <c r="D714" s="14">
        <v>1979</v>
      </c>
      <c r="E714" s="14">
        <v>6.5608840000000001E-4</v>
      </c>
      <c r="F714" s="14">
        <v>3.6265960000000002E-3</v>
      </c>
      <c r="G714" s="14">
        <v>9.2323500000000003E-3</v>
      </c>
      <c r="H714" s="14">
        <v>2</v>
      </c>
      <c r="I714" s="14">
        <v>5</v>
      </c>
      <c r="J714" s="14" t="s">
        <v>238</v>
      </c>
      <c r="K714" s="14">
        <v>5</v>
      </c>
      <c r="L714" s="14" t="str">
        <f>VLOOKUP($C714,'Info on Coh Anal Stocks'!$A$6:$K$68,2,FALSE)</f>
        <v>PS</v>
      </c>
      <c r="M714" s="14" t="str">
        <f>VLOOKUP($C714,'Info on Coh Anal Stocks'!$A$6:$K$68,3,FALSE)</f>
        <v>HC</v>
      </c>
      <c r="N714" s="14" t="str">
        <f>VLOOKUP($C714,'Info on Coh Anal Stocks'!$A$6:$K$68,4,FALSE)</f>
        <v>George Adams Fall Fingerling</v>
      </c>
      <c r="O714" s="14">
        <f>VLOOKUP($C714,'Info on Coh Anal Stocks'!$A$6:$K$68,5,FALSE)</f>
        <v>3</v>
      </c>
      <c r="P714" s="14">
        <f>VLOOKUP($C714,'Info on Coh Anal Stocks'!$A$6:$K$68,6,FALSE)</f>
        <v>2</v>
      </c>
      <c r="Q714" s="14">
        <f>VLOOKUP($C714,'Info on Coh Anal Stocks'!$A$6:$K$68,7,FALSE)</f>
        <v>4</v>
      </c>
      <c r="R714" s="14">
        <f>VLOOKUP($C714,'Info on Coh Anal Stocks'!$A$6:$K$68,8,FALSE)</f>
        <v>5</v>
      </c>
      <c r="S714" s="14">
        <f>VLOOKUP($C714,'Info on Coh Anal Stocks'!$A$6:$K$68,9,FALSE)</f>
        <v>0</v>
      </c>
      <c r="T714" s="14">
        <f>VLOOKUP($C714,'Info on Coh Anal Stocks'!$A$6:$K$68,10,FALSE)</f>
        <v>3</v>
      </c>
      <c r="U714">
        <f t="shared" si="45"/>
        <v>1980</v>
      </c>
      <c r="V714" s="14">
        <f>VLOOKUP($C714,'Info on Coh Anal Stocks'!$A$6:$K$68,10,FALSE)</f>
        <v>3</v>
      </c>
      <c r="W714" t="str">
        <f t="shared" si="46"/>
        <v>ocean</v>
      </c>
      <c r="X714">
        <f t="shared" ref="X714:X777" si="47">IF(EXACT(I714,"na"),"na",I714-K714)</f>
        <v>0</v>
      </c>
    </row>
    <row r="715" spans="1:24" x14ac:dyDescent="0.25">
      <c r="A715" s="14" t="str">
        <f t="shared" si="44"/>
        <v>GAD1980</v>
      </c>
      <c r="B715" s="14" t="s">
        <v>36</v>
      </c>
      <c r="C715" s="14" t="s">
        <v>43</v>
      </c>
      <c r="D715" s="14">
        <v>1980</v>
      </c>
      <c r="E715" s="14">
        <v>5.4343740000000005E-4</v>
      </c>
      <c r="F715" s="14">
        <v>2.016426E-3</v>
      </c>
      <c r="G715" s="14">
        <v>4.6502269999999998E-3</v>
      </c>
      <c r="H715" s="14">
        <v>2</v>
      </c>
      <c r="I715" s="14">
        <v>5</v>
      </c>
      <c r="J715" s="14" t="s">
        <v>238</v>
      </c>
      <c r="K715" s="14">
        <v>5</v>
      </c>
      <c r="L715" s="14" t="str">
        <f>VLOOKUP($C715,'Info on Coh Anal Stocks'!$A$6:$K$68,2,FALSE)</f>
        <v>PS</v>
      </c>
      <c r="M715" s="14" t="str">
        <f>VLOOKUP($C715,'Info on Coh Anal Stocks'!$A$6:$K$68,3,FALSE)</f>
        <v>HC</v>
      </c>
      <c r="N715" s="14" t="str">
        <f>VLOOKUP($C715,'Info on Coh Anal Stocks'!$A$6:$K$68,4,FALSE)</f>
        <v>George Adams Fall Fingerling</v>
      </c>
      <c r="O715" s="14">
        <f>VLOOKUP($C715,'Info on Coh Anal Stocks'!$A$6:$K$68,5,FALSE)</f>
        <v>3</v>
      </c>
      <c r="P715" s="14">
        <f>VLOOKUP($C715,'Info on Coh Anal Stocks'!$A$6:$K$68,6,FALSE)</f>
        <v>2</v>
      </c>
      <c r="Q715" s="14">
        <f>VLOOKUP($C715,'Info on Coh Anal Stocks'!$A$6:$K$68,7,FALSE)</f>
        <v>4</v>
      </c>
      <c r="R715" s="14">
        <f>VLOOKUP($C715,'Info on Coh Anal Stocks'!$A$6:$K$68,8,FALSE)</f>
        <v>5</v>
      </c>
      <c r="S715" s="14">
        <f>VLOOKUP($C715,'Info on Coh Anal Stocks'!$A$6:$K$68,9,FALSE)</f>
        <v>0</v>
      </c>
      <c r="T715" s="14">
        <f>VLOOKUP($C715,'Info on Coh Anal Stocks'!$A$6:$K$68,10,FALSE)</f>
        <v>3</v>
      </c>
      <c r="U715">
        <f t="shared" si="45"/>
        <v>1981</v>
      </c>
      <c r="V715" s="14">
        <f>VLOOKUP($C715,'Info on Coh Anal Stocks'!$A$6:$K$68,10,FALSE)</f>
        <v>3</v>
      </c>
      <c r="W715" t="str">
        <f t="shared" si="46"/>
        <v>ocean</v>
      </c>
      <c r="X715">
        <f t="shared" si="47"/>
        <v>0</v>
      </c>
    </row>
    <row r="716" spans="1:24" x14ac:dyDescent="0.25">
      <c r="A716" s="14" t="str">
        <f t="shared" si="44"/>
        <v>GAD1981</v>
      </c>
      <c r="B716" s="14" t="s">
        <v>36</v>
      </c>
      <c r="C716" s="14" t="s">
        <v>43</v>
      </c>
      <c r="D716" s="14">
        <v>1981</v>
      </c>
      <c r="E716" s="14">
        <v>5.2462960000000001E-3</v>
      </c>
      <c r="F716" s="14">
        <v>1.633677E-2</v>
      </c>
      <c r="G716" s="14">
        <v>3.7003179999999997E-2</v>
      </c>
      <c r="H716" s="14">
        <v>2</v>
      </c>
      <c r="I716" s="14">
        <v>5</v>
      </c>
      <c r="J716" s="14" t="s">
        <v>238</v>
      </c>
      <c r="K716" s="14">
        <v>5</v>
      </c>
      <c r="L716" s="14" t="str">
        <f>VLOOKUP($C716,'Info on Coh Anal Stocks'!$A$6:$K$68,2,FALSE)</f>
        <v>PS</v>
      </c>
      <c r="M716" s="14" t="str">
        <f>VLOOKUP($C716,'Info on Coh Anal Stocks'!$A$6:$K$68,3,FALSE)</f>
        <v>HC</v>
      </c>
      <c r="N716" s="14" t="str">
        <f>VLOOKUP($C716,'Info on Coh Anal Stocks'!$A$6:$K$68,4,FALSE)</f>
        <v>George Adams Fall Fingerling</v>
      </c>
      <c r="O716" s="14">
        <f>VLOOKUP($C716,'Info on Coh Anal Stocks'!$A$6:$K$68,5,FALSE)</f>
        <v>3</v>
      </c>
      <c r="P716" s="14">
        <f>VLOOKUP($C716,'Info on Coh Anal Stocks'!$A$6:$K$68,6,FALSE)</f>
        <v>2</v>
      </c>
      <c r="Q716" s="14">
        <f>VLOOKUP($C716,'Info on Coh Anal Stocks'!$A$6:$K$68,7,FALSE)</f>
        <v>4</v>
      </c>
      <c r="R716" s="14">
        <f>VLOOKUP($C716,'Info on Coh Anal Stocks'!$A$6:$K$68,8,FALSE)</f>
        <v>5</v>
      </c>
      <c r="S716" s="14">
        <f>VLOOKUP($C716,'Info on Coh Anal Stocks'!$A$6:$K$68,9,FALSE)</f>
        <v>0</v>
      </c>
      <c r="T716" s="14">
        <f>VLOOKUP($C716,'Info on Coh Anal Stocks'!$A$6:$K$68,10,FALSE)</f>
        <v>3</v>
      </c>
      <c r="U716">
        <f t="shared" si="45"/>
        <v>1982</v>
      </c>
      <c r="V716" s="14">
        <f>VLOOKUP($C716,'Info on Coh Anal Stocks'!$A$6:$K$68,10,FALSE)</f>
        <v>3</v>
      </c>
      <c r="W716" t="str">
        <f t="shared" si="46"/>
        <v>ocean</v>
      </c>
      <c r="X716">
        <f t="shared" si="47"/>
        <v>0</v>
      </c>
    </row>
    <row r="717" spans="1:24" x14ac:dyDescent="0.25">
      <c r="A717" s="14" t="str">
        <f t="shared" si="44"/>
        <v>GAD1982</v>
      </c>
      <c r="B717" s="14" t="s">
        <v>36</v>
      </c>
      <c r="C717" s="14" t="s">
        <v>43</v>
      </c>
      <c r="D717" s="14">
        <v>1982</v>
      </c>
      <c r="E717" s="14" t="s">
        <v>142</v>
      </c>
      <c r="F717" s="14" t="s">
        <v>142</v>
      </c>
      <c r="G717" s="14" t="s">
        <v>142</v>
      </c>
      <c r="H717" s="14" t="s">
        <v>142</v>
      </c>
      <c r="I717" s="14" t="s">
        <v>142</v>
      </c>
      <c r="J717" s="14" t="s">
        <v>142</v>
      </c>
      <c r="K717" s="14" t="s">
        <v>142</v>
      </c>
      <c r="L717" s="14" t="str">
        <f>VLOOKUP($C717,'Info on Coh Anal Stocks'!$A$6:$K$68,2,FALSE)</f>
        <v>PS</v>
      </c>
      <c r="M717" s="14" t="str">
        <f>VLOOKUP($C717,'Info on Coh Anal Stocks'!$A$6:$K$68,3,FALSE)</f>
        <v>HC</v>
      </c>
      <c r="N717" s="14" t="str">
        <f>VLOOKUP($C717,'Info on Coh Anal Stocks'!$A$6:$K$68,4,FALSE)</f>
        <v>George Adams Fall Fingerling</v>
      </c>
      <c r="O717" s="14">
        <f>VLOOKUP($C717,'Info on Coh Anal Stocks'!$A$6:$K$68,5,FALSE)</f>
        <v>3</v>
      </c>
      <c r="P717" s="14">
        <f>VLOOKUP($C717,'Info on Coh Anal Stocks'!$A$6:$K$68,6,FALSE)</f>
        <v>2</v>
      </c>
      <c r="Q717" s="14">
        <f>VLOOKUP($C717,'Info on Coh Anal Stocks'!$A$6:$K$68,7,FALSE)</f>
        <v>4</v>
      </c>
      <c r="R717" s="14">
        <f>VLOOKUP($C717,'Info on Coh Anal Stocks'!$A$6:$K$68,8,FALSE)</f>
        <v>5</v>
      </c>
      <c r="S717" s="14">
        <f>VLOOKUP($C717,'Info on Coh Anal Stocks'!$A$6:$K$68,9,FALSE)</f>
        <v>0</v>
      </c>
      <c r="T717" s="14">
        <f>VLOOKUP($C717,'Info on Coh Anal Stocks'!$A$6:$K$68,10,FALSE)</f>
        <v>3</v>
      </c>
      <c r="U717">
        <f t="shared" si="45"/>
        <v>1983</v>
      </c>
      <c r="V717" s="14">
        <f>VLOOKUP($C717,'Info on Coh Anal Stocks'!$A$6:$K$68,10,FALSE)</f>
        <v>3</v>
      </c>
      <c r="W717" t="str">
        <f t="shared" si="46"/>
        <v>ocean</v>
      </c>
      <c r="X717" t="str">
        <f t="shared" si="47"/>
        <v>na</v>
      </c>
    </row>
    <row r="718" spans="1:24" x14ac:dyDescent="0.25">
      <c r="A718" s="14" t="str">
        <f t="shared" si="44"/>
        <v>GAD1983</v>
      </c>
      <c r="B718" s="14" t="s">
        <v>36</v>
      </c>
      <c r="C718" s="14" t="s">
        <v>43</v>
      </c>
      <c r="D718" s="14">
        <v>1983</v>
      </c>
      <c r="E718" s="14" t="s">
        <v>142</v>
      </c>
      <c r="F718" s="14" t="s">
        <v>142</v>
      </c>
      <c r="G718" s="14" t="s">
        <v>142</v>
      </c>
      <c r="H718" s="14" t="s">
        <v>142</v>
      </c>
      <c r="I718" s="14" t="s">
        <v>142</v>
      </c>
      <c r="J718" s="14" t="s">
        <v>142</v>
      </c>
      <c r="K718" s="14" t="s">
        <v>142</v>
      </c>
      <c r="L718" s="14" t="str">
        <f>VLOOKUP($C718,'Info on Coh Anal Stocks'!$A$6:$K$68,2,FALSE)</f>
        <v>PS</v>
      </c>
      <c r="M718" s="14" t="str">
        <f>VLOOKUP($C718,'Info on Coh Anal Stocks'!$A$6:$K$68,3,FALSE)</f>
        <v>HC</v>
      </c>
      <c r="N718" s="14" t="str">
        <f>VLOOKUP($C718,'Info on Coh Anal Stocks'!$A$6:$K$68,4,FALSE)</f>
        <v>George Adams Fall Fingerling</v>
      </c>
      <c r="O718" s="14">
        <f>VLOOKUP($C718,'Info on Coh Anal Stocks'!$A$6:$K$68,5,FALSE)</f>
        <v>3</v>
      </c>
      <c r="P718" s="14">
        <f>VLOOKUP($C718,'Info on Coh Anal Stocks'!$A$6:$K$68,6,FALSE)</f>
        <v>2</v>
      </c>
      <c r="Q718" s="14">
        <f>VLOOKUP($C718,'Info on Coh Anal Stocks'!$A$6:$K$68,7,FALSE)</f>
        <v>4</v>
      </c>
      <c r="R718" s="14">
        <f>VLOOKUP($C718,'Info on Coh Anal Stocks'!$A$6:$K$68,8,FALSE)</f>
        <v>5</v>
      </c>
      <c r="S718" s="14">
        <f>VLOOKUP($C718,'Info on Coh Anal Stocks'!$A$6:$K$68,9,FALSE)</f>
        <v>0</v>
      </c>
      <c r="T718" s="14">
        <f>VLOOKUP($C718,'Info on Coh Anal Stocks'!$A$6:$K$68,10,FALSE)</f>
        <v>3</v>
      </c>
      <c r="U718">
        <f t="shared" si="45"/>
        <v>1984</v>
      </c>
      <c r="V718" s="14">
        <f>VLOOKUP($C718,'Info on Coh Anal Stocks'!$A$6:$K$68,10,FALSE)</f>
        <v>3</v>
      </c>
      <c r="W718" t="str">
        <f t="shared" si="46"/>
        <v>ocean</v>
      </c>
      <c r="X718" t="str">
        <f t="shared" si="47"/>
        <v>na</v>
      </c>
    </row>
    <row r="719" spans="1:24" x14ac:dyDescent="0.25">
      <c r="A719" s="14" t="str">
        <f t="shared" si="44"/>
        <v>GAD1984</v>
      </c>
      <c r="B719" s="14" t="s">
        <v>36</v>
      </c>
      <c r="C719" s="14" t="s">
        <v>43</v>
      </c>
      <c r="D719" s="14">
        <v>1984</v>
      </c>
      <c r="E719" s="14" t="s">
        <v>142</v>
      </c>
      <c r="F719" s="14" t="s">
        <v>142</v>
      </c>
      <c r="G719" s="14" t="s">
        <v>142</v>
      </c>
      <c r="H719" s="14" t="s">
        <v>142</v>
      </c>
      <c r="I719" s="14" t="s">
        <v>142</v>
      </c>
      <c r="J719" s="14" t="s">
        <v>142</v>
      </c>
      <c r="K719" s="14" t="s">
        <v>142</v>
      </c>
      <c r="L719" s="14" t="str">
        <f>VLOOKUP($C719,'Info on Coh Anal Stocks'!$A$6:$K$68,2,FALSE)</f>
        <v>PS</v>
      </c>
      <c r="M719" s="14" t="str">
        <f>VLOOKUP($C719,'Info on Coh Anal Stocks'!$A$6:$K$68,3,FALSE)</f>
        <v>HC</v>
      </c>
      <c r="N719" s="14" t="str">
        <f>VLOOKUP($C719,'Info on Coh Anal Stocks'!$A$6:$K$68,4,FALSE)</f>
        <v>George Adams Fall Fingerling</v>
      </c>
      <c r="O719" s="14">
        <f>VLOOKUP($C719,'Info on Coh Anal Stocks'!$A$6:$K$68,5,FALSE)</f>
        <v>3</v>
      </c>
      <c r="P719" s="14">
        <f>VLOOKUP($C719,'Info on Coh Anal Stocks'!$A$6:$K$68,6,FALSE)</f>
        <v>2</v>
      </c>
      <c r="Q719" s="14">
        <f>VLOOKUP($C719,'Info on Coh Anal Stocks'!$A$6:$K$68,7,FALSE)</f>
        <v>4</v>
      </c>
      <c r="R719" s="14">
        <f>VLOOKUP($C719,'Info on Coh Anal Stocks'!$A$6:$K$68,8,FALSE)</f>
        <v>5</v>
      </c>
      <c r="S719" s="14">
        <f>VLOOKUP($C719,'Info on Coh Anal Stocks'!$A$6:$K$68,9,FALSE)</f>
        <v>0</v>
      </c>
      <c r="T719" s="14">
        <f>VLOOKUP($C719,'Info on Coh Anal Stocks'!$A$6:$K$68,10,FALSE)</f>
        <v>3</v>
      </c>
      <c r="U719">
        <f t="shared" si="45"/>
        <v>1985</v>
      </c>
      <c r="V719" s="14">
        <f>VLOOKUP($C719,'Info on Coh Anal Stocks'!$A$6:$K$68,10,FALSE)</f>
        <v>3</v>
      </c>
      <c r="W719" t="str">
        <f t="shared" si="46"/>
        <v>ocean</v>
      </c>
      <c r="X719" t="str">
        <f t="shared" si="47"/>
        <v>na</v>
      </c>
    </row>
    <row r="720" spans="1:24" x14ac:dyDescent="0.25">
      <c r="A720" s="14" t="str">
        <f t="shared" si="44"/>
        <v>GAD1985</v>
      </c>
      <c r="B720" s="14" t="s">
        <v>36</v>
      </c>
      <c r="C720" s="14" t="s">
        <v>43</v>
      </c>
      <c r="D720" s="14">
        <v>1985</v>
      </c>
      <c r="E720" s="14">
        <v>5.3314379999999998E-4</v>
      </c>
      <c r="F720" s="14">
        <v>1.0400929999999999E-2</v>
      </c>
      <c r="G720" s="14">
        <v>2.8560559999999999E-2</v>
      </c>
      <c r="H720" s="14">
        <v>2</v>
      </c>
      <c r="I720" s="14">
        <v>5</v>
      </c>
      <c r="J720" s="14" t="s">
        <v>238</v>
      </c>
      <c r="K720" s="14">
        <v>5</v>
      </c>
      <c r="L720" s="14" t="str">
        <f>VLOOKUP($C720,'Info on Coh Anal Stocks'!$A$6:$K$68,2,FALSE)</f>
        <v>PS</v>
      </c>
      <c r="M720" s="14" t="str">
        <f>VLOOKUP($C720,'Info on Coh Anal Stocks'!$A$6:$K$68,3,FALSE)</f>
        <v>HC</v>
      </c>
      <c r="N720" s="14" t="str">
        <f>VLOOKUP($C720,'Info on Coh Anal Stocks'!$A$6:$K$68,4,FALSE)</f>
        <v>George Adams Fall Fingerling</v>
      </c>
      <c r="O720" s="14">
        <f>VLOOKUP($C720,'Info on Coh Anal Stocks'!$A$6:$K$68,5,FALSE)</f>
        <v>3</v>
      </c>
      <c r="P720" s="14">
        <f>VLOOKUP($C720,'Info on Coh Anal Stocks'!$A$6:$K$68,6,FALSE)</f>
        <v>2</v>
      </c>
      <c r="Q720" s="14">
        <f>VLOOKUP($C720,'Info on Coh Anal Stocks'!$A$6:$K$68,7,FALSE)</f>
        <v>4</v>
      </c>
      <c r="R720" s="14">
        <f>VLOOKUP($C720,'Info on Coh Anal Stocks'!$A$6:$K$68,8,FALSE)</f>
        <v>5</v>
      </c>
      <c r="S720" s="14">
        <f>VLOOKUP($C720,'Info on Coh Anal Stocks'!$A$6:$K$68,9,FALSE)</f>
        <v>0</v>
      </c>
      <c r="T720" s="14">
        <f>VLOOKUP($C720,'Info on Coh Anal Stocks'!$A$6:$K$68,10,FALSE)</f>
        <v>3</v>
      </c>
      <c r="U720">
        <f t="shared" si="45"/>
        <v>1986</v>
      </c>
      <c r="V720" s="14">
        <f>VLOOKUP($C720,'Info on Coh Anal Stocks'!$A$6:$K$68,10,FALSE)</f>
        <v>3</v>
      </c>
      <c r="W720" t="str">
        <f t="shared" si="46"/>
        <v>ocean</v>
      </c>
      <c r="X720">
        <f t="shared" si="47"/>
        <v>0</v>
      </c>
    </row>
    <row r="721" spans="1:24" x14ac:dyDescent="0.25">
      <c r="A721" s="14" t="str">
        <f t="shared" si="44"/>
        <v>GAD1986</v>
      </c>
      <c r="B721" s="14" t="s">
        <v>36</v>
      </c>
      <c r="C721" s="14" t="s">
        <v>43</v>
      </c>
      <c r="D721" s="14">
        <v>1986</v>
      </c>
      <c r="E721" s="14">
        <v>6.5690490000000002E-4</v>
      </c>
      <c r="F721" s="14">
        <v>6.0323110000000003E-3</v>
      </c>
      <c r="G721" s="14">
        <v>1.5976400000000002E-2</v>
      </c>
      <c r="H721" s="14">
        <v>2</v>
      </c>
      <c r="I721" s="14">
        <v>5</v>
      </c>
      <c r="J721" s="14" t="s">
        <v>238</v>
      </c>
      <c r="K721" s="14">
        <v>5</v>
      </c>
      <c r="L721" s="14" t="str">
        <f>VLOOKUP($C721,'Info on Coh Anal Stocks'!$A$6:$K$68,2,FALSE)</f>
        <v>PS</v>
      </c>
      <c r="M721" s="14" t="str">
        <f>VLOOKUP($C721,'Info on Coh Anal Stocks'!$A$6:$K$68,3,FALSE)</f>
        <v>HC</v>
      </c>
      <c r="N721" s="14" t="str">
        <f>VLOOKUP($C721,'Info on Coh Anal Stocks'!$A$6:$K$68,4,FALSE)</f>
        <v>George Adams Fall Fingerling</v>
      </c>
      <c r="O721" s="14">
        <f>VLOOKUP($C721,'Info on Coh Anal Stocks'!$A$6:$K$68,5,FALSE)</f>
        <v>3</v>
      </c>
      <c r="P721" s="14">
        <f>VLOOKUP($C721,'Info on Coh Anal Stocks'!$A$6:$K$68,6,FALSE)</f>
        <v>2</v>
      </c>
      <c r="Q721" s="14">
        <f>VLOOKUP($C721,'Info on Coh Anal Stocks'!$A$6:$K$68,7,FALSE)</f>
        <v>4</v>
      </c>
      <c r="R721" s="14">
        <f>VLOOKUP($C721,'Info on Coh Anal Stocks'!$A$6:$K$68,8,FALSE)</f>
        <v>5</v>
      </c>
      <c r="S721" s="14">
        <f>VLOOKUP($C721,'Info on Coh Anal Stocks'!$A$6:$K$68,9,FALSE)</f>
        <v>0</v>
      </c>
      <c r="T721" s="14">
        <f>VLOOKUP($C721,'Info on Coh Anal Stocks'!$A$6:$K$68,10,FALSE)</f>
        <v>3</v>
      </c>
      <c r="U721">
        <f t="shared" si="45"/>
        <v>1987</v>
      </c>
      <c r="V721" s="14">
        <f>VLOOKUP($C721,'Info on Coh Anal Stocks'!$A$6:$K$68,10,FALSE)</f>
        <v>3</v>
      </c>
      <c r="W721" t="str">
        <f t="shared" si="46"/>
        <v>ocean</v>
      </c>
      <c r="X721">
        <f t="shared" si="47"/>
        <v>0</v>
      </c>
    </row>
    <row r="722" spans="1:24" x14ac:dyDescent="0.25">
      <c r="A722" s="14" t="str">
        <f t="shared" si="44"/>
        <v>GAD1987</v>
      </c>
      <c r="B722" s="14" t="s">
        <v>36</v>
      </c>
      <c r="C722" s="14" t="s">
        <v>43</v>
      </c>
      <c r="D722" s="14">
        <v>1987</v>
      </c>
      <c r="E722" s="19">
        <v>2.5399630000000001E-3</v>
      </c>
      <c r="F722" s="19">
        <v>1.1876380000000001E-2</v>
      </c>
      <c r="G722" s="14">
        <v>3.1775669999999999E-2</v>
      </c>
      <c r="H722" s="14">
        <v>2</v>
      </c>
      <c r="I722" s="14">
        <v>5</v>
      </c>
      <c r="J722" s="14" t="s">
        <v>238</v>
      </c>
      <c r="K722" s="14">
        <v>5</v>
      </c>
      <c r="L722" s="14" t="str">
        <f>VLOOKUP($C722,'Info on Coh Anal Stocks'!$A$6:$K$68,2,FALSE)</f>
        <v>PS</v>
      </c>
      <c r="M722" s="14" t="str">
        <f>VLOOKUP($C722,'Info on Coh Anal Stocks'!$A$6:$K$68,3,FALSE)</f>
        <v>HC</v>
      </c>
      <c r="N722" s="14" t="str">
        <f>VLOOKUP($C722,'Info on Coh Anal Stocks'!$A$6:$K$68,4,FALSE)</f>
        <v>George Adams Fall Fingerling</v>
      </c>
      <c r="O722" s="14">
        <f>VLOOKUP($C722,'Info on Coh Anal Stocks'!$A$6:$K$68,5,FALSE)</f>
        <v>3</v>
      </c>
      <c r="P722" s="14">
        <f>VLOOKUP($C722,'Info on Coh Anal Stocks'!$A$6:$K$68,6,FALSE)</f>
        <v>2</v>
      </c>
      <c r="Q722" s="14">
        <f>VLOOKUP($C722,'Info on Coh Anal Stocks'!$A$6:$K$68,7,FALSE)</f>
        <v>4</v>
      </c>
      <c r="R722" s="14">
        <f>VLOOKUP($C722,'Info on Coh Anal Stocks'!$A$6:$K$68,8,FALSE)</f>
        <v>5</v>
      </c>
      <c r="S722" s="14">
        <f>VLOOKUP($C722,'Info on Coh Anal Stocks'!$A$6:$K$68,9,FALSE)</f>
        <v>0</v>
      </c>
      <c r="T722" s="14">
        <f>VLOOKUP($C722,'Info on Coh Anal Stocks'!$A$6:$K$68,10,FALSE)</f>
        <v>3</v>
      </c>
      <c r="U722">
        <f t="shared" si="45"/>
        <v>1988</v>
      </c>
      <c r="V722" s="14">
        <f>VLOOKUP($C722,'Info on Coh Anal Stocks'!$A$6:$K$68,10,FALSE)</f>
        <v>3</v>
      </c>
      <c r="W722" t="str">
        <f t="shared" si="46"/>
        <v>ocean</v>
      </c>
      <c r="X722">
        <f t="shared" si="47"/>
        <v>0</v>
      </c>
    </row>
    <row r="723" spans="1:24" x14ac:dyDescent="0.25">
      <c r="A723" s="14" t="str">
        <f t="shared" si="44"/>
        <v>GAD1988</v>
      </c>
      <c r="B723" s="14" t="s">
        <v>36</v>
      </c>
      <c r="C723" s="14" t="s">
        <v>43</v>
      </c>
      <c r="D723" s="14">
        <v>1988</v>
      </c>
      <c r="E723" s="14">
        <v>2.4756890000000002E-4</v>
      </c>
      <c r="F723" s="14">
        <v>1.354467E-3</v>
      </c>
      <c r="G723" s="14">
        <v>3.4618100000000001E-3</v>
      </c>
      <c r="H723" s="14">
        <v>2</v>
      </c>
      <c r="I723" s="14">
        <v>5</v>
      </c>
      <c r="J723" s="14" t="s">
        <v>238</v>
      </c>
      <c r="K723" s="14">
        <v>5</v>
      </c>
      <c r="L723" s="14" t="str">
        <f>VLOOKUP($C723,'Info on Coh Anal Stocks'!$A$6:$K$68,2,FALSE)</f>
        <v>PS</v>
      </c>
      <c r="M723" s="14" t="str">
        <f>VLOOKUP($C723,'Info on Coh Anal Stocks'!$A$6:$K$68,3,FALSE)</f>
        <v>HC</v>
      </c>
      <c r="N723" s="14" t="str">
        <f>VLOOKUP($C723,'Info on Coh Anal Stocks'!$A$6:$K$68,4,FALSE)</f>
        <v>George Adams Fall Fingerling</v>
      </c>
      <c r="O723" s="14">
        <f>VLOOKUP($C723,'Info on Coh Anal Stocks'!$A$6:$K$68,5,FALSE)</f>
        <v>3</v>
      </c>
      <c r="P723" s="14">
        <f>VLOOKUP($C723,'Info on Coh Anal Stocks'!$A$6:$K$68,6,FALSE)</f>
        <v>2</v>
      </c>
      <c r="Q723" s="14">
        <f>VLOOKUP($C723,'Info on Coh Anal Stocks'!$A$6:$K$68,7,FALSE)</f>
        <v>4</v>
      </c>
      <c r="R723" s="14">
        <f>VLOOKUP($C723,'Info on Coh Anal Stocks'!$A$6:$K$68,8,FALSE)</f>
        <v>5</v>
      </c>
      <c r="S723" s="14">
        <f>VLOOKUP($C723,'Info on Coh Anal Stocks'!$A$6:$K$68,9,FALSE)</f>
        <v>0</v>
      </c>
      <c r="T723" s="14">
        <f>VLOOKUP($C723,'Info on Coh Anal Stocks'!$A$6:$K$68,10,FALSE)</f>
        <v>3</v>
      </c>
      <c r="U723">
        <f t="shared" si="45"/>
        <v>1989</v>
      </c>
      <c r="V723" s="14">
        <f>VLOOKUP($C723,'Info on Coh Anal Stocks'!$A$6:$K$68,10,FALSE)</f>
        <v>3</v>
      </c>
      <c r="W723" t="str">
        <f t="shared" si="46"/>
        <v>ocean</v>
      </c>
      <c r="X723">
        <f t="shared" si="47"/>
        <v>0</v>
      </c>
    </row>
    <row r="724" spans="1:24" x14ac:dyDescent="0.25">
      <c r="A724" s="14" t="str">
        <f t="shared" si="44"/>
        <v>GAD1989</v>
      </c>
      <c r="B724" s="14" t="s">
        <v>36</v>
      </c>
      <c r="C724" s="14" t="s">
        <v>43</v>
      </c>
      <c r="D724" s="14">
        <v>1989</v>
      </c>
      <c r="E724" s="14">
        <v>1.519131E-4</v>
      </c>
      <c r="F724" s="14">
        <v>8.7110050000000004E-4</v>
      </c>
      <c r="G724" s="14">
        <v>2.5928380000000001E-3</v>
      </c>
      <c r="H724" s="14">
        <v>2</v>
      </c>
      <c r="I724" s="14">
        <v>5</v>
      </c>
      <c r="J724" s="14" t="s">
        <v>238</v>
      </c>
      <c r="K724" s="14">
        <v>5</v>
      </c>
      <c r="L724" s="14" t="str">
        <f>VLOOKUP($C724,'Info on Coh Anal Stocks'!$A$6:$K$68,2,FALSE)</f>
        <v>PS</v>
      </c>
      <c r="M724" s="14" t="str">
        <f>VLOOKUP($C724,'Info on Coh Anal Stocks'!$A$6:$K$68,3,FALSE)</f>
        <v>HC</v>
      </c>
      <c r="N724" s="14" t="str">
        <f>VLOOKUP($C724,'Info on Coh Anal Stocks'!$A$6:$K$68,4,FALSE)</f>
        <v>George Adams Fall Fingerling</v>
      </c>
      <c r="O724" s="14">
        <f>VLOOKUP($C724,'Info on Coh Anal Stocks'!$A$6:$K$68,5,FALSE)</f>
        <v>3</v>
      </c>
      <c r="P724" s="14">
        <f>VLOOKUP($C724,'Info on Coh Anal Stocks'!$A$6:$K$68,6,FALSE)</f>
        <v>2</v>
      </c>
      <c r="Q724" s="14">
        <f>VLOOKUP($C724,'Info on Coh Anal Stocks'!$A$6:$K$68,7,FALSE)</f>
        <v>4</v>
      </c>
      <c r="R724" s="14">
        <f>VLOOKUP($C724,'Info on Coh Anal Stocks'!$A$6:$K$68,8,FALSE)</f>
        <v>5</v>
      </c>
      <c r="S724" s="14">
        <f>VLOOKUP($C724,'Info on Coh Anal Stocks'!$A$6:$K$68,9,FALSE)</f>
        <v>0</v>
      </c>
      <c r="T724" s="14">
        <f>VLOOKUP($C724,'Info on Coh Anal Stocks'!$A$6:$K$68,10,FALSE)</f>
        <v>3</v>
      </c>
      <c r="U724">
        <f t="shared" si="45"/>
        <v>1990</v>
      </c>
      <c r="V724" s="14">
        <f>VLOOKUP($C724,'Info on Coh Anal Stocks'!$A$6:$K$68,10,FALSE)</f>
        <v>3</v>
      </c>
      <c r="W724" t="str">
        <f t="shared" si="46"/>
        <v>ocean</v>
      </c>
      <c r="X724">
        <f t="shared" si="47"/>
        <v>0</v>
      </c>
    </row>
    <row r="725" spans="1:24" x14ac:dyDescent="0.25">
      <c r="A725" s="14" t="str">
        <f t="shared" si="44"/>
        <v>GAD1990</v>
      </c>
      <c r="B725" s="14" t="s">
        <v>36</v>
      </c>
      <c r="C725" s="14" t="s">
        <v>43</v>
      </c>
      <c r="D725" s="14">
        <v>1990</v>
      </c>
      <c r="E725" s="19">
        <v>6.0745560000000001E-5</v>
      </c>
      <c r="F725" s="14">
        <v>1.713753E-4</v>
      </c>
      <c r="G725" s="14">
        <v>4.9542230000000002E-4</v>
      </c>
      <c r="H725" s="14">
        <v>2</v>
      </c>
      <c r="I725" s="14">
        <v>5</v>
      </c>
      <c r="J725" s="14" t="s">
        <v>238</v>
      </c>
      <c r="K725" s="14">
        <v>5</v>
      </c>
      <c r="L725" s="14" t="str">
        <f>VLOOKUP($C725,'Info on Coh Anal Stocks'!$A$6:$K$68,2,FALSE)</f>
        <v>PS</v>
      </c>
      <c r="M725" s="14" t="str">
        <f>VLOOKUP($C725,'Info on Coh Anal Stocks'!$A$6:$K$68,3,FALSE)</f>
        <v>HC</v>
      </c>
      <c r="N725" s="14" t="str">
        <f>VLOOKUP($C725,'Info on Coh Anal Stocks'!$A$6:$K$68,4,FALSE)</f>
        <v>George Adams Fall Fingerling</v>
      </c>
      <c r="O725" s="14">
        <f>VLOOKUP($C725,'Info on Coh Anal Stocks'!$A$6:$K$68,5,FALSE)</f>
        <v>3</v>
      </c>
      <c r="P725" s="14">
        <f>VLOOKUP($C725,'Info on Coh Anal Stocks'!$A$6:$K$68,6,FALSE)</f>
        <v>2</v>
      </c>
      <c r="Q725" s="14">
        <f>VLOOKUP($C725,'Info on Coh Anal Stocks'!$A$6:$K$68,7,FALSE)</f>
        <v>4</v>
      </c>
      <c r="R725" s="14">
        <f>VLOOKUP($C725,'Info on Coh Anal Stocks'!$A$6:$K$68,8,FALSE)</f>
        <v>5</v>
      </c>
      <c r="S725" s="14">
        <f>VLOOKUP($C725,'Info on Coh Anal Stocks'!$A$6:$K$68,9,FALSE)</f>
        <v>0</v>
      </c>
      <c r="T725" s="14">
        <f>VLOOKUP($C725,'Info on Coh Anal Stocks'!$A$6:$K$68,10,FALSE)</f>
        <v>3</v>
      </c>
      <c r="U725">
        <f t="shared" si="45"/>
        <v>1991</v>
      </c>
      <c r="V725" s="14">
        <f>VLOOKUP($C725,'Info on Coh Anal Stocks'!$A$6:$K$68,10,FALSE)</f>
        <v>3</v>
      </c>
      <c r="W725" t="str">
        <f t="shared" si="46"/>
        <v>ocean</v>
      </c>
      <c r="X725">
        <f t="shared" si="47"/>
        <v>0</v>
      </c>
    </row>
    <row r="726" spans="1:24" x14ac:dyDescent="0.25">
      <c r="A726" s="14" t="str">
        <f t="shared" si="44"/>
        <v>GAD1991</v>
      </c>
      <c r="B726" s="14" t="s">
        <v>36</v>
      </c>
      <c r="C726" s="14" t="s">
        <v>43</v>
      </c>
      <c r="D726" s="14">
        <v>1991</v>
      </c>
      <c r="E726" s="14">
        <v>1.206639E-4</v>
      </c>
      <c r="F726" s="14">
        <v>4.9962300000000004E-4</v>
      </c>
      <c r="G726" s="14">
        <v>1.2672709999999999E-3</v>
      </c>
      <c r="H726" s="14">
        <v>2</v>
      </c>
      <c r="I726" s="14">
        <v>5</v>
      </c>
      <c r="J726" s="14" t="s">
        <v>238</v>
      </c>
      <c r="K726" s="14">
        <v>5</v>
      </c>
      <c r="L726" s="14" t="str">
        <f>VLOOKUP($C726,'Info on Coh Anal Stocks'!$A$6:$K$68,2,FALSE)</f>
        <v>PS</v>
      </c>
      <c r="M726" s="14" t="str">
        <f>VLOOKUP($C726,'Info on Coh Anal Stocks'!$A$6:$K$68,3,FALSE)</f>
        <v>HC</v>
      </c>
      <c r="N726" s="14" t="str">
        <f>VLOOKUP($C726,'Info on Coh Anal Stocks'!$A$6:$K$68,4,FALSE)</f>
        <v>George Adams Fall Fingerling</v>
      </c>
      <c r="O726" s="14">
        <f>VLOOKUP($C726,'Info on Coh Anal Stocks'!$A$6:$K$68,5,FALSE)</f>
        <v>3</v>
      </c>
      <c r="P726" s="14">
        <f>VLOOKUP($C726,'Info on Coh Anal Stocks'!$A$6:$K$68,6,FALSE)</f>
        <v>2</v>
      </c>
      <c r="Q726" s="14">
        <f>VLOOKUP($C726,'Info on Coh Anal Stocks'!$A$6:$K$68,7,FALSE)</f>
        <v>4</v>
      </c>
      <c r="R726" s="14">
        <f>VLOOKUP($C726,'Info on Coh Anal Stocks'!$A$6:$K$68,8,FALSE)</f>
        <v>5</v>
      </c>
      <c r="S726" s="14">
        <f>VLOOKUP($C726,'Info on Coh Anal Stocks'!$A$6:$K$68,9,FALSE)</f>
        <v>0</v>
      </c>
      <c r="T726" s="14">
        <f>VLOOKUP($C726,'Info on Coh Anal Stocks'!$A$6:$K$68,10,FALSE)</f>
        <v>3</v>
      </c>
      <c r="U726">
        <f t="shared" si="45"/>
        <v>1992</v>
      </c>
      <c r="V726" s="14">
        <f>VLOOKUP($C726,'Info on Coh Anal Stocks'!$A$6:$K$68,10,FALSE)</f>
        <v>3</v>
      </c>
      <c r="W726" t="str">
        <f t="shared" si="46"/>
        <v>ocean</v>
      </c>
      <c r="X726">
        <f t="shared" si="47"/>
        <v>0</v>
      </c>
    </row>
    <row r="727" spans="1:24" x14ac:dyDescent="0.25">
      <c r="A727" s="14" t="str">
        <f t="shared" si="44"/>
        <v>GAD1992</v>
      </c>
      <c r="B727" s="14" t="s">
        <v>36</v>
      </c>
      <c r="C727" s="14" t="s">
        <v>43</v>
      </c>
      <c r="D727" s="14">
        <v>1992</v>
      </c>
      <c r="E727" s="14">
        <v>1.124104E-4</v>
      </c>
      <c r="F727" s="14">
        <v>1.550278E-3</v>
      </c>
      <c r="G727" s="14">
        <v>4.1570899999999996E-3</v>
      </c>
      <c r="H727" s="14">
        <v>2</v>
      </c>
      <c r="I727" s="14">
        <v>5</v>
      </c>
      <c r="J727" s="14" t="s">
        <v>238</v>
      </c>
      <c r="K727" s="14">
        <v>5</v>
      </c>
      <c r="L727" s="14" t="str">
        <f>VLOOKUP($C727,'Info on Coh Anal Stocks'!$A$6:$K$68,2,FALSE)</f>
        <v>PS</v>
      </c>
      <c r="M727" s="14" t="str">
        <f>VLOOKUP($C727,'Info on Coh Anal Stocks'!$A$6:$K$68,3,FALSE)</f>
        <v>HC</v>
      </c>
      <c r="N727" s="14" t="str">
        <f>VLOOKUP($C727,'Info on Coh Anal Stocks'!$A$6:$K$68,4,FALSE)</f>
        <v>George Adams Fall Fingerling</v>
      </c>
      <c r="O727" s="14">
        <f>VLOOKUP($C727,'Info on Coh Anal Stocks'!$A$6:$K$68,5,FALSE)</f>
        <v>3</v>
      </c>
      <c r="P727" s="14">
        <f>VLOOKUP($C727,'Info on Coh Anal Stocks'!$A$6:$K$68,6,FALSE)</f>
        <v>2</v>
      </c>
      <c r="Q727" s="14">
        <f>VLOOKUP($C727,'Info on Coh Anal Stocks'!$A$6:$K$68,7,FALSE)</f>
        <v>4</v>
      </c>
      <c r="R727" s="14">
        <f>VLOOKUP($C727,'Info on Coh Anal Stocks'!$A$6:$K$68,8,FALSE)</f>
        <v>5</v>
      </c>
      <c r="S727" s="14">
        <f>VLOOKUP($C727,'Info on Coh Anal Stocks'!$A$6:$K$68,9,FALSE)</f>
        <v>0</v>
      </c>
      <c r="T727" s="14">
        <f>VLOOKUP($C727,'Info on Coh Anal Stocks'!$A$6:$K$68,10,FALSE)</f>
        <v>3</v>
      </c>
      <c r="U727">
        <f t="shared" si="45"/>
        <v>1993</v>
      </c>
      <c r="V727" s="14">
        <f>VLOOKUP($C727,'Info on Coh Anal Stocks'!$A$6:$K$68,10,FALSE)</f>
        <v>3</v>
      </c>
      <c r="W727" t="str">
        <f t="shared" si="46"/>
        <v>ocean</v>
      </c>
      <c r="X727">
        <f t="shared" si="47"/>
        <v>0</v>
      </c>
    </row>
    <row r="728" spans="1:24" x14ac:dyDescent="0.25">
      <c r="A728" s="14" t="str">
        <f t="shared" si="44"/>
        <v>GAD1993</v>
      </c>
      <c r="B728" s="14" t="s">
        <v>36</v>
      </c>
      <c r="C728" s="14" t="s">
        <v>43</v>
      </c>
      <c r="D728" s="14">
        <v>1993</v>
      </c>
      <c r="E728" s="19">
        <v>4.9542469999999997E-4</v>
      </c>
      <c r="F728" s="14">
        <v>3.0713649999999999E-3</v>
      </c>
      <c r="G728" s="14">
        <v>8.0225309999999994E-3</v>
      </c>
      <c r="H728" s="14">
        <v>2</v>
      </c>
      <c r="I728" s="14">
        <v>5</v>
      </c>
      <c r="J728" s="14" t="s">
        <v>238</v>
      </c>
      <c r="K728" s="14">
        <v>5</v>
      </c>
      <c r="L728" s="14" t="str">
        <f>VLOOKUP($C728,'Info on Coh Anal Stocks'!$A$6:$K$68,2,FALSE)</f>
        <v>PS</v>
      </c>
      <c r="M728" s="14" t="str">
        <f>VLOOKUP($C728,'Info on Coh Anal Stocks'!$A$6:$K$68,3,FALSE)</f>
        <v>HC</v>
      </c>
      <c r="N728" s="14" t="str">
        <f>VLOOKUP($C728,'Info on Coh Anal Stocks'!$A$6:$K$68,4,FALSE)</f>
        <v>George Adams Fall Fingerling</v>
      </c>
      <c r="O728" s="14">
        <f>VLOOKUP($C728,'Info on Coh Anal Stocks'!$A$6:$K$68,5,FALSE)</f>
        <v>3</v>
      </c>
      <c r="P728" s="14">
        <f>VLOOKUP($C728,'Info on Coh Anal Stocks'!$A$6:$K$68,6,FALSE)</f>
        <v>2</v>
      </c>
      <c r="Q728" s="14">
        <f>VLOOKUP($C728,'Info on Coh Anal Stocks'!$A$6:$K$68,7,FALSE)</f>
        <v>4</v>
      </c>
      <c r="R728" s="14">
        <f>VLOOKUP($C728,'Info on Coh Anal Stocks'!$A$6:$K$68,8,FALSE)</f>
        <v>5</v>
      </c>
      <c r="S728" s="14">
        <f>VLOOKUP($C728,'Info on Coh Anal Stocks'!$A$6:$K$68,9,FALSE)</f>
        <v>0</v>
      </c>
      <c r="T728" s="14">
        <f>VLOOKUP($C728,'Info on Coh Anal Stocks'!$A$6:$K$68,10,FALSE)</f>
        <v>3</v>
      </c>
      <c r="U728">
        <f t="shared" si="45"/>
        <v>1994</v>
      </c>
      <c r="V728" s="14">
        <f>VLOOKUP($C728,'Info on Coh Anal Stocks'!$A$6:$K$68,10,FALSE)</f>
        <v>3</v>
      </c>
      <c r="W728" t="str">
        <f t="shared" si="46"/>
        <v>ocean</v>
      </c>
      <c r="X728">
        <f t="shared" si="47"/>
        <v>0</v>
      </c>
    </row>
    <row r="729" spans="1:24" x14ac:dyDescent="0.25">
      <c r="A729" s="14" t="str">
        <f t="shared" si="44"/>
        <v>GAD1994</v>
      </c>
      <c r="B729" s="14" t="s">
        <v>36</v>
      </c>
      <c r="C729" s="14" t="s">
        <v>43</v>
      </c>
      <c r="D729" s="14">
        <v>1994</v>
      </c>
      <c r="E729" s="19">
        <v>6.3322079999999993E-5</v>
      </c>
      <c r="F729" s="14">
        <v>5.3337169999999995E-4</v>
      </c>
      <c r="G729" s="14">
        <v>1.3925929999999999E-3</v>
      </c>
      <c r="H729" s="14">
        <v>2</v>
      </c>
      <c r="I729" s="14">
        <v>5</v>
      </c>
      <c r="J729" s="14" t="s">
        <v>238</v>
      </c>
      <c r="K729" s="14">
        <v>5</v>
      </c>
      <c r="L729" s="14" t="str">
        <f>VLOOKUP($C729,'Info on Coh Anal Stocks'!$A$6:$K$68,2,FALSE)</f>
        <v>PS</v>
      </c>
      <c r="M729" s="14" t="str">
        <f>VLOOKUP($C729,'Info on Coh Anal Stocks'!$A$6:$K$68,3,FALSE)</f>
        <v>HC</v>
      </c>
      <c r="N729" s="14" t="str">
        <f>VLOOKUP($C729,'Info on Coh Anal Stocks'!$A$6:$K$68,4,FALSE)</f>
        <v>George Adams Fall Fingerling</v>
      </c>
      <c r="O729" s="14">
        <f>VLOOKUP($C729,'Info on Coh Anal Stocks'!$A$6:$K$68,5,FALSE)</f>
        <v>3</v>
      </c>
      <c r="P729" s="14">
        <f>VLOOKUP($C729,'Info on Coh Anal Stocks'!$A$6:$K$68,6,FALSE)</f>
        <v>2</v>
      </c>
      <c r="Q729" s="14">
        <f>VLOOKUP($C729,'Info on Coh Anal Stocks'!$A$6:$K$68,7,FALSE)</f>
        <v>4</v>
      </c>
      <c r="R729" s="14">
        <f>VLOOKUP($C729,'Info on Coh Anal Stocks'!$A$6:$K$68,8,FALSE)</f>
        <v>5</v>
      </c>
      <c r="S729" s="14">
        <f>VLOOKUP($C729,'Info on Coh Anal Stocks'!$A$6:$K$68,9,FALSE)</f>
        <v>0</v>
      </c>
      <c r="T729" s="14">
        <f>VLOOKUP($C729,'Info on Coh Anal Stocks'!$A$6:$K$68,10,FALSE)</f>
        <v>3</v>
      </c>
      <c r="U729">
        <f t="shared" si="45"/>
        <v>1995</v>
      </c>
      <c r="V729" s="14">
        <f>VLOOKUP($C729,'Info on Coh Anal Stocks'!$A$6:$K$68,10,FALSE)</f>
        <v>3</v>
      </c>
      <c r="W729" t="str">
        <f t="shared" si="46"/>
        <v>ocean</v>
      </c>
      <c r="X729">
        <f t="shared" si="47"/>
        <v>0</v>
      </c>
    </row>
    <row r="730" spans="1:24" x14ac:dyDescent="0.25">
      <c r="A730" s="14" t="str">
        <f t="shared" si="44"/>
        <v>GAD1995</v>
      </c>
      <c r="B730" s="14" t="s">
        <v>36</v>
      </c>
      <c r="C730" s="14" t="s">
        <v>43</v>
      </c>
      <c r="D730" s="14">
        <v>1995</v>
      </c>
      <c r="E730" s="19">
        <v>1.8712930000000001E-4</v>
      </c>
      <c r="F730" s="14">
        <v>1.0114360000000001E-3</v>
      </c>
      <c r="G730" s="14">
        <v>3.0898689999999999E-3</v>
      </c>
      <c r="H730" s="14">
        <v>2</v>
      </c>
      <c r="I730" s="14">
        <v>5</v>
      </c>
      <c r="J730" s="14" t="s">
        <v>238</v>
      </c>
      <c r="K730" s="14">
        <v>5</v>
      </c>
      <c r="L730" s="14" t="str">
        <f>VLOOKUP($C730,'Info on Coh Anal Stocks'!$A$6:$K$68,2,FALSE)</f>
        <v>PS</v>
      </c>
      <c r="M730" s="14" t="str">
        <f>VLOOKUP($C730,'Info on Coh Anal Stocks'!$A$6:$K$68,3,FALSE)</f>
        <v>HC</v>
      </c>
      <c r="N730" s="14" t="str">
        <f>VLOOKUP($C730,'Info on Coh Anal Stocks'!$A$6:$K$68,4,FALSE)</f>
        <v>George Adams Fall Fingerling</v>
      </c>
      <c r="O730" s="14">
        <f>VLOOKUP($C730,'Info on Coh Anal Stocks'!$A$6:$K$68,5,FALSE)</f>
        <v>3</v>
      </c>
      <c r="P730" s="14">
        <f>VLOOKUP($C730,'Info on Coh Anal Stocks'!$A$6:$K$68,6,FALSE)</f>
        <v>2</v>
      </c>
      <c r="Q730" s="14">
        <f>VLOOKUP($C730,'Info on Coh Anal Stocks'!$A$6:$K$68,7,FALSE)</f>
        <v>4</v>
      </c>
      <c r="R730" s="14">
        <f>VLOOKUP($C730,'Info on Coh Anal Stocks'!$A$6:$K$68,8,FALSE)</f>
        <v>5</v>
      </c>
      <c r="S730" s="14">
        <f>VLOOKUP($C730,'Info on Coh Anal Stocks'!$A$6:$K$68,9,FALSE)</f>
        <v>0</v>
      </c>
      <c r="T730" s="14">
        <f>VLOOKUP($C730,'Info on Coh Anal Stocks'!$A$6:$K$68,10,FALSE)</f>
        <v>3</v>
      </c>
      <c r="U730">
        <f t="shared" si="45"/>
        <v>1996</v>
      </c>
      <c r="V730" s="14">
        <f>VLOOKUP($C730,'Info on Coh Anal Stocks'!$A$6:$K$68,10,FALSE)</f>
        <v>3</v>
      </c>
      <c r="W730" t="str">
        <f t="shared" si="46"/>
        <v>ocean</v>
      </c>
      <c r="X730">
        <f t="shared" si="47"/>
        <v>0</v>
      </c>
    </row>
    <row r="731" spans="1:24" x14ac:dyDescent="0.25">
      <c r="A731" s="14" t="str">
        <f t="shared" si="44"/>
        <v>GAD1996</v>
      </c>
      <c r="B731" s="14" t="s">
        <v>36</v>
      </c>
      <c r="C731" s="14" t="s">
        <v>43</v>
      </c>
      <c r="D731" s="14">
        <v>1996</v>
      </c>
      <c r="E731" s="14">
        <v>2.1142140000000001E-3</v>
      </c>
      <c r="F731" s="14">
        <v>8.8687920000000003E-3</v>
      </c>
      <c r="G731" s="14">
        <v>2.3056050000000002E-2</v>
      </c>
      <c r="H731" s="14">
        <v>2</v>
      </c>
      <c r="I731" s="14">
        <v>5</v>
      </c>
      <c r="J731" s="14" t="s">
        <v>238</v>
      </c>
      <c r="K731" s="14">
        <v>5</v>
      </c>
      <c r="L731" s="14" t="str">
        <f>VLOOKUP($C731,'Info on Coh Anal Stocks'!$A$6:$K$68,2,FALSE)</f>
        <v>PS</v>
      </c>
      <c r="M731" s="14" t="str">
        <f>VLOOKUP($C731,'Info on Coh Anal Stocks'!$A$6:$K$68,3,FALSE)</f>
        <v>HC</v>
      </c>
      <c r="N731" s="14" t="str">
        <f>VLOOKUP($C731,'Info on Coh Anal Stocks'!$A$6:$K$68,4,FALSE)</f>
        <v>George Adams Fall Fingerling</v>
      </c>
      <c r="O731" s="14">
        <f>VLOOKUP($C731,'Info on Coh Anal Stocks'!$A$6:$K$68,5,FALSE)</f>
        <v>3</v>
      </c>
      <c r="P731" s="14">
        <f>VLOOKUP($C731,'Info on Coh Anal Stocks'!$A$6:$K$68,6,FALSE)</f>
        <v>2</v>
      </c>
      <c r="Q731" s="14">
        <f>VLOOKUP($C731,'Info on Coh Anal Stocks'!$A$6:$K$68,7,FALSE)</f>
        <v>4</v>
      </c>
      <c r="R731" s="14">
        <f>VLOOKUP($C731,'Info on Coh Anal Stocks'!$A$6:$K$68,8,FALSE)</f>
        <v>5</v>
      </c>
      <c r="S731" s="14">
        <f>VLOOKUP($C731,'Info on Coh Anal Stocks'!$A$6:$K$68,9,FALSE)</f>
        <v>0</v>
      </c>
      <c r="T731" s="14">
        <f>VLOOKUP($C731,'Info on Coh Anal Stocks'!$A$6:$K$68,10,FALSE)</f>
        <v>3</v>
      </c>
      <c r="U731">
        <f t="shared" si="45"/>
        <v>1997</v>
      </c>
      <c r="V731" s="14">
        <f>VLOOKUP($C731,'Info on Coh Anal Stocks'!$A$6:$K$68,10,FALSE)</f>
        <v>3</v>
      </c>
      <c r="W731" t="str">
        <f t="shared" si="46"/>
        <v>ocean</v>
      </c>
      <c r="X731">
        <f t="shared" si="47"/>
        <v>0</v>
      </c>
    </row>
    <row r="732" spans="1:24" x14ac:dyDescent="0.25">
      <c r="A732" s="14" t="str">
        <f t="shared" si="44"/>
        <v>GAD1997</v>
      </c>
      <c r="B732" s="14" t="s">
        <v>36</v>
      </c>
      <c r="C732" s="14" t="s">
        <v>43</v>
      </c>
      <c r="D732" s="14">
        <v>1997</v>
      </c>
      <c r="E732" s="14">
        <v>1.09808E-4</v>
      </c>
      <c r="F732" s="14">
        <v>1.235355E-3</v>
      </c>
      <c r="G732" s="14">
        <v>3.664661E-3</v>
      </c>
      <c r="H732" s="14">
        <v>2</v>
      </c>
      <c r="I732" s="14">
        <v>5</v>
      </c>
      <c r="J732" s="14" t="s">
        <v>238</v>
      </c>
      <c r="K732" s="14">
        <v>5</v>
      </c>
      <c r="L732" s="14" t="str">
        <f>VLOOKUP($C732,'Info on Coh Anal Stocks'!$A$6:$K$68,2,FALSE)</f>
        <v>PS</v>
      </c>
      <c r="M732" s="14" t="str">
        <f>VLOOKUP($C732,'Info on Coh Anal Stocks'!$A$6:$K$68,3,FALSE)</f>
        <v>HC</v>
      </c>
      <c r="N732" s="14" t="str">
        <f>VLOOKUP($C732,'Info on Coh Anal Stocks'!$A$6:$K$68,4,FALSE)</f>
        <v>George Adams Fall Fingerling</v>
      </c>
      <c r="O732" s="14">
        <f>VLOOKUP($C732,'Info on Coh Anal Stocks'!$A$6:$K$68,5,FALSE)</f>
        <v>3</v>
      </c>
      <c r="P732" s="14">
        <f>VLOOKUP($C732,'Info on Coh Anal Stocks'!$A$6:$K$68,6,FALSE)</f>
        <v>2</v>
      </c>
      <c r="Q732" s="14">
        <f>VLOOKUP($C732,'Info on Coh Anal Stocks'!$A$6:$K$68,7,FALSE)</f>
        <v>4</v>
      </c>
      <c r="R732" s="14">
        <f>VLOOKUP($C732,'Info on Coh Anal Stocks'!$A$6:$K$68,8,FALSE)</f>
        <v>5</v>
      </c>
      <c r="S732" s="14">
        <f>VLOOKUP($C732,'Info on Coh Anal Stocks'!$A$6:$K$68,9,FALSE)</f>
        <v>0</v>
      </c>
      <c r="T732" s="14">
        <f>VLOOKUP($C732,'Info on Coh Anal Stocks'!$A$6:$K$68,10,FALSE)</f>
        <v>3</v>
      </c>
      <c r="U732">
        <f t="shared" si="45"/>
        <v>1998</v>
      </c>
      <c r="V732" s="14">
        <f>VLOOKUP($C732,'Info on Coh Anal Stocks'!$A$6:$K$68,10,FALSE)</f>
        <v>3</v>
      </c>
      <c r="W732" t="str">
        <f t="shared" si="46"/>
        <v>ocean</v>
      </c>
      <c r="X732">
        <f t="shared" si="47"/>
        <v>0</v>
      </c>
    </row>
    <row r="733" spans="1:24" x14ac:dyDescent="0.25">
      <c r="A733" s="14" t="str">
        <f t="shared" si="44"/>
        <v>GAD1998</v>
      </c>
      <c r="B733" s="14" t="s">
        <v>36</v>
      </c>
      <c r="C733" s="14" t="s">
        <v>43</v>
      </c>
      <c r="D733" s="14">
        <v>1998</v>
      </c>
      <c r="E733" s="14">
        <v>1.0024420000000001E-3</v>
      </c>
      <c r="F733" s="14">
        <v>7.0842860000000004E-3</v>
      </c>
      <c r="G733" s="14">
        <v>1.908659E-2</v>
      </c>
      <c r="H733" s="14">
        <v>2</v>
      </c>
      <c r="I733" s="14">
        <v>5</v>
      </c>
      <c r="J733" s="14" t="s">
        <v>238</v>
      </c>
      <c r="K733" s="14">
        <v>5</v>
      </c>
      <c r="L733" s="14" t="str">
        <f>VLOOKUP($C733,'Info on Coh Anal Stocks'!$A$6:$K$68,2,FALSE)</f>
        <v>PS</v>
      </c>
      <c r="M733" s="14" t="str">
        <f>VLOOKUP($C733,'Info on Coh Anal Stocks'!$A$6:$K$68,3,FALSE)</f>
        <v>HC</v>
      </c>
      <c r="N733" s="14" t="str">
        <f>VLOOKUP($C733,'Info on Coh Anal Stocks'!$A$6:$K$68,4,FALSE)</f>
        <v>George Adams Fall Fingerling</v>
      </c>
      <c r="O733" s="14">
        <f>VLOOKUP($C733,'Info on Coh Anal Stocks'!$A$6:$K$68,5,FALSE)</f>
        <v>3</v>
      </c>
      <c r="P733" s="14">
        <f>VLOOKUP($C733,'Info on Coh Anal Stocks'!$A$6:$K$68,6,FALSE)</f>
        <v>2</v>
      </c>
      <c r="Q733" s="14">
        <f>VLOOKUP($C733,'Info on Coh Anal Stocks'!$A$6:$K$68,7,FALSE)</f>
        <v>4</v>
      </c>
      <c r="R733" s="14">
        <f>VLOOKUP($C733,'Info on Coh Anal Stocks'!$A$6:$K$68,8,FALSE)</f>
        <v>5</v>
      </c>
      <c r="S733" s="14">
        <f>VLOOKUP($C733,'Info on Coh Anal Stocks'!$A$6:$K$68,9,FALSE)</f>
        <v>0</v>
      </c>
      <c r="T733" s="14">
        <f>VLOOKUP($C733,'Info on Coh Anal Stocks'!$A$6:$K$68,10,FALSE)</f>
        <v>3</v>
      </c>
      <c r="U733">
        <f t="shared" si="45"/>
        <v>1999</v>
      </c>
      <c r="V733" s="14">
        <f>VLOOKUP($C733,'Info on Coh Anal Stocks'!$A$6:$K$68,10,FALSE)</f>
        <v>3</v>
      </c>
      <c r="W733" t="str">
        <f t="shared" si="46"/>
        <v>ocean</v>
      </c>
      <c r="X733">
        <f t="shared" si="47"/>
        <v>0</v>
      </c>
    </row>
    <row r="734" spans="1:24" x14ac:dyDescent="0.25">
      <c r="A734" s="14" t="str">
        <f t="shared" si="44"/>
        <v>GAD1999</v>
      </c>
      <c r="B734" s="14" t="s">
        <v>36</v>
      </c>
      <c r="C734" s="14" t="s">
        <v>43</v>
      </c>
      <c r="D734" s="14">
        <v>1999</v>
      </c>
      <c r="E734" s="14">
        <v>5.7402289999999997E-4</v>
      </c>
      <c r="F734" s="14">
        <v>5.2362850000000002E-3</v>
      </c>
      <c r="G734" s="14">
        <v>1.399279E-2</v>
      </c>
      <c r="H734" s="14">
        <v>2</v>
      </c>
      <c r="I734" s="14">
        <v>5</v>
      </c>
      <c r="J734" s="14" t="s">
        <v>238</v>
      </c>
      <c r="K734" s="14">
        <v>5</v>
      </c>
      <c r="L734" s="14" t="str">
        <f>VLOOKUP($C734,'Info on Coh Anal Stocks'!$A$6:$K$68,2,FALSE)</f>
        <v>PS</v>
      </c>
      <c r="M734" s="14" t="str">
        <f>VLOOKUP($C734,'Info on Coh Anal Stocks'!$A$6:$K$68,3,FALSE)</f>
        <v>HC</v>
      </c>
      <c r="N734" s="14" t="str">
        <f>VLOOKUP($C734,'Info on Coh Anal Stocks'!$A$6:$K$68,4,FALSE)</f>
        <v>George Adams Fall Fingerling</v>
      </c>
      <c r="O734" s="14">
        <f>VLOOKUP($C734,'Info on Coh Anal Stocks'!$A$6:$K$68,5,FALSE)</f>
        <v>3</v>
      </c>
      <c r="P734" s="14">
        <f>VLOOKUP($C734,'Info on Coh Anal Stocks'!$A$6:$K$68,6,FALSE)</f>
        <v>2</v>
      </c>
      <c r="Q734" s="14">
        <f>VLOOKUP($C734,'Info on Coh Anal Stocks'!$A$6:$K$68,7,FALSE)</f>
        <v>4</v>
      </c>
      <c r="R734" s="14">
        <f>VLOOKUP($C734,'Info on Coh Anal Stocks'!$A$6:$K$68,8,FALSE)</f>
        <v>5</v>
      </c>
      <c r="S734" s="14">
        <f>VLOOKUP($C734,'Info on Coh Anal Stocks'!$A$6:$K$68,9,FALSE)</f>
        <v>0</v>
      </c>
      <c r="T734" s="14">
        <f>VLOOKUP($C734,'Info on Coh Anal Stocks'!$A$6:$K$68,10,FALSE)</f>
        <v>3</v>
      </c>
      <c r="U734">
        <f t="shared" si="45"/>
        <v>2000</v>
      </c>
      <c r="V734" s="14">
        <f>VLOOKUP($C734,'Info on Coh Anal Stocks'!$A$6:$K$68,10,FALSE)</f>
        <v>3</v>
      </c>
      <c r="W734" t="str">
        <f t="shared" si="46"/>
        <v>ocean</v>
      </c>
      <c r="X734">
        <f t="shared" si="47"/>
        <v>0</v>
      </c>
    </row>
    <row r="735" spans="1:24" x14ac:dyDescent="0.25">
      <c r="A735" s="14" t="str">
        <f t="shared" si="44"/>
        <v>GAD2000</v>
      </c>
      <c r="B735" s="14" t="s">
        <v>36</v>
      </c>
      <c r="C735" s="14" t="s">
        <v>43</v>
      </c>
      <c r="D735" s="14">
        <v>2000</v>
      </c>
      <c r="E735" s="14">
        <v>3.8882149999999998E-4</v>
      </c>
      <c r="F735" s="14">
        <v>4.8634860000000002E-3</v>
      </c>
      <c r="G735" s="14">
        <v>1.3384210000000001E-2</v>
      </c>
      <c r="H735" s="14">
        <v>2</v>
      </c>
      <c r="I735" s="14">
        <v>5</v>
      </c>
      <c r="J735" s="14" t="s">
        <v>238</v>
      </c>
      <c r="K735" s="14">
        <v>5</v>
      </c>
      <c r="L735" s="14" t="str">
        <f>VLOOKUP($C735,'Info on Coh Anal Stocks'!$A$6:$K$68,2,FALSE)</f>
        <v>PS</v>
      </c>
      <c r="M735" s="14" t="str">
        <f>VLOOKUP($C735,'Info on Coh Anal Stocks'!$A$6:$K$68,3,FALSE)</f>
        <v>HC</v>
      </c>
      <c r="N735" s="14" t="str">
        <f>VLOOKUP($C735,'Info on Coh Anal Stocks'!$A$6:$K$68,4,FALSE)</f>
        <v>George Adams Fall Fingerling</v>
      </c>
      <c r="O735" s="14">
        <f>VLOOKUP($C735,'Info on Coh Anal Stocks'!$A$6:$K$68,5,FALSE)</f>
        <v>3</v>
      </c>
      <c r="P735" s="14">
        <f>VLOOKUP($C735,'Info on Coh Anal Stocks'!$A$6:$K$68,6,FALSE)</f>
        <v>2</v>
      </c>
      <c r="Q735" s="14">
        <f>VLOOKUP($C735,'Info on Coh Anal Stocks'!$A$6:$K$68,7,FALSE)</f>
        <v>4</v>
      </c>
      <c r="R735" s="14">
        <f>VLOOKUP($C735,'Info on Coh Anal Stocks'!$A$6:$K$68,8,FALSE)</f>
        <v>5</v>
      </c>
      <c r="S735" s="14">
        <f>VLOOKUP($C735,'Info on Coh Anal Stocks'!$A$6:$K$68,9,FALSE)</f>
        <v>0</v>
      </c>
      <c r="T735" s="14">
        <f>VLOOKUP($C735,'Info on Coh Anal Stocks'!$A$6:$K$68,10,FALSE)</f>
        <v>3</v>
      </c>
      <c r="U735">
        <f t="shared" si="45"/>
        <v>2001</v>
      </c>
      <c r="V735" s="14">
        <f>VLOOKUP($C735,'Info on Coh Anal Stocks'!$A$6:$K$68,10,FALSE)</f>
        <v>3</v>
      </c>
      <c r="W735" t="str">
        <f t="shared" si="46"/>
        <v>ocean</v>
      </c>
      <c r="X735">
        <f t="shared" si="47"/>
        <v>0</v>
      </c>
    </row>
    <row r="736" spans="1:24" x14ac:dyDescent="0.25">
      <c r="A736" s="14" t="str">
        <f t="shared" si="44"/>
        <v>GAD2001</v>
      </c>
      <c r="B736" s="14" t="s">
        <v>36</v>
      </c>
      <c r="C736" s="14" t="s">
        <v>43</v>
      </c>
      <c r="D736" s="14">
        <v>2001</v>
      </c>
      <c r="E736" s="14">
        <v>4.9945890000000002E-4</v>
      </c>
      <c r="F736" s="14">
        <v>5.4260280000000003E-3</v>
      </c>
      <c r="G736" s="14">
        <v>1.4198250000000001E-2</v>
      </c>
      <c r="H736" s="14">
        <v>2</v>
      </c>
      <c r="I736" s="14">
        <v>5</v>
      </c>
      <c r="J736" s="14" t="s">
        <v>238</v>
      </c>
      <c r="K736" s="14">
        <v>5</v>
      </c>
      <c r="L736" s="14" t="str">
        <f>VLOOKUP($C736,'Info on Coh Anal Stocks'!$A$6:$K$68,2,FALSE)</f>
        <v>PS</v>
      </c>
      <c r="M736" s="14" t="str">
        <f>VLOOKUP($C736,'Info on Coh Anal Stocks'!$A$6:$K$68,3,FALSE)</f>
        <v>HC</v>
      </c>
      <c r="N736" s="14" t="str">
        <f>VLOOKUP($C736,'Info on Coh Anal Stocks'!$A$6:$K$68,4,FALSE)</f>
        <v>George Adams Fall Fingerling</v>
      </c>
      <c r="O736" s="14">
        <f>VLOOKUP($C736,'Info on Coh Anal Stocks'!$A$6:$K$68,5,FALSE)</f>
        <v>3</v>
      </c>
      <c r="P736" s="14">
        <f>VLOOKUP($C736,'Info on Coh Anal Stocks'!$A$6:$K$68,6,FALSE)</f>
        <v>2</v>
      </c>
      <c r="Q736" s="14">
        <f>VLOOKUP($C736,'Info on Coh Anal Stocks'!$A$6:$K$68,7,FALSE)</f>
        <v>4</v>
      </c>
      <c r="R736" s="14">
        <f>VLOOKUP($C736,'Info on Coh Anal Stocks'!$A$6:$K$68,8,FALSE)</f>
        <v>5</v>
      </c>
      <c r="S736" s="14">
        <f>VLOOKUP($C736,'Info on Coh Anal Stocks'!$A$6:$K$68,9,FALSE)</f>
        <v>0</v>
      </c>
      <c r="T736" s="14">
        <f>VLOOKUP($C736,'Info on Coh Anal Stocks'!$A$6:$K$68,10,FALSE)</f>
        <v>3</v>
      </c>
      <c r="U736">
        <f t="shared" si="45"/>
        <v>2002</v>
      </c>
      <c r="V736" s="14">
        <f>VLOOKUP($C736,'Info on Coh Anal Stocks'!$A$6:$K$68,10,FALSE)</f>
        <v>3</v>
      </c>
      <c r="W736" t="str">
        <f t="shared" si="46"/>
        <v>ocean</v>
      </c>
      <c r="X736">
        <f t="shared" si="47"/>
        <v>0</v>
      </c>
    </row>
    <row r="737" spans="1:24" x14ac:dyDescent="0.25">
      <c r="A737" s="14" t="str">
        <f t="shared" si="44"/>
        <v>GAD2002</v>
      </c>
      <c r="B737" s="14" t="s">
        <v>36</v>
      </c>
      <c r="C737" s="14" t="s">
        <v>43</v>
      </c>
      <c r="D737" s="14">
        <v>2002</v>
      </c>
      <c r="E737" s="19">
        <v>1.3391099999999999E-3</v>
      </c>
      <c r="F737" s="14">
        <v>8.9948319999999995E-3</v>
      </c>
      <c r="G737" s="14">
        <v>2.2873089999999999E-2</v>
      </c>
      <c r="H737" s="14">
        <v>2</v>
      </c>
      <c r="I737" s="14">
        <v>5</v>
      </c>
      <c r="J737" s="14" t="s">
        <v>238</v>
      </c>
      <c r="K737" s="14">
        <v>5</v>
      </c>
      <c r="L737" s="14" t="str">
        <f>VLOOKUP($C737,'Info on Coh Anal Stocks'!$A$6:$K$68,2,FALSE)</f>
        <v>PS</v>
      </c>
      <c r="M737" s="14" t="str">
        <f>VLOOKUP($C737,'Info on Coh Anal Stocks'!$A$6:$K$68,3,FALSE)</f>
        <v>HC</v>
      </c>
      <c r="N737" s="14" t="str">
        <f>VLOOKUP($C737,'Info on Coh Anal Stocks'!$A$6:$K$68,4,FALSE)</f>
        <v>George Adams Fall Fingerling</v>
      </c>
      <c r="O737" s="14">
        <f>VLOOKUP($C737,'Info on Coh Anal Stocks'!$A$6:$K$68,5,FALSE)</f>
        <v>3</v>
      </c>
      <c r="P737" s="14">
        <f>VLOOKUP($C737,'Info on Coh Anal Stocks'!$A$6:$K$68,6,FALSE)</f>
        <v>2</v>
      </c>
      <c r="Q737" s="14">
        <f>VLOOKUP($C737,'Info on Coh Anal Stocks'!$A$6:$K$68,7,FALSE)</f>
        <v>4</v>
      </c>
      <c r="R737" s="14">
        <f>VLOOKUP($C737,'Info on Coh Anal Stocks'!$A$6:$K$68,8,FALSE)</f>
        <v>5</v>
      </c>
      <c r="S737" s="14">
        <f>VLOOKUP($C737,'Info on Coh Anal Stocks'!$A$6:$K$68,9,FALSE)</f>
        <v>0</v>
      </c>
      <c r="T737" s="14">
        <f>VLOOKUP($C737,'Info on Coh Anal Stocks'!$A$6:$K$68,10,FALSE)</f>
        <v>3</v>
      </c>
      <c r="U737">
        <f t="shared" si="45"/>
        <v>2003</v>
      </c>
      <c r="V737" s="14">
        <f>VLOOKUP($C737,'Info on Coh Anal Stocks'!$A$6:$K$68,10,FALSE)</f>
        <v>3</v>
      </c>
      <c r="W737" t="str">
        <f t="shared" si="46"/>
        <v>ocean</v>
      </c>
      <c r="X737">
        <f t="shared" si="47"/>
        <v>0</v>
      </c>
    </row>
    <row r="738" spans="1:24" x14ac:dyDescent="0.25">
      <c r="A738" s="14" t="str">
        <f t="shared" si="44"/>
        <v>GAD2003</v>
      </c>
      <c r="B738" s="14" t="s">
        <v>36</v>
      </c>
      <c r="C738" s="14" t="s">
        <v>43</v>
      </c>
      <c r="D738" s="14">
        <v>2003</v>
      </c>
      <c r="E738" s="14">
        <v>8.5847630000000005E-4</v>
      </c>
      <c r="F738" s="14">
        <v>6.3799449999999997E-3</v>
      </c>
      <c r="G738" s="14">
        <v>1.6706149999999999E-2</v>
      </c>
      <c r="H738" s="14">
        <v>2</v>
      </c>
      <c r="I738" s="14">
        <v>5</v>
      </c>
      <c r="J738" s="14" t="s">
        <v>238</v>
      </c>
      <c r="K738" s="14">
        <v>5</v>
      </c>
      <c r="L738" s="14" t="str">
        <f>VLOOKUP($C738,'Info on Coh Anal Stocks'!$A$6:$K$68,2,FALSE)</f>
        <v>PS</v>
      </c>
      <c r="M738" s="14" t="str">
        <f>VLOOKUP($C738,'Info on Coh Anal Stocks'!$A$6:$K$68,3,FALSE)</f>
        <v>HC</v>
      </c>
      <c r="N738" s="14" t="str">
        <f>VLOOKUP($C738,'Info on Coh Anal Stocks'!$A$6:$K$68,4,FALSE)</f>
        <v>George Adams Fall Fingerling</v>
      </c>
      <c r="O738" s="14">
        <f>VLOOKUP($C738,'Info on Coh Anal Stocks'!$A$6:$K$68,5,FALSE)</f>
        <v>3</v>
      </c>
      <c r="P738" s="14">
        <f>VLOOKUP($C738,'Info on Coh Anal Stocks'!$A$6:$K$68,6,FALSE)</f>
        <v>2</v>
      </c>
      <c r="Q738" s="14">
        <f>VLOOKUP($C738,'Info on Coh Anal Stocks'!$A$6:$K$68,7,FALSE)</f>
        <v>4</v>
      </c>
      <c r="R738" s="14">
        <f>VLOOKUP($C738,'Info on Coh Anal Stocks'!$A$6:$K$68,8,FALSE)</f>
        <v>5</v>
      </c>
      <c r="S738" s="14">
        <f>VLOOKUP($C738,'Info on Coh Anal Stocks'!$A$6:$K$68,9,FALSE)</f>
        <v>0</v>
      </c>
      <c r="T738" s="14">
        <f>VLOOKUP($C738,'Info on Coh Anal Stocks'!$A$6:$K$68,10,FALSE)</f>
        <v>3</v>
      </c>
      <c r="U738">
        <f t="shared" si="45"/>
        <v>2004</v>
      </c>
      <c r="V738" s="14">
        <f>VLOOKUP($C738,'Info on Coh Anal Stocks'!$A$6:$K$68,10,FALSE)</f>
        <v>3</v>
      </c>
      <c r="W738" t="str">
        <f t="shared" si="46"/>
        <v>ocean</v>
      </c>
      <c r="X738">
        <f t="shared" si="47"/>
        <v>0</v>
      </c>
    </row>
    <row r="739" spans="1:24" x14ac:dyDescent="0.25">
      <c r="A739" s="14" t="str">
        <f t="shared" si="44"/>
        <v>GAD2004</v>
      </c>
      <c r="B739" s="14" t="s">
        <v>36</v>
      </c>
      <c r="C739" s="14" t="s">
        <v>43</v>
      </c>
      <c r="D739" s="14">
        <v>2004</v>
      </c>
      <c r="E739" s="19">
        <v>7.1030799999999999E-4</v>
      </c>
      <c r="F739" s="14">
        <v>3.5192639999999998E-3</v>
      </c>
      <c r="G739" s="14">
        <v>8.2782930000000008E-3</v>
      </c>
      <c r="H739" s="14">
        <v>2</v>
      </c>
      <c r="I739" s="14">
        <v>5</v>
      </c>
      <c r="J739" s="14" t="s">
        <v>238</v>
      </c>
      <c r="K739" s="14">
        <v>5</v>
      </c>
      <c r="L739" s="14" t="str">
        <f>VLOOKUP($C739,'Info on Coh Anal Stocks'!$A$6:$K$68,2,FALSE)</f>
        <v>PS</v>
      </c>
      <c r="M739" s="14" t="str">
        <f>VLOOKUP($C739,'Info on Coh Anal Stocks'!$A$6:$K$68,3,FALSE)</f>
        <v>HC</v>
      </c>
      <c r="N739" s="14" t="str">
        <f>VLOOKUP($C739,'Info on Coh Anal Stocks'!$A$6:$K$68,4,FALSE)</f>
        <v>George Adams Fall Fingerling</v>
      </c>
      <c r="O739" s="14">
        <f>VLOOKUP($C739,'Info on Coh Anal Stocks'!$A$6:$K$68,5,FALSE)</f>
        <v>3</v>
      </c>
      <c r="P739" s="14">
        <f>VLOOKUP($C739,'Info on Coh Anal Stocks'!$A$6:$K$68,6,FALSE)</f>
        <v>2</v>
      </c>
      <c r="Q739" s="14">
        <f>VLOOKUP($C739,'Info on Coh Anal Stocks'!$A$6:$K$68,7,FALSE)</f>
        <v>4</v>
      </c>
      <c r="R739" s="14">
        <f>VLOOKUP($C739,'Info on Coh Anal Stocks'!$A$6:$K$68,8,FALSE)</f>
        <v>5</v>
      </c>
      <c r="S739" s="14">
        <f>VLOOKUP($C739,'Info on Coh Anal Stocks'!$A$6:$K$68,9,FALSE)</f>
        <v>0</v>
      </c>
      <c r="T739" s="14">
        <f>VLOOKUP($C739,'Info on Coh Anal Stocks'!$A$6:$K$68,10,FALSE)</f>
        <v>3</v>
      </c>
      <c r="U739">
        <f t="shared" si="45"/>
        <v>2005</v>
      </c>
      <c r="V739" s="14">
        <f>VLOOKUP($C739,'Info on Coh Anal Stocks'!$A$6:$K$68,10,FALSE)</f>
        <v>3</v>
      </c>
      <c r="W739" t="str">
        <f t="shared" si="46"/>
        <v>ocean</v>
      </c>
      <c r="X739">
        <f t="shared" si="47"/>
        <v>0</v>
      </c>
    </row>
    <row r="740" spans="1:24" x14ac:dyDescent="0.25">
      <c r="A740" s="14" t="str">
        <f t="shared" si="44"/>
        <v>GAD2005</v>
      </c>
      <c r="B740" s="14" t="s">
        <v>36</v>
      </c>
      <c r="C740" s="14" t="s">
        <v>43</v>
      </c>
      <c r="D740" s="14">
        <v>2005</v>
      </c>
      <c r="E740" s="14">
        <v>3.216366E-3</v>
      </c>
      <c r="F740" s="14">
        <v>9.6777979999999996E-3</v>
      </c>
      <c r="G740" s="14">
        <v>2.2010390000000001E-2</v>
      </c>
      <c r="H740" s="14">
        <v>2</v>
      </c>
      <c r="I740" s="14">
        <v>5</v>
      </c>
      <c r="J740" s="14" t="s">
        <v>238</v>
      </c>
      <c r="K740" s="14">
        <v>5</v>
      </c>
      <c r="L740" s="14" t="str">
        <f>VLOOKUP($C740,'Info on Coh Anal Stocks'!$A$6:$K$68,2,FALSE)</f>
        <v>PS</v>
      </c>
      <c r="M740" s="14" t="str">
        <f>VLOOKUP($C740,'Info on Coh Anal Stocks'!$A$6:$K$68,3,FALSE)</f>
        <v>HC</v>
      </c>
      <c r="N740" s="14" t="str">
        <f>VLOOKUP($C740,'Info on Coh Anal Stocks'!$A$6:$K$68,4,FALSE)</f>
        <v>George Adams Fall Fingerling</v>
      </c>
      <c r="O740" s="14">
        <f>VLOOKUP($C740,'Info on Coh Anal Stocks'!$A$6:$K$68,5,FALSE)</f>
        <v>3</v>
      </c>
      <c r="P740" s="14">
        <f>VLOOKUP($C740,'Info on Coh Anal Stocks'!$A$6:$K$68,6,FALSE)</f>
        <v>2</v>
      </c>
      <c r="Q740" s="14">
        <f>VLOOKUP($C740,'Info on Coh Anal Stocks'!$A$6:$K$68,7,FALSE)</f>
        <v>4</v>
      </c>
      <c r="R740" s="14">
        <f>VLOOKUP($C740,'Info on Coh Anal Stocks'!$A$6:$K$68,8,FALSE)</f>
        <v>5</v>
      </c>
      <c r="S740" s="14">
        <f>VLOOKUP($C740,'Info on Coh Anal Stocks'!$A$6:$K$68,9,FALSE)</f>
        <v>0</v>
      </c>
      <c r="T740" s="14">
        <f>VLOOKUP($C740,'Info on Coh Anal Stocks'!$A$6:$K$68,10,FALSE)</f>
        <v>3</v>
      </c>
      <c r="U740">
        <f t="shared" si="45"/>
        <v>2006</v>
      </c>
      <c r="V740" s="14">
        <f>VLOOKUP($C740,'Info on Coh Anal Stocks'!$A$6:$K$68,10,FALSE)</f>
        <v>3</v>
      </c>
      <c r="W740" t="str">
        <f t="shared" si="46"/>
        <v>ocean</v>
      </c>
      <c r="X740">
        <f t="shared" si="47"/>
        <v>0</v>
      </c>
    </row>
    <row r="741" spans="1:24" x14ac:dyDescent="0.25">
      <c r="A741" s="14" t="str">
        <f t="shared" si="44"/>
        <v>GAD2006</v>
      </c>
      <c r="B741" s="14" t="s">
        <v>36</v>
      </c>
      <c r="C741" s="14" t="s">
        <v>43</v>
      </c>
      <c r="D741" s="14">
        <v>2006</v>
      </c>
      <c r="E741" s="14">
        <v>6.6959959999999998E-4</v>
      </c>
      <c r="F741" s="14">
        <v>4.2080290000000003E-3</v>
      </c>
      <c r="G741" s="14">
        <v>1.024455E-2</v>
      </c>
      <c r="H741" s="14">
        <v>2</v>
      </c>
      <c r="I741" s="14">
        <v>5</v>
      </c>
      <c r="J741" s="14" t="s">
        <v>238</v>
      </c>
      <c r="K741" s="14">
        <v>5</v>
      </c>
      <c r="L741" s="14" t="str">
        <f>VLOOKUP($C741,'Info on Coh Anal Stocks'!$A$6:$K$68,2,FALSE)</f>
        <v>PS</v>
      </c>
      <c r="M741" s="14" t="str">
        <f>VLOOKUP($C741,'Info on Coh Anal Stocks'!$A$6:$K$68,3,FALSE)</f>
        <v>HC</v>
      </c>
      <c r="N741" s="14" t="str">
        <f>VLOOKUP($C741,'Info on Coh Anal Stocks'!$A$6:$K$68,4,FALSE)</f>
        <v>George Adams Fall Fingerling</v>
      </c>
      <c r="O741" s="14">
        <f>VLOOKUP($C741,'Info on Coh Anal Stocks'!$A$6:$K$68,5,FALSE)</f>
        <v>3</v>
      </c>
      <c r="P741" s="14">
        <f>VLOOKUP($C741,'Info on Coh Anal Stocks'!$A$6:$K$68,6,FALSE)</f>
        <v>2</v>
      </c>
      <c r="Q741" s="14">
        <f>VLOOKUP($C741,'Info on Coh Anal Stocks'!$A$6:$K$68,7,FALSE)</f>
        <v>4</v>
      </c>
      <c r="R741" s="14">
        <f>VLOOKUP($C741,'Info on Coh Anal Stocks'!$A$6:$K$68,8,FALSE)</f>
        <v>5</v>
      </c>
      <c r="S741" s="14">
        <f>VLOOKUP($C741,'Info on Coh Anal Stocks'!$A$6:$K$68,9,FALSE)</f>
        <v>0</v>
      </c>
      <c r="T741" s="14">
        <f>VLOOKUP($C741,'Info on Coh Anal Stocks'!$A$6:$K$68,10,FALSE)</f>
        <v>3</v>
      </c>
      <c r="U741">
        <f t="shared" si="45"/>
        <v>2007</v>
      </c>
      <c r="V741" s="14">
        <f>VLOOKUP($C741,'Info on Coh Anal Stocks'!$A$6:$K$68,10,FALSE)</f>
        <v>3</v>
      </c>
      <c r="W741" t="str">
        <f t="shared" si="46"/>
        <v>ocean</v>
      </c>
      <c r="X741">
        <f t="shared" si="47"/>
        <v>0</v>
      </c>
    </row>
    <row r="742" spans="1:24" x14ac:dyDescent="0.25">
      <c r="A742" s="14" t="str">
        <f t="shared" si="44"/>
        <v>GAD2007</v>
      </c>
      <c r="B742" s="14" t="s">
        <v>36</v>
      </c>
      <c r="C742" s="14" t="s">
        <v>43</v>
      </c>
      <c r="D742" s="14">
        <v>2007</v>
      </c>
      <c r="E742" s="14">
        <v>3.4752920000000001E-3</v>
      </c>
      <c r="F742" s="14">
        <v>1.5913900000000002E-2</v>
      </c>
      <c r="G742" s="14">
        <v>3.8566250000000003E-2</v>
      </c>
      <c r="H742" s="14">
        <v>2</v>
      </c>
      <c r="I742" s="14">
        <v>5</v>
      </c>
      <c r="J742" s="14" t="s">
        <v>238</v>
      </c>
      <c r="K742" s="14">
        <v>5</v>
      </c>
      <c r="L742" s="14" t="str">
        <f>VLOOKUP($C742,'Info on Coh Anal Stocks'!$A$6:$K$68,2,FALSE)</f>
        <v>PS</v>
      </c>
      <c r="M742" s="14" t="str">
        <f>VLOOKUP($C742,'Info on Coh Anal Stocks'!$A$6:$K$68,3,FALSE)</f>
        <v>HC</v>
      </c>
      <c r="N742" s="14" t="str">
        <f>VLOOKUP($C742,'Info on Coh Anal Stocks'!$A$6:$K$68,4,FALSE)</f>
        <v>George Adams Fall Fingerling</v>
      </c>
      <c r="O742" s="14">
        <f>VLOOKUP($C742,'Info on Coh Anal Stocks'!$A$6:$K$68,5,FALSE)</f>
        <v>3</v>
      </c>
      <c r="P742" s="14">
        <f>VLOOKUP($C742,'Info on Coh Anal Stocks'!$A$6:$K$68,6,FALSE)</f>
        <v>2</v>
      </c>
      <c r="Q742" s="14">
        <f>VLOOKUP($C742,'Info on Coh Anal Stocks'!$A$6:$K$68,7,FALSE)</f>
        <v>4</v>
      </c>
      <c r="R742" s="14">
        <f>VLOOKUP($C742,'Info on Coh Anal Stocks'!$A$6:$K$68,8,FALSE)</f>
        <v>5</v>
      </c>
      <c r="S742" s="14">
        <f>VLOOKUP($C742,'Info on Coh Anal Stocks'!$A$6:$K$68,9,FALSE)</f>
        <v>0</v>
      </c>
      <c r="T742" s="14">
        <f>VLOOKUP($C742,'Info on Coh Anal Stocks'!$A$6:$K$68,10,FALSE)</f>
        <v>3</v>
      </c>
      <c r="U742">
        <f t="shared" si="45"/>
        <v>2008</v>
      </c>
      <c r="V742" s="14">
        <f>VLOOKUP($C742,'Info on Coh Anal Stocks'!$A$6:$K$68,10,FALSE)</f>
        <v>3</v>
      </c>
      <c r="W742" t="str">
        <f t="shared" si="46"/>
        <v>ocean</v>
      </c>
      <c r="X742">
        <f t="shared" si="47"/>
        <v>0</v>
      </c>
    </row>
    <row r="743" spans="1:24" x14ac:dyDescent="0.25">
      <c r="A743" s="14" t="str">
        <f t="shared" si="44"/>
        <v>GAD2008</v>
      </c>
      <c r="B743" s="14" t="s">
        <v>36</v>
      </c>
      <c r="C743" s="14" t="s">
        <v>43</v>
      </c>
      <c r="D743" s="14">
        <v>2008</v>
      </c>
      <c r="E743" s="14">
        <v>7.4294770000000001E-4</v>
      </c>
      <c r="F743" s="14">
        <v>4.3426330000000003E-3</v>
      </c>
      <c r="G743" s="14">
        <v>1.0663890000000001E-2</v>
      </c>
      <c r="H743" s="14">
        <v>2</v>
      </c>
      <c r="I743" s="14">
        <v>5</v>
      </c>
      <c r="J743" s="14" t="s">
        <v>238</v>
      </c>
      <c r="K743" s="14">
        <v>5</v>
      </c>
      <c r="L743" s="14" t="str">
        <f>VLOOKUP($C743,'Info on Coh Anal Stocks'!$A$6:$K$68,2,FALSE)</f>
        <v>PS</v>
      </c>
      <c r="M743" s="14" t="str">
        <f>VLOOKUP($C743,'Info on Coh Anal Stocks'!$A$6:$K$68,3,FALSE)</f>
        <v>HC</v>
      </c>
      <c r="N743" s="14" t="str">
        <f>VLOOKUP($C743,'Info on Coh Anal Stocks'!$A$6:$K$68,4,FALSE)</f>
        <v>George Adams Fall Fingerling</v>
      </c>
      <c r="O743" s="14">
        <f>VLOOKUP($C743,'Info on Coh Anal Stocks'!$A$6:$K$68,5,FALSE)</f>
        <v>3</v>
      </c>
      <c r="P743" s="14">
        <f>VLOOKUP($C743,'Info on Coh Anal Stocks'!$A$6:$K$68,6,FALSE)</f>
        <v>2</v>
      </c>
      <c r="Q743" s="14">
        <f>VLOOKUP($C743,'Info on Coh Anal Stocks'!$A$6:$K$68,7,FALSE)</f>
        <v>4</v>
      </c>
      <c r="R743" s="14">
        <f>VLOOKUP($C743,'Info on Coh Anal Stocks'!$A$6:$K$68,8,FALSE)</f>
        <v>5</v>
      </c>
      <c r="S743" s="14">
        <f>VLOOKUP($C743,'Info on Coh Anal Stocks'!$A$6:$K$68,9,FALSE)</f>
        <v>0</v>
      </c>
      <c r="T743" s="14">
        <f>VLOOKUP($C743,'Info on Coh Anal Stocks'!$A$6:$K$68,10,FALSE)</f>
        <v>3</v>
      </c>
      <c r="U743">
        <f t="shared" si="45"/>
        <v>2009</v>
      </c>
      <c r="V743" s="14">
        <f>VLOOKUP($C743,'Info on Coh Anal Stocks'!$A$6:$K$68,10,FALSE)</f>
        <v>3</v>
      </c>
      <c r="W743" t="str">
        <f t="shared" si="46"/>
        <v>ocean</v>
      </c>
      <c r="X743">
        <f t="shared" si="47"/>
        <v>0</v>
      </c>
    </row>
    <row r="744" spans="1:24" x14ac:dyDescent="0.25">
      <c r="A744" s="14" t="str">
        <f t="shared" si="44"/>
        <v>GAD2009</v>
      </c>
      <c r="B744" s="14" t="s">
        <v>36</v>
      </c>
      <c r="C744" s="14" t="s">
        <v>43</v>
      </c>
      <c r="D744" s="14">
        <v>2009</v>
      </c>
      <c r="E744" s="19">
        <v>5.3168629999999998E-3</v>
      </c>
      <c r="F744" s="19">
        <v>2.1366960000000001E-2</v>
      </c>
      <c r="G744" s="14">
        <v>5.0176169999999999E-2</v>
      </c>
      <c r="H744" s="14">
        <v>2</v>
      </c>
      <c r="I744" s="14">
        <v>5</v>
      </c>
      <c r="J744" s="14" t="s">
        <v>238</v>
      </c>
      <c r="K744" s="14">
        <v>5</v>
      </c>
      <c r="L744" s="14" t="str">
        <f>VLOOKUP($C744,'Info on Coh Anal Stocks'!$A$6:$K$68,2,FALSE)</f>
        <v>PS</v>
      </c>
      <c r="M744" s="14" t="str">
        <f>VLOOKUP($C744,'Info on Coh Anal Stocks'!$A$6:$K$68,3,FALSE)</f>
        <v>HC</v>
      </c>
      <c r="N744" s="14" t="str">
        <f>VLOOKUP($C744,'Info on Coh Anal Stocks'!$A$6:$K$68,4,FALSE)</f>
        <v>George Adams Fall Fingerling</v>
      </c>
      <c r="O744" s="14">
        <f>VLOOKUP($C744,'Info on Coh Anal Stocks'!$A$6:$K$68,5,FALSE)</f>
        <v>3</v>
      </c>
      <c r="P744" s="14">
        <f>VLOOKUP($C744,'Info on Coh Anal Stocks'!$A$6:$K$68,6,FALSE)</f>
        <v>2</v>
      </c>
      <c r="Q744" s="14">
        <f>VLOOKUP($C744,'Info on Coh Anal Stocks'!$A$6:$K$68,7,FALSE)</f>
        <v>4</v>
      </c>
      <c r="R744" s="14">
        <f>VLOOKUP($C744,'Info on Coh Anal Stocks'!$A$6:$K$68,8,FALSE)</f>
        <v>5</v>
      </c>
      <c r="S744" s="14">
        <f>VLOOKUP($C744,'Info on Coh Anal Stocks'!$A$6:$K$68,9,FALSE)</f>
        <v>0</v>
      </c>
      <c r="T744" s="14">
        <f>VLOOKUP($C744,'Info on Coh Anal Stocks'!$A$6:$K$68,10,FALSE)</f>
        <v>3</v>
      </c>
      <c r="U744">
        <f t="shared" si="45"/>
        <v>2010</v>
      </c>
      <c r="V744" s="14">
        <f>VLOOKUP($C744,'Info on Coh Anal Stocks'!$A$6:$K$68,10,FALSE)</f>
        <v>3</v>
      </c>
      <c r="W744" t="str">
        <f t="shared" si="46"/>
        <v>ocean</v>
      </c>
      <c r="X744">
        <f t="shared" si="47"/>
        <v>0</v>
      </c>
    </row>
    <row r="745" spans="1:24" x14ac:dyDescent="0.25">
      <c r="A745" s="14" t="str">
        <f t="shared" si="44"/>
        <v>GAD2010</v>
      </c>
      <c r="B745" s="14" t="s">
        <v>36</v>
      </c>
      <c r="C745" s="14" t="s">
        <v>43</v>
      </c>
      <c r="D745" s="14">
        <v>2010</v>
      </c>
      <c r="E745" s="14">
        <v>1.214592E-3</v>
      </c>
      <c r="F745" s="14">
        <v>7.3904019999999999E-3</v>
      </c>
      <c r="G745" s="14">
        <v>1.8372010000000001E-2</v>
      </c>
      <c r="H745" s="14">
        <v>2</v>
      </c>
      <c r="I745" s="14">
        <v>5</v>
      </c>
      <c r="J745" s="14" t="s">
        <v>238</v>
      </c>
      <c r="K745" s="14">
        <v>5</v>
      </c>
      <c r="L745" s="14" t="str">
        <f>VLOOKUP($C745,'Info on Coh Anal Stocks'!$A$6:$K$68,2,FALSE)</f>
        <v>PS</v>
      </c>
      <c r="M745" s="14" t="str">
        <f>VLOOKUP($C745,'Info on Coh Anal Stocks'!$A$6:$K$68,3,FALSE)</f>
        <v>HC</v>
      </c>
      <c r="N745" s="14" t="str">
        <f>VLOOKUP($C745,'Info on Coh Anal Stocks'!$A$6:$K$68,4,FALSE)</f>
        <v>George Adams Fall Fingerling</v>
      </c>
      <c r="O745" s="14">
        <f>VLOOKUP($C745,'Info on Coh Anal Stocks'!$A$6:$K$68,5,FALSE)</f>
        <v>3</v>
      </c>
      <c r="P745" s="14">
        <f>VLOOKUP($C745,'Info on Coh Anal Stocks'!$A$6:$K$68,6,FALSE)</f>
        <v>2</v>
      </c>
      <c r="Q745" s="14">
        <f>VLOOKUP($C745,'Info on Coh Anal Stocks'!$A$6:$K$68,7,FALSE)</f>
        <v>4</v>
      </c>
      <c r="R745" s="14">
        <f>VLOOKUP($C745,'Info on Coh Anal Stocks'!$A$6:$K$68,8,FALSE)</f>
        <v>5</v>
      </c>
      <c r="S745" s="14">
        <f>VLOOKUP($C745,'Info on Coh Anal Stocks'!$A$6:$K$68,9,FALSE)</f>
        <v>0</v>
      </c>
      <c r="T745" s="14">
        <f>VLOOKUP($C745,'Info on Coh Anal Stocks'!$A$6:$K$68,10,FALSE)</f>
        <v>3</v>
      </c>
      <c r="U745">
        <f t="shared" si="45"/>
        <v>2011</v>
      </c>
      <c r="V745" s="14">
        <f>VLOOKUP($C745,'Info on Coh Anal Stocks'!$A$6:$K$68,10,FALSE)</f>
        <v>3</v>
      </c>
      <c r="W745" t="str">
        <f t="shared" si="46"/>
        <v>ocean</v>
      </c>
      <c r="X745">
        <f t="shared" si="47"/>
        <v>0</v>
      </c>
    </row>
    <row r="746" spans="1:24" x14ac:dyDescent="0.25">
      <c r="A746" s="14" t="str">
        <f t="shared" si="44"/>
        <v>GAD2011</v>
      </c>
      <c r="B746" s="14" t="s">
        <v>36</v>
      </c>
      <c r="C746" s="14" t="s">
        <v>43</v>
      </c>
      <c r="D746" s="14">
        <v>2011</v>
      </c>
      <c r="E746" s="19">
        <v>1.0194939999999999E-3</v>
      </c>
      <c r="F746" s="14">
        <v>5.3322409999999997E-3</v>
      </c>
      <c r="G746" s="14">
        <v>1.3500369999999999E-2</v>
      </c>
      <c r="H746" s="14">
        <v>2</v>
      </c>
      <c r="I746" s="14">
        <v>5</v>
      </c>
      <c r="J746" s="14" t="s">
        <v>239</v>
      </c>
      <c r="K746" s="14">
        <v>4</v>
      </c>
      <c r="L746" s="14" t="str">
        <f>VLOOKUP($C746,'Info on Coh Anal Stocks'!$A$6:$K$68,2,FALSE)</f>
        <v>PS</v>
      </c>
      <c r="M746" s="14" t="str">
        <f>VLOOKUP($C746,'Info on Coh Anal Stocks'!$A$6:$K$68,3,FALSE)</f>
        <v>HC</v>
      </c>
      <c r="N746" s="14" t="str">
        <f>VLOOKUP($C746,'Info on Coh Anal Stocks'!$A$6:$K$68,4,FALSE)</f>
        <v>George Adams Fall Fingerling</v>
      </c>
      <c r="O746" s="14">
        <f>VLOOKUP($C746,'Info on Coh Anal Stocks'!$A$6:$K$68,5,FALSE)</f>
        <v>3</v>
      </c>
      <c r="P746" s="14">
        <f>VLOOKUP($C746,'Info on Coh Anal Stocks'!$A$6:$K$68,6,FALSE)</f>
        <v>2</v>
      </c>
      <c r="Q746" s="14">
        <f>VLOOKUP($C746,'Info on Coh Anal Stocks'!$A$6:$K$68,7,FALSE)</f>
        <v>4</v>
      </c>
      <c r="R746" s="14">
        <f>VLOOKUP($C746,'Info on Coh Anal Stocks'!$A$6:$K$68,8,FALSE)</f>
        <v>5</v>
      </c>
      <c r="S746" s="14">
        <f>VLOOKUP($C746,'Info on Coh Anal Stocks'!$A$6:$K$68,9,FALSE)</f>
        <v>0</v>
      </c>
      <c r="T746" s="14">
        <f>VLOOKUP($C746,'Info on Coh Anal Stocks'!$A$6:$K$68,10,FALSE)</f>
        <v>3</v>
      </c>
      <c r="U746">
        <f t="shared" si="45"/>
        <v>2012</v>
      </c>
      <c r="V746" s="14">
        <f>VLOOKUP($C746,'Info on Coh Anal Stocks'!$A$6:$K$68,10,FALSE)</f>
        <v>3</v>
      </c>
      <c r="W746" t="str">
        <f t="shared" si="46"/>
        <v>ocean</v>
      </c>
      <c r="X746">
        <f t="shared" si="47"/>
        <v>1</v>
      </c>
    </row>
    <row r="747" spans="1:24" x14ac:dyDescent="0.25">
      <c r="A747" s="14" t="str">
        <f t="shared" si="44"/>
        <v>GAD2012</v>
      </c>
      <c r="B747" s="14" t="s">
        <v>36</v>
      </c>
      <c r="C747" s="14" t="s">
        <v>43</v>
      </c>
      <c r="D747" s="14">
        <v>2012</v>
      </c>
      <c r="E747" s="19">
        <v>5.7883570000000001E-4</v>
      </c>
      <c r="F747" s="14">
        <v>2.509182E-3</v>
      </c>
      <c r="G747" s="14">
        <v>9.6812970000000002E-3</v>
      </c>
      <c r="H747" s="14">
        <v>2</v>
      </c>
      <c r="I747" s="14">
        <v>5</v>
      </c>
      <c r="J747" s="14" t="s">
        <v>239</v>
      </c>
      <c r="K747" s="14">
        <v>3</v>
      </c>
      <c r="L747" s="14" t="str">
        <f>VLOOKUP($C747,'Info on Coh Anal Stocks'!$A$6:$K$68,2,FALSE)</f>
        <v>PS</v>
      </c>
      <c r="M747" s="14" t="str">
        <f>VLOOKUP($C747,'Info on Coh Anal Stocks'!$A$6:$K$68,3,FALSE)</f>
        <v>HC</v>
      </c>
      <c r="N747" s="14" t="str">
        <f>VLOOKUP($C747,'Info on Coh Anal Stocks'!$A$6:$K$68,4,FALSE)</f>
        <v>George Adams Fall Fingerling</v>
      </c>
      <c r="O747" s="14">
        <f>VLOOKUP($C747,'Info on Coh Anal Stocks'!$A$6:$K$68,5,FALSE)</f>
        <v>3</v>
      </c>
      <c r="P747" s="14">
        <f>VLOOKUP($C747,'Info on Coh Anal Stocks'!$A$6:$K$68,6,FALSE)</f>
        <v>2</v>
      </c>
      <c r="Q747" s="14">
        <f>VLOOKUP($C747,'Info on Coh Anal Stocks'!$A$6:$K$68,7,FALSE)</f>
        <v>4</v>
      </c>
      <c r="R747" s="14">
        <f>VLOOKUP($C747,'Info on Coh Anal Stocks'!$A$6:$K$68,8,FALSE)</f>
        <v>5</v>
      </c>
      <c r="S747" s="14">
        <f>VLOOKUP($C747,'Info on Coh Anal Stocks'!$A$6:$K$68,9,FALSE)</f>
        <v>0</v>
      </c>
      <c r="T747" s="14">
        <f>VLOOKUP($C747,'Info on Coh Anal Stocks'!$A$6:$K$68,10,FALSE)</f>
        <v>3</v>
      </c>
      <c r="U747">
        <f t="shared" si="45"/>
        <v>2013</v>
      </c>
      <c r="V747" s="14">
        <f>VLOOKUP($C747,'Info on Coh Anal Stocks'!$A$6:$K$68,10,FALSE)</f>
        <v>3</v>
      </c>
      <c r="W747" t="str">
        <f t="shared" si="46"/>
        <v>ocean</v>
      </c>
      <c r="X747">
        <f t="shared" si="47"/>
        <v>2</v>
      </c>
    </row>
    <row r="748" spans="1:24" x14ac:dyDescent="0.25">
      <c r="A748" s="14" t="str">
        <f t="shared" si="44"/>
        <v>GAD2013</v>
      </c>
      <c r="B748" s="14" t="s">
        <v>36</v>
      </c>
      <c r="C748" s="14" t="s">
        <v>43</v>
      </c>
      <c r="D748" s="14">
        <v>2013</v>
      </c>
      <c r="E748" s="14">
        <v>1.7975249999999999E-3</v>
      </c>
      <c r="F748" s="14">
        <v>1.7975249999999999E-3</v>
      </c>
      <c r="G748" s="14">
        <v>2.5551859999999999E-2</v>
      </c>
      <c r="H748" s="14">
        <v>2</v>
      </c>
      <c r="I748" s="14">
        <v>5</v>
      </c>
      <c r="J748" s="14" t="s">
        <v>239</v>
      </c>
      <c r="K748" s="14">
        <v>2</v>
      </c>
      <c r="L748" s="14" t="str">
        <f>VLOOKUP($C748,'Info on Coh Anal Stocks'!$A$6:$K$68,2,FALSE)</f>
        <v>PS</v>
      </c>
      <c r="M748" s="14" t="str">
        <f>VLOOKUP($C748,'Info on Coh Anal Stocks'!$A$6:$K$68,3,FALSE)</f>
        <v>HC</v>
      </c>
      <c r="N748" s="14" t="str">
        <f>VLOOKUP($C748,'Info on Coh Anal Stocks'!$A$6:$K$68,4,FALSE)</f>
        <v>George Adams Fall Fingerling</v>
      </c>
      <c r="O748" s="14">
        <f>VLOOKUP($C748,'Info on Coh Anal Stocks'!$A$6:$K$68,5,FALSE)</f>
        <v>3</v>
      </c>
      <c r="P748" s="14">
        <f>VLOOKUP($C748,'Info on Coh Anal Stocks'!$A$6:$K$68,6,FALSE)</f>
        <v>2</v>
      </c>
      <c r="Q748" s="14">
        <f>VLOOKUP($C748,'Info on Coh Anal Stocks'!$A$6:$K$68,7,FALSE)</f>
        <v>4</v>
      </c>
      <c r="R748" s="14">
        <f>VLOOKUP($C748,'Info on Coh Anal Stocks'!$A$6:$K$68,8,FALSE)</f>
        <v>5</v>
      </c>
      <c r="S748" s="14">
        <f>VLOOKUP($C748,'Info on Coh Anal Stocks'!$A$6:$K$68,9,FALSE)</f>
        <v>0</v>
      </c>
      <c r="T748" s="14">
        <f>VLOOKUP($C748,'Info on Coh Anal Stocks'!$A$6:$K$68,10,FALSE)</f>
        <v>3</v>
      </c>
      <c r="U748">
        <f t="shared" si="45"/>
        <v>2014</v>
      </c>
      <c r="V748" s="14">
        <f>VLOOKUP($C748,'Info on Coh Anal Stocks'!$A$6:$K$68,10,FALSE)</f>
        <v>3</v>
      </c>
      <c r="W748" t="str">
        <f t="shared" si="46"/>
        <v>ocean</v>
      </c>
      <c r="X748">
        <f t="shared" si="47"/>
        <v>3</v>
      </c>
    </row>
    <row r="749" spans="1:24" x14ac:dyDescent="0.25">
      <c r="A749" s="14" t="str">
        <f t="shared" si="44"/>
        <v>HAN1986</v>
      </c>
      <c r="B749" s="14" t="s">
        <v>36</v>
      </c>
      <c r="C749" s="14" t="s">
        <v>45</v>
      </c>
      <c r="D749" s="14">
        <v>1986</v>
      </c>
      <c r="E749" s="19">
        <v>4.091438E-4</v>
      </c>
      <c r="F749" s="14">
        <v>5.3110869999999999E-3</v>
      </c>
      <c r="G749" s="14">
        <v>1.5775890000000001E-2</v>
      </c>
      <c r="H749" s="14">
        <v>2</v>
      </c>
      <c r="I749" s="14">
        <v>5</v>
      </c>
      <c r="J749" s="14" t="s">
        <v>238</v>
      </c>
      <c r="K749" s="14">
        <v>5</v>
      </c>
      <c r="L749" s="14" t="str">
        <f>VLOOKUP($C749,'Info on Coh Anal Stocks'!$A$6:$K$68,2,FALSE)</f>
        <v>CR</v>
      </c>
      <c r="M749" s="14" t="str">
        <f>VLOOKUP($C749,'Info on Coh Anal Stocks'!$A$6:$K$68,3,FALSE)</f>
        <v>UC</v>
      </c>
      <c r="N749" s="14" t="str">
        <f>VLOOKUP($C749,'Info on Coh Anal Stocks'!$A$6:$K$68,4,FALSE)</f>
        <v>Hanford Wild</v>
      </c>
      <c r="O749" s="14">
        <f>VLOOKUP($C749,'Info on Coh Anal Stocks'!$A$6:$K$68,5,FALSE)</f>
        <v>4</v>
      </c>
      <c r="P749" s="14">
        <f>VLOOKUP($C749,'Info on Coh Anal Stocks'!$A$6:$K$68,6,FALSE)</f>
        <v>2</v>
      </c>
      <c r="Q749" s="14">
        <f>VLOOKUP($C749,'Info on Coh Anal Stocks'!$A$6:$K$68,7,FALSE)</f>
        <v>4</v>
      </c>
      <c r="R749" s="14">
        <f>VLOOKUP($C749,'Info on Coh Anal Stocks'!$A$6:$K$68,8,FALSE)</f>
        <v>5</v>
      </c>
      <c r="S749" s="14">
        <f>VLOOKUP($C749,'Info on Coh Anal Stocks'!$A$6:$K$68,9,FALSE)</f>
        <v>0</v>
      </c>
      <c r="T749" s="14">
        <f>VLOOKUP($C749,'Info on Coh Anal Stocks'!$A$6:$K$68,10,FALSE)</f>
        <v>3</v>
      </c>
      <c r="U749">
        <f t="shared" si="45"/>
        <v>1987</v>
      </c>
      <c r="V749" s="14">
        <f>VLOOKUP($C749,'Info on Coh Anal Stocks'!$A$6:$K$68,10,FALSE)</f>
        <v>3</v>
      </c>
      <c r="W749" t="str">
        <f t="shared" si="46"/>
        <v>ocean</v>
      </c>
      <c r="X749">
        <f t="shared" si="47"/>
        <v>0</v>
      </c>
    </row>
    <row r="750" spans="1:24" x14ac:dyDescent="0.25">
      <c r="A750" s="14" t="str">
        <f t="shared" si="44"/>
        <v>HAN1987</v>
      </c>
      <c r="B750" s="14" t="s">
        <v>36</v>
      </c>
      <c r="C750" s="14" t="s">
        <v>45</v>
      </c>
      <c r="D750" s="14">
        <v>1987</v>
      </c>
      <c r="E750" s="19">
        <v>6.1968359999999998E-5</v>
      </c>
      <c r="F750" s="14">
        <v>1.3463259999999999E-3</v>
      </c>
      <c r="G750" s="14">
        <v>4.1063799999999998E-3</v>
      </c>
      <c r="H750" s="14">
        <v>2</v>
      </c>
      <c r="I750" s="14">
        <v>5</v>
      </c>
      <c r="J750" s="14" t="s">
        <v>238</v>
      </c>
      <c r="K750" s="14">
        <v>5</v>
      </c>
      <c r="L750" s="14" t="str">
        <f>VLOOKUP($C750,'Info on Coh Anal Stocks'!$A$6:$K$68,2,FALSE)</f>
        <v>CR</v>
      </c>
      <c r="M750" s="14" t="str">
        <f>VLOOKUP($C750,'Info on Coh Anal Stocks'!$A$6:$K$68,3,FALSE)</f>
        <v>UC</v>
      </c>
      <c r="N750" s="14" t="str">
        <f>VLOOKUP($C750,'Info on Coh Anal Stocks'!$A$6:$K$68,4,FALSE)</f>
        <v>Hanford Wild</v>
      </c>
      <c r="O750" s="14">
        <f>VLOOKUP($C750,'Info on Coh Anal Stocks'!$A$6:$K$68,5,FALSE)</f>
        <v>4</v>
      </c>
      <c r="P750" s="14">
        <f>VLOOKUP($C750,'Info on Coh Anal Stocks'!$A$6:$K$68,6,FALSE)</f>
        <v>2</v>
      </c>
      <c r="Q750" s="14">
        <f>VLOOKUP($C750,'Info on Coh Anal Stocks'!$A$6:$K$68,7,FALSE)</f>
        <v>4</v>
      </c>
      <c r="R750" s="14">
        <f>VLOOKUP($C750,'Info on Coh Anal Stocks'!$A$6:$K$68,8,FALSE)</f>
        <v>5</v>
      </c>
      <c r="S750" s="14">
        <f>VLOOKUP($C750,'Info on Coh Anal Stocks'!$A$6:$K$68,9,FALSE)</f>
        <v>0</v>
      </c>
      <c r="T750" s="14">
        <f>VLOOKUP($C750,'Info on Coh Anal Stocks'!$A$6:$K$68,10,FALSE)</f>
        <v>3</v>
      </c>
      <c r="U750">
        <f t="shared" si="45"/>
        <v>1988</v>
      </c>
      <c r="V750" s="14">
        <f>VLOOKUP($C750,'Info on Coh Anal Stocks'!$A$6:$K$68,10,FALSE)</f>
        <v>3</v>
      </c>
      <c r="W750" t="str">
        <f t="shared" si="46"/>
        <v>ocean</v>
      </c>
      <c r="X750">
        <f t="shared" si="47"/>
        <v>0</v>
      </c>
    </row>
    <row r="751" spans="1:24" x14ac:dyDescent="0.25">
      <c r="A751" s="14" t="str">
        <f t="shared" si="44"/>
        <v>HAN1988</v>
      </c>
      <c r="B751" s="14" t="s">
        <v>36</v>
      </c>
      <c r="C751" s="14" t="s">
        <v>45</v>
      </c>
      <c r="D751" s="14">
        <v>1988</v>
      </c>
      <c r="E751" s="14">
        <v>5.8097550000000002E-4</v>
      </c>
      <c r="F751" s="14">
        <v>2.016182E-3</v>
      </c>
      <c r="G751" s="14">
        <v>5.4102999999999998E-3</v>
      </c>
      <c r="H751" s="14">
        <v>2</v>
      </c>
      <c r="I751" s="14">
        <v>5</v>
      </c>
      <c r="J751" s="14" t="s">
        <v>238</v>
      </c>
      <c r="K751" s="14">
        <v>5</v>
      </c>
      <c r="L751" s="14" t="str">
        <f>VLOOKUP($C751,'Info on Coh Anal Stocks'!$A$6:$K$68,2,FALSE)</f>
        <v>CR</v>
      </c>
      <c r="M751" s="14" t="str">
        <f>VLOOKUP($C751,'Info on Coh Anal Stocks'!$A$6:$K$68,3,FALSE)</f>
        <v>UC</v>
      </c>
      <c r="N751" s="14" t="str">
        <f>VLOOKUP($C751,'Info on Coh Anal Stocks'!$A$6:$K$68,4,FALSE)</f>
        <v>Hanford Wild</v>
      </c>
      <c r="O751" s="14">
        <f>VLOOKUP($C751,'Info on Coh Anal Stocks'!$A$6:$K$68,5,FALSE)</f>
        <v>4</v>
      </c>
      <c r="P751" s="14">
        <f>VLOOKUP($C751,'Info on Coh Anal Stocks'!$A$6:$K$68,6,FALSE)</f>
        <v>2</v>
      </c>
      <c r="Q751" s="14">
        <f>VLOOKUP($C751,'Info on Coh Anal Stocks'!$A$6:$K$68,7,FALSE)</f>
        <v>4</v>
      </c>
      <c r="R751" s="14">
        <f>VLOOKUP($C751,'Info on Coh Anal Stocks'!$A$6:$K$68,8,FALSE)</f>
        <v>5</v>
      </c>
      <c r="S751" s="14">
        <f>VLOOKUP($C751,'Info on Coh Anal Stocks'!$A$6:$K$68,9,FALSE)</f>
        <v>0</v>
      </c>
      <c r="T751" s="14">
        <f>VLOOKUP($C751,'Info on Coh Anal Stocks'!$A$6:$K$68,10,FALSE)</f>
        <v>3</v>
      </c>
      <c r="U751">
        <f t="shared" si="45"/>
        <v>1989</v>
      </c>
      <c r="V751" s="14">
        <f>VLOOKUP($C751,'Info on Coh Anal Stocks'!$A$6:$K$68,10,FALSE)</f>
        <v>3</v>
      </c>
      <c r="W751" t="str">
        <f t="shared" si="46"/>
        <v>ocean</v>
      </c>
      <c r="X751">
        <f t="shared" si="47"/>
        <v>0</v>
      </c>
    </row>
    <row r="752" spans="1:24" x14ac:dyDescent="0.25">
      <c r="A752" s="14" t="str">
        <f t="shared" si="44"/>
        <v>HAN1989</v>
      </c>
      <c r="B752" s="14" t="s">
        <v>36</v>
      </c>
      <c r="C752" s="14" t="s">
        <v>45</v>
      </c>
      <c r="D752" s="14">
        <v>1989</v>
      </c>
      <c r="E752" s="14">
        <v>2.035137E-4</v>
      </c>
      <c r="F752" s="14">
        <v>4.1761180000000004E-3</v>
      </c>
      <c r="G752" s="14">
        <v>1.262895E-2</v>
      </c>
      <c r="H752" s="14">
        <v>2</v>
      </c>
      <c r="I752" s="14">
        <v>5</v>
      </c>
      <c r="J752" s="14" t="s">
        <v>238</v>
      </c>
      <c r="K752" s="14">
        <v>5</v>
      </c>
      <c r="L752" s="14" t="str">
        <f>VLOOKUP($C752,'Info on Coh Anal Stocks'!$A$6:$K$68,2,FALSE)</f>
        <v>CR</v>
      </c>
      <c r="M752" s="14" t="str">
        <f>VLOOKUP($C752,'Info on Coh Anal Stocks'!$A$6:$K$68,3,FALSE)</f>
        <v>UC</v>
      </c>
      <c r="N752" s="14" t="str">
        <f>VLOOKUP($C752,'Info on Coh Anal Stocks'!$A$6:$K$68,4,FALSE)</f>
        <v>Hanford Wild</v>
      </c>
      <c r="O752" s="14">
        <f>VLOOKUP($C752,'Info on Coh Anal Stocks'!$A$6:$K$68,5,FALSE)</f>
        <v>4</v>
      </c>
      <c r="P752" s="14">
        <f>VLOOKUP($C752,'Info on Coh Anal Stocks'!$A$6:$K$68,6,FALSE)</f>
        <v>2</v>
      </c>
      <c r="Q752" s="14">
        <f>VLOOKUP($C752,'Info on Coh Anal Stocks'!$A$6:$K$68,7,FALSE)</f>
        <v>4</v>
      </c>
      <c r="R752" s="14">
        <f>VLOOKUP($C752,'Info on Coh Anal Stocks'!$A$6:$K$68,8,FALSE)</f>
        <v>5</v>
      </c>
      <c r="S752" s="14">
        <f>VLOOKUP($C752,'Info on Coh Anal Stocks'!$A$6:$K$68,9,FALSE)</f>
        <v>0</v>
      </c>
      <c r="T752" s="14">
        <f>VLOOKUP($C752,'Info on Coh Anal Stocks'!$A$6:$K$68,10,FALSE)</f>
        <v>3</v>
      </c>
      <c r="U752">
        <f t="shared" si="45"/>
        <v>1990</v>
      </c>
      <c r="V752" s="14">
        <f>VLOOKUP($C752,'Info on Coh Anal Stocks'!$A$6:$K$68,10,FALSE)</f>
        <v>3</v>
      </c>
      <c r="W752" t="str">
        <f t="shared" si="46"/>
        <v>ocean</v>
      </c>
      <c r="X752">
        <f t="shared" si="47"/>
        <v>0</v>
      </c>
    </row>
    <row r="753" spans="1:24" x14ac:dyDescent="0.25">
      <c r="A753" s="14" t="str">
        <f t="shared" si="44"/>
        <v>HAN1990</v>
      </c>
      <c r="B753" s="14" t="s">
        <v>36</v>
      </c>
      <c r="C753" s="14" t="s">
        <v>45</v>
      </c>
      <c r="D753" s="14">
        <v>1990</v>
      </c>
      <c r="E753" s="14">
        <v>5.1778239999999997E-4</v>
      </c>
      <c r="F753" s="14">
        <v>5.8246599999999997E-3</v>
      </c>
      <c r="G753" s="14">
        <v>1.736238E-2</v>
      </c>
      <c r="H753" s="14">
        <v>2</v>
      </c>
      <c r="I753" s="14">
        <v>5</v>
      </c>
      <c r="J753" s="14" t="s">
        <v>238</v>
      </c>
      <c r="K753" s="14">
        <v>5</v>
      </c>
      <c r="L753" s="14" t="str">
        <f>VLOOKUP($C753,'Info on Coh Anal Stocks'!$A$6:$K$68,2,FALSE)</f>
        <v>CR</v>
      </c>
      <c r="M753" s="14" t="str">
        <f>VLOOKUP($C753,'Info on Coh Anal Stocks'!$A$6:$K$68,3,FALSE)</f>
        <v>UC</v>
      </c>
      <c r="N753" s="14" t="str">
        <f>VLOOKUP($C753,'Info on Coh Anal Stocks'!$A$6:$K$68,4,FALSE)</f>
        <v>Hanford Wild</v>
      </c>
      <c r="O753" s="14">
        <f>VLOOKUP($C753,'Info on Coh Anal Stocks'!$A$6:$K$68,5,FALSE)</f>
        <v>4</v>
      </c>
      <c r="P753" s="14">
        <f>VLOOKUP($C753,'Info on Coh Anal Stocks'!$A$6:$K$68,6,FALSE)</f>
        <v>2</v>
      </c>
      <c r="Q753" s="14">
        <f>VLOOKUP($C753,'Info on Coh Anal Stocks'!$A$6:$K$68,7,FALSE)</f>
        <v>4</v>
      </c>
      <c r="R753" s="14">
        <f>VLOOKUP($C753,'Info on Coh Anal Stocks'!$A$6:$K$68,8,FALSE)</f>
        <v>5</v>
      </c>
      <c r="S753" s="14">
        <f>VLOOKUP($C753,'Info on Coh Anal Stocks'!$A$6:$K$68,9,FALSE)</f>
        <v>0</v>
      </c>
      <c r="T753" s="14">
        <f>VLOOKUP($C753,'Info on Coh Anal Stocks'!$A$6:$K$68,10,FALSE)</f>
        <v>3</v>
      </c>
      <c r="U753">
        <f t="shared" si="45"/>
        <v>1991</v>
      </c>
      <c r="V753" s="14">
        <f>VLOOKUP($C753,'Info on Coh Anal Stocks'!$A$6:$K$68,10,FALSE)</f>
        <v>3</v>
      </c>
      <c r="W753" t="str">
        <f t="shared" si="46"/>
        <v>ocean</v>
      </c>
      <c r="X753">
        <f t="shared" si="47"/>
        <v>0</v>
      </c>
    </row>
    <row r="754" spans="1:24" x14ac:dyDescent="0.25">
      <c r="A754" s="14" t="str">
        <f t="shared" si="44"/>
        <v>HAN1991</v>
      </c>
      <c r="B754" s="14" t="s">
        <v>36</v>
      </c>
      <c r="C754" s="14" t="s">
        <v>45</v>
      </c>
      <c r="D754" s="14">
        <v>1991</v>
      </c>
      <c r="E754" s="14">
        <v>1.477242E-4</v>
      </c>
      <c r="F754" s="14">
        <v>1.2499900000000001E-3</v>
      </c>
      <c r="G754" s="14">
        <v>3.5450109999999998E-3</v>
      </c>
      <c r="H754" s="14">
        <v>2</v>
      </c>
      <c r="I754" s="14">
        <v>5</v>
      </c>
      <c r="J754" s="14" t="s">
        <v>238</v>
      </c>
      <c r="K754" s="14">
        <v>5</v>
      </c>
      <c r="L754" s="14" t="str">
        <f>VLOOKUP($C754,'Info on Coh Anal Stocks'!$A$6:$K$68,2,FALSE)</f>
        <v>CR</v>
      </c>
      <c r="M754" s="14" t="str">
        <f>VLOOKUP($C754,'Info on Coh Anal Stocks'!$A$6:$K$68,3,FALSE)</f>
        <v>UC</v>
      </c>
      <c r="N754" s="14" t="str">
        <f>VLOOKUP($C754,'Info on Coh Anal Stocks'!$A$6:$K$68,4,FALSE)</f>
        <v>Hanford Wild</v>
      </c>
      <c r="O754" s="14">
        <f>VLOOKUP($C754,'Info on Coh Anal Stocks'!$A$6:$K$68,5,FALSE)</f>
        <v>4</v>
      </c>
      <c r="P754" s="14">
        <f>VLOOKUP($C754,'Info on Coh Anal Stocks'!$A$6:$K$68,6,FALSE)</f>
        <v>2</v>
      </c>
      <c r="Q754" s="14">
        <f>VLOOKUP($C754,'Info on Coh Anal Stocks'!$A$6:$K$68,7,FALSE)</f>
        <v>4</v>
      </c>
      <c r="R754" s="14">
        <f>VLOOKUP($C754,'Info on Coh Anal Stocks'!$A$6:$K$68,8,FALSE)</f>
        <v>5</v>
      </c>
      <c r="S754" s="14">
        <f>VLOOKUP($C754,'Info on Coh Anal Stocks'!$A$6:$K$68,9,FALSE)</f>
        <v>0</v>
      </c>
      <c r="T754" s="14">
        <f>VLOOKUP($C754,'Info on Coh Anal Stocks'!$A$6:$K$68,10,FALSE)</f>
        <v>3</v>
      </c>
      <c r="U754">
        <f t="shared" si="45"/>
        <v>1992</v>
      </c>
      <c r="V754" s="14">
        <f>VLOOKUP($C754,'Info on Coh Anal Stocks'!$A$6:$K$68,10,FALSE)</f>
        <v>3</v>
      </c>
      <c r="W754" t="str">
        <f t="shared" si="46"/>
        <v>ocean</v>
      </c>
      <c r="X754">
        <f t="shared" si="47"/>
        <v>0</v>
      </c>
    </row>
    <row r="755" spans="1:24" x14ac:dyDescent="0.25">
      <c r="A755" s="14" t="str">
        <f t="shared" si="44"/>
        <v>HAN1992</v>
      </c>
      <c r="B755" s="14" t="s">
        <v>36</v>
      </c>
      <c r="C755" s="14" t="s">
        <v>45</v>
      </c>
      <c r="D755" s="14">
        <v>1992</v>
      </c>
      <c r="E755" s="14">
        <v>4.0753780000000003E-4</v>
      </c>
      <c r="F755" s="14">
        <v>4.9460390000000002E-3</v>
      </c>
      <c r="G755" s="14">
        <v>1.453191E-2</v>
      </c>
      <c r="H755" s="14">
        <v>2</v>
      </c>
      <c r="I755" s="14">
        <v>5</v>
      </c>
      <c r="J755" s="14" t="s">
        <v>238</v>
      </c>
      <c r="K755" s="14">
        <v>5</v>
      </c>
      <c r="L755" s="14" t="str">
        <f>VLOOKUP($C755,'Info on Coh Anal Stocks'!$A$6:$K$68,2,FALSE)</f>
        <v>CR</v>
      </c>
      <c r="M755" s="14" t="str">
        <f>VLOOKUP($C755,'Info on Coh Anal Stocks'!$A$6:$K$68,3,FALSE)</f>
        <v>UC</v>
      </c>
      <c r="N755" s="14" t="str">
        <f>VLOOKUP($C755,'Info on Coh Anal Stocks'!$A$6:$K$68,4,FALSE)</f>
        <v>Hanford Wild</v>
      </c>
      <c r="O755" s="14">
        <f>VLOOKUP($C755,'Info on Coh Anal Stocks'!$A$6:$K$68,5,FALSE)</f>
        <v>4</v>
      </c>
      <c r="P755" s="14">
        <f>VLOOKUP($C755,'Info on Coh Anal Stocks'!$A$6:$K$68,6,FALSE)</f>
        <v>2</v>
      </c>
      <c r="Q755" s="14">
        <f>VLOOKUP($C755,'Info on Coh Anal Stocks'!$A$6:$K$68,7,FALSE)</f>
        <v>4</v>
      </c>
      <c r="R755" s="14">
        <f>VLOOKUP($C755,'Info on Coh Anal Stocks'!$A$6:$K$68,8,FALSE)</f>
        <v>5</v>
      </c>
      <c r="S755" s="14">
        <f>VLOOKUP($C755,'Info on Coh Anal Stocks'!$A$6:$K$68,9,FALSE)</f>
        <v>0</v>
      </c>
      <c r="T755" s="14">
        <f>VLOOKUP($C755,'Info on Coh Anal Stocks'!$A$6:$K$68,10,FALSE)</f>
        <v>3</v>
      </c>
      <c r="U755">
        <f t="shared" si="45"/>
        <v>1993</v>
      </c>
      <c r="V755" s="14">
        <f>VLOOKUP($C755,'Info on Coh Anal Stocks'!$A$6:$K$68,10,FALSE)</f>
        <v>3</v>
      </c>
      <c r="W755" t="str">
        <f t="shared" si="46"/>
        <v>ocean</v>
      </c>
      <c r="X755">
        <f t="shared" si="47"/>
        <v>0</v>
      </c>
    </row>
    <row r="756" spans="1:24" x14ac:dyDescent="0.25">
      <c r="A756" s="14" t="str">
        <f t="shared" ref="A756:A819" si="48">CONCATENATE(C756,D756)</f>
        <v>HAN1993</v>
      </c>
      <c r="B756" s="14" t="s">
        <v>36</v>
      </c>
      <c r="C756" s="14" t="s">
        <v>45</v>
      </c>
      <c r="D756" s="14">
        <v>1993</v>
      </c>
      <c r="E756" s="14">
        <v>2.5726710000000002E-4</v>
      </c>
      <c r="F756" s="14">
        <v>6.1277789999999999E-3</v>
      </c>
      <c r="G756" s="14">
        <v>1.8354990000000002E-2</v>
      </c>
      <c r="H756" s="14">
        <v>2</v>
      </c>
      <c r="I756" s="14">
        <v>5</v>
      </c>
      <c r="J756" s="14" t="s">
        <v>238</v>
      </c>
      <c r="K756" s="14">
        <v>5</v>
      </c>
      <c r="L756" s="14" t="str">
        <f>VLOOKUP($C756,'Info on Coh Anal Stocks'!$A$6:$K$68,2,FALSE)</f>
        <v>CR</v>
      </c>
      <c r="M756" s="14" t="str">
        <f>VLOOKUP($C756,'Info on Coh Anal Stocks'!$A$6:$K$68,3,FALSE)</f>
        <v>UC</v>
      </c>
      <c r="N756" s="14" t="str">
        <f>VLOOKUP($C756,'Info on Coh Anal Stocks'!$A$6:$K$68,4,FALSE)</f>
        <v>Hanford Wild</v>
      </c>
      <c r="O756" s="14">
        <f>VLOOKUP($C756,'Info on Coh Anal Stocks'!$A$6:$K$68,5,FALSE)</f>
        <v>4</v>
      </c>
      <c r="P756" s="14">
        <f>VLOOKUP($C756,'Info on Coh Anal Stocks'!$A$6:$K$68,6,FALSE)</f>
        <v>2</v>
      </c>
      <c r="Q756" s="14">
        <f>VLOOKUP($C756,'Info on Coh Anal Stocks'!$A$6:$K$68,7,FALSE)</f>
        <v>4</v>
      </c>
      <c r="R756" s="14">
        <f>VLOOKUP($C756,'Info on Coh Anal Stocks'!$A$6:$K$68,8,FALSE)</f>
        <v>5</v>
      </c>
      <c r="S756" s="14">
        <f>VLOOKUP($C756,'Info on Coh Anal Stocks'!$A$6:$K$68,9,FALSE)</f>
        <v>0</v>
      </c>
      <c r="T756" s="14">
        <f>VLOOKUP($C756,'Info on Coh Anal Stocks'!$A$6:$K$68,10,FALSE)</f>
        <v>3</v>
      </c>
      <c r="U756">
        <f t="shared" ref="U756:U819" si="49">IF($S756=0,($D756+1),($D756+2))</f>
        <v>1994</v>
      </c>
      <c r="V756" s="14">
        <f>VLOOKUP($C756,'Info on Coh Anal Stocks'!$A$6:$K$68,10,FALSE)</f>
        <v>3</v>
      </c>
      <c r="W756" t="str">
        <f t="shared" ref="W756:W819" si="50">IF(S756=0,"ocean","stream")</f>
        <v>ocean</v>
      </c>
      <c r="X756">
        <f t="shared" si="47"/>
        <v>0</v>
      </c>
    </row>
    <row r="757" spans="1:24" x14ac:dyDescent="0.25">
      <c r="A757" s="14" t="str">
        <f t="shared" si="48"/>
        <v>HAN1994</v>
      </c>
      <c r="B757" s="14" t="s">
        <v>36</v>
      </c>
      <c r="C757" s="14" t="s">
        <v>45</v>
      </c>
      <c r="D757" s="14">
        <v>1994</v>
      </c>
      <c r="E757" s="19">
        <v>4.8667449999999998E-5</v>
      </c>
      <c r="F757" s="14">
        <v>6.2113830000000002E-4</v>
      </c>
      <c r="G757" s="14">
        <v>1.8757279999999999E-3</v>
      </c>
      <c r="H757" s="14">
        <v>2</v>
      </c>
      <c r="I757" s="14">
        <v>5</v>
      </c>
      <c r="J757" s="14" t="s">
        <v>238</v>
      </c>
      <c r="K757" s="14">
        <v>5</v>
      </c>
      <c r="L757" s="14" t="str">
        <f>VLOOKUP($C757,'Info on Coh Anal Stocks'!$A$6:$K$68,2,FALSE)</f>
        <v>CR</v>
      </c>
      <c r="M757" s="14" t="str">
        <f>VLOOKUP($C757,'Info on Coh Anal Stocks'!$A$6:$K$68,3,FALSE)</f>
        <v>UC</v>
      </c>
      <c r="N757" s="14" t="str">
        <f>VLOOKUP($C757,'Info on Coh Anal Stocks'!$A$6:$K$68,4,FALSE)</f>
        <v>Hanford Wild</v>
      </c>
      <c r="O757" s="14">
        <f>VLOOKUP($C757,'Info on Coh Anal Stocks'!$A$6:$K$68,5,FALSE)</f>
        <v>4</v>
      </c>
      <c r="P757" s="14">
        <f>VLOOKUP($C757,'Info on Coh Anal Stocks'!$A$6:$K$68,6,FALSE)</f>
        <v>2</v>
      </c>
      <c r="Q757" s="14">
        <f>VLOOKUP($C757,'Info on Coh Anal Stocks'!$A$6:$K$68,7,FALSE)</f>
        <v>4</v>
      </c>
      <c r="R757" s="14">
        <f>VLOOKUP($C757,'Info on Coh Anal Stocks'!$A$6:$K$68,8,FALSE)</f>
        <v>5</v>
      </c>
      <c r="S757" s="14">
        <f>VLOOKUP($C757,'Info on Coh Anal Stocks'!$A$6:$K$68,9,FALSE)</f>
        <v>0</v>
      </c>
      <c r="T757" s="14">
        <f>VLOOKUP($C757,'Info on Coh Anal Stocks'!$A$6:$K$68,10,FALSE)</f>
        <v>3</v>
      </c>
      <c r="U757">
        <f t="shared" si="49"/>
        <v>1995</v>
      </c>
      <c r="V757" s="14">
        <f>VLOOKUP($C757,'Info on Coh Anal Stocks'!$A$6:$K$68,10,FALSE)</f>
        <v>3</v>
      </c>
      <c r="W757" t="str">
        <f t="shared" si="50"/>
        <v>ocean</v>
      </c>
      <c r="X757">
        <f t="shared" si="47"/>
        <v>0</v>
      </c>
    </row>
    <row r="758" spans="1:24" x14ac:dyDescent="0.25">
      <c r="A758" s="14" t="str">
        <f t="shared" si="48"/>
        <v>HAN1995</v>
      </c>
      <c r="B758" s="14" t="s">
        <v>36</v>
      </c>
      <c r="C758" s="14" t="s">
        <v>45</v>
      </c>
      <c r="D758" s="14">
        <v>1995</v>
      </c>
      <c r="E758" s="14">
        <v>2.0778069999999999E-4</v>
      </c>
      <c r="F758" s="14">
        <v>2.9923490000000001E-3</v>
      </c>
      <c r="G758" s="14">
        <v>8.6838079999999995E-3</v>
      </c>
      <c r="H758" s="14">
        <v>2</v>
      </c>
      <c r="I758" s="14">
        <v>5</v>
      </c>
      <c r="J758" s="14" t="s">
        <v>238</v>
      </c>
      <c r="K758" s="14">
        <v>5</v>
      </c>
      <c r="L758" s="14" t="str">
        <f>VLOOKUP($C758,'Info on Coh Anal Stocks'!$A$6:$K$68,2,FALSE)</f>
        <v>CR</v>
      </c>
      <c r="M758" s="14" t="str">
        <f>VLOOKUP($C758,'Info on Coh Anal Stocks'!$A$6:$K$68,3,FALSE)</f>
        <v>UC</v>
      </c>
      <c r="N758" s="14" t="str">
        <f>VLOOKUP($C758,'Info on Coh Anal Stocks'!$A$6:$K$68,4,FALSE)</f>
        <v>Hanford Wild</v>
      </c>
      <c r="O758" s="14">
        <f>VLOOKUP($C758,'Info on Coh Anal Stocks'!$A$6:$K$68,5,FALSE)</f>
        <v>4</v>
      </c>
      <c r="P758" s="14">
        <f>VLOOKUP($C758,'Info on Coh Anal Stocks'!$A$6:$K$68,6,FALSE)</f>
        <v>2</v>
      </c>
      <c r="Q758" s="14">
        <f>VLOOKUP($C758,'Info on Coh Anal Stocks'!$A$6:$K$68,7,FALSE)</f>
        <v>4</v>
      </c>
      <c r="R758" s="14">
        <f>VLOOKUP($C758,'Info on Coh Anal Stocks'!$A$6:$K$68,8,FALSE)</f>
        <v>5</v>
      </c>
      <c r="S758" s="14">
        <f>VLOOKUP($C758,'Info on Coh Anal Stocks'!$A$6:$K$68,9,FALSE)</f>
        <v>0</v>
      </c>
      <c r="T758" s="14">
        <f>VLOOKUP($C758,'Info on Coh Anal Stocks'!$A$6:$K$68,10,FALSE)</f>
        <v>3</v>
      </c>
      <c r="U758">
        <f t="shared" si="49"/>
        <v>1996</v>
      </c>
      <c r="V758" s="14">
        <f>VLOOKUP($C758,'Info on Coh Anal Stocks'!$A$6:$K$68,10,FALSE)</f>
        <v>3</v>
      </c>
      <c r="W758" t="str">
        <f t="shared" si="50"/>
        <v>ocean</v>
      </c>
      <c r="X758">
        <f t="shared" si="47"/>
        <v>0</v>
      </c>
    </row>
    <row r="759" spans="1:24" x14ac:dyDescent="0.25">
      <c r="A759" s="14" t="str">
        <f t="shared" si="48"/>
        <v>HAN1996</v>
      </c>
      <c r="B759" s="14" t="s">
        <v>36</v>
      </c>
      <c r="C759" s="14" t="s">
        <v>45</v>
      </c>
      <c r="D759" s="14">
        <v>1996</v>
      </c>
      <c r="E759" s="19">
        <v>9.4660499999999999E-5</v>
      </c>
      <c r="F759" s="14">
        <v>1.5902539999999999E-3</v>
      </c>
      <c r="G759" s="14">
        <v>4.8857019999999996E-3</v>
      </c>
      <c r="H759" s="14">
        <v>2</v>
      </c>
      <c r="I759" s="14">
        <v>5</v>
      </c>
      <c r="J759" s="14" t="s">
        <v>238</v>
      </c>
      <c r="K759" s="14">
        <v>5</v>
      </c>
      <c r="L759" s="14" t="str">
        <f>VLOOKUP($C759,'Info on Coh Anal Stocks'!$A$6:$K$68,2,FALSE)</f>
        <v>CR</v>
      </c>
      <c r="M759" s="14" t="str">
        <f>VLOOKUP($C759,'Info on Coh Anal Stocks'!$A$6:$K$68,3,FALSE)</f>
        <v>UC</v>
      </c>
      <c r="N759" s="14" t="str">
        <f>VLOOKUP($C759,'Info on Coh Anal Stocks'!$A$6:$K$68,4,FALSE)</f>
        <v>Hanford Wild</v>
      </c>
      <c r="O759" s="14">
        <f>VLOOKUP($C759,'Info on Coh Anal Stocks'!$A$6:$K$68,5,FALSE)</f>
        <v>4</v>
      </c>
      <c r="P759" s="14">
        <f>VLOOKUP($C759,'Info on Coh Anal Stocks'!$A$6:$K$68,6,FALSE)</f>
        <v>2</v>
      </c>
      <c r="Q759" s="14">
        <f>VLOOKUP($C759,'Info on Coh Anal Stocks'!$A$6:$K$68,7,FALSE)</f>
        <v>4</v>
      </c>
      <c r="R759" s="14">
        <f>VLOOKUP($C759,'Info on Coh Anal Stocks'!$A$6:$K$68,8,FALSE)</f>
        <v>5</v>
      </c>
      <c r="S759" s="14">
        <f>VLOOKUP($C759,'Info on Coh Anal Stocks'!$A$6:$K$68,9,FALSE)</f>
        <v>0</v>
      </c>
      <c r="T759" s="14">
        <f>VLOOKUP($C759,'Info on Coh Anal Stocks'!$A$6:$K$68,10,FALSE)</f>
        <v>3</v>
      </c>
      <c r="U759">
        <f t="shared" si="49"/>
        <v>1997</v>
      </c>
      <c r="V759" s="14">
        <f>VLOOKUP($C759,'Info on Coh Anal Stocks'!$A$6:$K$68,10,FALSE)</f>
        <v>3</v>
      </c>
      <c r="W759" t="str">
        <f t="shared" si="50"/>
        <v>ocean</v>
      </c>
      <c r="X759">
        <f t="shared" si="47"/>
        <v>0</v>
      </c>
    </row>
    <row r="760" spans="1:24" x14ac:dyDescent="0.25">
      <c r="A760" s="14" t="str">
        <f t="shared" si="48"/>
        <v>HAN1997</v>
      </c>
      <c r="B760" s="14" t="s">
        <v>36</v>
      </c>
      <c r="C760" s="14" t="s">
        <v>45</v>
      </c>
      <c r="D760" s="14">
        <v>1997</v>
      </c>
      <c r="E760" s="14">
        <v>1.739066E-4</v>
      </c>
      <c r="F760" s="14">
        <v>2.0906229999999998E-3</v>
      </c>
      <c r="G760" s="14">
        <v>6.525711E-3</v>
      </c>
      <c r="H760" s="14">
        <v>2</v>
      </c>
      <c r="I760" s="14">
        <v>5</v>
      </c>
      <c r="J760" s="14" t="s">
        <v>238</v>
      </c>
      <c r="K760" s="14">
        <v>5</v>
      </c>
      <c r="L760" s="14" t="str">
        <f>VLOOKUP($C760,'Info on Coh Anal Stocks'!$A$6:$K$68,2,FALSE)</f>
        <v>CR</v>
      </c>
      <c r="M760" s="14" t="str">
        <f>VLOOKUP($C760,'Info on Coh Anal Stocks'!$A$6:$K$68,3,FALSE)</f>
        <v>UC</v>
      </c>
      <c r="N760" s="14" t="str">
        <f>VLOOKUP($C760,'Info on Coh Anal Stocks'!$A$6:$K$68,4,FALSE)</f>
        <v>Hanford Wild</v>
      </c>
      <c r="O760" s="14">
        <f>VLOOKUP($C760,'Info on Coh Anal Stocks'!$A$6:$K$68,5,FALSE)</f>
        <v>4</v>
      </c>
      <c r="P760" s="14">
        <f>VLOOKUP($C760,'Info on Coh Anal Stocks'!$A$6:$K$68,6,FALSE)</f>
        <v>2</v>
      </c>
      <c r="Q760" s="14">
        <f>VLOOKUP($C760,'Info on Coh Anal Stocks'!$A$6:$K$68,7,FALSE)</f>
        <v>4</v>
      </c>
      <c r="R760" s="14">
        <f>VLOOKUP($C760,'Info on Coh Anal Stocks'!$A$6:$K$68,8,FALSE)</f>
        <v>5</v>
      </c>
      <c r="S760" s="14">
        <f>VLOOKUP($C760,'Info on Coh Anal Stocks'!$A$6:$K$68,9,FALSE)</f>
        <v>0</v>
      </c>
      <c r="T760" s="14">
        <f>VLOOKUP($C760,'Info on Coh Anal Stocks'!$A$6:$K$68,10,FALSE)</f>
        <v>3</v>
      </c>
      <c r="U760">
        <f t="shared" si="49"/>
        <v>1998</v>
      </c>
      <c r="V760" s="14">
        <f>VLOOKUP($C760,'Info on Coh Anal Stocks'!$A$6:$K$68,10,FALSE)</f>
        <v>3</v>
      </c>
      <c r="W760" t="str">
        <f t="shared" si="50"/>
        <v>ocean</v>
      </c>
      <c r="X760">
        <f t="shared" si="47"/>
        <v>0</v>
      </c>
    </row>
    <row r="761" spans="1:24" x14ac:dyDescent="0.25">
      <c r="A761" s="14" t="str">
        <f t="shared" si="48"/>
        <v>HAN1998</v>
      </c>
      <c r="B761" s="14" t="s">
        <v>36</v>
      </c>
      <c r="C761" s="14" t="s">
        <v>45</v>
      </c>
      <c r="D761" s="14">
        <v>1998</v>
      </c>
      <c r="E761" s="14">
        <v>1.604675E-4</v>
      </c>
      <c r="F761" s="14">
        <v>7.3621160000000001E-3</v>
      </c>
      <c r="G761" s="14">
        <v>2.2440890000000002E-2</v>
      </c>
      <c r="H761" s="14">
        <v>2</v>
      </c>
      <c r="I761" s="14">
        <v>5</v>
      </c>
      <c r="J761" s="14" t="s">
        <v>238</v>
      </c>
      <c r="K761" s="14">
        <v>5</v>
      </c>
      <c r="L761" s="14" t="str">
        <f>VLOOKUP($C761,'Info on Coh Anal Stocks'!$A$6:$K$68,2,FALSE)</f>
        <v>CR</v>
      </c>
      <c r="M761" s="14" t="str">
        <f>VLOOKUP($C761,'Info on Coh Anal Stocks'!$A$6:$K$68,3,FALSE)</f>
        <v>UC</v>
      </c>
      <c r="N761" s="14" t="str">
        <f>VLOOKUP($C761,'Info on Coh Anal Stocks'!$A$6:$K$68,4,FALSE)</f>
        <v>Hanford Wild</v>
      </c>
      <c r="O761" s="14">
        <f>VLOOKUP($C761,'Info on Coh Anal Stocks'!$A$6:$K$68,5,FALSE)</f>
        <v>4</v>
      </c>
      <c r="P761" s="14">
        <f>VLOOKUP($C761,'Info on Coh Anal Stocks'!$A$6:$K$68,6,FALSE)</f>
        <v>2</v>
      </c>
      <c r="Q761" s="14">
        <f>VLOOKUP($C761,'Info on Coh Anal Stocks'!$A$6:$K$68,7,FALSE)</f>
        <v>4</v>
      </c>
      <c r="R761" s="14">
        <f>VLOOKUP($C761,'Info on Coh Anal Stocks'!$A$6:$K$68,8,FALSE)</f>
        <v>5</v>
      </c>
      <c r="S761" s="14">
        <f>VLOOKUP($C761,'Info on Coh Anal Stocks'!$A$6:$K$68,9,FALSE)</f>
        <v>0</v>
      </c>
      <c r="T761" s="14">
        <f>VLOOKUP($C761,'Info on Coh Anal Stocks'!$A$6:$K$68,10,FALSE)</f>
        <v>3</v>
      </c>
      <c r="U761">
        <f t="shared" si="49"/>
        <v>1999</v>
      </c>
      <c r="V761" s="14">
        <f>VLOOKUP($C761,'Info on Coh Anal Stocks'!$A$6:$K$68,10,FALSE)</f>
        <v>3</v>
      </c>
      <c r="W761" t="str">
        <f t="shared" si="50"/>
        <v>ocean</v>
      </c>
      <c r="X761">
        <f t="shared" si="47"/>
        <v>0</v>
      </c>
    </row>
    <row r="762" spans="1:24" x14ac:dyDescent="0.25">
      <c r="A762" s="14" t="str">
        <f t="shared" si="48"/>
        <v>HAN1999</v>
      </c>
      <c r="B762" s="14" t="s">
        <v>36</v>
      </c>
      <c r="C762" s="14" t="s">
        <v>45</v>
      </c>
      <c r="D762" s="14">
        <v>1999</v>
      </c>
      <c r="E762" s="14">
        <v>2.6375649999999998E-4</v>
      </c>
      <c r="F762" s="14">
        <v>1.396991E-2</v>
      </c>
      <c r="G762" s="14">
        <v>4.3080590000000002E-2</v>
      </c>
      <c r="H762" s="14">
        <v>2</v>
      </c>
      <c r="I762" s="14">
        <v>5</v>
      </c>
      <c r="J762" s="14" t="s">
        <v>238</v>
      </c>
      <c r="K762" s="14">
        <v>5</v>
      </c>
      <c r="L762" s="14" t="str">
        <f>VLOOKUP($C762,'Info on Coh Anal Stocks'!$A$6:$K$68,2,FALSE)</f>
        <v>CR</v>
      </c>
      <c r="M762" s="14" t="str">
        <f>VLOOKUP($C762,'Info on Coh Anal Stocks'!$A$6:$K$68,3,FALSE)</f>
        <v>UC</v>
      </c>
      <c r="N762" s="14" t="str">
        <f>VLOOKUP($C762,'Info on Coh Anal Stocks'!$A$6:$K$68,4,FALSE)</f>
        <v>Hanford Wild</v>
      </c>
      <c r="O762" s="14">
        <f>VLOOKUP($C762,'Info on Coh Anal Stocks'!$A$6:$K$68,5,FALSE)</f>
        <v>4</v>
      </c>
      <c r="P762" s="14">
        <f>VLOOKUP($C762,'Info on Coh Anal Stocks'!$A$6:$K$68,6,FALSE)</f>
        <v>2</v>
      </c>
      <c r="Q762" s="14">
        <f>VLOOKUP($C762,'Info on Coh Anal Stocks'!$A$6:$K$68,7,FALSE)</f>
        <v>4</v>
      </c>
      <c r="R762" s="14">
        <f>VLOOKUP($C762,'Info on Coh Anal Stocks'!$A$6:$K$68,8,FALSE)</f>
        <v>5</v>
      </c>
      <c r="S762" s="14">
        <f>VLOOKUP($C762,'Info on Coh Anal Stocks'!$A$6:$K$68,9,FALSE)</f>
        <v>0</v>
      </c>
      <c r="T762" s="14">
        <f>VLOOKUP($C762,'Info on Coh Anal Stocks'!$A$6:$K$68,10,FALSE)</f>
        <v>3</v>
      </c>
      <c r="U762">
        <f t="shared" si="49"/>
        <v>2000</v>
      </c>
      <c r="V762" s="14">
        <f>VLOOKUP($C762,'Info on Coh Anal Stocks'!$A$6:$K$68,10,FALSE)</f>
        <v>3</v>
      </c>
      <c r="W762" t="str">
        <f t="shared" si="50"/>
        <v>ocean</v>
      </c>
      <c r="X762">
        <f t="shared" si="47"/>
        <v>0</v>
      </c>
    </row>
    <row r="763" spans="1:24" x14ac:dyDescent="0.25">
      <c r="A763" s="14" t="str">
        <f t="shared" si="48"/>
        <v>HAN2000</v>
      </c>
      <c r="B763" s="14" t="s">
        <v>36</v>
      </c>
      <c r="C763" s="14" t="s">
        <v>45</v>
      </c>
      <c r="D763" s="14">
        <v>2000</v>
      </c>
      <c r="E763" s="14">
        <v>1.17019E-4</v>
      </c>
      <c r="F763" s="14">
        <v>2.222847E-3</v>
      </c>
      <c r="G763" s="14">
        <v>6.6775039999999999E-3</v>
      </c>
      <c r="H763" s="14">
        <v>2</v>
      </c>
      <c r="I763" s="14">
        <v>5</v>
      </c>
      <c r="J763" s="14" t="s">
        <v>238</v>
      </c>
      <c r="K763" s="14">
        <v>5</v>
      </c>
      <c r="L763" s="14" t="str">
        <f>VLOOKUP($C763,'Info on Coh Anal Stocks'!$A$6:$K$68,2,FALSE)</f>
        <v>CR</v>
      </c>
      <c r="M763" s="14" t="str">
        <f>VLOOKUP($C763,'Info on Coh Anal Stocks'!$A$6:$K$68,3,FALSE)</f>
        <v>UC</v>
      </c>
      <c r="N763" s="14" t="str">
        <f>VLOOKUP($C763,'Info on Coh Anal Stocks'!$A$6:$K$68,4,FALSE)</f>
        <v>Hanford Wild</v>
      </c>
      <c r="O763" s="14">
        <f>VLOOKUP($C763,'Info on Coh Anal Stocks'!$A$6:$K$68,5,FALSE)</f>
        <v>4</v>
      </c>
      <c r="P763" s="14">
        <f>VLOOKUP($C763,'Info on Coh Anal Stocks'!$A$6:$K$68,6,FALSE)</f>
        <v>2</v>
      </c>
      <c r="Q763" s="14">
        <f>VLOOKUP($C763,'Info on Coh Anal Stocks'!$A$6:$K$68,7,FALSE)</f>
        <v>4</v>
      </c>
      <c r="R763" s="14">
        <f>VLOOKUP($C763,'Info on Coh Anal Stocks'!$A$6:$K$68,8,FALSE)</f>
        <v>5</v>
      </c>
      <c r="S763" s="14">
        <f>VLOOKUP($C763,'Info on Coh Anal Stocks'!$A$6:$K$68,9,FALSE)</f>
        <v>0</v>
      </c>
      <c r="T763" s="14">
        <f>VLOOKUP($C763,'Info on Coh Anal Stocks'!$A$6:$K$68,10,FALSE)</f>
        <v>3</v>
      </c>
      <c r="U763">
        <f t="shared" si="49"/>
        <v>2001</v>
      </c>
      <c r="V763" s="14">
        <f>VLOOKUP($C763,'Info on Coh Anal Stocks'!$A$6:$K$68,10,FALSE)</f>
        <v>3</v>
      </c>
      <c r="W763" t="str">
        <f t="shared" si="50"/>
        <v>ocean</v>
      </c>
      <c r="X763">
        <f t="shared" si="47"/>
        <v>0</v>
      </c>
    </row>
    <row r="764" spans="1:24" x14ac:dyDescent="0.25">
      <c r="A764" s="14" t="str">
        <f t="shared" si="48"/>
        <v>HAN2001</v>
      </c>
      <c r="B764" s="14" t="s">
        <v>36</v>
      </c>
      <c r="C764" s="14" t="s">
        <v>45</v>
      </c>
      <c r="D764" s="14">
        <v>2001</v>
      </c>
      <c r="E764" s="14">
        <v>1.5224699999999999E-4</v>
      </c>
      <c r="F764" s="14">
        <v>5.1067530000000003E-3</v>
      </c>
      <c r="G764" s="14">
        <v>1.557453E-2</v>
      </c>
      <c r="H764" s="14">
        <v>2</v>
      </c>
      <c r="I764" s="14">
        <v>5</v>
      </c>
      <c r="J764" s="14" t="s">
        <v>238</v>
      </c>
      <c r="K764" s="14">
        <v>5</v>
      </c>
      <c r="L764" s="14" t="str">
        <f>VLOOKUP($C764,'Info on Coh Anal Stocks'!$A$6:$K$68,2,FALSE)</f>
        <v>CR</v>
      </c>
      <c r="M764" s="14" t="str">
        <f>VLOOKUP($C764,'Info on Coh Anal Stocks'!$A$6:$K$68,3,FALSE)</f>
        <v>UC</v>
      </c>
      <c r="N764" s="14" t="str">
        <f>VLOOKUP($C764,'Info on Coh Anal Stocks'!$A$6:$K$68,4,FALSE)</f>
        <v>Hanford Wild</v>
      </c>
      <c r="O764" s="14">
        <f>VLOOKUP($C764,'Info on Coh Anal Stocks'!$A$6:$K$68,5,FALSE)</f>
        <v>4</v>
      </c>
      <c r="P764" s="14">
        <f>VLOOKUP($C764,'Info on Coh Anal Stocks'!$A$6:$K$68,6,FALSE)</f>
        <v>2</v>
      </c>
      <c r="Q764" s="14">
        <f>VLOOKUP($C764,'Info on Coh Anal Stocks'!$A$6:$K$68,7,FALSE)</f>
        <v>4</v>
      </c>
      <c r="R764" s="14">
        <f>VLOOKUP($C764,'Info on Coh Anal Stocks'!$A$6:$K$68,8,FALSE)</f>
        <v>5</v>
      </c>
      <c r="S764" s="14">
        <f>VLOOKUP($C764,'Info on Coh Anal Stocks'!$A$6:$K$68,9,FALSE)</f>
        <v>0</v>
      </c>
      <c r="T764" s="14">
        <f>VLOOKUP($C764,'Info on Coh Anal Stocks'!$A$6:$K$68,10,FALSE)</f>
        <v>3</v>
      </c>
      <c r="U764">
        <f t="shared" si="49"/>
        <v>2002</v>
      </c>
      <c r="V764" s="14">
        <f>VLOOKUP($C764,'Info on Coh Anal Stocks'!$A$6:$K$68,10,FALSE)</f>
        <v>3</v>
      </c>
      <c r="W764" t="str">
        <f t="shared" si="50"/>
        <v>ocean</v>
      </c>
      <c r="X764">
        <f t="shared" si="47"/>
        <v>0</v>
      </c>
    </row>
    <row r="765" spans="1:24" x14ac:dyDescent="0.25">
      <c r="A765" s="14" t="str">
        <f t="shared" si="48"/>
        <v>HAN2002</v>
      </c>
      <c r="B765" s="14" t="s">
        <v>36</v>
      </c>
      <c r="C765" s="14" t="s">
        <v>45</v>
      </c>
      <c r="D765" s="14">
        <v>2002</v>
      </c>
      <c r="E765" s="14">
        <v>1.8234689999999999E-4</v>
      </c>
      <c r="F765" s="14">
        <v>2.1124809999999998E-3</v>
      </c>
      <c r="G765" s="14">
        <v>6.1085050000000002E-3</v>
      </c>
      <c r="H765" s="14">
        <v>2</v>
      </c>
      <c r="I765" s="14">
        <v>5</v>
      </c>
      <c r="J765" s="14" t="s">
        <v>238</v>
      </c>
      <c r="K765" s="14">
        <v>5</v>
      </c>
      <c r="L765" s="14" t="str">
        <f>VLOOKUP($C765,'Info on Coh Anal Stocks'!$A$6:$K$68,2,FALSE)</f>
        <v>CR</v>
      </c>
      <c r="M765" s="14" t="str">
        <f>VLOOKUP($C765,'Info on Coh Anal Stocks'!$A$6:$K$68,3,FALSE)</f>
        <v>UC</v>
      </c>
      <c r="N765" s="14" t="str">
        <f>VLOOKUP($C765,'Info on Coh Anal Stocks'!$A$6:$K$68,4,FALSE)</f>
        <v>Hanford Wild</v>
      </c>
      <c r="O765" s="14">
        <f>VLOOKUP($C765,'Info on Coh Anal Stocks'!$A$6:$K$68,5,FALSE)</f>
        <v>4</v>
      </c>
      <c r="P765" s="14">
        <f>VLOOKUP($C765,'Info on Coh Anal Stocks'!$A$6:$K$68,6,FALSE)</f>
        <v>2</v>
      </c>
      <c r="Q765" s="14">
        <f>VLOOKUP($C765,'Info on Coh Anal Stocks'!$A$6:$K$68,7,FALSE)</f>
        <v>4</v>
      </c>
      <c r="R765" s="14">
        <f>VLOOKUP($C765,'Info on Coh Anal Stocks'!$A$6:$K$68,8,FALSE)</f>
        <v>5</v>
      </c>
      <c r="S765" s="14">
        <f>VLOOKUP($C765,'Info on Coh Anal Stocks'!$A$6:$K$68,9,FALSE)</f>
        <v>0</v>
      </c>
      <c r="T765" s="14">
        <f>VLOOKUP($C765,'Info on Coh Anal Stocks'!$A$6:$K$68,10,FALSE)</f>
        <v>3</v>
      </c>
      <c r="U765">
        <f t="shared" si="49"/>
        <v>2003</v>
      </c>
      <c r="V765" s="14">
        <f>VLOOKUP($C765,'Info on Coh Anal Stocks'!$A$6:$K$68,10,FALSE)</f>
        <v>3</v>
      </c>
      <c r="W765" t="str">
        <f t="shared" si="50"/>
        <v>ocean</v>
      </c>
      <c r="X765">
        <f t="shared" si="47"/>
        <v>0</v>
      </c>
    </row>
    <row r="766" spans="1:24" x14ac:dyDescent="0.25">
      <c r="A766" s="14" t="str">
        <f t="shared" si="48"/>
        <v>HAN2003</v>
      </c>
      <c r="B766" s="14" t="s">
        <v>36</v>
      </c>
      <c r="C766" s="14" t="s">
        <v>45</v>
      </c>
      <c r="D766" s="14">
        <v>2003</v>
      </c>
      <c r="E766" s="19">
        <v>6.2055349999999999E-5</v>
      </c>
      <c r="F766" s="14">
        <v>1.175768E-3</v>
      </c>
      <c r="G766" s="14">
        <v>3.5088839999999999E-3</v>
      </c>
      <c r="H766" s="14">
        <v>2</v>
      </c>
      <c r="I766" s="14">
        <v>5</v>
      </c>
      <c r="J766" s="14" t="s">
        <v>238</v>
      </c>
      <c r="K766" s="14">
        <v>5</v>
      </c>
      <c r="L766" s="14" t="str">
        <f>VLOOKUP($C766,'Info on Coh Anal Stocks'!$A$6:$K$68,2,FALSE)</f>
        <v>CR</v>
      </c>
      <c r="M766" s="14" t="str">
        <f>VLOOKUP($C766,'Info on Coh Anal Stocks'!$A$6:$K$68,3,FALSE)</f>
        <v>UC</v>
      </c>
      <c r="N766" s="14" t="str">
        <f>VLOOKUP($C766,'Info on Coh Anal Stocks'!$A$6:$K$68,4,FALSE)</f>
        <v>Hanford Wild</v>
      </c>
      <c r="O766" s="14">
        <f>VLOOKUP($C766,'Info on Coh Anal Stocks'!$A$6:$K$68,5,FALSE)</f>
        <v>4</v>
      </c>
      <c r="P766" s="14">
        <f>VLOOKUP($C766,'Info on Coh Anal Stocks'!$A$6:$K$68,6,FALSE)</f>
        <v>2</v>
      </c>
      <c r="Q766" s="14">
        <f>VLOOKUP($C766,'Info on Coh Anal Stocks'!$A$6:$K$68,7,FALSE)</f>
        <v>4</v>
      </c>
      <c r="R766" s="14">
        <f>VLOOKUP($C766,'Info on Coh Anal Stocks'!$A$6:$K$68,8,FALSE)</f>
        <v>5</v>
      </c>
      <c r="S766" s="14">
        <f>VLOOKUP($C766,'Info on Coh Anal Stocks'!$A$6:$K$68,9,FALSE)</f>
        <v>0</v>
      </c>
      <c r="T766" s="14">
        <f>VLOOKUP($C766,'Info on Coh Anal Stocks'!$A$6:$K$68,10,FALSE)</f>
        <v>3</v>
      </c>
      <c r="U766">
        <f t="shared" si="49"/>
        <v>2004</v>
      </c>
      <c r="V766" s="14">
        <f>VLOOKUP($C766,'Info on Coh Anal Stocks'!$A$6:$K$68,10,FALSE)</f>
        <v>3</v>
      </c>
      <c r="W766" t="str">
        <f t="shared" si="50"/>
        <v>ocean</v>
      </c>
      <c r="X766">
        <f t="shared" si="47"/>
        <v>0</v>
      </c>
    </row>
    <row r="767" spans="1:24" x14ac:dyDescent="0.25">
      <c r="A767" s="14" t="str">
        <f t="shared" si="48"/>
        <v>HAN2004</v>
      </c>
      <c r="B767" s="14" t="s">
        <v>36</v>
      </c>
      <c r="C767" s="14" t="s">
        <v>45</v>
      </c>
      <c r="D767" s="14">
        <v>2004</v>
      </c>
      <c r="E767" s="19">
        <v>6.4009190000000003E-5</v>
      </c>
      <c r="F767" s="14">
        <v>1.050332E-3</v>
      </c>
      <c r="G767" s="14">
        <v>2.9975610000000001E-3</v>
      </c>
      <c r="H767" s="14">
        <v>2</v>
      </c>
      <c r="I767" s="14">
        <v>5</v>
      </c>
      <c r="J767" s="14" t="s">
        <v>238</v>
      </c>
      <c r="K767" s="14">
        <v>5</v>
      </c>
      <c r="L767" s="14" t="str">
        <f>VLOOKUP($C767,'Info on Coh Anal Stocks'!$A$6:$K$68,2,FALSE)</f>
        <v>CR</v>
      </c>
      <c r="M767" s="14" t="str">
        <f>VLOOKUP($C767,'Info on Coh Anal Stocks'!$A$6:$K$68,3,FALSE)</f>
        <v>UC</v>
      </c>
      <c r="N767" s="14" t="str">
        <f>VLOOKUP($C767,'Info on Coh Anal Stocks'!$A$6:$K$68,4,FALSE)</f>
        <v>Hanford Wild</v>
      </c>
      <c r="O767" s="14">
        <f>VLOOKUP($C767,'Info on Coh Anal Stocks'!$A$6:$K$68,5,FALSE)</f>
        <v>4</v>
      </c>
      <c r="P767" s="14">
        <f>VLOOKUP($C767,'Info on Coh Anal Stocks'!$A$6:$K$68,6,FALSE)</f>
        <v>2</v>
      </c>
      <c r="Q767" s="14">
        <f>VLOOKUP($C767,'Info on Coh Anal Stocks'!$A$6:$K$68,7,FALSE)</f>
        <v>4</v>
      </c>
      <c r="R767" s="14">
        <f>VLOOKUP($C767,'Info on Coh Anal Stocks'!$A$6:$K$68,8,FALSE)</f>
        <v>5</v>
      </c>
      <c r="S767" s="14">
        <f>VLOOKUP($C767,'Info on Coh Anal Stocks'!$A$6:$K$68,9,FALSE)</f>
        <v>0</v>
      </c>
      <c r="T767" s="14">
        <f>VLOOKUP($C767,'Info on Coh Anal Stocks'!$A$6:$K$68,10,FALSE)</f>
        <v>3</v>
      </c>
      <c r="U767">
        <f t="shared" si="49"/>
        <v>2005</v>
      </c>
      <c r="V767" s="14">
        <f>VLOOKUP($C767,'Info on Coh Anal Stocks'!$A$6:$K$68,10,FALSE)</f>
        <v>3</v>
      </c>
      <c r="W767" t="str">
        <f t="shared" si="50"/>
        <v>ocean</v>
      </c>
      <c r="X767">
        <f t="shared" si="47"/>
        <v>0</v>
      </c>
    </row>
    <row r="768" spans="1:24" x14ac:dyDescent="0.25">
      <c r="A768" s="14" t="str">
        <f t="shared" si="48"/>
        <v>HAN2005</v>
      </c>
      <c r="B768" s="14" t="s">
        <v>36</v>
      </c>
      <c r="C768" s="14" t="s">
        <v>45</v>
      </c>
      <c r="D768" s="14">
        <v>2005</v>
      </c>
      <c r="E768" s="14">
        <v>1.9810539999999999E-4</v>
      </c>
      <c r="F768" s="14">
        <v>2.153837E-3</v>
      </c>
      <c r="G768" s="14">
        <v>6.5542229999999996E-3</v>
      </c>
      <c r="H768" s="14">
        <v>2</v>
      </c>
      <c r="I768" s="14">
        <v>5</v>
      </c>
      <c r="J768" s="14" t="s">
        <v>238</v>
      </c>
      <c r="K768" s="14">
        <v>5</v>
      </c>
      <c r="L768" s="14" t="str">
        <f>VLOOKUP($C768,'Info on Coh Anal Stocks'!$A$6:$K$68,2,FALSE)</f>
        <v>CR</v>
      </c>
      <c r="M768" s="14" t="str">
        <f>VLOOKUP($C768,'Info on Coh Anal Stocks'!$A$6:$K$68,3,FALSE)</f>
        <v>UC</v>
      </c>
      <c r="N768" s="14" t="str">
        <f>VLOOKUP($C768,'Info on Coh Anal Stocks'!$A$6:$K$68,4,FALSE)</f>
        <v>Hanford Wild</v>
      </c>
      <c r="O768" s="14">
        <f>VLOOKUP($C768,'Info on Coh Anal Stocks'!$A$6:$K$68,5,FALSE)</f>
        <v>4</v>
      </c>
      <c r="P768" s="14">
        <f>VLOOKUP($C768,'Info on Coh Anal Stocks'!$A$6:$K$68,6,FALSE)</f>
        <v>2</v>
      </c>
      <c r="Q768" s="14">
        <f>VLOOKUP($C768,'Info on Coh Anal Stocks'!$A$6:$K$68,7,FALSE)</f>
        <v>4</v>
      </c>
      <c r="R768" s="14">
        <f>VLOOKUP($C768,'Info on Coh Anal Stocks'!$A$6:$K$68,8,FALSE)</f>
        <v>5</v>
      </c>
      <c r="S768" s="14">
        <f>VLOOKUP($C768,'Info on Coh Anal Stocks'!$A$6:$K$68,9,FALSE)</f>
        <v>0</v>
      </c>
      <c r="T768" s="14">
        <f>VLOOKUP($C768,'Info on Coh Anal Stocks'!$A$6:$K$68,10,FALSE)</f>
        <v>3</v>
      </c>
      <c r="U768">
        <f t="shared" si="49"/>
        <v>2006</v>
      </c>
      <c r="V768" s="14">
        <f>VLOOKUP($C768,'Info on Coh Anal Stocks'!$A$6:$K$68,10,FALSE)</f>
        <v>3</v>
      </c>
      <c r="W768" t="str">
        <f t="shared" si="50"/>
        <v>ocean</v>
      </c>
      <c r="X768">
        <f t="shared" si="47"/>
        <v>0</v>
      </c>
    </row>
    <row r="769" spans="1:24" x14ac:dyDescent="0.25">
      <c r="A769" s="14" t="str">
        <f t="shared" si="48"/>
        <v>HAN2006</v>
      </c>
      <c r="B769" s="14" t="s">
        <v>36</v>
      </c>
      <c r="C769" s="14" t="s">
        <v>45</v>
      </c>
      <c r="D769" s="14">
        <v>2006</v>
      </c>
      <c r="E769" s="19">
        <v>8.439102E-5</v>
      </c>
      <c r="F769" s="14">
        <v>1.8845209999999999E-3</v>
      </c>
      <c r="G769" s="14">
        <v>5.7714519999999998E-3</v>
      </c>
      <c r="H769" s="14">
        <v>2</v>
      </c>
      <c r="I769" s="14">
        <v>5</v>
      </c>
      <c r="J769" s="14" t="s">
        <v>238</v>
      </c>
      <c r="K769" s="14">
        <v>5</v>
      </c>
      <c r="L769" s="14" t="str">
        <f>VLOOKUP($C769,'Info on Coh Anal Stocks'!$A$6:$K$68,2,FALSE)</f>
        <v>CR</v>
      </c>
      <c r="M769" s="14" t="str">
        <f>VLOOKUP($C769,'Info on Coh Anal Stocks'!$A$6:$K$68,3,FALSE)</f>
        <v>UC</v>
      </c>
      <c r="N769" s="14" t="str">
        <f>VLOOKUP($C769,'Info on Coh Anal Stocks'!$A$6:$K$68,4,FALSE)</f>
        <v>Hanford Wild</v>
      </c>
      <c r="O769" s="14">
        <f>VLOOKUP($C769,'Info on Coh Anal Stocks'!$A$6:$K$68,5,FALSE)</f>
        <v>4</v>
      </c>
      <c r="P769" s="14">
        <f>VLOOKUP($C769,'Info on Coh Anal Stocks'!$A$6:$K$68,6,FALSE)</f>
        <v>2</v>
      </c>
      <c r="Q769" s="14">
        <f>VLOOKUP($C769,'Info on Coh Anal Stocks'!$A$6:$K$68,7,FALSE)</f>
        <v>4</v>
      </c>
      <c r="R769" s="14">
        <f>VLOOKUP($C769,'Info on Coh Anal Stocks'!$A$6:$K$68,8,FALSE)</f>
        <v>5</v>
      </c>
      <c r="S769" s="14">
        <f>VLOOKUP($C769,'Info on Coh Anal Stocks'!$A$6:$K$68,9,FALSE)</f>
        <v>0</v>
      </c>
      <c r="T769" s="14">
        <f>VLOOKUP($C769,'Info on Coh Anal Stocks'!$A$6:$K$68,10,FALSE)</f>
        <v>3</v>
      </c>
      <c r="U769">
        <f t="shared" si="49"/>
        <v>2007</v>
      </c>
      <c r="V769" s="14">
        <f>VLOOKUP($C769,'Info on Coh Anal Stocks'!$A$6:$K$68,10,FALSE)</f>
        <v>3</v>
      </c>
      <c r="W769" t="str">
        <f t="shared" si="50"/>
        <v>ocean</v>
      </c>
      <c r="X769">
        <f t="shared" si="47"/>
        <v>0</v>
      </c>
    </row>
    <row r="770" spans="1:24" x14ac:dyDescent="0.25">
      <c r="A770" s="14" t="str">
        <f t="shared" si="48"/>
        <v>HAN2007</v>
      </c>
      <c r="B770" s="14" t="s">
        <v>36</v>
      </c>
      <c r="C770" s="14" t="s">
        <v>45</v>
      </c>
      <c r="D770" s="14">
        <v>2007</v>
      </c>
      <c r="E770" s="14">
        <v>1.4356469999999999E-4</v>
      </c>
      <c r="F770" s="14">
        <v>9.4292439999999998E-3</v>
      </c>
      <c r="G770" s="14">
        <v>2.7902239999999998E-2</v>
      </c>
      <c r="H770" s="14">
        <v>2</v>
      </c>
      <c r="I770" s="14">
        <v>5</v>
      </c>
      <c r="J770" s="14" t="s">
        <v>238</v>
      </c>
      <c r="K770" s="14">
        <v>5</v>
      </c>
      <c r="L770" s="14" t="str">
        <f>VLOOKUP($C770,'Info on Coh Anal Stocks'!$A$6:$K$68,2,FALSE)</f>
        <v>CR</v>
      </c>
      <c r="M770" s="14" t="str">
        <f>VLOOKUP($C770,'Info on Coh Anal Stocks'!$A$6:$K$68,3,FALSE)</f>
        <v>UC</v>
      </c>
      <c r="N770" s="14" t="str">
        <f>VLOOKUP($C770,'Info on Coh Anal Stocks'!$A$6:$K$68,4,FALSE)</f>
        <v>Hanford Wild</v>
      </c>
      <c r="O770" s="14">
        <f>VLOOKUP($C770,'Info on Coh Anal Stocks'!$A$6:$K$68,5,FALSE)</f>
        <v>4</v>
      </c>
      <c r="P770" s="14">
        <f>VLOOKUP($C770,'Info on Coh Anal Stocks'!$A$6:$K$68,6,FALSE)</f>
        <v>2</v>
      </c>
      <c r="Q770" s="14">
        <f>VLOOKUP($C770,'Info on Coh Anal Stocks'!$A$6:$K$68,7,FALSE)</f>
        <v>4</v>
      </c>
      <c r="R770" s="14">
        <f>VLOOKUP($C770,'Info on Coh Anal Stocks'!$A$6:$K$68,8,FALSE)</f>
        <v>5</v>
      </c>
      <c r="S770" s="14">
        <f>VLOOKUP($C770,'Info on Coh Anal Stocks'!$A$6:$K$68,9,FALSE)</f>
        <v>0</v>
      </c>
      <c r="T770" s="14">
        <f>VLOOKUP($C770,'Info on Coh Anal Stocks'!$A$6:$K$68,10,FALSE)</f>
        <v>3</v>
      </c>
      <c r="U770">
        <f t="shared" si="49"/>
        <v>2008</v>
      </c>
      <c r="V770" s="14">
        <f>VLOOKUP($C770,'Info on Coh Anal Stocks'!$A$6:$K$68,10,FALSE)</f>
        <v>3</v>
      </c>
      <c r="W770" t="str">
        <f t="shared" si="50"/>
        <v>ocean</v>
      </c>
      <c r="X770">
        <f t="shared" si="47"/>
        <v>0</v>
      </c>
    </row>
    <row r="771" spans="1:24" x14ac:dyDescent="0.25">
      <c r="A771" s="14" t="str">
        <f t="shared" si="48"/>
        <v>HAN2008</v>
      </c>
      <c r="B771" s="14" t="s">
        <v>36</v>
      </c>
      <c r="C771" s="14" t="s">
        <v>45</v>
      </c>
      <c r="D771" s="14">
        <v>2008</v>
      </c>
      <c r="E771" s="19">
        <v>1.107067E-4</v>
      </c>
      <c r="F771" s="14">
        <v>2.9995220000000001E-3</v>
      </c>
      <c r="G771" s="14">
        <v>8.9094080000000006E-3</v>
      </c>
      <c r="H771" s="14">
        <v>2</v>
      </c>
      <c r="I771" s="14">
        <v>5</v>
      </c>
      <c r="J771" s="14" t="s">
        <v>238</v>
      </c>
      <c r="K771" s="14">
        <v>5</v>
      </c>
      <c r="L771" s="14" t="str">
        <f>VLOOKUP($C771,'Info on Coh Anal Stocks'!$A$6:$K$68,2,FALSE)</f>
        <v>CR</v>
      </c>
      <c r="M771" s="14" t="str">
        <f>VLOOKUP($C771,'Info on Coh Anal Stocks'!$A$6:$K$68,3,FALSE)</f>
        <v>UC</v>
      </c>
      <c r="N771" s="14" t="str">
        <f>VLOOKUP($C771,'Info on Coh Anal Stocks'!$A$6:$K$68,4,FALSE)</f>
        <v>Hanford Wild</v>
      </c>
      <c r="O771" s="14">
        <f>VLOOKUP($C771,'Info on Coh Anal Stocks'!$A$6:$K$68,5,FALSE)</f>
        <v>4</v>
      </c>
      <c r="P771" s="14">
        <f>VLOOKUP($C771,'Info on Coh Anal Stocks'!$A$6:$K$68,6,FALSE)</f>
        <v>2</v>
      </c>
      <c r="Q771" s="14">
        <f>VLOOKUP($C771,'Info on Coh Anal Stocks'!$A$6:$K$68,7,FALSE)</f>
        <v>4</v>
      </c>
      <c r="R771" s="14">
        <f>VLOOKUP($C771,'Info on Coh Anal Stocks'!$A$6:$K$68,8,FALSE)</f>
        <v>5</v>
      </c>
      <c r="S771" s="14">
        <f>VLOOKUP($C771,'Info on Coh Anal Stocks'!$A$6:$K$68,9,FALSE)</f>
        <v>0</v>
      </c>
      <c r="T771" s="14">
        <f>VLOOKUP($C771,'Info on Coh Anal Stocks'!$A$6:$K$68,10,FALSE)</f>
        <v>3</v>
      </c>
      <c r="U771">
        <f t="shared" si="49"/>
        <v>2009</v>
      </c>
      <c r="V771" s="14">
        <f>VLOOKUP($C771,'Info on Coh Anal Stocks'!$A$6:$K$68,10,FALSE)</f>
        <v>3</v>
      </c>
      <c r="W771" t="str">
        <f t="shared" si="50"/>
        <v>ocean</v>
      </c>
      <c r="X771">
        <f t="shared" si="47"/>
        <v>0</v>
      </c>
    </row>
    <row r="772" spans="1:24" x14ac:dyDescent="0.25">
      <c r="A772" s="14" t="str">
        <f t="shared" si="48"/>
        <v>HAN2009</v>
      </c>
      <c r="B772" s="14" t="s">
        <v>36</v>
      </c>
      <c r="C772" s="14" t="s">
        <v>45</v>
      </c>
      <c r="D772" s="14">
        <v>2009</v>
      </c>
      <c r="E772" s="14">
        <v>3.9900219999999999E-4</v>
      </c>
      <c r="F772" s="14">
        <v>8.7769279999999998E-3</v>
      </c>
      <c r="G772" s="14">
        <v>2.577426E-2</v>
      </c>
      <c r="H772" s="14">
        <v>2</v>
      </c>
      <c r="I772" s="14">
        <v>5</v>
      </c>
      <c r="J772" s="14" t="s">
        <v>238</v>
      </c>
      <c r="K772" s="14">
        <v>5</v>
      </c>
      <c r="L772" s="14" t="str">
        <f>VLOOKUP($C772,'Info on Coh Anal Stocks'!$A$6:$K$68,2,FALSE)</f>
        <v>CR</v>
      </c>
      <c r="M772" s="14" t="str">
        <f>VLOOKUP($C772,'Info on Coh Anal Stocks'!$A$6:$K$68,3,FALSE)</f>
        <v>UC</v>
      </c>
      <c r="N772" s="14" t="str">
        <f>VLOOKUP($C772,'Info on Coh Anal Stocks'!$A$6:$K$68,4,FALSE)</f>
        <v>Hanford Wild</v>
      </c>
      <c r="O772" s="14">
        <f>VLOOKUP($C772,'Info on Coh Anal Stocks'!$A$6:$K$68,5,FALSE)</f>
        <v>4</v>
      </c>
      <c r="P772" s="14">
        <f>VLOOKUP($C772,'Info on Coh Anal Stocks'!$A$6:$K$68,6,FALSE)</f>
        <v>2</v>
      </c>
      <c r="Q772" s="14">
        <f>VLOOKUP($C772,'Info on Coh Anal Stocks'!$A$6:$K$68,7,FALSE)</f>
        <v>4</v>
      </c>
      <c r="R772" s="14">
        <f>VLOOKUP($C772,'Info on Coh Anal Stocks'!$A$6:$K$68,8,FALSE)</f>
        <v>5</v>
      </c>
      <c r="S772" s="14">
        <f>VLOOKUP($C772,'Info on Coh Anal Stocks'!$A$6:$K$68,9,FALSE)</f>
        <v>0</v>
      </c>
      <c r="T772" s="14">
        <f>VLOOKUP($C772,'Info on Coh Anal Stocks'!$A$6:$K$68,10,FALSE)</f>
        <v>3</v>
      </c>
      <c r="U772">
        <f t="shared" si="49"/>
        <v>2010</v>
      </c>
      <c r="V772" s="14">
        <f>VLOOKUP($C772,'Info on Coh Anal Stocks'!$A$6:$K$68,10,FALSE)</f>
        <v>3</v>
      </c>
      <c r="W772" t="str">
        <f t="shared" si="50"/>
        <v>ocean</v>
      </c>
      <c r="X772">
        <f t="shared" si="47"/>
        <v>0</v>
      </c>
    </row>
    <row r="773" spans="1:24" x14ac:dyDescent="0.25">
      <c r="A773" s="14" t="str">
        <f t="shared" si="48"/>
        <v>HAN2010</v>
      </c>
      <c r="B773" s="14" t="s">
        <v>36</v>
      </c>
      <c r="C773" s="14" t="s">
        <v>45</v>
      </c>
      <c r="D773" s="14">
        <v>2010</v>
      </c>
      <c r="E773" s="19">
        <v>5.6686880000000005E-4</v>
      </c>
      <c r="F773" s="14">
        <v>1.9298240000000001E-2</v>
      </c>
      <c r="G773" s="14">
        <v>5.7575929999999997E-2</v>
      </c>
      <c r="H773" s="14">
        <v>2</v>
      </c>
      <c r="I773" s="14">
        <v>5</v>
      </c>
      <c r="J773" s="14" t="s">
        <v>238</v>
      </c>
      <c r="K773" s="14">
        <v>5</v>
      </c>
      <c r="L773" s="14" t="str">
        <f>VLOOKUP($C773,'Info on Coh Anal Stocks'!$A$6:$K$68,2,FALSE)</f>
        <v>CR</v>
      </c>
      <c r="M773" s="14" t="str">
        <f>VLOOKUP($C773,'Info on Coh Anal Stocks'!$A$6:$K$68,3,FALSE)</f>
        <v>UC</v>
      </c>
      <c r="N773" s="14" t="str">
        <f>VLOOKUP($C773,'Info on Coh Anal Stocks'!$A$6:$K$68,4,FALSE)</f>
        <v>Hanford Wild</v>
      </c>
      <c r="O773" s="14">
        <f>VLOOKUP($C773,'Info on Coh Anal Stocks'!$A$6:$K$68,5,FALSE)</f>
        <v>4</v>
      </c>
      <c r="P773" s="14">
        <f>VLOOKUP($C773,'Info on Coh Anal Stocks'!$A$6:$K$68,6,FALSE)</f>
        <v>2</v>
      </c>
      <c r="Q773" s="14">
        <f>VLOOKUP($C773,'Info on Coh Anal Stocks'!$A$6:$K$68,7,FALSE)</f>
        <v>4</v>
      </c>
      <c r="R773" s="14">
        <f>VLOOKUP($C773,'Info on Coh Anal Stocks'!$A$6:$K$68,8,FALSE)</f>
        <v>5</v>
      </c>
      <c r="S773" s="14">
        <f>VLOOKUP($C773,'Info on Coh Anal Stocks'!$A$6:$K$68,9,FALSE)</f>
        <v>0</v>
      </c>
      <c r="T773" s="14">
        <f>VLOOKUP($C773,'Info on Coh Anal Stocks'!$A$6:$K$68,10,FALSE)</f>
        <v>3</v>
      </c>
      <c r="U773">
        <f t="shared" si="49"/>
        <v>2011</v>
      </c>
      <c r="V773" s="14">
        <f>VLOOKUP($C773,'Info on Coh Anal Stocks'!$A$6:$K$68,10,FALSE)</f>
        <v>3</v>
      </c>
      <c r="W773" t="str">
        <f t="shared" si="50"/>
        <v>ocean</v>
      </c>
      <c r="X773">
        <f t="shared" si="47"/>
        <v>0</v>
      </c>
    </row>
    <row r="774" spans="1:24" x14ac:dyDescent="0.25">
      <c r="A774" s="14" t="str">
        <f t="shared" si="48"/>
        <v>HAN2011</v>
      </c>
      <c r="B774" s="14" t="s">
        <v>36</v>
      </c>
      <c r="C774" s="14" t="s">
        <v>45</v>
      </c>
      <c r="D774" s="14">
        <v>2011</v>
      </c>
      <c r="E774" s="14">
        <v>4.2055679999999999E-4</v>
      </c>
      <c r="F774" s="14">
        <v>4.7020109999999999E-3</v>
      </c>
      <c r="G774" s="14">
        <v>2.08839E-2</v>
      </c>
      <c r="H774" s="14">
        <v>2</v>
      </c>
      <c r="I774" s="14">
        <v>5</v>
      </c>
      <c r="J774" s="14" t="s">
        <v>239</v>
      </c>
      <c r="K774" s="14">
        <v>4</v>
      </c>
      <c r="L774" s="14" t="str">
        <f>VLOOKUP($C774,'Info on Coh Anal Stocks'!$A$6:$K$68,2,FALSE)</f>
        <v>CR</v>
      </c>
      <c r="M774" s="14" t="str">
        <f>VLOOKUP($C774,'Info on Coh Anal Stocks'!$A$6:$K$68,3,FALSE)</f>
        <v>UC</v>
      </c>
      <c r="N774" s="14" t="str">
        <f>VLOOKUP($C774,'Info on Coh Anal Stocks'!$A$6:$K$68,4,FALSE)</f>
        <v>Hanford Wild</v>
      </c>
      <c r="O774" s="14">
        <f>VLOOKUP($C774,'Info on Coh Anal Stocks'!$A$6:$K$68,5,FALSE)</f>
        <v>4</v>
      </c>
      <c r="P774" s="14">
        <f>VLOOKUP($C774,'Info on Coh Anal Stocks'!$A$6:$K$68,6,FALSE)</f>
        <v>2</v>
      </c>
      <c r="Q774" s="14">
        <f>VLOOKUP($C774,'Info on Coh Anal Stocks'!$A$6:$K$68,7,FALSE)</f>
        <v>4</v>
      </c>
      <c r="R774" s="14">
        <f>VLOOKUP($C774,'Info on Coh Anal Stocks'!$A$6:$K$68,8,FALSE)</f>
        <v>5</v>
      </c>
      <c r="S774" s="14">
        <f>VLOOKUP($C774,'Info on Coh Anal Stocks'!$A$6:$K$68,9,FALSE)</f>
        <v>0</v>
      </c>
      <c r="T774" s="14">
        <f>VLOOKUP($C774,'Info on Coh Anal Stocks'!$A$6:$K$68,10,FALSE)</f>
        <v>3</v>
      </c>
      <c r="U774">
        <f t="shared" si="49"/>
        <v>2012</v>
      </c>
      <c r="V774" s="14">
        <f>VLOOKUP($C774,'Info on Coh Anal Stocks'!$A$6:$K$68,10,FALSE)</f>
        <v>3</v>
      </c>
      <c r="W774" t="str">
        <f t="shared" si="50"/>
        <v>ocean</v>
      </c>
      <c r="X774">
        <f t="shared" si="47"/>
        <v>1</v>
      </c>
    </row>
    <row r="775" spans="1:24" x14ac:dyDescent="0.25">
      <c r="A775" s="14" t="str">
        <f t="shared" si="48"/>
        <v>HAN2012</v>
      </c>
      <c r="B775" s="14" t="s">
        <v>36</v>
      </c>
      <c r="C775" s="14" t="s">
        <v>45</v>
      </c>
      <c r="D775" s="14">
        <v>2012</v>
      </c>
      <c r="E775" s="19">
        <v>1.1765949999999999E-3</v>
      </c>
      <c r="F775" s="14">
        <v>4.1057029999999996E-3</v>
      </c>
      <c r="G775" s="14">
        <v>8.8157120000000005E-2</v>
      </c>
      <c r="H775" s="14">
        <v>2</v>
      </c>
      <c r="I775" s="14">
        <v>5</v>
      </c>
      <c r="J775" s="14" t="s">
        <v>239</v>
      </c>
      <c r="K775" s="14">
        <v>3</v>
      </c>
      <c r="L775" s="14" t="str">
        <f>VLOOKUP($C775,'Info on Coh Anal Stocks'!$A$6:$K$68,2,FALSE)</f>
        <v>CR</v>
      </c>
      <c r="M775" s="14" t="str">
        <f>VLOOKUP($C775,'Info on Coh Anal Stocks'!$A$6:$K$68,3,FALSE)</f>
        <v>UC</v>
      </c>
      <c r="N775" s="14" t="str">
        <f>VLOOKUP($C775,'Info on Coh Anal Stocks'!$A$6:$K$68,4,FALSE)</f>
        <v>Hanford Wild</v>
      </c>
      <c r="O775" s="14">
        <f>VLOOKUP($C775,'Info on Coh Anal Stocks'!$A$6:$K$68,5,FALSE)</f>
        <v>4</v>
      </c>
      <c r="P775" s="14">
        <f>VLOOKUP($C775,'Info on Coh Anal Stocks'!$A$6:$K$68,6,FALSE)</f>
        <v>2</v>
      </c>
      <c r="Q775" s="14">
        <f>VLOOKUP($C775,'Info on Coh Anal Stocks'!$A$6:$K$68,7,FALSE)</f>
        <v>4</v>
      </c>
      <c r="R775" s="14">
        <f>VLOOKUP($C775,'Info on Coh Anal Stocks'!$A$6:$K$68,8,FALSE)</f>
        <v>5</v>
      </c>
      <c r="S775" s="14">
        <f>VLOOKUP($C775,'Info on Coh Anal Stocks'!$A$6:$K$68,9,FALSE)</f>
        <v>0</v>
      </c>
      <c r="T775" s="14">
        <f>VLOOKUP($C775,'Info on Coh Anal Stocks'!$A$6:$K$68,10,FALSE)</f>
        <v>3</v>
      </c>
      <c r="U775">
        <f t="shared" si="49"/>
        <v>2013</v>
      </c>
      <c r="V775" s="14">
        <f>VLOOKUP($C775,'Info on Coh Anal Stocks'!$A$6:$K$68,10,FALSE)</f>
        <v>3</v>
      </c>
      <c r="W775" t="str">
        <f t="shared" si="50"/>
        <v>ocean</v>
      </c>
      <c r="X775">
        <f t="shared" si="47"/>
        <v>2</v>
      </c>
    </row>
    <row r="776" spans="1:24" x14ac:dyDescent="0.25">
      <c r="A776" s="14" t="str">
        <f t="shared" si="48"/>
        <v>HAN2013</v>
      </c>
      <c r="B776" s="14" t="s">
        <v>36</v>
      </c>
      <c r="C776" s="14" t="s">
        <v>45</v>
      </c>
      <c r="D776" s="14">
        <v>2013</v>
      </c>
      <c r="E776" s="14">
        <v>3.075412E-4</v>
      </c>
      <c r="F776" s="14">
        <v>3.075412E-4</v>
      </c>
      <c r="G776" s="14">
        <v>2.5451729999999999E-2</v>
      </c>
      <c r="H776" s="14">
        <v>2</v>
      </c>
      <c r="I776" s="14">
        <v>5</v>
      </c>
      <c r="J776" s="14" t="s">
        <v>239</v>
      </c>
      <c r="K776" s="14">
        <v>2</v>
      </c>
      <c r="L776" s="14" t="str">
        <f>VLOOKUP($C776,'Info on Coh Anal Stocks'!$A$6:$K$68,2,FALSE)</f>
        <v>CR</v>
      </c>
      <c r="M776" s="14" t="str">
        <f>VLOOKUP($C776,'Info on Coh Anal Stocks'!$A$6:$K$68,3,FALSE)</f>
        <v>UC</v>
      </c>
      <c r="N776" s="14" t="str">
        <f>VLOOKUP($C776,'Info on Coh Anal Stocks'!$A$6:$K$68,4,FALSE)</f>
        <v>Hanford Wild</v>
      </c>
      <c r="O776" s="14">
        <f>VLOOKUP($C776,'Info on Coh Anal Stocks'!$A$6:$K$68,5,FALSE)</f>
        <v>4</v>
      </c>
      <c r="P776" s="14">
        <f>VLOOKUP($C776,'Info on Coh Anal Stocks'!$A$6:$K$68,6,FALSE)</f>
        <v>2</v>
      </c>
      <c r="Q776" s="14">
        <f>VLOOKUP($C776,'Info on Coh Anal Stocks'!$A$6:$K$68,7,FALSE)</f>
        <v>4</v>
      </c>
      <c r="R776" s="14">
        <f>VLOOKUP($C776,'Info on Coh Anal Stocks'!$A$6:$K$68,8,FALSE)</f>
        <v>5</v>
      </c>
      <c r="S776" s="14">
        <f>VLOOKUP($C776,'Info on Coh Anal Stocks'!$A$6:$K$68,9,FALSE)</f>
        <v>0</v>
      </c>
      <c r="T776" s="14">
        <f>VLOOKUP($C776,'Info on Coh Anal Stocks'!$A$6:$K$68,10,FALSE)</f>
        <v>3</v>
      </c>
      <c r="U776">
        <f t="shared" si="49"/>
        <v>2014</v>
      </c>
      <c r="V776" s="14">
        <f>VLOOKUP($C776,'Info on Coh Anal Stocks'!$A$6:$K$68,10,FALSE)</f>
        <v>3</v>
      </c>
      <c r="W776" t="str">
        <f t="shared" si="50"/>
        <v>ocean</v>
      </c>
      <c r="X776">
        <f t="shared" si="47"/>
        <v>3</v>
      </c>
    </row>
    <row r="777" spans="1:24" x14ac:dyDescent="0.25">
      <c r="A777" s="14" t="str">
        <f t="shared" si="48"/>
        <v>HOK1985</v>
      </c>
      <c r="B777" s="14" t="s">
        <v>36</v>
      </c>
      <c r="C777" s="14" t="s">
        <v>47</v>
      </c>
      <c r="D777" s="14">
        <v>1985</v>
      </c>
      <c r="E777" s="14">
        <v>0</v>
      </c>
      <c r="F777" s="14">
        <v>1.853649E-3</v>
      </c>
      <c r="G777" s="14">
        <v>5.4459410000000001E-3</v>
      </c>
      <c r="H777" s="14">
        <v>2</v>
      </c>
      <c r="I777" s="14">
        <v>5</v>
      </c>
      <c r="J777" s="14" t="s">
        <v>238</v>
      </c>
      <c r="K777" s="14">
        <v>5</v>
      </c>
      <c r="L777" s="14" t="str">
        <f>VLOOKUP($C777,'Info on Coh Anal Stocks'!$A$6:$K$68,2,FALSE)</f>
        <v>WAC</v>
      </c>
      <c r="M777" s="14" t="str">
        <f>VLOOKUP($C777,'Info on Coh Anal Stocks'!$A$6:$K$68,3,FALSE)</f>
        <v>WAC</v>
      </c>
      <c r="N777" s="14" t="str">
        <f>VLOOKUP($C777,'Info on Coh Anal Stocks'!$A$6:$K$68,4,FALSE)</f>
        <v>Hoko Fall Fingerling</v>
      </c>
      <c r="O777" s="14">
        <f>VLOOKUP($C777,'Info on Coh Anal Stocks'!$A$6:$K$68,5,FALSE)</f>
        <v>3</v>
      </c>
      <c r="P777" s="14">
        <f>VLOOKUP($C777,'Info on Coh Anal Stocks'!$A$6:$K$68,6,FALSE)</f>
        <v>2</v>
      </c>
      <c r="Q777" s="14">
        <f>VLOOKUP($C777,'Info on Coh Anal Stocks'!$A$6:$K$68,7,FALSE)</f>
        <v>4</v>
      </c>
      <c r="R777" s="14">
        <f>VLOOKUP($C777,'Info on Coh Anal Stocks'!$A$6:$K$68,8,FALSE)</f>
        <v>6</v>
      </c>
      <c r="S777" s="14">
        <f>VLOOKUP($C777,'Info on Coh Anal Stocks'!$A$6:$K$68,9,FALSE)</f>
        <v>0</v>
      </c>
      <c r="T777" s="14">
        <f>VLOOKUP($C777,'Info on Coh Anal Stocks'!$A$6:$K$68,10,FALSE)</f>
        <v>3</v>
      </c>
      <c r="U777">
        <f t="shared" si="49"/>
        <v>1986</v>
      </c>
      <c r="V777" s="14">
        <f>VLOOKUP($C777,'Info on Coh Anal Stocks'!$A$6:$K$68,10,FALSE)</f>
        <v>3</v>
      </c>
      <c r="W777" t="str">
        <f t="shared" si="50"/>
        <v>ocean</v>
      </c>
      <c r="X777">
        <f t="shared" si="47"/>
        <v>0</v>
      </c>
    </row>
    <row r="778" spans="1:24" x14ac:dyDescent="0.25">
      <c r="A778" s="14" t="str">
        <f t="shared" si="48"/>
        <v>HOK1986</v>
      </c>
      <c r="B778" s="14" t="s">
        <v>36</v>
      </c>
      <c r="C778" s="14" t="s">
        <v>47</v>
      </c>
      <c r="D778" s="14">
        <v>1986</v>
      </c>
      <c r="E778" s="14">
        <v>6.9803420000000001E-4</v>
      </c>
      <c r="F778" s="14">
        <v>8.612349E-3</v>
      </c>
      <c r="G778" s="14">
        <v>2.4826440000000002E-2</v>
      </c>
      <c r="H778" s="14">
        <v>2</v>
      </c>
      <c r="I778" s="14">
        <v>5</v>
      </c>
      <c r="J778" s="14" t="s">
        <v>238</v>
      </c>
      <c r="K778" s="14">
        <v>5</v>
      </c>
      <c r="L778" s="14" t="str">
        <f>VLOOKUP($C778,'Info on Coh Anal Stocks'!$A$6:$K$68,2,FALSE)</f>
        <v>WAC</v>
      </c>
      <c r="M778" s="14" t="str">
        <f>VLOOKUP($C778,'Info on Coh Anal Stocks'!$A$6:$K$68,3,FALSE)</f>
        <v>WAC</v>
      </c>
      <c r="N778" s="14" t="str">
        <f>VLOOKUP($C778,'Info on Coh Anal Stocks'!$A$6:$K$68,4,FALSE)</f>
        <v>Hoko Fall Fingerling</v>
      </c>
      <c r="O778" s="14">
        <f>VLOOKUP($C778,'Info on Coh Anal Stocks'!$A$6:$K$68,5,FALSE)</f>
        <v>3</v>
      </c>
      <c r="P778" s="14">
        <f>VLOOKUP($C778,'Info on Coh Anal Stocks'!$A$6:$K$68,6,FALSE)</f>
        <v>2</v>
      </c>
      <c r="Q778" s="14">
        <f>VLOOKUP($C778,'Info on Coh Anal Stocks'!$A$6:$K$68,7,FALSE)</f>
        <v>4</v>
      </c>
      <c r="R778" s="14">
        <f>VLOOKUP($C778,'Info on Coh Anal Stocks'!$A$6:$K$68,8,FALSE)</f>
        <v>6</v>
      </c>
      <c r="S778" s="14">
        <f>VLOOKUP($C778,'Info on Coh Anal Stocks'!$A$6:$K$68,9,FALSE)</f>
        <v>0</v>
      </c>
      <c r="T778" s="14">
        <f>VLOOKUP($C778,'Info on Coh Anal Stocks'!$A$6:$K$68,10,FALSE)</f>
        <v>3</v>
      </c>
      <c r="U778">
        <f t="shared" si="49"/>
        <v>1987</v>
      </c>
      <c r="V778" s="14">
        <f>VLOOKUP($C778,'Info on Coh Anal Stocks'!$A$6:$K$68,10,FALSE)</f>
        <v>3</v>
      </c>
      <c r="W778" t="str">
        <f t="shared" si="50"/>
        <v>ocean</v>
      </c>
      <c r="X778">
        <f t="shared" ref="X778:X841" si="51">IF(EXACT(I778,"na"),"na",I778-K778)</f>
        <v>0</v>
      </c>
    </row>
    <row r="779" spans="1:24" x14ac:dyDescent="0.25">
      <c r="A779" s="14" t="str">
        <f t="shared" si="48"/>
        <v>HOK1987</v>
      </c>
      <c r="B779" s="14" t="s">
        <v>36</v>
      </c>
      <c r="C779" s="14" t="s">
        <v>47</v>
      </c>
      <c r="D779" s="14">
        <v>1987</v>
      </c>
      <c r="E779" s="14">
        <v>5.4573899999999995E-4</v>
      </c>
      <c r="F779" s="14">
        <v>8.9760250000000003E-3</v>
      </c>
      <c r="G779" s="14">
        <v>2.5949900000000001E-2</v>
      </c>
      <c r="H779" s="14">
        <v>2</v>
      </c>
      <c r="I779" s="14">
        <v>5</v>
      </c>
      <c r="J779" s="14" t="s">
        <v>238</v>
      </c>
      <c r="K779" s="14">
        <v>5</v>
      </c>
      <c r="L779" s="14" t="str">
        <f>VLOOKUP($C779,'Info on Coh Anal Stocks'!$A$6:$K$68,2,FALSE)</f>
        <v>WAC</v>
      </c>
      <c r="M779" s="14" t="str">
        <f>VLOOKUP($C779,'Info on Coh Anal Stocks'!$A$6:$K$68,3,FALSE)</f>
        <v>WAC</v>
      </c>
      <c r="N779" s="14" t="str">
        <f>VLOOKUP($C779,'Info on Coh Anal Stocks'!$A$6:$K$68,4,FALSE)</f>
        <v>Hoko Fall Fingerling</v>
      </c>
      <c r="O779" s="14">
        <f>VLOOKUP($C779,'Info on Coh Anal Stocks'!$A$6:$K$68,5,FALSE)</f>
        <v>3</v>
      </c>
      <c r="P779" s="14">
        <f>VLOOKUP($C779,'Info on Coh Anal Stocks'!$A$6:$K$68,6,FALSE)</f>
        <v>2</v>
      </c>
      <c r="Q779" s="14">
        <f>VLOOKUP($C779,'Info on Coh Anal Stocks'!$A$6:$K$68,7,FALSE)</f>
        <v>4</v>
      </c>
      <c r="R779" s="14">
        <f>VLOOKUP($C779,'Info on Coh Anal Stocks'!$A$6:$K$68,8,FALSE)</f>
        <v>6</v>
      </c>
      <c r="S779" s="14">
        <f>VLOOKUP($C779,'Info on Coh Anal Stocks'!$A$6:$K$68,9,FALSE)</f>
        <v>0</v>
      </c>
      <c r="T779" s="14">
        <f>VLOOKUP($C779,'Info on Coh Anal Stocks'!$A$6:$K$68,10,FALSE)</f>
        <v>3</v>
      </c>
      <c r="U779">
        <f t="shared" si="49"/>
        <v>1988</v>
      </c>
      <c r="V779" s="14">
        <f>VLOOKUP($C779,'Info on Coh Anal Stocks'!$A$6:$K$68,10,FALSE)</f>
        <v>3</v>
      </c>
      <c r="W779" t="str">
        <f t="shared" si="50"/>
        <v>ocean</v>
      </c>
      <c r="X779">
        <f t="shared" si="51"/>
        <v>0</v>
      </c>
    </row>
    <row r="780" spans="1:24" x14ac:dyDescent="0.25">
      <c r="A780" s="14" t="str">
        <f t="shared" si="48"/>
        <v>HOK1988</v>
      </c>
      <c r="B780" s="14" t="s">
        <v>36</v>
      </c>
      <c r="C780" s="14" t="s">
        <v>47</v>
      </c>
      <c r="D780" s="14">
        <v>1988</v>
      </c>
      <c r="E780" s="19" t="s">
        <v>142</v>
      </c>
      <c r="F780" s="14" t="s">
        <v>142</v>
      </c>
      <c r="G780" s="14" t="s">
        <v>142</v>
      </c>
      <c r="H780" s="14" t="s">
        <v>142</v>
      </c>
      <c r="I780" s="14" t="s">
        <v>142</v>
      </c>
      <c r="J780" s="14" t="s">
        <v>142</v>
      </c>
      <c r="K780" s="14" t="s">
        <v>142</v>
      </c>
      <c r="L780" s="14" t="str">
        <f>VLOOKUP($C780,'Info on Coh Anal Stocks'!$A$6:$K$68,2,FALSE)</f>
        <v>WAC</v>
      </c>
      <c r="M780" s="14" t="str">
        <f>VLOOKUP($C780,'Info on Coh Anal Stocks'!$A$6:$K$68,3,FALSE)</f>
        <v>WAC</v>
      </c>
      <c r="N780" s="14" t="str">
        <f>VLOOKUP($C780,'Info on Coh Anal Stocks'!$A$6:$K$68,4,FALSE)</f>
        <v>Hoko Fall Fingerling</v>
      </c>
      <c r="O780" s="14">
        <f>VLOOKUP($C780,'Info on Coh Anal Stocks'!$A$6:$K$68,5,FALSE)</f>
        <v>3</v>
      </c>
      <c r="P780" s="14">
        <f>VLOOKUP($C780,'Info on Coh Anal Stocks'!$A$6:$K$68,6,FALSE)</f>
        <v>2</v>
      </c>
      <c r="Q780" s="14">
        <f>VLOOKUP($C780,'Info on Coh Anal Stocks'!$A$6:$K$68,7,FALSE)</f>
        <v>4</v>
      </c>
      <c r="R780" s="14">
        <f>VLOOKUP($C780,'Info on Coh Anal Stocks'!$A$6:$K$68,8,FALSE)</f>
        <v>6</v>
      </c>
      <c r="S780" s="14">
        <f>VLOOKUP($C780,'Info on Coh Anal Stocks'!$A$6:$K$68,9,FALSE)</f>
        <v>0</v>
      </c>
      <c r="T780" s="14">
        <f>VLOOKUP($C780,'Info on Coh Anal Stocks'!$A$6:$K$68,10,FALSE)</f>
        <v>3</v>
      </c>
      <c r="U780">
        <f t="shared" si="49"/>
        <v>1989</v>
      </c>
      <c r="V780" s="14">
        <f>VLOOKUP($C780,'Info on Coh Anal Stocks'!$A$6:$K$68,10,FALSE)</f>
        <v>3</v>
      </c>
      <c r="W780" t="str">
        <f t="shared" si="50"/>
        <v>ocean</v>
      </c>
      <c r="X780" t="str">
        <f t="shared" si="51"/>
        <v>na</v>
      </c>
    </row>
    <row r="781" spans="1:24" x14ac:dyDescent="0.25">
      <c r="A781" s="14" t="str">
        <f t="shared" si="48"/>
        <v>HOK1989</v>
      </c>
      <c r="B781" s="14" t="s">
        <v>36</v>
      </c>
      <c r="C781" s="14" t="s">
        <v>47</v>
      </c>
      <c r="D781" s="14">
        <v>1989</v>
      </c>
      <c r="E781" s="14">
        <v>4.781454E-4</v>
      </c>
      <c r="F781" s="14">
        <v>3.7968279999999999E-3</v>
      </c>
      <c r="G781" s="14">
        <v>1.079565E-2</v>
      </c>
      <c r="H781" s="14">
        <v>2</v>
      </c>
      <c r="I781" s="14">
        <v>5</v>
      </c>
      <c r="J781" s="14" t="s">
        <v>238</v>
      </c>
      <c r="K781" s="14">
        <v>5</v>
      </c>
      <c r="L781" s="14" t="str">
        <f>VLOOKUP($C781,'Info on Coh Anal Stocks'!$A$6:$K$68,2,FALSE)</f>
        <v>WAC</v>
      </c>
      <c r="M781" s="14" t="str">
        <f>VLOOKUP($C781,'Info on Coh Anal Stocks'!$A$6:$K$68,3,FALSE)</f>
        <v>WAC</v>
      </c>
      <c r="N781" s="14" t="str">
        <f>VLOOKUP($C781,'Info on Coh Anal Stocks'!$A$6:$K$68,4,FALSE)</f>
        <v>Hoko Fall Fingerling</v>
      </c>
      <c r="O781" s="14">
        <f>VLOOKUP($C781,'Info on Coh Anal Stocks'!$A$6:$K$68,5,FALSE)</f>
        <v>3</v>
      </c>
      <c r="P781" s="14">
        <f>VLOOKUP($C781,'Info on Coh Anal Stocks'!$A$6:$K$68,6,FALSE)</f>
        <v>2</v>
      </c>
      <c r="Q781" s="14">
        <f>VLOOKUP($C781,'Info on Coh Anal Stocks'!$A$6:$K$68,7,FALSE)</f>
        <v>4</v>
      </c>
      <c r="R781" s="14">
        <f>VLOOKUP($C781,'Info on Coh Anal Stocks'!$A$6:$K$68,8,FALSE)</f>
        <v>6</v>
      </c>
      <c r="S781" s="14">
        <f>VLOOKUP($C781,'Info on Coh Anal Stocks'!$A$6:$K$68,9,FALSE)</f>
        <v>0</v>
      </c>
      <c r="T781" s="14">
        <f>VLOOKUP($C781,'Info on Coh Anal Stocks'!$A$6:$K$68,10,FALSE)</f>
        <v>3</v>
      </c>
      <c r="U781">
        <f t="shared" si="49"/>
        <v>1990</v>
      </c>
      <c r="V781" s="14">
        <f>VLOOKUP($C781,'Info on Coh Anal Stocks'!$A$6:$K$68,10,FALSE)</f>
        <v>3</v>
      </c>
      <c r="W781" t="str">
        <f t="shared" si="50"/>
        <v>ocean</v>
      </c>
      <c r="X781">
        <f t="shared" si="51"/>
        <v>0</v>
      </c>
    </row>
    <row r="782" spans="1:24" x14ac:dyDescent="0.25">
      <c r="A782" s="14" t="str">
        <f t="shared" si="48"/>
        <v>HOK1990</v>
      </c>
      <c r="B782" s="14" t="s">
        <v>36</v>
      </c>
      <c r="C782" s="14" t="s">
        <v>47</v>
      </c>
      <c r="D782" s="14">
        <v>1990</v>
      </c>
      <c r="E782" s="14">
        <v>6.7372609999999996E-4</v>
      </c>
      <c r="F782" s="14">
        <v>5.5191980000000003E-3</v>
      </c>
      <c r="G782" s="14">
        <v>1.596469E-2</v>
      </c>
      <c r="H782" s="14">
        <v>2</v>
      </c>
      <c r="I782" s="14">
        <v>5</v>
      </c>
      <c r="J782" s="14" t="s">
        <v>238</v>
      </c>
      <c r="K782" s="14">
        <v>5</v>
      </c>
      <c r="L782" s="14" t="str">
        <f>VLOOKUP($C782,'Info on Coh Anal Stocks'!$A$6:$K$68,2,FALSE)</f>
        <v>WAC</v>
      </c>
      <c r="M782" s="14" t="str">
        <f>VLOOKUP($C782,'Info on Coh Anal Stocks'!$A$6:$K$68,3,FALSE)</f>
        <v>WAC</v>
      </c>
      <c r="N782" s="14" t="str">
        <f>VLOOKUP($C782,'Info on Coh Anal Stocks'!$A$6:$K$68,4,FALSE)</f>
        <v>Hoko Fall Fingerling</v>
      </c>
      <c r="O782" s="14">
        <f>VLOOKUP($C782,'Info on Coh Anal Stocks'!$A$6:$K$68,5,FALSE)</f>
        <v>3</v>
      </c>
      <c r="P782" s="14">
        <f>VLOOKUP($C782,'Info on Coh Anal Stocks'!$A$6:$K$68,6,FALSE)</f>
        <v>2</v>
      </c>
      <c r="Q782" s="14">
        <f>VLOOKUP($C782,'Info on Coh Anal Stocks'!$A$6:$K$68,7,FALSE)</f>
        <v>4</v>
      </c>
      <c r="R782" s="14">
        <f>VLOOKUP($C782,'Info on Coh Anal Stocks'!$A$6:$K$68,8,FALSE)</f>
        <v>6</v>
      </c>
      <c r="S782" s="14">
        <f>VLOOKUP($C782,'Info on Coh Anal Stocks'!$A$6:$K$68,9,FALSE)</f>
        <v>0</v>
      </c>
      <c r="T782" s="14">
        <f>VLOOKUP($C782,'Info on Coh Anal Stocks'!$A$6:$K$68,10,FALSE)</f>
        <v>3</v>
      </c>
      <c r="U782">
        <f t="shared" si="49"/>
        <v>1991</v>
      </c>
      <c r="V782" s="14">
        <f>VLOOKUP($C782,'Info on Coh Anal Stocks'!$A$6:$K$68,10,FALSE)</f>
        <v>3</v>
      </c>
      <c r="W782" t="str">
        <f t="shared" si="50"/>
        <v>ocean</v>
      </c>
      <c r="X782">
        <f t="shared" si="51"/>
        <v>0</v>
      </c>
    </row>
    <row r="783" spans="1:24" x14ac:dyDescent="0.25">
      <c r="A783" s="14" t="str">
        <f t="shared" si="48"/>
        <v>HOK1991</v>
      </c>
      <c r="B783" s="14" t="s">
        <v>36</v>
      </c>
      <c r="C783" s="14" t="s">
        <v>47</v>
      </c>
      <c r="D783" s="14">
        <v>1991</v>
      </c>
      <c r="E783" s="19">
        <v>2.2220970000000001E-4</v>
      </c>
      <c r="F783" s="19">
        <v>3.9391790000000001E-3</v>
      </c>
      <c r="G783" s="14">
        <v>1.1753710000000001E-2</v>
      </c>
      <c r="H783" s="14">
        <v>2</v>
      </c>
      <c r="I783" s="14">
        <v>5</v>
      </c>
      <c r="J783" s="14" t="s">
        <v>238</v>
      </c>
      <c r="K783" s="14">
        <v>5</v>
      </c>
      <c r="L783" s="14" t="str">
        <f>VLOOKUP($C783,'Info on Coh Anal Stocks'!$A$6:$K$68,2,FALSE)</f>
        <v>WAC</v>
      </c>
      <c r="M783" s="14" t="str">
        <f>VLOOKUP($C783,'Info on Coh Anal Stocks'!$A$6:$K$68,3,FALSE)</f>
        <v>WAC</v>
      </c>
      <c r="N783" s="14" t="str">
        <f>VLOOKUP($C783,'Info on Coh Anal Stocks'!$A$6:$K$68,4,FALSE)</f>
        <v>Hoko Fall Fingerling</v>
      </c>
      <c r="O783" s="14">
        <f>VLOOKUP($C783,'Info on Coh Anal Stocks'!$A$6:$K$68,5,FALSE)</f>
        <v>3</v>
      </c>
      <c r="P783" s="14">
        <f>VLOOKUP($C783,'Info on Coh Anal Stocks'!$A$6:$K$68,6,FALSE)</f>
        <v>2</v>
      </c>
      <c r="Q783" s="14">
        <f>VLOOKUP($C783,'Info on Coh Anal Stocks'!$A$6:$K$68,7,FALSE)</f>
        <v>4</v>
      </c>
      <c r="R783" s="14">
        <f>VLOOKUP($C783,'Info on Coh Anal Stocks'!$A$6:$K$68,8,FALSE)</f>
        <v>6</v>
      </c>
      <c r="S783" s="14">
        <f>VLOOKUP($C783,'Info on Coh Anal Stocks'!$A$6:$K$68,9,FALSE)</f>
        <v>0</v>
      </c>
      <c r="T783" s="14">
        <f>VLOOKUP($C783,'Info on Coh Anal Stocks'!$A$6:$K$68,10,FALSE)</f>
        <v>3</v>
      </c>
      <c r="U783">
        <f t="shared" si="49"/>
        <v>1992</v>
      </c>
      <c r="V783" s="14">
        <f>VLOOKUP($C783,'Info on Coh Anal Stocks'!$A$6:$K$68,10,FALSE)</f>
        <v>3</v>
      </c>
      <c r="W783" t="str">
        <f t="shared" si="50"/>
        <v>ocean</v>
      </c>
      <c r="X783">
        <f t="shared" si="51"/>
        <v>0</v>
      </c>
    </row>
    <row r="784" spans="1:24" x14ac:dyDescent="0.25">
      <c r="A784" s="14" t="str">
        <f t="shared" si="48"/>
        <v>HOK1992</v>
      </c>
      <c r="B784" s="14" t="s">
        <v>36</v>
      </c>
      <c r="C784" s="14" t="s">
        <v>47</v>
      </c>
      <c r="D784" s="14">
        <v>1992</v>
      </c>
      <c r="E784" s="14">
        <v>2.8721870000000002E-4</v>
      </c>
      <c r="F784" s="14">
        <v>3.9180500000000002E-3</v>
      </c>
      <c r="G784" s="14">
        <v>1.2241999999999999E-2</v>
      </c>
      <c r="H784" s="14">
        <v>2</v>
      </c>
      <c r="I784" s="14">
        <v>5</v>
      </c>
      <c r="J784" s="14" t="s">
        <v>238</v>
      </c>
      <c r="K784" s="14">
        <v>5</v>
      </c>
      <c r="L784" s="14" t="str">
        <f>VLOOKUP($C784,'Info on Coh Anal Stocks'!$A$6:$K$68,2,FALSE)</f>
        <v>WAC</v>
      </c>
      <c r="M784" s="14" t="str">
        <f>VLOOKUP($C784,'Info on Coh Anal Stocks'!$A$6:$K$68,3,FALSE)</f>
        <v>WAC</v>
      </c>
      <c r="N784" s="14" t="str">
        <f>VLOOKUP($C784,'Info on Coh Anal Stocks'!$A$6:$K$68,4,FALSE)</f>
        <v>Hoko Fall Fingerling</v>
      </c>
      <c r="O784" s="14">
        <f>VLOOKUP($C784,'Info on Coh Anal Stocks'!$A$6:$K$68,5,FALSE)</f>
        <v>3</v>
      </c>
      <c r="P784" s="14">
        <f>VLOOKUP($C784,'Info on Coh Anal Stocks'!$A$6:$K$68,6,FALSE)</f>
        <v>2</v>
      </c>
      <c r="Q784" s="14">
        <f>VLOOKUP($C784,'Info on Coh Anal Stocks'!$A$6:$K$68,7,FALSE)</f>
        <v>4</v>
      </c>
      <c r="R784" s="14">
        <f>VLOOKUP($C784,'Info on Coh Anal Stocks'!$A$6:$K$68,8,FALSE)</f>
        <v>6</v>
      </c>
      <c r="S784" s="14">
        <f>VLOOKUP($C784,'Info on Coh Anal Stocks'!$A$6:$K$68,9,FALSE)</f>
        <v>0</v>
      </c>
      <c r="T784" s="14">
        <f>VLOOKUP($C784,'Info on Coh Anal Stocks'!$A$6:$K$68,10,FALSE)</f>
        <v>3</v>
      </c>
      <c r="U784">
        <f t="shared" si="49"/>
        <v>1993</v>
      </c>
      <c r="V784" s="14">
        <f>VLOOKUP($C784,'Info on Coh Anal Stocks'!$A$6:$K$68,10,FALSE)</f>
        <v>3</v>
      </c>
      <c r="W784" t="str">
        <f t="shared" si="50"/>
        <v>ocean</v>
      </c>
      <c r="X784">
        <f t="shared" si="51"/>
        <v>0</v>
      </c>
    </row>
    <row r="785" spans="1:24" x14ac:dyDescent="0.25">
      <c r="A785" s="14" t="str">
        <f t="shared" si="48"/>
        <v>HOK1993</v>
      </c>
      <c r="B785" s="14" t="s">
        <v>36</v>
      </c>
      <c r="C785" s="14" t="s">
        <v>47</v>
      </c>
      <c r="D785" s="14">
        <v>1993</v>
      </c>
      <c r="E785" s="14">
        <v>4.2666280000000002E-4</v>
      </c>
      <c r="F785" s="14">
        <v>5.4794199999999996E-3</v>
      </c>
      <c r="G785" s="14">
        <v>1.6394579999999999E-2</v>
      </c>
      <c r="H785" s="14">
        <v>2</v>
      </c>
      <c r="I785" s="14">
        <v>5</v>
      </c>
      <c r="J785" s="14" t="s">
        <v>238</v>
      </c>
      <c r="K785" s="14">
        <v>5</v>
      </c>
      <c r="L785" s="14" t="str">
        <f>VLOOKUP($C785,'Info on Coh Anal Stocks'!$A$6:$K$68,2,FALSE)</f>
        <v>WAC</v>
      </c>
      <c r="M785" s="14" t="str">
        <f>VLOOKUP($C785,'Info on Coh Anal Stocks'!$A$6:$K$68,3,FALSE)</f>
        <v>WAC</v>
      </c>
      <c r="N785" s="14" t="str">
        <f>VLOOKUP($C785,'Info on Coh Anal Stocks'!$A$6:$K$68,4,FALSE)</f>
        <v>Hoko Fall Fingerling</v>
      </c>
      <c r="O785" s="14">
        <f>VLOOKUP($C785,'Info on Coh Anal Stocks'!$A$6:$K$68,5,FALSE)</f>
        <v>3</v>
      </c>
      <c r="P785" s="14">
        <f>VLOOKUP($C785,'Info on Coh Anal Stocks'!$A$6:$K$68,6,FALSE)</f>
        <v>2</v>
      </c>
      <c r="Q785" s="14">
        <f>VLOOKUP($C785,'Info on Coh Anal Stocks'!$A$6:$K$68,7,FALSE)</f>
        <v>4</v>
      </c>
      <c r="R785" s="14">
        <f>VLOOKUP($C785,'Info on Coh Anal Stocks'!$A$6:$K$68,8,FALSE)</f>
        <v>6</v>
      </c>
      <c r="S785" s="14">
        <f>VLOOKUP($C785,'Info on Coh Anal Stocks'!$A$6:$K$68,9,FALSE)</f>
        <v>0</v>
      </c>
      <c r="T785" s="14">
        <f>VLOOKUP($C785,'Info on Coh Anal Stocks'!$A$6:$K$68,10,FALSE)</f>
        <v>3</v>
      </c>
      <c r="U785">
        <f t="shared" si="49"/>
        <v>1994</v>
      </c>
      <c r="V785" s="14">
        <f>VLOOKUP($C785,'Info on Coh Anal Stocks'!$A$6:$K$68,10,FALSE)</f>
        <v>3</v>
      </c>
      <c r="W785" t="str">
        <f t="shared" si="50"/>
        <v>ocean</v>
      </c>
      <c r="X785">
        <f t="shared" si="51"/>
        <v>0</v>
      </c>
    </row>
    <row r="786" spans="1:24" x14ac:dyDescent="0.25">
      <c r="A786" s="14" t="str">
        <f t="shared" si="48"/>
        <v>HOK1994</v>
      </c>
      <c r="B786" s="14" t="s">
        <v>36</v>
      </c>
      <c r="C786" s="14" t="s">
        <v>47</v>
      </c>
      <c r="D786" s="14">
        <v>1994</v>
      </c>
      <c r="E786" s="14">
        <v>2.1178510000000001E-4</v>
      </c>
      <c r="F786" s="14">
        <v>7.5799049999999996E-3</v>
      </c>
      <c r="G786" s="14">
        <v>2.2767200000000001E-2</v>
      </c>
      <c r="H786" s="14">
        <v>2</v>
      </c>
      <c r="I786" s="14">
        <v>5</v>
      </c>
      <c r="J786" s="14" t="s">
        <v>238</v>
      </c>
      <c r="K786" s="14">
        <v>5</v>
      </c>
      <c r="L786" s="14" t="str">
        <f>VLOOKUP($C786,'Info on Coh Anal Stocks'!$A$6:$K$68,2,FALSE)</f>
        <v>WAC</v>
      </c>
      <c r="M786" s="14" t="str">
        <f>VLOOKUP($C786,'Info on Coh Anal Stocks'!$A$6:$K$68,3,FALSE)</f>
        <v>WAC</v>
      </c>
      <c r="N786" s="14" t="str">
        <f>VLOOKUP($C786,'Info on Coh Anal Stocks'!$A$6:$K$68,4,FALSE)</f>
        <v>Hoko Fall Fingerling</v>
      </c>
      <c r="O786" s="14">
        <f>VLOOKUP($C786,'Info on Coh Anal Stocks'!$A$6:$K$68,5,FALSE)</f>
        <v>3</v>
      </c>
      <c r="P786" s="14">
        <f>VLOOKUP($C786,'Info on Coh Anal Stocks'!$A$6:$K$68,6,FALSE)</f>
        <v>2</v>
      </c>
      <c r="Q786" s="14">
        <f>VLOOKUP($C786,'Info on Coh Anal Stocks'!$A$6:$K$68,7,FALSE)</f>
        <v>4</v>
      </c>
      <c r="R786" s="14">
        <f>VLOOKUP($C786,'Info on Coh Anal Stocks'!$A$6:$K$68,8,FALSE)</f>
        <v>6</v>
      </c>
      <c r="S786" s="14">
        <f>VLOOKUP($C786,'Info on Coh Anal Stocks'!$A$6:$K$68,9,FALSE)</f>
        <v>0</v>
      </c>
      <c r="T786" s="14">
        <f>VLOOKUP($C786,'Info on Coh Anal Stocks'!$A$6:$K$68,10,FALSE)</f>
        <v>3</v>
      </c>
      <c r="U786">
        <f t="shared" si="49"/>
        <v>1995</v>
      </c>
      <c r="V786" s="14">
        <f>VLOOKUP($C786,'Info on Coh Anal Stocks'!$A$6:$K$68,10,FALSE)</f>
        <v>3</v>
      </c>
      <c r="W786" t="str">
        <f t="shared" si="50"/>
        <v>ocean</v>
      </c>
      <c r="X786">
        <f t="shared" si="51"/>
        <v>0</v>
      </c>
    </row>
    <row r="787" spans="1:24" x14ac:dyDescent="0.25">
      <c r="A787" s="14" t="str">
        <f t="shared" si="48"/>
        <v>HOK1995</v>
      </c>
      <c r="B787" s="14" t="s">
        <v>36</v>
      </c>
      <c r="C787" s="14" t="s">
        <v>47</v>
      </c>
      <c r="D787" s="14">
        <v>1995</v>
      </c>
      <c r="E787" s="19">
        <v>8.5188880000000006E-5</v>
      </c>
      <c r="F787" s="14">
        <v>2.3911539999999999E-3</v>
      </c>
      <c r="G787" s="14">
        <v>7.0418980000000004E-3</v>
      </c>
      <c r="H787" s="14">
        <v>2</v>
      </c>
      <c r="I787" s="14">
        <v>5</v>
      </c>
      <c r="J787" s="14" t="s">
        <v>238</v>
      </c>
      <c r="K787" s="14">
        <v>5</v>
      </c>
      <c r="L787" s="14" t="str">
        <f>VLOOKUP($C787,'Info on Coh Anal Stocks'!$A$6:$K$68,2,FALSE)</f>
        <v>WAC</v>
      </c>
      <c r="M787" s="14" t="str">
        <f>VLOOKUP($C787,'Info on Coh Anal Stocks'!$A$6:$K$68,3,FALSE)</f>
        <v>WAC</v>
      </c>
      <c r="N787" s="14" t="str">
        <f>VLOOKUP($C787,'Info on Coh Anal Stocks'!$A$6:$K$68,4,FALSE)</f>
        <v>Hoko Fall Fingerling</v>
      </c>
      <c r="O787" s="14">
        <f>VLOOKUP($C787,'Info on Coh Anal Stocks'!$A$6:$K$68,5,FALSE)</f>
        <v>3</v>
      </c>
      <c r="P787" s="14">
        <f>VLOOKUP($C787,'Info on Coh Anal Stocks'!$A$6:$K$68,6,FALSE)</f>
        <v>2</v>
      </c>
      <c r="Q787" s="14">
        <f>VLOOKUP($C787,'Info on Coh Anal Stocks'!$A$6:$K$68,7,FALSE)</f>
        <v>4</v>
      </c>
      <c r="R787" s="14">
        <f>VLOOKUP($C787,'Info on Coh Anal Stocks'!$A$6:$K$68,8,FALSE)</f>
        <v>6</v>
      </c>
      <c r="S787" s="14">
        <f>VLOOKUP($C787,'Info on Coh Anal Stocks'!$A$6:$K$68,9,FALSE)</f>
        <v>0</v>
      </c>
      <c r="T787" s="14">
        <f>VLOOKUP($C787,'Info on Coh Anal Stocks'!$A$6:$K$68,10,FALSE)</f>
        <v>3</v>
      </c>
      <c r="U787">
        <f t="shared" si="49"/>
        <v>1996</v>
      </c>
      <c r="V787" s="14">
        <f>VLOOKUP($C787,'Info on Coh Anal Stocks'!$A$6:$K$68,10,FALSE)</f>
        <v>3</v>
      </c>
      <c r="W787" t="str">
        <f t="shared" si="50"/>
        <v>ocean</v>
      </c>
      <c r="X787">
        <f t="shared" si="51"/>
        <v>0</v>
      </c>
    </row>
    <row r="788" spans="1:24" x14ac:dyDescent="0.25">
      <c r="A788" s="14" t="str">
        <f t="shared" si="48"/>
        <v>HOK1996</v>
      </c>
      <c r="B788" s="14" t="s">
        <v>36</v>
      </c>
      <c r="C788" s="14" t="s">
        <v>47</v>
      </c>
      <c r="D788" s="14">
        <v>1996</v>
      </c>
      <c r="E788" s="14">
        <v>7.2272510000000005E-4</v>
      </c>
      <c r="F788" s="14">
        <v>4.8611319999999998E-3</v>
      </c>
      <c r="G788" s="14">
        <v>1.361216E-2</v>
      </c>
      <c r="H788" s="14">
        <v>2</v>
      </c>
      <c r="I788" s="14">
        <v>5</v>
      </c>
      <c r="J788" s="14" t="s">
        <v>238</v>
      </c>
      <c r="K788" s="14">
        <v>5</v>
      </c>
      <c r="L788" s="14" t="str">
        <f>VLOOKUP($C788,'Info on Coh Anal Stocks'!$A$6:$K$68,2,FALSE)</f>
        <v>WAC</v>
      </c>
      <c r="M788" s="14" t="str">
        <f>VLOOKUP($C788,'Info on Coh Anal Stocks'!$A$6:$K$68,3,FALSE)</f>
        <v>WAC</v>
      </c>
      <c r="N788" s="14" t="str">
        <f>VLOOKUP($C788,'Info on Coh Anal Stocks'!$A$6:$K$68,4,FALSE)</f>
        <v>Hoko Fall Fingerling</v>
      </c>
      <c r="O788" s="14">
        <f>VLOOKUP($C788,'Info on Coh Anal Stocks'!$A$6:$K$68,5,FALSE)</f>
        <v>3</v>
      </c>
      <c r="P788" s="14">
        <f>VLOOKUP($C788,'Info on Coh Anal Stocks'!$A$6:$K$68,6,FALSE)</f>
        <v>2</v>
      </c>
      <c r="Q788" s="14">
        <f>VLOOKUP($C788,'Info on Coh Anal Stocks'!$A$6:$K$68,7,FALSE)</f>
        <v>4</v>
      </c>
      <c r="R788" s="14">
        <f>VLOOKUP($C788,'Info on Coh Anal Stocks'!$A$6:$K$68,8,FALSE)</f>
        <v>6</v>
      </c>
      <c r="S788" s="14">
        <f>VLOOKUP($C788,'Info on Coh Anal Stocks'!$A$6:$K$68,9,FALSE)</f>
        <v>0</v>
      </c>
      <c r="T788" s="14">
        <f>VLOOKUP($C788,'Info on Coh Anal Stocks'!$A$6:$K$68,10,FALSE)</f>
        <v>3</v>
      </c>
      <c r="U788">
        <f t="shared" si="49"/>
        <v>1997</v>
      </c>
      <c r="V788" s="14">
        <f>VLOOKUP($C788,'Info on Coh Anal Stocks'!$A$6:$K$68,10,FALSE)</f>
        <v>3</v>
      </c>
      <c r="W788" t="str">
        <f t="shared" si="50"/>
        <v>ocean</v>
      </c>
      <c r="X788">
        <f t="shared" si="51"/>
        <v>0</v>
      </c>
    </row>
    <row r="789" spans="1:24" x14ac:dyDescent="0.25">
      <c r="A789" s="14" t="str">
        <f t="shared" si="48"/>
        <v>HOK1997</v>
      </c>
      <c r="B789" s="14" t="s">
        <v>36</v>
      </c>
      <c r="C789" s="14" t="s">
        <v>47</v>
      </c>
      <c r="D789" s="14">
        <v>1997</v>
      </c>
      <c r="E789" s="14">
        <v>1.696635E-4</v>
      </c>
      <c r="F789" s="14">
        <v>1.848981E-3</v>
      </c>
      <c r="G789" s="14">
        <v>5.107955E-3</v>
      </c>
      <c r="H789" s="14">
        <v>2</v>
      </c>
      <c r="I789" s="14">
        <v>5</v>
      </c>
      <c r="J789" s="14" t="s">
        <v>238</v>
      </c>
      <c r="K789" s="14">
        <v>5</v>
      </c>
      <c r="L789" s="14" t="str">
        <f>VLOOKUP($C789,'Info on Coh Anal Stocks'!$A$6:$K$68,2,FALSE)</f>
        <v>WAC</v>
      </c>
      <c r="M789" s="14" t="str">
        <f>VLOOKUP($C789,'Info on Coh Anal Stocks'!$A$6:$K$68,3,FALSE)</f>
        <v>WAC</v>
      </c>
      <c r="N789" s="14" t="str">
        <f>VLOOKUP($C789,'Info on Coh Anal Stocks'!$A$6:$K$68,4,FALSE)</f>
        <v>Hoko Fall Fingerling</v>
      </c>
      <c r="O789" s="14">
        <f>VLOOKUP($C789,'Info on Coh Anal Stocks'!$A$6:$K$68,5,FALSE)</f>
        <v>3</v>
      </c>
      <c r="P789" s="14">
        <f>VLOOKUP($C789,'Info on Coh Anal Stocks'!$A$6:$K$68,6,FALSE)</f>
        <v>2</v>
      </c>
      <c r="Q789" s="14">
        <f>VLOOKUP($C789,'Info on Coh Anal Stocks'!$A$6:$K$68,7,FALSE)</f>
        <v>4</v>
      </c>
      <c r="R789" s="14">
        <f>VLOOKUP($C789,'Info on Coh Anal Stocks'!$A$6:$K$68,8,FALSE)</f>
        <v>6</v>
      </c>
      <c r="S789" s="14">
        <f>VLOOKUP($C789,'Info on Coh Anal Stocks'!$A$6:$K$68,9,FALSE)</f>
        <v>0</v>
      </c>
      <c r="T789" s="14">
        <f>VLOOKUP($C789,'Info on Coh Anal Stocks'!$A$6:$K$68,10,FALSE)</f>
        <v>3</v>
      </c>
      <c r="U789">
        <f t="shared" si="49"/>
        <v>1998</v>
      </c>
      <c r="V789" s="14">
        <f>VLOOKUP($C789,'Info on Coh Anal Stocks'!$A$6:$K$68,10,FALSE)</f>
        <v>3</v>
      </c>
      <c r="W789" t="str">
        <f t="shared" si="50"/>
        <v>ocean</v>
      </c>
      <c r="X789">
        <f t="shared" si="51"/>
        <v>0</v>
      </c>
    </row>
    <row r="790" spans="1:24" x14ac:dyDescent="0.25">
      <c r="A790" s="14" t="str">
        <f t="shared" si="48"/>
        <v>HOK1998</v>
      </c>
      <c r="B790" s="14" t="s">
        <v>36</v>
      </c>
      <c r="C790" s="14" t="s">
        <v>47</v>
      </c>
      <c r="D790" s="14">
        <v>1998</v>
      </c>
      <c r="E790" s="14">
        <v>5.0840490000000004E-4</v>
      </c>
      <c r="F790" s="14">
        <v>7.7887950000000003E-3</v>
      </c>
      <c r="G790" s="14">
        <v>2.2438759999999999E-2</v>
      </c>
      <c r="H790" s="14">
        <v>2</v>
      </c>
      <c r="I790" s="14">
        <v>5</v>
      </c>
      <c r="J790" s="14" t="s">
        <v>238</v>
      </c>
      <c r="K790" s="14">
        <v>5</v>
      </c>
      <c r="L790" s="14" t="str">
        <f>VLOOKUP($C790,'Info on Coh Anal Stocks'!$A$6:$K$68,2,FALSE)</f>
        <v>WAC</v>
      </c>
      <c r="M790" s="14" t="str">
        <f>VLOOKUP($C790,'Info on Coh Anal Stocks'!$A$6:$K$68,3,FALSE)</f>
        <v>WAC</v>
      </c>
      <c r="N790" s="14" t="str">
        <f>VLOOKUP($C790,'Info on Coh Anal Stocks'!$A$6:$K$68,4,FALSE)</f>
        <v>Hoko Fall Fingerling</v>
      </c>
      <c r="O790" s="14">
        <f>VLOOKUP($C790,'Info on Coh Anal Stocks'!$A$6:$K$68,5,FALSE)</f>
        <v>3</v>
      </c>
      <c r="P790" s="14">
        <f>VLOOKUP($C790,'Info on Coh Anal Stocks'!$A$6:$K$68,6,FALSE)</f>
        <v>2</v>
      </c>
      <c r="Q790" s="14">
        <f>VLOOKUP($C790,'Info on Coh Anal Stocks'!$A$6:$K$68,7,FALSE)</f>
        <v>4</v>
      </c>
      <c r="R790" s="14">
        <f>VLOOKUP($C790,'Info on Coh Anal Stocks'!$A$6:$K$68,8,FALSE)</f>
        <v>6</v>
      </c>
      <c r="S790" s="14">
        <f>VLOOKUP($C790,'Info on Coh Anal Stocks'!$A$6:$K$68,9,FALSE)</f>
        <v>0</v>
      </c>
      <c r="T790" s="14">
        <f>VLOOKUP($C790,'Info on Coh Anal Stocks'!$A$6:$K$68,10,FALSE)</f>
        <v>3</v>
      </c>
      <c r="U790">
        <f t="shared" si="49"/>
        <v>1999</v>
      </c>
      <c r="V790" s="14">
        <f>VLOOKUP($C790,'Info on Coh Anal Stocks'!$A$6:$K$68,10,FALSE)</f>
        <v>3</v>
      </c>
      <c r="W790" t="str">
        <f t="shared" si="50"/>
        <v>ocean</v>
      </c>
      <c r="X790">
        <f t="shared" si="51"/>
        <v>0</v>
      </c>
    </row>
    <row r="791" spans="1:24" x14ac:dyDescent="0.25">
      <c r="A791" s="14" t="str">
        <f t="shared" si="48"/>
        <v>HOK1999</v>
      </c>
      <c r="B791" s="14" t="s">
        <v>36</v>
      </c>
      <c r="C791" s="14" t="s">
        <v>47</v>
      </c>
      <c r="D791" s="14">
        <v>1999</v>
      </c>
      <c r="E791" s="14">
        <v>1.67775E-4</v>
      </c>
      <c r="F791" s="14">
        <v>9.7943249999999996E-3</v>
      </c>
      <c r="G791" s="14">
        <v>3.042976E-2</v>
      </c>
      <c r="H791" s="14">
        <v>2</v>
      </c>
      <c r="I791" s="14">
        <v>5</v>
      </c>
      <c r="J791" s="14" t="s">
        <v>238</v>
      </c>
      <c r="K791" s="14">
        <v>5</v>
      </c>
      <c r="L791" s="14" t="str">
        <f>VLOOKUP($C791,'Info on Coh Anal Stocks'!$A$6:$K$68,2,FALSE)</f>
        <v>WAC</v>
      </c>
      <c r="M791" s="14" t="str">
        <f>VLOOKUP($C791,'Info on Coh Anal Stocks'!$A$6:$K$68,3,FALSE)</f>
        <v>WAC</v>
      </c>
      <c r="N791" s="14" t="str">
        <f>VLOOKUP($C791,'Info on Coh Anal Stocks'!$A$6:$K$68,4,FALSE)</f>
        <v>Hoko Fall Fingerling</v>
      </c>
      <c r="O791" s="14">
        <f>VLOOKUP($C791,'Info on Coh Anal Stocks'!$A$6:$K$68,5,FALSE)</f>
        <v>3</v>
      </c>
      <c r="P791" s="14">
        <f>VLOOKUP($C791,'Info on Coh Anal Stocks'!$A$6:$K$68,6,FALSE)</f>
        <v>2</v>
      </c>
      <c r="Q791" s="14">
        <f>VLOOKUP($C791,'Info on Coh Anal Stocks'!$A$6:$K$68,7,FALSE)</f>
        <v>4</v>
      </c>
      <c r="R791" s="14">
        <f>VLOOKUP($C791,'Info on Coh Anal Stocks'!$A$6:$K$68,8,FALSE)</f>
        <v>6</v>
      </c>
      <c r="S791" s="14">
        <f>VLOOKUP($C791,'Info on Coh Anal Stocks'!$A$6:$K$68,9,FALSE)</f>
        <v>0</v>
      </c>
      <c r="T791" s="14">
        <f>VLOOKUP($C791,'Info on Coh Anal Stocks'!$A$6:$K$68,10,FALSE)</f>
        <v>3</v>
      </c>
      <c r="U791">
        <f t="shared" si="49"/>
        <v>2000</v>
      </c>
      <c r="V791" s="14">
        <f>VLOOKUP($C791,'Info on Coh Anal Stocks'!$A$6:$K$68,10,FALSE)</f>
        <v>3</v>
      </c>
      <c r="W791" t="str">
        <f t="shared" si="50"/>
        <v>ocean</v>
      </c>
      <c r="X791">
        <f t="shared" si="51"/>
        <v>0</v>
      </c>
    </row>
    <row r="792" spans="1:24" x14ac:dyDescent="0.25">
      <c r="A792" s="14" t="str">
        <f t="shared" si="48"/>
        <v>HOK2000</v>
      </c>
      <c r="B792" s="14" t="s">
        <v>36</v>
      </c>
      <c r="C792" s="14" t="s">
        <v>47</v>
      </c>
      <c r="D792" s="14">
        <v>2000</v>
      </c>
      <c r="E792" s="19">
        <v>7.9348410000000001E-5</v>
      </c>
      <c r="F792" s="14">
        <v>2.3908269999999999E-3</v>
      </c>
      <c r="G792" s="14">
        <v>7.1751480000000001E-3</v>
      </c>
      <c r="H792" s="14">
        <v>2</v>
      </c>
      <c r="I792" s="14">
        <v>5</v>
      </c>
      <c r="J792" s="14" t="s">
        <v>238</v>
      </c>
      <c r="K792" s="14">
        <v>5</v>
      </c>
      <c r="L792" s="14" t="str">
        <f>VLOOKUP($C792,'Info on Coh Anal Stocks'!$A$6:$K$68,2,FALSE)</f>
        <v>WAC</v>
      </c>
      <c r="M792" s="14" t="str">
        <f>VLOOKUP($C792,'Info on Coh Anal Stocks'!$A$6:$K$68,3,FALSE)</f>
        <v>WAC</v>
      </c>
      <c r="N792" s="14" t="str">
        <f>VLOOKUP($C792,'Info on Coh Anal Stocks'!$A$6:$K$68,4,FALSE)</f>
        <v>Hoko Fall Fingerling</v>
      </c>
      <c r="O792" s="14">
        <f>VLOOKUP($C792,'Info on Coh Anal Stocks'!$A$6:$K$68,5,FALSE)</f>
        <v>3</v>
      </c>
      <c r="P792" s="14">
        <f>VLOOKUP($C792,'Info on Coh Anal Stocks'!$A$6:$K$68,6,FALSE)</f>
        <v>2</v>
      </c>
      <c r="Q792" s="14">
        <f>VLOOKUP($C792,'Info on Coh Anal Stocks'!$A$6:$K$68,7,FALSE)</f>
        <v>4</v>
      </c>
      <c r="R792" s="14">
        <f>VLOOKUP($C792,'Info on Coh Anal Stocks'!$A$6:$K$68,8,FALSE)</f>
        <v>6</v>
      </c>
      <c r="S792" s="14">
        <f>VLOOKUP($C792,'Info on Coh Anal Stocks'!$A$6:$K$68,9,FALSE)</f>
        <v>0</v>
      </c>
      <c r="T792" s="14">
        <f>VLOOKUP($C792,'Info on Coh Anal Stocks'!$A$6:$K$68,10,FALSE)</f>
        <v>3</v>
      </c>
      <c r="U792">
        <f t="shared" si="49"/>
        <v>2001</v>
      </c>
      <c r="V792" s="14">
        <f>VLOOKUP($C792,'Info on Coh Anal Stocks'!$A$6:$K$68,10,FALSE)</f>
        <v>3</v>
      </c>
      <c r="W792" t="str">
        <f t="shared" si="50"/>
        <v>ocean</v>
      </c>
      <c r="X792">
        <f t="shared" si="51"/>
        <v>0</v>
      </c>
    </row>
    <row r="793" spans="1:24" x14ac:dyDescent="0.25">
      <c r="A793" s="14" t="str">
        <f t="shared" si="48"/>
        <v>HOK2001</v>
      </c>
      <c r="B793" s="14" t="s">
        <v>36</v>
      </c>
      <c r="C793" s="14" t="s">
        <v>47</v>
      </c>
      <c r="D793" s="14">
        <v>2001</v>
      </c>
      <c r="E793" s="14">
        <v>1.6269249999999999E-4</v>
      </c>
      <c r="F793" s="14">
        <v>4.0927489999999997E-3</v>
      </c>
      <c r="G793" s="14">
        <v>1.1664330000000001E-2</v>
      </c>
      <c r="H793" s="14">
        <v>2</v>
      </c>
      <c r="I793" s="14">
        <v>5</v>
      </c>
      <c r="J793" s="14" t="s">
        <v>238</v>
      </c>
      <c r="K793" s="14">
        <v>5</v>
      </c>
      <c r="L793" s="14" t="str">
        <f>VLOOKUP($C793,'Info on Coh Anal Stocks'!$A$6:$K$68,2,FALSE)</f>
        <v>WAC</v>
      </c>
      <c r="M793" s="14" t="str">
        <f>VLOOKUP($C793,'Info on Coh Anal Stocks'!$A$6:$K$68,3,FALSE)</f>
        <v>WAC</v>
      </c>
      <c r="N793" s="14" t="str">
        <f>VLOOKUP($C793,'Info on Coh Anal Stocks'!$A$6:$K$68,4,FALSE)</f>
        <v>Hoko Fall Fingerling</v>
      </c>
      <c r="O793" s="14">
        <f>VLOOKUP($C793,'Info on Coh Anal Stocks'!$A$6:$K$68,5,FALSE)</f>
        <v>3</v>
      </c>
      <c r="P793" s="14">
        <f>VLOOKUP($C793,'Info on Coh Anal Stocks'!$A$6:$K$68,6,FALSE)</f>
        <v>2</v>
      </c>
      <c r="Q793" s="14">
        <f>VLOOKUP($C793,'Info on Coh Anal Stocks'!$A$6:$K$68,7,FALSE)</f>
        <v>4</v>
      </c>
      <c r="R793" s="14">
        <f>VLOOKUP($C793,'Info on Coh Anal Stocks'!$A$6:$K$68,8,FALSE)</f>
        <v>6</v>
      </c>
      <c r="S793" s="14">
        <f>VLOOKUP($C793,'Info on Coh Anal Stocks'!$A$6:$K$68,9,FALSE)</f>
        <v>0</v>
      </c>
      <c r="T793" s="14">
        <f>VLOOKUP($C793,'Info on Coh Anal Stocks'!$A$6:$K$68,10,FALSE)</f>
        <v>3</v>
      </c>
      <c r="U793">
        <f t="shared" si="49"/>
        <v>2002</v>
      </c>
      <c r="V793" s="14">
        <f>VLOOKUP($C793,'Info on Coh Anal Stocks'!$A$6:$K$68,10,FALSE)</f>
        <v>3</v>
      </c>
      <c r="W793" t="str">
        <f t="shared" si="50"/>
        <v>ocean</v>
      </c>
      <c r="X793">
        <f t="shared" si="51"/>
        <v>0</v>
      </c>
    </row>
    <row r="794" spans="1:24" x14ac:dyDescent="0.25">
      <c r="A794" s="14" t="str">
        <f t="shared" si="48"/>
        <v>HOK2002</v>
      </c>
      <c r="B794" s="14" t="s">
        <v>36</v>
      </c>
      <c r="C794" s="14" t="s">
        <v>47</v>
      </c>
      <c r="D794" s="14">
        <v>2002</v>
      </c>
      <c r="E794" s="14">
        <v>2.727284E-4</v>
      </c>
      <c r="F794" s="14">
        <v>3.6529380000000001E-3</v>
      </c>
      <c r="G794" s="14">
        <v>1.0557449999999999E-2</v>
      </c>
      <c r="H794" s="14">
        <v>2</v>
      </c>
      <c r="I794" s="14">
        <v>5</v>
      </c>
      <c r="J794" s="14" t="s">
        <v>238</v>
      </c>
      <c r="K794" s="14">
        <v>5</v>
      </c>
      <c r="L794" s="14" t="str">
        <f>VLOOKUP($C794,'Info on Coh Anal Stocks'!$A$6:$K$68,2,FALSE)</f>
        <v>WAC</v>
      </c>
      <c r="M794" s="14" t="str">
        <f>VLOOKUP($C794,'Info on Coh Anal Stocks'!$A$6:$K$68,3,FALSE)</f>
        <v>WAC</v>
      </c>
      <c r="N794" s="14" t="str">
        <f>VLOOKUP($C794,'Info on Coh Anal Stocks'!$A$6:$K$68,4,FALSE)</f>
        <v>Hoko Fall Fingerling</v>
      </c>
      <c r="O794" s="14">
        <f>VLOOKUP($C794,'Info on Coh Anal Stocks'!$A$6:$K$68,5,FALSE)</f>
        <v>3</v>
      </c>
      <c r="P794" s="14">
        <f>VLOOKUP($C794,'Info on Coh Anal Stocks'!$A$6:$K$68,6,FALSE)</f>
        <v>2</v>
      </c>
      <c r="Q794" s="14">
        <f>VLOOKUP($C794,'Info on Coh Anal Stocks'!$A$6:$K$68,7,FALSE)</f>
        <v>4</v>
      </c>
      <c r="R794" s="14">
        <f>VLOOKUP($C794,'Info on Coh Anal Stocks'!$A$6:$K$68,8,FALSE)</f>
        <v>6</v>
      </c>
      <c r="S794" s="14">
        <f>VLOOKUP($C794,'Info on Coh Anal Stocks'!$A$6:$K$68,9,FALSE)</f>
        <v>0</v>
      </c>
      <c r="T794" s="14">
        <f>VLOOKUP($C794,'Info on Coh Anal Stocks'!$A$6:$K$68,10,FALSE)</f>
        <v>3</v>
      </c>
      <c r="U794">
        <f t="shared" si="49"/>
        <v>2003</v>
      </c>
      <c r="V794" s="14">
        <f>VLOOKUP($C794,'Info on Coh Anal Stocks'!$A$6:$K$68,10,FALSE)</f>
        <v>3</v>
      </c>
      <c r="W794" t="str">
        <f t="shared" si="50"/>
        <v>ocean</v>
      </c>
      <c r="X794">
        <f t="shared" si="51"/>
        <v>0</v>
      </c>
    </row>
    <row r="795" spans="1:24" x14ac:dyDescent="0.25">
      <c r="A795" s="14" t="str">
        <f t="shared" si="48"/>
        <v>HOK2003</v>
      </c>
      <c r="B795" s="14" t="s">
        <v>36</v>
      </c>
      <c r="C795" s="14" t="s">
        <v>47</v>
      </c>
      <c r="D795" s="14">
        <v>2003</v>
      </c>
      <c r="E795" s="14">
        <v>1.853638E-4</v>
      </c>
      <c r="F795" s="14">
        <v>2.4151860000000002E-3</v>
      </c>
      <c r="G795" s="14">
        <v>6.5920639999999999E-3</v>
      </c>
      <c r="H795" s="14">
        <v>2</v>
      </c>
      <c r="I795" s="14">
        <v>5</v>
      </c>
      <c r="J795" s="14" t="s">
        <v>238</v>
      </c>
      <c r="K795" s="14">
        <v>5</v>
      </c>
      <c r="L795" s="14" t="str">
        <f>VLOOKUP($C795,'Info on Coh Anal Stocks'!$A$6:$K$68,2,FALSE)</f>
        <v>WAC</v>
      </c>
      <c r="M795" s="14" t="str">
        <f>VLOOKUP($C795,'Info on Coh Anal Stocks'!$A$6:$K$68,3,FALSE)</f>
        <v>WAC</v>
      </c>
      <c r="N795" s="14" t="str">
        <f>VLOOKUP($C795,'Info on Coh Anal Stocks'!$A$6:$K$68,4,FALSE)</f>
        <v>Hoko Fall Fingerling</v>
      </c>
      <c r="O795" s="14">
        <f>VLOOKUP($C795,'Info on Coh Anal Stocks'!$A$6:$K$68,5,FALSE)</f>
        <v>3</v>
      </c>
      <c r="P795" s="14">
        <f>VLOOKUP($C795,'Info on Coh Anal Stocks'!$A$6:$K$68,6,FALSE)</f>
        <v>2</v>
      </c>
      <c r="Q795" s="14">
        <f>VLOOKUP($C795,'Info on Coh Anal Stocks'!$A$6:$K$68,7,FALSE)</f>
        <v>4</v>
      </c>
      <c r="R795" s="14">
        <f>VLOOKUP($C795,'Info on Coh Anal Stocks'!$A$6:$K$68,8,FALSE)</f>
        <v>6</v>
      </c>
      <c r="S795" s="14">
        <f>VLOOKUP($C795,'Info on Coh Anal Stocks'!$A$6:$K$68,9,FALSE)</f>
        <v>0</v>
      </c>
      <c r="T795" s="14">
        <f>VLOOKUP($C795,'Info on Coh Anal Stocks'!$A$6:$K$68,10,FALSE)</f>
        <v>3</v>
      </c>
      <c r="U795">
        <f t="shared" si="49"/>
        <v>2004</v>
      </c>
      <c r="V795" s="14">
        <f>VLOOKUP($C795,'Info on Coh Anal Stocks'!$A$6:$K$68,10,FALSE)</f>
        <v>3</v>
      </c>
      <c r="W795" t="str">
        <f t="shared" si="50"/>
        <v>ocean</v>
      </c>
      <c r="X795">
        <f t="shared" si="51"/>
        <v>0</v>
      </c>
    </row>
    <row r="796" spans="1:24" x14ac:dyDescent="0.25">
      <c r="A796" s="14" t="str">
        <f t="shared" si="48"/>
        <v>HOK2004</v>
      </c>
      <c r="B796" s="14" t="s">
        <v>36</v>
      </c>
      <c r="C796" s="14" t="s">
        <v>47</v>
      </c>
      <c r="D796" s="14">
        <v>2004</v>
      </c>
      <c r="E796" s="19">
        <v>3.5427060000000002E-5</v>
      </c>
      <c r="F796" s="14">
        <v>3.9140479999999998E-4</v>
      </c>
      <c r="G796" s="14">
        <v>1.0938180000000001E-3</v>
      </c>
      <c r="H796" s="14">
        <v>2</v>
      </c>
      <c r="I796" s="14">
        <v>5</v>
      </c>
      <c r="J796" s="14" t="s">
        <v>238</v>
      </c>
      <c r="K796" s="14">
        <v>5</v>
      </c>
      <c r="L796" s="14" t="str">
        <f>VLOOKUP($C796,'Info on Coh Anal Stocks'!$A$6:$K$68,2,FALSE)</f>
        <v>WAC</v>
      </c>
      <c r="M796" s="14" t="str">
        <f>VLOOKUP($C796,'Info on Coh Anal Stocks'!$A$6:$K$68,3,FALSE)</f>
        <v>WAC</v>
      </c>
      <c r="N796" s="14" t="str">
        <f>VLOOKUP($C796,'Info on Coh Anal Stocks'!$A$6:$K$68,4,FALSE)</f>
        <v>Hoko Fall Fingerling</v>
      </c>
      <c r="O796" s="14">
        <f>VLOOKUP($C796,'Info on Coh Anal Stocks'!$A$6:$K$68,5,FALSE)</f>
        <v>3</v>
      </c>
      <c r="P796" s="14">
        <f>VLOOKUP($C796,'Info on Coh Anal Stocks'!$A$6:$K$68,6,FALSE)</f>
        <v>2</v>
      </c>
      <c r="Q796" s="14">
        <f>VLOOKUP($C796,'Info on Coh Anal Stocks'!$A$6:$K$68,7,FALSE)</f>
        <v>4</v>
      </c>
      <c r="R796" s="14">
        <f>VLOOKUP($C796,'Info on Coh Anal Stocks'!$A$6:$K$68,8,FALSE)</f>
        <v>6</v>
      </c>
      <c r="S796" s="14">
        <f>VLOOKUP($C796,'Info on Coh Anal Stocks'!$A$6:$K$68,9,FALSE)</f>
        <v>0</v>
      </c>
      <c r="T796" s="14">
        <f>VLOOKUP($C796,'Info on Coh Anal Stocks'!$A$6:$K$68,10,FALSE)</f>
        <v>3</v>
      </c>
      <c r="U796">
        <f t="shared" si="49"/>
        <v>2005</v>
      </c>
      <c r="V796" s="14">
        <f>VLOOKUP($C796,'Info on Coh Anal Stocks'!$A$6:$K$68,10,FALSE)</f>
        <v>3</v>
      </c>
      <c r="W796" t="str">
        <f t="shared" si="50"/>
        <v>ocean</v>
      </c>
      <c r="X796">
        <f t="shared" si="51"/>
        <v>0</v>
      </c>
    </row>
    <row r="797" spans="1:24" x14ac:dyDescent="0.25">
      <c r="A797" s="14" t="str">
        <f t="shared" si="48"/>
        <v>HOK2005</v>
      </c>
      <c r="B797" s="14" t="s">
        <v>36</v>
      </c>
      <c r="C797" s="14" t="s">
        <v>47</v>
      </c>
      <c r="D797" s="14">
        <v>2005</v>
      </c>
      <c r="E797" s="14">
        <v>1.997523E-4</v>
      </c>
      <c r="F797" s="14">
        <v>3.1280819999999999E-3</v>
      </c>
      <c r="G797" s="14">
        <v>9.1415249999999993E-3</v>
      </c>
      <c r="H797" s="14">
        <v>2</v>
      </c>
      <c r="I797" s="14">
        <v>5</v>
      </c>
      <c r="J797" s="14" t="s">
        <v>238</v>
      </c>
      <c r="K797" s="14">
        <v>5</v>
      </c>
      <c r="L797" s="14" t="str">
        <f>VLOOKUP($C797,'Info on Coh Anal Stocks'!$A$6:$K$68,2,FALSE)</f>
        <v>WAC</v>
      </c>
      <c r="M797" s="14" t="str">
        <f>VLOOKUP($C797,'Info on Coh Anal Stocks'!$A$6:$K$68,3,FALSE)</f>
        <v>WAC</v>
      </c>
      <c r="N797" s="14" t="str">
        <f>VLOOKUP($C797,'Info on Coh Anal Stocks'!$A$6:$K$68,4,FALSE)</f>
        <v>Hoko Fall Fingerling</v>
      </c>
      <c r="O797" s="14">
        <f>VLOOKUP($C797,'Info on Coh Anal Stocks'!$A$6:$K$68,5,FALSE)</f>
        <v>3</v>
      </c>
      <c r="P797" s="14">
        <f>VLOOKUP($C797,'Info on Coh Anal Stocks'!$A$6:$K$68,6,FALSE)</f>
        <v>2</v>
      </c>
      <c r="Q797" s="14">
        <f>VLOOKUP($C797,'Info on Coh Anal Stocks'!$A$6:$K$68,7,FALSE)</f>
        <v>4</v>
      </c>
      <c r="R797" s="14">
        <f>VLOOKUP($C797,'Info on Coh Anal Stocks'!$A$6:$K$68,8,FALSE)</f>
        <v>6</v>
      </c>
      <c r="S797" s="14">
        <f>VLOOKUP($C797,'Info on Coh Anal Stocks'!$A$6:$K$68,9,FALSE)</f>
        <v>0</v>
      </c>
      <c r="T797" s="14">
        <f>VLOOKUP($C797,'Info on Coh Anal Stocks'!$A$6:$K$68,10,FALSE)</f>
        <v>3</v>
      </c>
      <c r="U797">
        <f t="shared" si="49"/>
        <v>2006</v>
      </c>
      <c r="V797" s="14">
        <f>VLOOKUP($C797,'Info on Coh Anal Stocks'!$A$6:$K$68,10,FALSE)</f>
        <v>3</v>
      </c>
      <c r="W797" t="str">
        <f t="shared" si="50"/>
        <v>ocean</v>
      </c>
      <c r="X797">
        <f t="shared" si="51"/>
        <v>0</v>
      </c>
    </row>
    <row r="798" spans="1:24" x14ac:dyDescent="0.25">
      <c r="A798" s="14" t="str">
        <f t="shared" si="48"/>
        <v>HOK2006</v>
      </c>
      <c r="B798" s="14" t="s">
        <v>36</v>
      </c>
      <c r="C798" s="14" t="s">
        <v>47</v>
      </c>
      <c r="D798" s="14">
        <v>2006</v>
      </c>
      <c r="E798" s="14">
        <v>1.610076E-4</v>
      </c>
      <c r="F798" s="14">
        <v>3.8906790000000002E-3</v>
      </c>
      <c r="G798" s="14">
        <v>1.091081E-2</v>
      </c>
      <c r="H798" s="14">
        <v>2</v>
      </c>
      <c r="I798" s="14">
        <v>5</v>
      </c>
      <c r="J798" s="14" t="s">
        <v>238</v>
      </c>
      <c r="K798" s="14">
        <v>5</v>
      </c>
      <c r="L798" s="14" t="str">
        <f>VLOOKUP($C798,'Info on Coh Anal Stocks'!$A$6:$K$68,2,FALSE)</f>
        <v>WAC</v>
      </c>
      <c r="M798" s="14" t="str">
        <f>VLOOKUP($C798,'Info on Coh Anal Stocks'!$A$6:$K$68,3,FALSE)</f>
        <v>WAC</v>
      </c>
      <c r="N798" s="14" t="str">
        <f>VLOOKUP($C798,'Info on Coh Anal Stocks'!$A$6:$K$68,4,FALSE)</f>
        <v>Hoko Fall Fingerling</v>
      </c>
      <c r="O798" s="14">
        <f>VLOOKUP($C798,'Info on Coh Anal Stocks'!$A$6:$K$68,5,FALSE)</f>
        <v>3</v>
      </c>
      <c r="P798" s="14">
        <f>VLOOKUP($C798,'Info on Coh Anal Stocks'!$A$6:$K$68,6,FALSE)</f>
        <v>2</v>
      </c>
      <c r="Q798" s="14">
        <f>VLOOKUP($C798,'Info on Coh Anal Stocks'!$A$6:$K$68,7,FALSE)</f>
        <v>4</v>
      </c>
      <c r="R798" s="14">
        <f>VLOOKUP($C798,'Info on Coh Anal Stocks'!$A$6:$K$68,8,FALSE)</f>
        <v>6</v>
      </c>
      <c r="S798" s="14">
        <f>VLOOKUP($C798,'Info on Coh Anal Stocks'!$A$6:$K$68,9,FALSE)</f>
        <v>0</v>
      </c>
      <c r="T798" s="14">
        <f>VLOOKUP($C798,'Info on Coh Anal Stocks'!$A$6:$K$68,10,FALSE)</f>
        <v>3</v>
      </c>
      <c r="U798">
        <f t="shared" si="49"/>
        <v>2007</v>
      </c>
      <c r="V798" s="14">
        <f>VLOOKUP($C798,'Info on Coh Anal Stocks'!$A$6:$K$68,10,FALSE)</f>
        <v>3</v>
      </c>
      <c r="W798" t="str">
        <f t="shared" si="50"/>
        <v>ocean</v>
      </c>
      <c r="X798">
        <f t="shared" si="51"/>
        <v>0</v>
      </c>
    </row>
    <row r="799" spans="1:24" x14ac:dyDescent="0.25">
      <c r="A799" s="14" t="str">
        <f t="shared" si="48"/>
        <v>HOK2007</v>
      </c>
      <c r="B799" s="14" t="s">
        <v>36</v>
      </c>
      <c r="C799" s="14" t="s">
        <v>47</v>
      </c>
      <c r="D799" s="14">
        <v>2007</v>
      </c>
      <c r="E799" s="19">
        <v>6.9321119999999996E-4</v>
      </c>
      <c r="F799" s="19">
        <v>9.2870069999999999E-3</v>
      </c>
      <c r="G799" s="14">
        <v>2.6068629999999999E-2</v>
      </c>
      <c r="H799" s="14">
        <v>2</v>
      </c>
      <c r="I799" s="14">
        <v>5</v>
      </c>
      <c r="J799" s="14" t="s">
        <v>238</v>
      </c>
      <c r="K799" s="14">
        <v>5</v>
      </c>
      <c r="L799" s="14" t="str">
        <f>VLOOKUP($C799,'Info on Coh Anal Stocks'!$A$6:$K$68,2,FALSE)</f>
        <v>WAC</v>
      </c>
      <c r="M799" s="14" t="str">
        <f>VLOOKUP($C799,'Info on Coh Anal Stocks'!$A$6:$K$68,3,FALSE)</f>
        <v>WAC</v>
      </c>
      <c r="N799" s="14" t="str">
        <f>VLOOKUP($C799,'Info on Coh Anal Stocks'!$A$6:$K$68,4,FALSE)</f>
        <v>Hoko Fall Fingerling</v>
      </c>
      <c r="O799" s="14">
        <f>VLOOKUP($C799,'Info on Coh Anal Stocks'!$A$6:$K$68,5,FALSE)</f>
        <v>3</v>
      </c>
      <c r="P799" s="14">
        <f>VLOOKUP($C799,'Info on Coh Anal Stocks'!$A$6:$K$68,6,FALSE)</f>
        <v>2</v>
      </c>
      <c r="Q799" s="14">
        <f>VLOOKUP($C799,'Info on Coh Anal Stocks'!$A$6:$K$68,7,FALSE)</f>
        <v>4</v>
      </c>
      <c r="R799" s="14">
        <f>VLOOKUP($C799,'Info on Coh Anal Stocks'!$A$6:$K$68,8,FALSE)</f>
        <v>6</v>
      </c>
      <c r="S799" s="14">
        <f>VLOOKUP($C799,'Info on Coh Anal Stocks'!$A$6:$K$68,9,FALSE)</f>
        <v>0</v>
      </c>
      <c r="T799" s="14">
        <f>VLOOKUP($C799,'Info on Coh Anal Stocks'!$A$6:$K$68,10,FALSE)</f>
        <v>3</v>
      </c>
      <c r="U799">
        <f t="shared" si="49"/>
        <v>2008</v>
      </c>
      <c r="V799" s="14">
        <f>VLOOKUP($C799,'Info on Coh Anal Stocks'!$A$6:$K$68,10,FALSE)</f>
        <v>3</v>
      </c>
      <c r="W799" t="str">
        <f t="shared" si="50"/>
        <v>ocean</v>
      </c>
      <c r="X799">
        <f t="shared" si="51"/>
        <v>0</v>
      </c>
    </row>
    <row r="800" spans="1:24" x14ac:dyDescent="0.25">
      <c r="A800" s="14" t="str">
        <f t="shared" si="48"/>
        <v>HOK2008</v>
      </c>
      <c r="B800" s="14" t="s">
        <v>36</v>
      </c>
      <c r="C800" s="14" t="s">
        <v>47</v>
      </c>
      <c r="D800" s="14">
        <v>2008</v>
      </c>
      <c r="E800" s="19">
        <v>4.0137970000000002E-4</v>
      </c>
      <c r="F800" s="14">
        <v>3.6597380000000001E-3</v>
      </c>
      <c r="G800" s="14">
        <v>1.0649789999999999E-2</v>
      </c>
      <c r="H800" s="14">
        <v>2</v>
      </c>
      <c r="I800" s="14">
        <v>5</v>
      </c>
      <c r="J800" s="14" t="s">
        <v>238</v>
      </c>
      <c r="K800" s="14">
        <v>5</v>
      </c>
      <c r="L800" s="14" t="str">
        <f>VLOOKUP($C800,'Info on Coh Anal Stocks'!$A$6:$K$68,2,FALSE)</f>
        <v>WAC</v>
      </c>
      <c r="M800" s="14" t="str">
        <f>VLOOKUP($C800,'Info on Coh Anal Stocks'!$A$6:$K$68,3,FALSE)</f>
        <v>WAC</v>
      </c>
      <c r="N800" s="14" t="str">
        <f>VLOOKUP($C800,'Info on Coh Anal Stocks'!$A$6:$K$68,4,FALSE)</f>
        <v>Hoko Fall Fingerling</v>
      </c>
      <c r="O800" s="14">
        <f>VLOOKUP($C800,'Info on Coh Anal Stocks'!$A$6:$K$68,5,FALSE)</f>
        <v>3</v>
      </c>
      <c r="P800" s="14">
        <f>VLOOKUP($C800,'Info on Coh Anal Stocks'!$A$6:$K$68,6,FALSE)</f>
        <v>2</v>
      </c>
      <c r="Q800" s="14">
        <f>VLOOKUP($C800,'Info on Coh Anal Stocks'!$A$6:$K$68,7,FALSE)</f>
        <v>4</v>
      </c>
      <c r="R800" s="14">
        <f>VLOOKUP($C800,'Info on Coh Anal Stocks'!$A$6:$K$68,8,FALSE)</f>
        <v>6</v>
      </c>
      <c r="S800" s="14">
        <f>VLOOKUP($C800,'Info on Coh Anal Stocks'!$A$6:$K$68,9,FALSE)</f>
        <v>0</v>
      </c>
      <c r="T800" s="14">
        <f>VLOOKUP($C800,'Info on Coh Anal Stocks'!$A$6:$K$68,10,FALSE)</f>
        <v>3</v>
      </c>
      <c r="U800">
        <f t="shared" si="49"/>
        <v>2009</v>
      </c>
      <c r="V800" s="14">
        <f>VLOOKUP($C800,'Info on Coh Anal Stocks'!$A$6:$K$68,10,FALSE)</f>
        <v>3</v>
      </c>
      <c r="W800" t="str">
        <f t="shared" si="50"/>
        <v>ocean</v>
      </c>
      <c r="X800">
        <f t="shared" si="51"/>
        <v>0</v>
      </c>
    </row>
    <row r="801" spans="1:24" x14ac:dyDescent="0.25">
      <c r="A801" s="14" t="str">
        <f t="shared" si="48"/>
        <v>HOK2009</v>
      </c>
      <c r="B801" s="14" t="s">
        <v>36</v>
      </c>
      <c r="C801" s="14" t="s">
        <v>47</v>
      </c>
      <c r="D801" s="14">
        <v>2009</v>
      </c>
      <c r="E801" s="19">
        <v>1.0289359999999999E-4</v>
      </c>
      <c r="F801" s="14">
        <v>2.6693469999999999E-3</v>
      </c>
      <c r="G801" s="14">
        <v>7.6782150000000004E-3</v>
      </c>
      <c r="H801" s="14">
        <v>2</v>
      </c>
      <c r="I801" s="14">
        <v>5</v>
      </c>
      <c r="J801" s="14" t="s">
        <v>238</v>
      </c>
      <c r="K801" s="14">
        <v>5</v>
      </c>
      <c r="L801" s="14" t="str">
        <f>VLOOKUP($C801,'Info on Coh Anal Stocks'!$A$6:$K$68,2,FALSE)</f>
        <v>WAC</v>
      </c>
      <c r="M801" s="14" t="str">
        <f>VLOOKUP($C801,'Info on Coh Anal Stocks'!$A$6:$K$68,3,FALSE)</f>
        <v>WAC</v>
      </c>
      <c r="N801" s="14" t="str">
        <f>VLOOKUP($C801,'Info on Coh Anal Stocks'!$A$6:$K$68,4,FALSE)</f>
        <v>Hoko Fall Fingerling</v>
      </c>
      <c r="O801" s="14">
        <f>VLOOKUP($C801,'Info on Coh Anal Stocks'!$A$6:$K$68,5,FALSE)</f>
        <v>3</v>
      </c>
      <c r="P801" s="14">
        <f>VLOOKUP($C801,'Info on Coh Anal Stocks'!$A$6:$K$68,6,FALSE)</f>
        <v>2</v>
      </c>
      <c r="Q801" s="14">
        <f>VLOOKUP($C801,'Info on Coh Anal Stocks'!$A$6:$K$68,7,FALSE)</f>
        <v>4</v>
      </c>
      <c r="R801" s="14">
        <f>VLOOKUP($C801,'Info on Coh Anal Stocks'!$A$6:$K$68,8,FALSE)</f>
        <v>6</v>
      </c>
      <c r="S801" s="14">
        <f>VLOOKUP($C801,'Info on Coh Anal Stocks'!$A$6:$K$68,9,FALSE)</f>
        <v>0</v>
      </c>
      <c r="T801" s="14">
        <f>VLOOKUP($C801,'Info on Coh Anal Stocks'!$A$6:$K$68,10,FALSE)</f>
        <v>3</v>
      </c>
      <c r="U801">
        <f t="shared" si="49"/>
        <v>2010</v>
      </c>
      <c r="V801" s="14">
        <f>VLOOKUP($C801,'Info on Coh Anal Stocks'!$A$6:$K$68,10,FALSE)</f>
        <v>3</v>
      </c>
      <c r="W801" t="str">
        <f t="shared" si="50"/>
        <v>ocean</v>
      </c>
      <c r="X801">
        <f t="shared" si="51"/>
        <v>0</v>
      </c>
    </row>
    <row r="802" spans="1:24" x14ac:dyDescent="0.25">
      <c r="A802" s="14" t="str">
        <f t="shared" si="48"/>
        <v>HOK2010</v>
      </c>
      <c r="B802" s="14" t="s">
        <v>36</v>
      </c>
      <c r="C802" s="14" t="s">
        <v>47</v>
      </c>
      <c r="D802" s="14">
        <v>2010</v>
      </c>
      <c r="E802" s="19">
        <v>4.297126E-4</v>
      </c>
      <c r="F802" s="14">
        <v>5.8059820000000003E-3</v>
      </c>
      <c r="G802" s="14">
        <v>1.5906739999999999E-2</v>
      </c>
      <c r="H802" s="14">
        <v>2</v>
      </c>
      <c r="I802" s="14">
        <v>5</v>
      </c>
      <c r="J802" s="14" t="s">
        <v>238</v>
      </c>
      <c r="K802" s="14">
        <v>5</v>
      </c>
      <c r="L802" s="14" t="str">
        <f>VLOOKUP($C802,'Info on Coh Anal Stocks'!$A$6:$K$68,2,FALSE)</f>
        <v>WAC</v>
      </c>
      <c r="M802" s="14" t="str">
        <f>VLOOKUP($C802,'Info on Coh Anal Stocks'!$A$6:$K$68,3,FALSE)</f>
        <v>WAC</v>
      </c>
      <c r="N802" s="14" t="str">
        <f>VLOOKUP($C802,'Info on Coh Anal Stocks'!$A$6:$K$68,4,FALSE)</f>
        <v>Hoko Fall Fingerling</v>
      </c>
      <c r="O802" s="14">
        <f>VLOOKUP($C802,'Info on Coh Anal Stocks'!$A$6:$K$68,5,FALSE)</f>
        <v>3</v>
      </c>
      <c r="P802" s="14">
        <f>VLOOKUP($C802,'Info on Coh Anal Stocks'!$A$6:$K$68,6,FALSE)</f>
        <v>2</v>
      </c>
      <c r="Q802" s="14">
        <f>VLOOKUP($C802,'Info on Coh Anal Stocks'!$A$6:$K$68,7,FALSE)</f>
        <v>4</v>
      </c>
      <c r="R802" s="14">
        <f>VLOOKUP($C802,'Info on Coh Anal Stocks'!$A$6:$K$68,8,FALSE)</f>
        <v>6</v>
      </c>
      <c r="S802" s="14">
        <f>VLOOKUP($C802,'Info on Coh Anal Stocks'!$A$6:$K$68,9,FALSE)</f>
        <v>0</v>
      </c>
      <c r="T802" s="14">
        <f>VLOOKUP($C802,'Info on Coh Anal Stocks'!$A$6:$K$68,10,FALSE)</f>
        <v>3</v>
      </c>
      <c r="U802">
        <f t="shared" si="49"/>
        <v>2011</v>
      </c>
      <c r="V802" s="14">
        <f>VLOOKUP($C802,'Info on Coh Anal Stocks'!$A$6:$K$68,10,FALSE)</f>
        <v>3</v>
      </c>
      <c r="W802" t="str">
        <f t="shared" si="50"/>
        <v>ocean</v>
      </c>
      <c r="X802">
        <f t="shared" si="51"/>
        <v>0</v>
      </c>
    </row>
    <row r="803" spans="1:24" x14ac:dyDescent="0.25">
      <c r="A803" s="14" t="str">
        <f t="shared" si="48"/>
        <v>HOK2011</v>
      </c>
      <c r="B803" s="14" t="s">
        <v>36</v>
      </c>
      <c r="C803" s="14" t="s">
        <v>47</v>
      </c>
      <c r="D803" s="14">
        <v>2011</v>
      </c>
      <c r="E803" s="19">
        <v>5.9382059999999999E-4</v>
      </c>
      <c r="F803" s="14">
        <v>4.9265250000000002E-3</v>
      </c>
      <c r="G803" s="14">
        <v>1.794604E-2</v>
      </c>
      <c r="H803" s="14">
        <v>2</v>
      </c>
      <c r="I803" s="14">
        <v>5</v>
      </c>
      <c r="J803" s="14" t="s">
        <v>239</v>
      </c>
      <c r="K803" s="14">
        <v>4</v>
      </c>
      <c r="L803" s="14" t="str">
        <f>VLOOKUP($C803,'Info on Coh Anal Stocks'!$A$6:$K$68,2,FALSE)</f>
        <v>WAC</v>
      </c>
      <c r="M803" s="14" t="str">
        <f>VLOOKUP($C803,'Info on Coh Anal Stocks'!$A$6:$K$68,3,FALSE)</f>
        <v>WAC</v>
      </c>
      <c r="N803" s="14" t="str">
        <f>VLOOKUP($C803,'Info on Coh Anal Stocks'!$A$6:$K$68,4,FALSE)</f>
        <v>Hoko Fall Fingerling</v>
      </c>
      <c r="O803" s="14">
        <f>VLOOKUP($C803,'Info on Coh Anal Stocks'!$A$6:$K$68,5,FALSE)</f>
        <v>3</v>
      </c>
      <c r="P803" s="14">
        <f>VLOOKUP($C803,'Info on Coh Anal Stocks'!$A$6:$K$68,6,FALSE)</f>
        <v>2</v>
      </c>
      <c r="Q803" s="14">
        <f>VLOOKUP($C803,'Info on Coh Anal Stocks'!$A$6:$K$68,7,FALSE)</f>
        <v>4</v>
      </c>
      <c r="R803" s="14">
        <f>VLOOKUP($C803,'Info on Coh Anal Stocks'!$A$6:$K$68,8,FALSE)</f>
        <v>6</v>
      </c>
      <c r="S803" s="14">
        <f>VLOOKUP($C803,'Info on Coh Anal Stocks'!$A$6:$K$68,9,FALSE)</f>
        <v>0</v>
      </c>
      <c r="T803" s="14">
        <f>VLOOKUP($C803,'Info on Coh Anal Stocks'!$A$6:$K$68,10,FALSE)</f>
        <v>3</v>
      </c>
      <c r="U803">
        <f t="shared" si="49"/>
        <v>2012</v>
      </c>
      <c r="V803" s="14">
        <f>VLOOKUP($C803,'Info on Coh Anal Stocks'!$A$6:$K$68,10,FALSE)</f>
        <v>3</v>
      </c>
      <c r="W803" t="str">
        <f t="shared" si="50"/>
        <v>ocean</v>
      </c>
      <c r="X803">
        <f t="shared" si="51"/>
        <v>1</v>
      </c>
    </row>
    <row r="804" spans="1:24" x14ac:dyDescent="0.25">
      <c r="A804" s="14" t="str">
        <f t="shared" si="48"/>
        <v>HOK2012</v>
      </c>
      <c r="B804" s="14" t="s">
        <v>36</v>
      </c>
      <c r="C804" s="14" t="s">
        <v>47</v>
      </c>
      <c r="D804" s="14">
        <v>2012</v>
      </c>
      <c r="E804" s="14">
        <v>2.370928E-4</v>
      </c>
      <c r="F804" s="14">
        <v>1.0139330000000001E-3</v>
      </c>
      <c r="G804" s="14">
        <v>9.7634350000000009E-3</v>
      </c>
      <c r="H804" s="14">
        <v>2</v>
      </c>
      <c r="I804" s="14">
        <v>5</v>
      </c>
      <c r="J804" s="14" t="s">
        <v>239</v>
      </c>
      <c r="K804" s="14">
        <v>3</v>
      </c>
      <c r="L804" s="14" t="str">
        <f>VLOOKUP($C804,'Info on Coh Anal Stocks'!$A$6:$K$68,2,FALSE)</f>
        <v>WAC</v>
      </c>
      <c r="M804" s="14" t="str">
        <f>VLOOKUP($C804,'Info on Coh Anal Stocks'!$A$6:$K$68,3,FALSE)</f>
        <v>WAC</v>
      </c>
      <c r="N804" s="14" t="str">
        <f>VLOOKUP($C804,'Info on Coh Anal Stocks'!$A$6:$K$68,4,FALSE)</f>
        <v>Hoko Fall Fingerling</v>
      </c>
      <c r="O804" s="14">
        <f>VLOOKUP($C804,'Info on Coh Anal Stocks'!$A$6:$K$68,5,FALSE)</f>
        <v>3</v>
      </c>
      <c r="P804" s="14">
        <f>VLOOKUP($C804,'Info on Coh Anal Stocks'!$A$6:$K$68,6,FALSE)</f>
        <v>2</v>
      </c>
      <c r="Q804" s="14">
        <f>VLOOKUP($C804,'Info on Coh Anal Stocks'!$A$6:$K$68,7,FALSE)</f>
        <v>4</v>
      </c>
      <c r="R804" s="14">
        <f>VLOOKUP($C804,'Info on Coh Anal Stocks'!$A$6:$K$68,8,FALSE)</f>
        <v>6</v>
      </c>
      <c r="S804" s="14">
        <f>VLOOKUP($C804,'Info on Coh Anal Stocks'!$A$6:$K$68,9,FALSE)</f>
        <v>0</v>
      </c>
      <c r="T804" s="14">
        <f>VLOOKUP($C804,'Info on Coh Anal Stocks'!$A$6:$K$68,10,FALSE)</f>
        <v>3</v>
      </c>
      <c r="U804">
        <f t="shared" si="49"/>
        <v>2013</v>
      </c>
      <c r="V804" s="14">
        <f>VLOOKUP($C804,'Info on Coh Anal Stocks'!$A$6:$K$68,10,FALSE)</f>
        <v>3</v>
      </c>
      <c r="W804" t="str">
        <f t="shared" si="50"/>
        <v>ocean</v>
      </c>
      <c r="X804">
        <f t="shared" si="51"/>
        <v>2</v>
      </c>
    </row>
    <row r="805" spans="1:24" x14ac:dyDescent="0.25">
      <c r="A805" s="14" t="str">
        <f t="shared" si="48"/>
        <v>HOK2013</v>
      </c>
      <c r="B805" s="14" t="s">
        <v>36</v>
      </c>
      <c r="C805" s="14" t="s">
        <v>47</v>
      </c>
      <c r="D805" s="14">
        <v>2013</v>
      </c>
      <c r="E805" s="19">
        <v>2.3865139999999999E-4</v>
      </c>
      <c r="F805" s="14">
        <v>2.3865139999999999E-4</v>
      </c>
      <c r="G805" s="14">
        <v>9.4443640000000002E-3</v>
      </c>
      <c r="H805" s="14">
        <v>2</v>
      </c>
      <c r="I805" s="14">
        <v>5</v>
      </c>
      <c r="J805" s="14" t="s">
        <v>239</v>
      </c>
      <c r="K805" s="14">
        <v>2</v>
      </c>
      <c r="L805" s="14" t="str">
        <f>VLOOKUP($C805,'Info on Coh Anal Stocks'!$A$6:$K$68,2,FALSE)</f>
        <v>WAC</v>
      </c>
      <c r="M805" s="14" t="str">
        <f>VLOOKUP($C805,'Info on Coh Anal Stocks'!$A$6:$K$68,3,FALSE)</f>
        <v>WAC</v>
      </c>
      <c r="N805" s="14" t="str">
        <f>VLOOKUP($C805,'Info on Coh Anal Stocks'!$A$6:$K$68,4,FALSE)</f>
        <v>Hoko Fall Fingerling</v>
      </c>
      <c r="O805" s="14">
        <f>VLOOKUP($C805,'Info on Coh Anal Stocks'!$A$6:$K$68,5,FALSE)</f>
        <v>3</v>
      </c>
      <c r="P805" s="14">
        <f>VLOOKUP($C805,'Info on Coh Anal Stocks'!$A$6:$K$68,6,FALSE)</f>
        <v>2</v>
      </c>
      <c r="Q805" s="14">
        <f>VLOOKUP($C805,'Info on Coh Anal Stocks'!$A$6:$K$68,7,FALSE)</f>
        <v>4</v>
      </c>
      <c r="R805" s="14">
        <f>VLOOKUP($C805,'Info on Coh Anal Stocks'!$A$6:$K$68,8,FALSE)</f>
        <v>6</v>
      </c>
      <c r="S805" s="14">
        <f>VLOOKUP($C805,'Info on Coh Anal Stocks'!$A$6:$K$68,9,FALSE)</f>
        <v>0</v>
      </c>
      <c r="T805" s="14">
        <f>VLOOKUP($C805,'Info on Coh Anal Stocks'!$A$6:$K$68,10,FALSE)</f>
        <v>3</v>
      </c>
      <c r="U805">
        <f t="shared" si="49"/>
        <v>2014</v>
      </c>
      <c r="V805" s="14">
        <f>VLOOKUP($C805,'Info on Coh Anal Stocks'!$A$6:$K$68,10,FALSE)</f>
        <v>3</v>
      </c>
      <c r="W805" t="str">
        <f t="shared" si="50"/>
        <v>ocean</v>
      </c>
      <c r="X805">
        <f t="shared" si="51"/>
        <v>3</v>
      </c>
    </row>
    <row r="806" spans="1:24" x14ac:dyDescent="0.25">
      <c r="A806" s="14" t="str">
        <f t="shared" si="48"/>
        <v>LRH1976</v>
      </c>
      <c r="B806" s="14" t="s">
        <v>36</v>
      </c>
      <c r="C806" s="14" t="s">
        <v>49</v>
      </c>
      <c r="D806" s="14">
        <v>1976</v>
      </c>
      <c r="E806" s="14">
        <v>1.219901E-4</v>
      </c>
      <c r="F806" s="14">
        <v>1.376459E-3</v>
      </c>
      <c r="G806" s="14">
        <v>3.4540759999999999E-3</v>
      </c>
      <c r="H806" s="14">
        <v>2</v>
      </c>
      <c r="I806" s="14">
        <v>5</v>
      </c>
      <c r="J806" s="14" t="s">
        <v>238</v>
      </c>
      <c r="K806" s="14">
        <v>5</v>
      </c>
      <c r="L806" s="14" t="str">
        <f>VLOOKUP($C806,'Info on Coh Anal Stocks'!$A$6:$K$68,2,FALSE)</f>
        <v>CR</v>
      </c>
      <c r="M806" s="14" t="str">
        <f>VLOOKUP($C806,'Info on Coh Anal Stocks'!$A$6:$K$68,3,FALSE)</f>
        <v>LC</v>
      </c>
      <c r="N806" s="14" t="str">
        <f>VLOOKUP($C806,'Info on Coh Anal Stocks'!$A$6:$K$68,4,FALSE)</f>
        <v>Columbia Lower River Hatchery</v>
      </c>
      <c r="O806" s="14">
        <f>VLOOKUP($C806,'Info on Coh Anal Stocks'!$A$6:$K$68,5,FALSE)</f>
        <v>4</v>
      </c>
      <c r="P806" s="14">
        <f>VLOOKUP($C806,'Info on Coh Anal Stocks'!$A$6:$K$68,6,FALSE)</f>
        <v>2</v>
      </c>
      <c r="Q806" s="14">
        <f>VLOOKUP($C806,'Info on Coh Anal Stocks'!$A$6:$K$68,7,FALSE)</f>
        <v>4</v>
      </c>
      <c r="R806" s="14">
        <f>VLOOKUP($C806,'Info on Coh Anal Stocks'!$A$6:$K$68,8,FALSE)</f>
        <v>5</v>
      </c>
      <c r="S806" s="14">
        <f>VLOOKUP($C806,'Info on Coh Anal Stocks'!$A$6:$K$68,9,FALSE)</f>
        <v>0</v>
      </c>
      <c r="T806" s="14">
        <f>VLOOKUP($C806,'Info on Coh Anal Stocks'!$A$6:$K$68,10,FALSE)</f>
        <v>3</v>
      </c>
      <c r="U806">
        <f t="shared" si="49"/>
        <v>1977</v>
      </c>
      <c r="V806" s="14">
        <f>VLOOKUP($C806,'Info on Coh Anal Stocks'!$A$6:$K$68,10,FALSE)</f>
        <v>3</v>
      </c>
      <c r="W806" t="str">
        <f t="shared" si="50"/>
        <v>ocean</v>
      </c>
      <c r="X806">
        <f t="shared" si="51"/>
        <v>0</v>
      </c>
    </row>
    <row r="807" spans="1:24" x14ac:dyDescent="0.25">
      <c r="A807" s="14" t="str">
        <f t="shared" si="48"/>
        <v>LRH1977</v>
      </c>
      <c r="B807" s="14" t="s">
        <v>36</v>
      </c>
      <c r="C807" s="14" t="s">
        <v>49</v>
      </c>
      <c r="D807" s="14">
        <v>1977</v>
      </c>
      <c r="E807" s="14">
        <v>2.3514520000000001E-4</v>
      </c>
      <c r="F807" s="14">
        <v>9.1000309999999997E-3</v>
      </c>
      <c r="G807" s="14">
        <v>2.4207119999999999E-2</v>
      </c>
      <c r="H807" s="14">
        <v>2</v>
      </c>
      <c r="I807" s="14">
        <v>5</v>
      </c>
      <c r="J807" s="14" t="s">
        <v>238</v>
      </c>
      <c r="K807" s="14">
        <v>5</v>
      </c>
      <c r="L807" s="14" t="str">
        <f>VLOOKUP($C807,'Info on Coh Anal Stocks'!$A$6:$K$68,2,FALSE)</f>
        <v>CR</v>
      </c>
      <c r="M807" s="14" t="str">
        <f>VLOOKUP($C807,'Info on Coh Anal Stocks'!$A$6:$K$68,3,FALSE)</f>
        <v>LC</v>
      </c>
      <c r="N807" s="14" t="str">
        <f>VLOOKUP($C807,'Info on Coh Anal Stocks'!$A$6:$K$68,4,FALSE)</f>
        <v>Columbia Lower River Hatchery</v>
      </c>
      <c r="O807" s="14">
        <f>VLOOKUP($C807,'Info on Coh Anal Stocks'!$A$6:$K$68,5,FALSE)</f>
        <v>4</v>
      </c>
      <c r="P807" s="14">
        <f>VLOOKUP($C807,'Info on Coh Anal Stocks'!$A$6:$K$68,6,FALSE)</f>
        <v>2</v>
      </c>
      <c r="Q807" s="14">
        <f>VLOOKUP($C807,'Info on Coh Anal Stocks'!$A$6:$K$68,7,FALSE)</f>
        <v>4</v>
      </c>
      <c r="R807" s="14">
        <f>VLOOKUP($C807,'Info on Coh Anal Stocks'!$A$6:$K$68,8,FALSE)</f>
        <v>5</v>
      </c>
      <c r="S807" s="14">
        <f>VLOOKUP($C807,'Info on Coh Anal Stocks'!$A$6:$K$68,9,FALSE)</f>
        <v>0</v>
      </c>
      <c r="T807" s="14">
        <f>VLOOKUP($C807,'Info on Coh Anal Stocks'!$A$6:$K$68,10,FALSE)</f>
        <v>3</v>
      </c>
      <c r="U807">
        <f t="shared" si="49"/>
        <v>1978</v>
      </c>
      <c r="V807" s="14">
        <f>VLOOKUP($C807,'Info on Coh Anal Stocks'!$A$6:$K$68,10,FALSE)</f>
        <v>3</v>
      </c>
      <c r="W807" t="str">
        <f t="shared" si="50"/>
        <v>ocean</v>
      </c>
      <c r="X807">
        <f t="shared" si="51"/>
        <v>0</v>
      </c>
    </row>
    <row r="808" spans="1:24" x14ac:dyDescent="0.25">
      <c r="A808" s="14" t="str">
        <f t="shared" si="48"/>
        <v>LRH1978</v>
      </c>
      <c r="B808" s="14" t="s">
        <v>36</v>
      </c>
      <c r="C808" s="14" t="s">
        <v>49</v>
      </c>
      <c r="D808" s="14">
        <v>1978</v>
      </c>
      <c r="E808" s="19">
        <v>1.0158579999999999E-3</v>
      </c>
      <c r="F808" s="14">
        <v>7.8597389999999993E-3</v>
      </c>
      <c r="G808" s="14">
        <v>1.9101110000000001E-2</v>
      </c>
      <c r="H808" s="14">
        <v>2</v>
      </c>
      <c r="I808" s="14">
        <v>5</v>
      </c>
      <c r="J808" s="14" t="s">
        <v>238</v>
      </c>
      <c r="K808" s="14">
        <v>5</v>
      </c>
      <c r="L808" s="14" t="str">
        <f>VLOOKUP($C808,'Info on Coh Anal Stocks'!$A$6:$K$68,2,FALSE)</f>
        <v>CR</v>
      </c>
      <c r="M808" s="14" t="str">
        <f>VLOOKUP($C808,'Info on Coh Anal Stocks'!$A$6:$K$68,3,FALSE)</f>
        <v>LC</v>
      </c>
      <c r="N808" s="14" t="str">
        <f>VLOOKUP($C808,'Info on Coh Anal Stocks'!$A$6:$K$68,4,FALSE)</f>
        <v>Columbia Lower River Hatchery</v>
      </c>
      <c r="O808" s="14">
        <f>VLOOKUP($C808,'Info on Coh Anal Stocks'!$A$6:$K$68,5,FALSE)</f>
        <v>4</v>
      </c>
      <c r="P808" s="14">
        <f>VLOOKUP($C808,'Info on Coh Anal Stocks'!$A$6:$K$68,6,FALSE)</f>
        <v>2</v>
      </c>
      <c r="Q808" s="14">
        <f>VLOOKUP($C808,'Info on Coh Anal Stocks'!$A$6:$K$68,7,FALSE)</f>
        <v>4</v>
      </c>
      <c r="R808" s="14">
        <f>VLOOKUP($C808,'Info on Coh Anal Stocks'!$A$6:$K$68,8,FALSE)</f>
        <v>5</v>
      </c>
      <c r="S808" s="14">
        <f>VLOOKUP($C808,'Info on Coh Anal Stocks'!$A$6:$K$68,9,FALSE)</f>
        <v>0</v>
      </c>
      <c r="T808" s="14">
        <f>VLOOKUP($C808,'Info on Coh Anal Stocks'!$A$6:$K$68,10,FALSE)</f>
        <v>3</v>
      </c>
      <c r="U808">
        <f t="shared" si="49"/>
        <v>1979</v>
      </c>
      <c r="V808" s="14">
        <f>VLOOKUP($C808,'Info on Coh Anal Stocks'!$A$6:$K$68,10,FALSE)</f>
        <v>3</v>
      </c>
      <c r="W808" t="str">
        <f t="shared" si="50"/>
        <v>ocean</v>
      </c>
      <c r="X808">
        <f t="shared" si="51"/>
        <v>0</v>
      </c>
    </row>
    <row r="809" spans="1:24" x14ac:dyDescent="0.25">
      <c r="A809" s="14" t="str">
        <f t="shared" si="48"/>
        <v>LRH1979</v>
      </c>
      <c r="B809" s="14" t="s">
        <v>36</v>
      </c>
      <c r="C809" s="14" t="s">
        <v>49</v>
      </c>
      <c r="D809" s="14">
        <v>1979</v>
      </c>
      <c r="E809" s="19">
        <v>1.279961E-3</v>
      </c>
      <c r="F809" s="14">
        <v>7.2146729999999996E-3</v>
      </c>
      <c r="G809" s="14">
        <v>1.6726209999999998E-2</v>
      </c>
      <c r="H809" s="14">
        <v>2</v>
      </c>
      <c r="I809" s="14">
        <v>5</v>
      </c>
      <c r="J809" s="14" t="s">
        <v>238</v>
      </c>
      <c r="K809" s="14">
        <v>5</v>
      </c>
      <c r="L809" s="14" t="str">
        <f>VLOOKUP($C809,'Info on Coh Anal Stocks'!$A$6:$K$68,2,FALSE)</f>
        <v>CR</v>
      </c>
      <c r="M809" s="14" t="str">
        <f>VLOOKUP($C809,'Info on Coh Anal Stocks'!$A$6:$K$68,3,FALSE)</f>
        <v>LC</v>
      </c>
      <c r="N809" s="14" t="str">
        <f>VLOOKUP($C809,'Info on Coh Anal Stocks'!$A$6:$K$68,4,FALSE)</f>
        <v>Columbia Lower River Hatchery</v>
      </c>
      <c r="O809" s="14">
        <f>VLOOKUP($C809,'Info on Coh Anal Stocks'!$A$6:$K$68,5,FALSE)</f>
        <v>4</v>
      </c>
      <c r="P809" s="14">
        <f>VLOOKUP($C809,'Info on Coh Anal Stocks'!$A$6:$K$68,6,FALSE)</f>
        <v>2</v>
      </c>
      <c r="Q809" s="14">
        <f>VLOOKUP($C809,'Info on Coh Anal Stocks'!$A$6:$K$68,7,FALSE)</f>
        <v>4</v>
      </c>
      <c r="R809" s="14">
        <f>VLOOKUP($C809,'Info on Coh Anal Stocks'!$A$6:$K$68,8,FALSE)</f>
        <v>5</v>
      </c>
      <c r="S809" s="14">
        <f>VLOOKUP($C809,'Info on Coh Anal Stocks'!$A$6:$K$68,9,FALSE)</f>
        <v>0</v>
      </c>
      <c r="T809" s="14">
        <f>VLOOKUP($C809,'Info on Coh Anal Stocks'!$A$6:$K$68,10,FALSE)</f>
        <v>3</v>
      </c>
      <c r="U809">
        <f t="shared" si="49"/>
        <v>1980</v>
      </c>
      <c r="V809" s="14">
        <f>VLOOKUP($C809,'Info on Coh Anal Stocks'!$A$6:$K$68,10,FALSE)</f>
        <v>3</v>
      </c>
      <c r="W809" t="str">
        <f t="shared" si="50"/>
        <v>ocean</v>
      </c>
      <c r="X809">
        <f t="shared" si="51"/>
        <v>0</v>
      </c>
    </row>
    <row r="810" spans="1:24" x14ac:dyDescent="0.25">
      <c r="A810" s="14" t="str">
        <f t="shared" si="48"/>
        <v>LRH1980</v>
      </c>
      <c r="B810" s="14" t="s">
        <v>36</v>
      </c>
      <c r="C810" s="14" t="s">
        <v>49</v>
      </c>
      <c r="D810" s="14">
        <v>1980</v>
      </c>
      <c r="E810" s="19">
        <v>7.469563E-4</v>
      </c>
      <c r="F810" s="14">
        <v>3.8110489999999999E-3</v>
      </c>
      <c r="G810" s="14">
        <v>8.7715840000000007E-3</v>
      </c>
      <c r="H810" s="14">
        <v>2</v>
      </c>
      <c r="I810" s="14">
        <v>5</v>
      </c>
      <c r="J810" s="14" t="s">
        <v>238</v>
      </c>
      <c r="K810" s="14">
        <v>5</v>
      </c>
      <c r="L810" s="14" t="str">
        <f>VLOOKUP($C810,'Info on Coh Anal Stocks'!$A$6:$K$68,2,FALSE)</f>
        <v>CR</v>
      </c>
      <c r="M810" s="14" t="str">
        <f>VLOOKUP($C810,'Info on Coh Anal Stocks'!$A$6:$K$68,3,FALSE)</f>
        <v>LC</v>
      </c>
      <c r="N810" s="14" t="str">
        <f>VLOOKUP($C810,'Info on Coh Anal Stocks'!$A$6:$K$68,4,FALSE)</f>
        <v>Columbia Lower River Hatchery</v>
      </c>
      <c r="O810" s="14">
        <f>VLOOKUP($C810,'Info on Coh Anal Stocks'!$A$6:$K$68,5,FALSE)</f>
        <v>4</v>
      </c>
      <c r="P810" s="14">
        <f>VLOOKUP($C810,'Info on Coh Anal Stocks'!$A$6:$K$68,6,FALSE)</f>
        <v>2</v>
      </c>
      <c r="Q810" s="14">
        <f>VLOOKUP($C810,'Info on Coh Anal Stocks'!$A$6:$K$68,7,FALSE)</f>
        <v>4</v>
      </c>
      <c r="R810" s="14">
        <f>VLOOKUP($C810,'Info on Coh Anal Stocks'!$A$6:$K$68,8,FALSE)</f>
        <v>5</v>
      </c>
      <c r="S810" s="14">
        <f>VLOOKUP($C810,'Info on Coh Anal Stocks'!$A$6:$K$68,9,FALSE)</f>
        <v>0</v>
      </c>
      <c r="T810" s="14">
        <f>VLOOKUP($C810,'Info on Coh Anal Stocks'!$A$6:$K$68,10,FALSE)</f>
        <v>3</v>
      </c>
      <c r="U810">
        <f t="shared" si="49"/>
        <v>1981</v>
      </c>
      <c r="V810" s="14">
        <f>VLOOKUP($C810,'Info on Coh Anal Stocks'!$A$6:$K$68,10,FALSE)</f>
        <v>3</v>
      </c>
      <c r="W810" t="str">
        <f t="shared" si="50"/>
        <v>ocean</v>
      </c>
      <c r="X810">
        <f t="shared" si="51"/>
        <v>0</v>
      </c>
    </row>
    <row r="811" spans="1:24" x14ac:dyDescent="0.25">
      <c r="A811" s="14" t="str">
        <f t="shared" si="48"/>
        <v>LRH1981</v>
      </c>
      <c r="B811" s="14" t="s">
        <v>36</v>
      </c>
      <c r="C811" s="14" t="s">
        <v>49</v>
      </c>
      <c r="D811" s="14">
        <v>1981</v>
      </c>
      <c r="E811" s="19">
        <v>6.3905449999999996E-4</v>
      </c>
      <c r="F811" s="14">
        <v>3.7295539999999999E-3</v>
      </c>
      <c r="G811" s="14">
        <v>8.7504000000000002E-3</v>
      </c>
      <c r="H811" s="14">
        <v>2</v>
      </c>
      <c r="I811" s="14">
        <v>5</v>
      </c>
      <c r="J811" s="14" t="s">
        <v>238</v>
      </c>
      <c r="K811" s="14">
        <v>5</v>
      </c>
      <c r="L811" s="14" t="str">
        <f>VLOOKUP($C811,'Info on Coh Anal Stocks'!$A$6:$K$68,2,FALSE)</f>
        <v>CR</v>
      </c>
      <c r="M811" s="14" t="str">
        <f>VLOOKUP($C811,'Info on Coh Anal Stocks'!$A$6:$K$68,3,FALSE)</f>
        <v>LC</v>
      </c>
      <c r="N811" s="14" t="str">
        <f>VLOOKUP($C811,'Info on Coh Anal Stocks'!$A$6:$K$68,4,FALSE)</f>
        <v>Columbia Lower River Hatchery</v>
      </c>
      <c r="O811" s="14">
        <f>VLOOKUP($C811,'Info on Coh Anal Stocks'!$A$6:$K$68,5,FALSE)</f>
        <v>4</v>
      </c>
      <c r="P811" s="14">
        <f>VLOOKUP($C811,'Info on Coh Anal Stocks'!$A$6:$K$68,6,FALSE)</f>
        <v>2</v>
      </c>
      <c r="Q811" s="14">
        <f>VLOOKUP($C811,'Info on Coh Anal Stocks'!$A$6:$K$68,7,FALSE)</f>
        <v>4</v>
      </c>
      <c r="R811" s="14">
        <f>VLOOKUP($C811,'Info on Coh Anal Stocks'!$A$6:$K$68,8,FALSE)</f>
        <v>5</v>
      </c>
      <c r="S811" s="14">
        <f>VLOOKUP($C811,'Info on Coh Anal Stocks'!$A$6:$K$68,9,FALSE)</f>
        <v>0</v>
      </c>
      <c r="T811" s="14">
        <f>VLOOKUP($C811,'Info on Coh Anal Stocks'!$A$6:$K$68,10,FALSE)</f>
        <v>3</v>
      </c>
      <c r="U811">
        <f t="shared" si="49"/>
        <v>1982</v>
      </c>
      <c r="V811" s="14">
        <f>VLOOKUP($C811,'Info on Coh Anal Stocks'!$A$6:$K$68,10,FALSE)</f>
        <v>3</v>
      </c>
      <c r="W811" t="str">
        <f t="shared" si="50"/>
        <v>ocean</v>
      </c>
      <c r="X811">
        <f t="shared" si="51"/>
        <v>0</v>
      </c>
    </row>
    <row r="812" spans="1:24" x14ac:dyDescent="0.25">
      <c r="A812" s="14" t="str">
        <f t="shared" si="48"/>
        <v>LRH1982</v>
      </c>
      <c r="B812" s="14" t="s">
        <v>36</v>
      </c>
      <c r="C812" s="14" t="s">
        <v>49</v>
      </c>
      <c r="D812" s="14">
        <v>1982</v>
      </c>
      <c r="E812" s="19">
        <v>7.3138870000000005E-4</v>
      </c>
      <c r="F812" s="14">
        <v>4.7137699999999999E-3</v>
      </c>
      <c r="G812" s="14">
        <v>1.112923E-2</v>
      </c>
      <c r="H812" s="14">
        <v>2</v>
      </c>
      <c r="I812" s="14">
        <v>5</v>
      </c>
      <c r="J812" s="14" t="s">
        <v>238</v>
      </c>
      <c r="K812" s="14">
        <v>5</v>
      </c>
      <c r="L812" s="14" t="str">
        <f>VLOOKUP($C812,'Info on Coh Anal Stocks'!$A$6:$K$68,2,FALSE)</f>
        <v>CR</v>
      </c>
      <c r="M812" s="14" t="str">
        <f>VLOOKUP($C812,'Info on Coh Anal Stocks'!$A$6:$K$68,3,FALSE)</f>
        <v>LC</v>
      </c>
      <c r="N812" s="14" t="str">
        <f>VLOOKUP($C812,'Info on Coh Anal Stocks'!$A$6:$K$68,4,FALSE)</f>
        <v>Columbia Lower River Hatchery</v>
      </c>
      <c r="O812" s="14">
        <f>VLOOKUP($C812,'Info on Coh Anal Stocks'!$A$6:$K$68,5,FALSE)</f>
        <v>4</v>
      </c>
      <c r="P812" s="14">
        <f>VLOOKUP($C812,'Info on Coh Anal Stocks'!$A$6:$K$68,6,FALSE)</f>
        <v>2</v>
      </c>
      <c r="Q812" s="14">
        <f>VLOOKUP($C812,'Info on Coh Anal Stocks'!$A$6:$K$68,7,FALSE)</f>
        <v>4</v>
      </c>
      <c r="R812" s="14">
        <f>VLOOKUP($C812,'Info on Coh Anal Stocks'!$A$6:$K$68,8,FALSE)</f>
        <v>5</v>
      </c>
      <c r="S812" s="14">
        <f>VLOOKUP($C812,'Info on Coh Anal Stocks'!$A$6:$K$68,9,FALSE)</f>
        <v>0</v>
      </c>
      <c r="T812" s="14">
        <f>VLOOKUP($C812,'Info on Coh Anal Stocks'!$A$6:$K$68,10,FALSE)</f>
        <v>3</v>
      </c>
      <c r="U812">
        <f t="shared" si="49"/>
        <v>1983</v>
      </c>
      <c r="V812" s="14">
        <f>VLOOKUP($C812,'Info on Coh Anal Stocks'!$A$6:$K$68,10,FALSE)</f>
        <v>3</v>
      </c>
      <c r="W812" t="str">
        <f t="shared" si="50"/>
        <v>ocean</v>
      </c>
      <c r="X812">
        <f t="shared" si="51"/>
        <v>0</v>
      </c>
    </row>
    <row r="813" spans="1:24" x14ac:dyDescent="0.25">
      <c r="A813" s="14" t="str">
        <f t="shared" si="48"/>
        <v>LRH1983</v>
      </c>
      <c r="B813" s="14" t="s">
        <v>36</v>
      </c>
      <c r="C813" s="14" t="s">
        <v>49</v>
      </c>
      <c r="D813" s="14">
        <v>1983</v>
      </c>
      <c r="E813" s="14">
        <v>2.821349E-4</v>
      </c>
      <c r="F813" s="14">
        <v>1.4759759999999999E-3</v>
      </c>
      <c r="G813" s="14">
        <v>3.437266E-3</v>
      </c>
      <c r="H813" s="14">
        <v>2</v>
      </c>
      <c r="I813" s="14">
        <v>5</v>
      </c>
      <c r="J813" s="14" t="s">
        <v>238</v>
      </c>
      <c r="K813" s="14">
        <v>5</v>
      </c>
      <c r="L813" s="14" t="str">
        <f>VLOOKUP($C813,'Info on Coh Anal Stocks'!$A$6:$K$68,2,FALSE)</f>
        <v>CR</v>
      </c>
      <c r="M813" s="14" t="str">
        <f>VLOOKUP($C813,'Info on Coh Anal Stocks'!$A$6:$K$68,3,FALSE)</f>
        <v>LC</v>
      </c>
      <c r="N813" s="14" t="str">
        <f>VLOOKUP($C813,'Info on Coh Anal Stocks'!$A$6:$K$68,4,FALSE)</f>
        <v>Columbia Lower River Hatchery</v>
      </c>
      <c r="O813" s="14">
        <f>VLOOKUP($C813,'Info on Coh Anal Stocks'!$A$6:$K$68,5,FALSE)</f>
        <v>4</v>
      </c>
      <c r="P813" s="14">
        <f>VLOOKUP($C813,'Info on Coh Anal Stocks'!$A$6:$K$68,6,FALSE)</f>
        <v>2</v>
      </c>
      <c r="Q813" s="14">
        <f>VLOOKUP($C813,'Info on Coh Anal Stocks'!$A$6:$K$68,7,FALSE)</f>
        <v>4</v>
      </c>
      <c r="R813" s="14">
        <f>VLOOKUP($C813,'Info on Coh Anal Stocks'!$A$6:$K$68,8,FALSE)</f>
        <v>5</v>
      </c>
      <c r="S813" s="14">
        <f>VLOOKUP($C813,'Info on Coh Anal Stocks'!$A$6:$K$68,9,FALSE)</f>
        <v>0</v>
      </c>
      <c r="T813" s="14">
        <f>VLOOKUP($C813,'Info on Coh Anal Stocks'!$A$6:$K$68,10,FALSE)</f>
        <v>3</v>
      </c>
      <c r="U813">
        <f t="shared" si="49"/>
        <v>1984</v>
      </c>
      <c r="V813" s="14">
        <f>VLOOKUP($C813,'Info on Coh Anal Stocks'!$A$6:$K$68,10,FALSE)</f>
        <v>3</v>
      </c>
      <c r="W813" t="str">
        <f t="shared" si="50"/>
        <v>ocean</v>
      </c>
      <c r="X813">
        <f t="shared" si="51"/>
        <v>0</v>
      </c>
    </row>
    <row r="814" spans="1:24" x14ac:dyDescent="0.25">
      <c r="A814" s="14" t="str">
        <f t="shared" si="48"/>
        <v>LRH1984</v>
      </c>
      <c r="B814" s="14" t="s">
        <v>36</v>
      </c>
      <c r="C814" s="14" t="s">
        <v>49</v>
      </c>
      <c r="D814" s="14">
        <v>1984</v>
      </c>
      <c r="E814" s="14">
        <v>5.0584130000000003E-3</v>
      </c>
      <c r="F814" s="14">
        <v>3.97642E-2</v>
      </c>
      <c r="G814" s="14">
        <v>9.5856029999999995E-2</v>
      </c>
      <c r="H814" s="14">
        <v>2</v>
      </c>
      <c r="I814" s="14">
        <v>5</v>
      </c>
      <c r="J814" s="14" t="s">
        <v>238</v>
      </c>
      <c r="K814" s="14">
        <v>5</v>
      </c>
      <c r="L814" s="14" t="str">
        <f>VLOOKUP($C814,'Info on Coh Anal Stocks'!$A$6:$K$68,2,FALSE)</f>
        <v>CR</v>
      </c>
      <c r="M814" s="14" t="str">
        <f>VLOOKUP($C814,'Info on Coh Anal Stocks'!$A$6:$K$68,3,FALSE)</f>
        <v>LC</v>
      </c>
      <c r="N814" s="14" t="str">
        <f>VLOOKUP($C814,'Info on Coh Anal Stocks'!$A$6:$K$68,4,FALSE)</f>
        <v>Columbia Lower River Hatchery</v>
      </c>
      <c r="O814" s="14">
        <f>VLOOKUP($C814,'Info on Coh Anal Stocks'!$A$6:$K$68,5,FALSE)</f>
        <v>4</v>
      </c>
      <c r="P814" s="14">
        <f>VLOOKUP($C814,'Info on Coh Anal Stocks'!$A$6:$K$68,6,FALSE)</f>
        <v>2</v>
      </c>
      <c r="Q814" s="14">
        <f>VLOOKUP($C814,'Info on Coh Anal Stocks'!$A$6:$K$68,7,FALSE)</f>
        <v>4</v>
      </c>
      <c r="R814" s="14">
        <f>VLOOKUP($C814,'Info on Coh Anal Stocks'!$A$6:$K$68,8,FALSE)</f>
        <v>5</v>
      </c>
      <c r="S814" s="14">
        <f>VLOOKUP($C814,'Info on Coh Anal Stocks'!$A$6:$K$68,9,FALSE)</f>
        <v>0</v>
      </c>
      <c r="T814" s="14">
        <f>VLOOKUP($C814,'Info on Coh Anal Stocks'!$A$6:$K$68,10,FALSE)</f>
        <v>3</v>
      </c>
      <c r="U814">
        <f t="shared" si="49"/>
        <v>1985</v>
      </c>
      <c r="V814" s="14">
        <f>VLOOKUP($C814,'Info on Coh Anal Stocks'!$A$6:$K$68,10,FALSE)</f>
        <v>3</v>
      </c>
      <c r="W814" t="str">
        <f t="shared" si="50"/>
        <v>ocean</v>
      </c>
      <c r="X814">
        <f t="shared" si="51"/>
        <v>0</v>
      </c>
    </row>
    <row r="815" spans="1:24" x14ac:dyDescent="0.25">
      <c r="A815" s="14" t="str">
        <f t="shared" si="48"/>
        <v>LRH1985</v>
      </c>
      <c r="B815" s="14" t="s">
        <v>36</v>
      </c>
      <c r="C815" s="14" t="s">
        <v>49</v>
      </c>
      <c r="D815" s="14">
        <v>1985</v>
      </c>
      <c r="E815" s="14">
        <v>5.9583539999999999E-4</v>
      </c>
      <c r="F815" s="14">
        <v>2.4993509999999999E-3</v>
      </c>
      <c r="G815" s="14">
        <v>5.7962710000000004E-3</v>
      </c>
      <c r="H815" s="14">
        <v>2</v>
      </c>
      <c r="I815" s="14">
        <v>5</v>
      </c>
      <c r="J815" s="14" t="s">
        <v>238</v>
      </c>
      <c r="K815" s="14">
        <v>5</v>
      </c>
      <c r="L815" s="14" t="str">
        <f>VLOOKUP($C815,'Info on Coh Anal Stocks'!$A$6:$K$68,2,FALSE)</f>
        <v>CR</v>
      </c>
      <c r="M815" s="14" t="str">
        <f>VLOOKUP($C815,'Info on Coh Anal Stocks'!$A$6:$K$68,3,FALSE)</f>
        <v>LC</v>
      </c>
      <c r="N815" s="14" t="str">
        <f>VLOOKUP($C815,'Info on Coh Anal Stocks'!$A$6:$K$68,4,FALSE)</f>
        <v>Columbia Lower River Hatchery</v>
      </c>
      <c r="O815" s="14">
        <f>VLOOKUP($C815,'Info on Coh Anal Stocks'!$A$6:$K$68,5,FALSE)</f>
        <v>4</v>
      </c>
      <c r="P815" s="14">
        <f>VLOOKUP($C815,'Info on Coh Anal Stocks'!$A$6:$K$68,6,FALSE)</f>
        <v>2</v>
      </c>
      <c r="Q815" s="14">
        <f>VLOOKUP($C815,'Info on Coh Anal Stocks'!$A$6:$K$68,7,FALSE)</f>
        <v>4</v>
      </c>
      <c r="R815" s="14">
        <f>VLOOKUP($C815,'Info on Coh Anal Stocks'!$A$6:$K$68,8,FALSE)</f>
        <v>5</v>
      </c>
      <c r="S815" s="14">
        <f>VLOOKUP($C815,'Info on Coh Anal Stocks'!$A$6:$K$68,9,FALSE)</f>
        <v>0</v>
      </c>
      <c r="T815" s="14">
        <f>VLOOKUP($C815,'Info on Coh Anal Stocks'!$A$6:$K$68,10,FALSE)</f>
        <v>3</v>
      </c>
      <c r="U815">
        <f t="shared" si="49"/>
        <v>1986</v>
      </c>
      <c r="V815" s="14">
        <f>VLOOKUP($C815,'Info on Coh Anal Stocks'!$A$6:$K$68,10,FALSE)</f>
        <v>3</v>
      </c>
      <c r="W815" t="str">
        <f t="shared" si="50"/>
        <v>ocean</v>
      </c>
      <c r="X815">
        <f t="shared" si="51"/>
        <v>0</v>
      </c>
    </row>
    <row r="816" spans="1:24" x14ac:dyDescent="0.25">
      <c r="A816" s="14" t="str">
        <f t="shared" si="48"/>
        <v>LRH1986</v>
      </c>
      <c r="B816" s="14" t="s">
        <v>36</v>
      </c>
      <c r="C816" s="14" t="s">
        <v>49</v>
      </c>
      <c r="D816" s="14">
        <v>1986</v>
      </c>
      <c r="E816" s="14">
        <v>1.664638E-4</v>
      </c>
      <c r="F816" s="14">
        <v>1.115588E-3</v>
      </c>
      <c r="G816" s="14">
        <v>2.7645389999999999E-3</v>
      </c>
      <c r="H816" s="14">
        <v>2</v>
      </c>
      <c r="I816" s="14">
        <v>5</v>
      </c>
      <c r="J816" s="14" t="s">
        <v>238</v>
      </c>
      <c r="K816" s="14">
        <v>5</v>
      </c>
      <c r="L816" s="14" t="str">
        <f>VLOOKUP($C816,'Info on Coh Anal Stocks'!$A$6:$K$68,2,FALSE)</f>
        <v>CR</v>
      </c>
      <c r="M816" s="14" t="str">
        <f>VLOOKUP($C816,'Info on Coh Anal Stocks'!$A$6:$K$68,3,FALSE)</f>
        <v>LC</v>
      </c>
      <c r="N816" s="14" t="str">
        <f>VLOOKUP($C816,'Info on Coh Anal Stocks'!$A$6:$K$68,4,FALSE)</f>
        <v>Columbia Lower River Hatchery</v>
      </c>
      <c r="O816" s="14">
        <f>VLOOKUP($C816,'Info on Coh Anal Stocks'!$A$6:$K$68,5,FALSE)</f>
        <v>4</v>
      </c>
      <c r="P816" s="14">
        <f>VLOOKUP($C816,'Info on Coh Anal Stocks'!$A$6:$K$68,6,FALSE)</f>
        <v>2</v>
      </c>
      <c r="Q816" s="14">
        <f>VLOOKUP($C816,'Info on Coh Anal Stocks'!$A$6:$K$68,7,FALSE)</f>
        <v>4</v>
      </c>
      <c r="R816" s="14">
        <f>VLOOKUP($C816,'Info on Coh Anal Stocks'!$A$6:$K$68,8,FALSE)</f>
        <v>5</v>
      </c>
      <c r="S816" s="14">
        <f>VLOOKUP($C816,'Info on Coh Anal Stocks'!$A$6:$K$68,9,FALSE)</f>
        <v>0</v>
      </c>
      <c r="T816" s="14">
        <f>VLOOKUP($C816,'Info on Coh Anal Stocks'!$A$6:$K$68,10,FALSE)</f>
        <v>3</v>
      </c>
      <c r="U816">
        <f t="shared" si="49"/>
        <v>1987</v>
      </c>
      <c r="V816" s="14">
        <f>VLOOKUP($C816,'Info on Coh Anal Stocks'!$A$6:$K$68,10,FALSE)</f>
        <v>3</v>
      </c>
      <c r="W816" t="str">
        <f t="shared" si="50"/>
        <v>ocean</v>
      </c>
      <c r="X816">
        <f t="shared" si="51"/>
        <v>0</v>
      </c>
    </row>
    <row r="817" spans="1:24" x14ac:dyDescent="0.25">
      <c r="A817" s="14" t="str">
        <f t="shared" si="48"/>
        <v>LRH1987</v>
      </c>
      <c r="B817" s="14" t="s">
        <v>36</v>
      </c>
      <c r="C817" s="14" t="s">
        <v>49</v>
      </c>
      <c r="D817" s="14">
        <v>1987</v>
      </c>
      <c r="E817" s="14">
        <v>1.85933E-4</v>
      </c>
      <c r="F817" s="14">
        <v>1.470636E-3</v>
      </c>
      <c r="G817" s="14">
        <v>3.5281779999999999E-3</v>
      </c>
      <c r="H817" s="14">
        <v>2</v>
      </c>
      <c r="I817" s="14">
        <v>5</v>
      </c>
      <c r="J817" s="14" t="s">
        <v>238</v>
      </c>
      <c r="K817" s="14">
        <v>5</v>
      </c>
      <c r="L817" s="14" t="str">
        <f>VLOOKUP($C817,'Info on Coh Anal Stocks'!$A$6:$K$68,2,FALSE)</f>
        <v>CR</v>
      </c>
      <c r="M817" s="14" t="str">
        <f>VLOOKUP($C817,'Info on Coh Anal Stocks'!$A$6:$K$68,3,FALSE)</f>
        <v>LC</v>
      </c>
      <c r="N817" s="14" t="str">
        <f>VLOOKUP($C817,'Info on Coh Anal Stocks'!$A$6:$K$68,4,FALSE)</f>
        <v>Columbia Lower River Hatchery</v>
      </c>
      <c r="O817" s="14">
        <f>VLOOKUP($C817,'Info on Coh Anal Stocks'!$A$6:$K$68,5,FALSE)</f>
        <v>4</v>
      </c>
      <c r="P817" s="14">
        <f>VLOOKUP($C817,'Info on Coh Anal Stocks'!$A$6:$K$68,6,FALSE)</f>
        <v>2</v>
      </c>
      <c r="Q817" s="14">
        <f>VLOOKUP($C817,'Info on Coh Anal Stocks'!$A$6:$K$68,7,FALSE)</f>
        <v>4</v>
      </c>
      <c r="R817" s="14">
        <f>VLOOKUP($C817,'Info on Coh Anal Stocks'!$A$6:$K$68,8,FALSE)</f>
        <v>5</v>
      </c>
      <c r="S817" s="14">
        <f>VLOOKUP($C817,'Info on Coh Anal Stocks'!$A$6:$K$68,9,FALSE)</f>
        <v>0</v>
      </c>
      <c r="T817" s="14">
        <f>VLOOKUP($C817,'Info on Coh Anal Stocks'!$A$6:$K$68,10,FALSE)</f>
        <v>3</v>
      </c>
      <c r="U817">
        <f t="shared" si="49"/>
        <v>1988</v>
      </c>
      <c r="V817" s="14">
        <f>VLOOKUP($C817,'Info on Coh Anal Stocks'!$A$6:$K$68,10,FALSE)</f>
        <v>3</v>
      </c>
      <c r="W817" t="str">
        <f t="shared" si="50"/>
        <v>ocean</v>
      </c>
      <c r="X817">
        <f t="shared" si="51"/>
        <v>0</v>
      </c>
    </row>
    <row r="818" spans="1:24" x14ac:dyDescent="0.25">
      <c r="A818" s="14" t="str">
        <f t="shared" si="48"/>
        <v>LRH1988</v>
      </c>
      <c r="B818" s="14" t="s">
        <v>36</v>
      </c>
      <c r="C818" s="14" t="s">
        <v>49</v>
      </c>
      <c r="D818" s="14">
        <v>1988</v>
      </c>
      <c r="E818" s="14">
        <v>4.294918E-4</v>
      </c>
      <c r="F818" s="14">
        <v>1.8255039999999999E-3</v>
      </c>
      <c r="G818" s="14">
        <v>4.1948740000000003E-3</v>
      </c>
      <c r="H818" s="14">
        <v>2</v>
      </c>
      <c r="I818" s="14">
        <v>5</v>
      </c>
      <c r="J818" s="14" t="s">
        <v>238</v>
      </c>
      <c r="K818" s="14">
        <v>5</v>
      </c>
      <c r="L818" s="14" t="str">
        <f>VLOOKUP($C818,'Info on Coh Anal Stocks'!$A$6:$K$68,2,FALSE)</f>
        <v>CR</v>
      </c>
      <c r="M818" s="14" t="str">
        <f>VLOOKUP($C818,'Info on Coh Anal Stocks'!$A$6:$K$68,3,FALSE)</f>
        <v>LC</v>
      </c>
      <c r="N818" s="14" t="str">
        <f>VLOOKUP($C818,'Info on Coh Anal Stocks'!$A$6:$K$68,4,FALSE)</f>
        <v>Columbia Lower River Hatchery</v>
      </c>
      <c r="O818" s="14">
        <f>VLOOKUP($C818,'Info on Coh Anal Stocks'!$A$6:$K$68,5,FALSE)</f>
        <v>4</v>
      </c>
      <c r="P818" s="14">
        <f>VLOOKUP($C818,'Info on Coh Anal Stocks'!$A$6:$K$68,6,FALSE)</f>
        <v>2</v>
      </c>
      <c r="Q818" s="14">
        <f>VLOOKUP($C818,'Info on Coh Anal Stocks'!$A$6:$K$68,7,FALSE)</f>
        <v>4</v>
      </c>
      <c r="R818" s="14">
        <f>VLOOKUP($C818,'Info on Coh Anal Stocks'!$A$6:$K$68,8,FALSE)</f>
        <v>5</v>
      </c>
      <c r="S818" s="14">
        <f>VLOOKUP($C818,'Info on Coh Anal Stocks'!$A$6:$K$68,9,FALSE)</f>
        <v>0</v>
      </c>
      <c r="T818" s="14">
        <f>VLOOKUP($C818,'Info on Coh Anal Stocks'!$A$6:$K$68,10,FALSE)</f>
        <v>3</v>
      </c>
      <c r="U818">
        <f t="shared" si="49"/>
        <v>1989</v>
      </c>
      <c r="V818" s="14">
        <f>VLOOKUP($C818,'Info on Coh Anal Stocks'!$A$6:$K$68,10,FALSE)</f>
        <v>3</v>
      </c>
      <c r="W818" t="str">
        <f t="shared" si="50"/>
        <v>ocean</v>
      </c>
      <c r="X818">
        <f t="shared" si="51"/>
        <v>0</v>
      </c>
    </row>
    <row r="819" spans="1:24" x14ac:dyDescent="0.25">
      <c r="A819" s="14" t="str">
        <f t="shared" si="48"/>
        <v>LRH1989</v>
      </c>
      <c r="B819" s="14" t="s">
        <v>36</v>
      </c>
      <c r="C819" s="14" t="s">
        <v>49</v>
      </c>
      <c r="D819" s="14">
        <v>1989</v>
      </c>
      <c r="E819" s="14">
        <v>1.23715E-3</v>
      </c>
      <c r="F819" s="14">
        <v>7.710822E-3</v>
      </c>
      <c r="G819" s="14">
        <v>1.8118639999999998E-2</v>
      </c>
      <c r="H819" s="14">
        <v>2</v>
      </c>
      <c r="I819" s="14">
        <v>5</v>
      </c>
      <c r="J819" s="14" t="s">
        <v>238</v>
      </c>
      <c r="K819" s="14">
        <v>5</v>
      </c>
      <c r="L819" s="14" t="str">
        <f>VLOOKUP($C819,'Info on Coh Anal Stocks'!$A$6:$K$68,2,FALSE)</f>
        <v>CR</v>
      </c>
      <c r="M819" s="14" t="str">
        <f>VLOOKUP($C819,'Info on Coh Anal Stocks'!$A$6:$K$68,3,FALSE)</f>
        <v>LC</v>
      </c>
      <c r="N819" s="14" t="str">
        <f>VLOOKUP($C819,'Info on Coh Anal Stocks'!$A$6:$K$68,4,FALSE)</f>
        <v>Columbia Lower River Hatchery</v>
      </c>
      <c r="O819" s="14">
        <f>VLOOKUP($C819,'Info on Coh Anal Stocks'!$A$6:$K$68,5,FALSE)</f>
        <v>4</v>
      </c>
      <c r="P819" s="14">
        <f>VLOOKUP($C819,'Info on Coh Anal Stocks'!$A$6:$K$68,6,FALSE)</f>
        <v>2</v>
      </c>
      <c r="Q819" s="14">
        <f>VLOOKUP($C819,'Info on Coh Anal Stocks'!$A$6:$K$68,7,FALSE)</f>
        <v>4</v>
      </c>
      <c r="R819" s="14">
        <f>VLOOKUP($C819,'Info on Coh Anal Stocks'!$A$6:$K$68,8,FALSE)</f>
        <v>5</v>
      </c>
      <c r="S819" s="14">
        <f>VLOOKUP($C819,'Info on Coh Anal Stocks'!$A$6:$K$68,9,FALSE)</f>
        <v>0</v>
      </c>
      <c r="T819" s="14">
        <f>VLOOKUP($C819,'Info on Coh Anal Stocks'!$A$6:$K$68,10,FALSE)</f>
        <v>3</v>
      </c>
      <c r="U819">
        <f t="shared" si="49"/>
        <v>1990</v>
      </c>
      <c r="V819" s="14">
        <f>VLOOKUP($C819,'Info on Coh Anal Stocks'!$A$6:$K$68,10,FALSE)</f>
        <v>3</v>
      </c>
      <c r="W819" t="str">
        <f t="shared" si="50"/>
        <v>ocean</v>
      </c>
      <c r="X819">
        <f t="shared" si="51"/>
        <v>0</v>
      </c>
    </row>
    <row r="820" spans="1:24" x14ac:dyDescent="0.25">
      <c r="A820" s="14" t="str">
        <f t="shared" ref="A820:A883" si="52">CONCATENATE(C820,D820)</f>
        <v>LRH1990</v>
      </c>
      <c r="B820" s="14" t="s">
        <v>36</v>
      </c>
      <c r="C820" s="14" t="s">
        <v>49</v>
      </c>
      <c r="D820" s="14">
        <v>1990</v>
      </c>
      <c r="E820" s="14">
        <v>4.2029550000000001E-4</v>
      </c>
      <c r="F820" s="14">
        <v>1.9520259999999999E-3</v>
      </c>
      <c r="G820" s="14">
        <v>4.4067239999999999E-3</v>
      </c>
      <c r="H820" s="14">
        <v>2</v>
      </c>
      <c r="I820" s="14">
        <v>5</v>
      </c>
      <c r="J820" s="14" t="s">
        <v>238</v>
      </c>
      <c r="K820" s="14">
        <v>5</v>
      </c>
      <c r="L820" s="14" t="str">
        <f>VLOOKUP($C820,'Info on Coh Anal Stocks'!$A$6:$K$68,2,FALSE)</f>
        <v>CR</v>
      </c>
      <c r="M820" s="14" t="str">
        <f>VLOOKUP($C820,'Info on Coh Anal Stocks'!$A$6:$K$68,3,FALSE)</f>
        <v>LC</v>
      </c>
      <c r="N820" s="14" t="str">
        <f>VLOOKUP($C820,'Info on Coh Anal Stocks'!$A$6:$K$68,4,FALSE)</f>
        <v>Columbia Lower River Hatchery</v>
      </c>
      <c r="O820" s="14">
        <f>VLOOKUP($C820,'Info on Coh Anal Stocks'!$A$6:$K$68,5,FALSE)</f>
        <v>4</v>
      </c>
      <c r="P820" s="14">
        <f>VLOOKUP($C820,'Info on Coh Anal Stocks'!$A$6:$K$68,6,FALSE)</f>
        <v>2</v>
      </c>
      <c r="Q820" s="14">
        <f>VLOOKUP($C820,'Info on Coh Anal Stocks'!$A$6:$K$68,7,FALSE)</f>
        <v>4</v>
      </c>
      <c r="R820" s="14">
        <f>VLOOKUP($C820,'Info on Coh Anal Stocks'!$A$6:$K$68,8,FALSE)</f>
        <v>5</v>
      </c>
      <c r="S820" s="14">
        <f>VLOOKUP($C820,'Info on Coh Anal Stocks'!$A$6:$K$68,9,FALSE)</f>
        <v>0</v>
      </c>
      <c r="T820" s="14">
        <f>VLOOKUP($C820,'Info on Coh Anal Stocks'!$A$6:$K$68,10,FALSE)</f>
        <v>3</v>
      </c>
      <c r="U820">
        <f t="shared" ref="U820:U883" si="53">IF($S820=0,($D820+1),($D820+2))</f>
        <v>1991</v>
      </c>
      <c r="V820" s="14">
        <f>VLOOKUP($C820,'Info on Coh Anal Stocks'!$A$6:$K$68,10,FALSE)</f>
        <v>3</v>
      </c>
      <c r="W820" t="str">
        <f t="shared" ref="W820:W883" si="54">IF(S820=0,"ocean","stream")</f>
        <v>ocean</v>
      </c>
      <c r="X820">
        <f t="shared" si="51"/>
        <v>0</v>
      </c>
    </row>
    <row r="821" spans="1:24" x14ac:dyDescent="0.25">
      <c r="A821" s="14" t="str">
        <f t="shared" si="52"/>
        <v>LRH1991</v>
      </c>
      <c r="B821" s="14" t="s">
        <v>36</v>
      </c>
      <c r="C821" s="14" t="s">
        <v>49</v>
      </c>
      <c r="D821" s="14">
        <v>1991</v>
      </c>
      <c r="E821" s="19">
        <v>1.1573530000000001E-5</v>
      </c>
      <c r="F821" s="19">
        <v>7.9405899999999998E-5</v>
      </c>
      <c r="G821" s="14">
        <v>1.8843070000000001E-4</v>
      </c>
      <c r="H821" s="14">
        <v>2</v>
      </c>
      <c r="I821" s="14">
        <v>5</v>
      </c>
      <c r="J821" s="14" t="s">
        <v>238</v>
      </c>
      <c r="K821" s="14">
        <v>5</v>
      </c>
      <c r="L821" s="14" t="str">
        <f>VLOOKUP($C821,'Info on Coh Anal Stocks'!$A$6:$K$68,2,FALSE)</f>
        <v>CR</v>
      </c>
      <c r="M821" s="14" t="str">
        <f>VLOOKUP($C821,'Info on Coh Anal Stocks'!$A$6:$K$68,3,FALSE)</f>
        <v>LC</v>
      </c>
      <c r="N821" s="14" t="str">
        <f>VLOOKUP($C821,'Info on Coh Anal Stocks'!$A$6:$K$68,4,FALSE)</f>
        <v>Columbia Lower River Hatchery</v>
      </c>
      <c r="O821" s="14">
        <f>VLOOKUP($C821,'Info on Coh Anal Stocks'!$A$6:$K$68,5,FALSE)</f>
        <v>4</v>
      </c>
      <c r="P821" s="14">
        <f>VLOOKUP($C821,'Info on Coh Anal Stocks'!$A$6:$K$68,6,FALSE)</f>
        <v>2</v>
      </c>
      <c r="Q821" s="14">
        <f>VLOOKUP($C821,'Info on Coh Anal Stocks'!$A$6:$K$68,7,FALSE)</f>
        <v>4</v>
      </c>
      <c r="R821" s="14">
        <f>VLOOKUP($C821,'Info on Coh Anal Stocks'!$A$6:$K$68,8,FALSE)</f>
        <v>5</v>
      </c>
      <c r="S821" s="14">
        <f>VLOOKUP($C821,'Info on Coh Anal Stocks'!$A$6:$K$68,9,FALSE)</f>
        <v>0</v>
      </c>
      <c r="T821" s="14">
        <f>VLOOKUP($C821,'Info on Coh Anal Stocks'!$A$6:$K$68,10,FALSE)</f>
        <v>3</v>
      </c>
      <c r="U821">
        <f t="shared" si="53"/>
        <v>1992</v>
      </c>
      <c r="V821" s="14">
        <f>VLOOKUP($C821,'Info on Coh Anal Stocks'!$A$6:$K$68,10,FALSE)</f>
        <v>3</v>
      </c>
      <c r="W821" t="str">
        <f t="shared" si="54"/>
        <v>ocean</v>
      </c>
      <c r="X821">
        <f t="shared" si="51"/>
        <v>0</v>
      </c>
    </row>
    <row r="822" spans="1:24" x14ac:dyDescent="0.25">
      <c r="A822" s="14" t="str">
        <f t="shared" si="52"/>
        <v>LRH1992</v>
      </c>
      <c r="B822" s="14" t="s">
        <v>36</v>
      </c>
      <c r="C822" s="14" t="s">
        <v>49</v>
      </c>
      <c r="D822" s="14">
        <v>1992</v>
      </c>
      <c r="E822" s="19">
        <v>2.3508460000000001E-5</v>
      </c>
      <c r="F822" s="14">
        <v>2.1108539999999999E-4</v>
      </c>
      <c r="G822" s="14">
        <v>5.2635300000000002E-4</v>
      </c>
      <c r="H822" s="14">
        <v>2</v>
      </c>
      <c r="I822" s="14">
        <v>5</v>
      </c>
      <c r="J822" s="14" t="s">
        <v>238</v>
      </c>
      <c r="K822" s="14">
        <v>5</v>
      </c>
      <c r="L822" s="14" t="str">
        <f>VLOOKUP($C822,'Info on Coh Anal Stocks'!$A$6:$K$68,2,FALSE)</f>
        <v>CR</v>
      </c>
      <c r="M822" s="14" t="str">
        <f>VLOOKUP($C822,'Info on Coh Anal Stocks'!$A$6:$K$68,3,FALSE)</f>
        <v>LC</v>
      </c>
      <c r="N822" s="14" t="str">
        <f>VLOOKUP($C822,'Info on Coh Anal Stocks'!$A$6:$K$68,4,FALSE)</f>
        <v>Columbia Lower River Hatchery</v>
      </c>
      <c r="O822" s="14">
        <f>VLOOKUP($C822,'Info on Coh Anal Stocks'!$A$6:$K$68,5,FALSE)</f>
        <v>4</v>
      </c>
      <c r="P822" s="14">
        <f>VLOOKUP($C822,'Info on Coh Anal Stocks'!$A$6:$K$68,6,FALSE)</f>
        <v>2</v>
      </c>
      <c r="Q822" s="14">
        <f>VLOOKUP($C822,'Info on Coh Anal Stocks'!$A$6:$K$68,7,FALSE)</f>
        <v>4</v>
      </c>
      <c r="R822" s="14">
        <f>VLOOKUP($C822,'Info on Coh Anal Stocks'!$A$6:$K$68,8,FALSE)</f>
        <v>5</v>
      </c>
      <c r="S822" s="14">
        <f>VLOOKUP($C822,'Info on Coh Anal Stocks'!$A$6:$K$68,9,FALSE)</f>
        <v>0</v>
      </c>
      <c r="T822" s="14">
        <f>VLOOKUP($C822,'Info on Coh Anal Stocks'!$A$6:$K$68,10,FALSE)</f>
        <v>3</v>
      </c>
      <c r="U822">
        <f t="shared" si="53"/>
        <v>1993</v>
      </c>
      <c r="V822" s="14">
        <f>VLOOKUP($C822,'Info on Coh Anal Stocks'!$A$6:$K$68,10,FALSE)</f>
        <v>3</v>
      </c>
      <c r="W822" t="str">
        <f t="shared" si="54"/>
        <v>ocean</v>
      </c>
      <c r="X822">
        <f t="shared" si="51"/>
        <v>0</v>
      </c>
    </row>
    <row r="823" spans="1:24" x14ac:dyDescent="0.25">
      <c r="A823" s="14" t="str">
        <f t="shared" si="52"/>
        <v>LRH1993</v>
      </c>
      <c r="B823" s="14" t="s">
        <v>36</v>
      </c>
      <c r="C823" s="14" t="s">
        <v>49</v>
      </c>
      <c r="D823" s="14">
        <v>1993</v>
      </c>
      <c r="E823" s="19">
        <v>2.0513430000000001E-5</v>
      </c>
      <c r="F823" s="14">
        <v>2.4761729999999999E-4</v>
      </c>
      <c r="G823" s="14">
        <v>6.3824040000000002E-4</v>
      </c>
      <c r="H823" s="14">
        <v>2</v>
      </c>
      <c r="I823" s="14">
        <v>5</v>
      </c>
      <c r="J823" s="14" t="s">
        <v>238</v>
      </c>
      <c r="K823" s="14">
        <v>5</v>
      </c>
      <c r="L823" s="14" t="str">
        <f>VLOOKUP($C823,'Info on Coh Anal Stocks'!$A$6:$K$68,2,FALSE)</f>
        <v>CR</v>
      </c>
      <c r="M823" s="14" t="str">
        <f>VLOOKUP($C823,'Info on Coh Anal Stocks'!$A$6:$K$68,3,FALSE)</f>
        <v>LC</v>
      </c>
      <c r="N823" s="14" t="str">
        <f>VLOOKUP($C823,'Info on Coh Anal Stocks'!$A$6:$K$68,4,FALSE)</f>
        <v>Columbia Lower River Hatchery</v>
      </c>
      <c r="O823" s="14">
        <f>VLOOKUP($C823,'Info on Coh Anal Stocks'!$A$6:$K$68,5,FALSE)</f>
        <v>4</v>
      </c>
      <c r="P823" s="14">
        <f>VLOOKUP($C823,'Info on Coh Anal Stocks'!$A$6:$K$68,6,FALSE)</f>
        <v>2</v>
      </c>
      <c r="Q823" s="14">
        <f>VLOOKUP($C823,'Info on Coh Anal Stocks'!$A$6:$K$68,7,FALSE)</f>
        <v>4</v>
      </c>
      <c r="R823" s="14">
        <f>VLOOKUP($C823,'Info on Coh Anal Stocks'!$A$6:$K$68,8,FALSE)</f>
        <v>5</v>
      </c>
      <c r="S823" s="14">
        <f>VLOOKUP($C823,'Info on Coh Anal Stocks'!$A$6:$K$68,9,FALSE)</f>
        <v>0</v>
      </c>
      <c r="T823" s="14">
        <f>VLOOKUP($C823,'Info on Coh Anal Stocks'!$A$6:$K$68,10,FALSE)</f>
        <v>3</v>
      </c>
      <c r="U823">
        <f t="shared" si="53"/>
        <v>1994</v>
      </c>
      <c r="V823" s="14">
        <f>VLOOKUP($C823,'Info on Coh Anal Stocks'!$A$6:$K$68,10,FALSE)</f>
        <v>3</v>
      </c>
      <c r="W823" t="str">
        <f t="shared" si="54"/>
        <v>ocean</v>
      </c>
      <c r="X823">
        <f t="shared" si="51"/>
        <v>0</v>
      </c>
    </row>
    <row r="824" spans="1:24" x14ac:dyDescent="0.25">
      <c r="A824" s="14" t="str">
        <f t="shared" si="52"/>
        <v>LRH1994</v>
      </c>
      <c r="B824" s="14" t="s">
        <v>36</v>
      </c>
      <c r="C824" s="14" t="s">
        <v>49</v>
      </c>
      <c r="D824" s="14">
        <v>1994</v>
      </c>
      <c r="E824" s="19">
        <v>4.0801389999999998E-5</v>
      </c>
      <c r="F824" s="14">
        <v>8.0936389999999999E-4</v>
      </c>
      <c r="G824" s="14">
        <v>2.0306289999999999E-3</v>
      </c>
      <c r="H824" s="14">
        <v>2</v>
      </c>
      <c r="I824" s="14">
        <v>5</v>
      </c>
      <c r="J824" s="14" t="s">
        <v>238</v>
      </c>
      <c r="K824" s="14">
        <v>5</v>
      </c>
      <c r="L824" s="14" t="str">
        <f>VLOOKUP($C824,'Info on Coh Anal Stocks'!$A$6:$K$68,2,FALSE)</f>
        <v>CR</v>
      </c>
      <c r="M824" s="14" t="str">
        <f>VLOOKUP($C824,'Info on Coh Anal Stocks'!$A$6:$K$68,3,FALSE)</f>
        <v>LC</v>
      </c>
      <c r="N824" s="14" t="str">
        <f>VLOOKUP($C824,'Info on Coh Anal Stocks'!$A$6:$K$68,4,FALSE)</f>
        <v>Columbia Lower River Hatchery</v>
      </c>
      <c r="O824" s="14">
        <f>VLOOKUP($C824,'Info on Coh Anal Stocks'!$A$6:$K$68,5,FALSE)</f>
        <v>4</v>
      </c>
      <c r="P824" s="14">
        <f>VLOOKUP($C824,'Info on Coh Anal Stocks'!$A$6:$K$68,6,FALSE)</f>
        <v>2</v>
      </c>
      <c r="Q824" s="14">
        <f>VLOOKUP($C824,'Info on Coh Anal Stocks'!$A$6:$K$68,7,FALSE)</f>
        <v>4</v>
      </c>
      <c r="R824" s="14">
        <f>VLOOKUP($C824,'Info on Coh Anal Stocks'!$A$6:$K$68,8,FALSE)</f>
        <v>5</v>
      </c>
      <c r="S824" s="14">
        <f>VLOOKUP($C824,'Info on Coh Anal Stocks'!$A$6:$K$68,9,FALSE)</f>
        <v>0</v>
      </c>
      <c r="T824" s="14">
        <f>VLOOKUP($C824,'Info on Coh Anal Stocks'!$A$6:$K$68,10,FALSE)</f>
        <v>3</v>
      </c>
      <c r="U824">
        <f t="shared" si="53"/>
        <v>1995</v>
      </c>
      <c r="V824" s="14">
        <f>VLOOKUP($C824,'Info on Coh Anal Stocks'!$A$6:$K$68,10,FALSE)</f>
        <v>3</v>
      </c>
      <c r="W824" t="str">
        <f t="shared" si="54"/>
        <v>ocean</v>
      </c>
      <c r="X824">
        <f t="shared" si="51"/>
        <v>0</v>
      </c>
    </row>
    <row r="825" spans="1:24" x14ac:dyDescent="0.25">
      <c r="A825" s="14" t="str">
        <f t="shared" si="52"/>
        <v>LRH1995</v>
      </c>
      <c r="B825" s="14" t="s">
        <v>36</v>
      </c>
      <c r="C825" s="14" t="s">
        <v>49</v>
      </c>
      <c r="D825" s="14">
        <v>1995</v>
      </c>
      <c r="E825" s="19">
        <v>3.6556300000000001E-5</v>
      </c>
      <c r="F825" s="14">
        <v>2.995559E-4</v>
      </c>
      <c r="G825" s="14">
        <v>7.3116589999999996E-4</v>
      </c>
      <c r="H825" s="14">
        <v>2</v>
      </c>
      <c r="I825" s="14">
        <v>5</v>
      </c>
      <c r="J825" s="14" t="s">
        <v>238</v>
      </c>
      <c r="K825" s="14">
        <v>5</v>
      </c>
      <c r="L825" s="14" t="str">
        <f>VLOOKUP($C825,'Info on Coh Anal Stocks'!$A$6:$K$68,2,FALSE)</f>
        <v>CR</v>
      </c>
      <c r="M825" s="14" t="str">
        <f>VLOOKUP($C825,'Info on Coh Anal Stocks'!$A$6:$K$68,3,FALSE)</f>
        <v>LC</v>
      </c>
      <c r="N825" s="14" t="str">
        <f>VLOOKUP($C825,'Info on Coh Anal Stocks'!$A$6:$K$68,4,FALSE)</f>
        <v>Columbia Lower River Hatchery</v>
      </c>
      <c r="O825" s="14">
        <f>VLOOKUP($C825,'Info on Coh Anal Stocks'!$A$6:$K$68,5,FALSE)</f>
        <v>4</v>
      </c>
      <c r="P825" s="14">
        <f>VLOOKUP($C825,'Info on Coh Anal Stocks'!$A$6:$K$68,6,FALSE)</f>
        <v>2</v>
      </c>
      <c r="Q825" s="14">
        <f>VLOOKUP($C825,'Info on Coh Anal Stocks'!$A$6:$K$68,7,FALSE)</f>
        <v>4</v>
      </c>
      <c r="R825" s="14">
        <f>VLOOKUP($C825,'Info on Coh Anal Stocks'!$A$6:$K$68,8,FALSE)</f>
        <v>5</v>
      </c>
      <c r="S825" s="14">
        <f>VLOOKUP($C825,'Info on Coh Anal Stocks'!$A$6:$K$68,9,FALSE)</f>
        <v>0</v>
      </c>
      <c r="T825" s="14">
        <f>VLOOKUP($C825,'Info on Coh Anal Stocks'!$A$6:$K$68,10,FALSE)</f>
        <v>3</v>
      </c>
      <c r="U825">
        <f t="shared" si="53"/>
        <v>1996</v>
      </c>
      <c r="V825" s="14">
        <f>VLOOKUP($C825,'Info on Coh Anal Stocks'!$A$6:$K$68,10,FALSE)</f>
        <v>3</v>
      </c>
      <c r="W825" t="str">
        <f t="shared" si="54"/>
        <v>ocean</v>
      </c>
      <c r="X825">
        <f t="shared" si="51"/>
        <v>0</v>
      </c>
    </row>
    <row r="826" spans="1:24" x14ac:dyDescent="0.25">
      <c r="A826" s="14" t="str">
        <f t="shared" si="52"/>
        <v>LRH1996</v>
      </c>
      <c r="B826" s="14" t="s">
        <v>36</v>
      </c>
      <c r="C826" s="14" t="s">
        <v>49</v>
      </c>
      <c r="D826" s="14">
        <v>1996</v>
      </c>
      <c r="E826" s="19">
        <v>2.307733E-4</v>
      </c>
      <c r="F826" s="14">
        <v>2.2214299999999999E-3</v>
      </c>
      <c r="G826" s="14">
        <v>5.418796E-3</v>
      </c>
      <c r="H826" s="14">
        <v>2</v>
      </c>
      <c r="I826" s="14">
        <v>5</v>
      </c>
      <c r="J826" s="14" t="s">
        <v>238</v>
      </c>
      <c r="K826" s="14">
        <v>5</v>
      </c>
      <c r="L826" s="14" t="str">
        <f>VLOOKUP($C826,'Info on Coh Anal Stocks'!$A$6:$K$68,2,FALSE)</f>
        <v>CR</v>
      </c>
      <c r="M826" s="14" t="str">
        <f>VLOOKUP($C826,'Info on Coh Anal Stocks'!$A$6:$K$68,3,FALSE)</f>
        <v>LC</v>
      </c>
      <c r="N826" s="14" t="str">
        <f>VLOOKUP($C826,'Info on Coh Anal Stocks'!$A$6:$K$68,4,FALSE)</f>
        <v>Columbia Lower River Hatchery</v>
      </c>
      <c r="O826" s="14">
        <f>VLOOKUP($C826,'Info on Coh Anal Stocks'!$A$6:$K$68,5,FALSE)</f>
        <v>4</v>
      </c>
      <c r="P826" s="14">
        <f>VLOOKUP($C826,'Info on Coh Anal Stocks'!$A$6:$K$68,6,FALSE)</f>
        <v>2</v>
      </c>
      <c r="Q826" s="14">
        <f>VLOOKUP($C826,'Info on Coh Anal Stocks'!$A$6:$K$68,7,FALSE)</f>
        <v>4</v>
      </c>
      <c r="R826" s="14">
        <f>VLOOKUP($C826,'Info on Coh Anal Stocks'!$A$6:$K$68,8,FALSE)</f>
        <v>5</v>
      </c>
      <c r="S826" s="14">
        <f>VLOOKUP($C826,'Info on Coh Anal Stocks'!$A$6:$K$68,9,FALSE)</f>
        <v>0</v>
      </c>
      <c r="T826" s="14">
        <f>VLOOKUP($C826,'Info on Coh Anal Stocks'!$A$6:$K$68,10,FALSE)</f>
        <v>3</v>
      </c>
      <c r="U826">
        <f t="shared" si="53"/>
        <v>1997</v>
      </c>
      <c r="V826" s="14">
        <f>VLOOKUP($C826,'Info on Coh Anal Stocks'!$A$6:$K$68,10,FALSE)</f>
        <v>3</v>
      </c>
      <c r="W826" t="str">
        <f t="shared" si="54"/>
        <v>ocean</v>
      </c>
      <c r="X826">
        <f t="shared" si="51"/>
        <v>0</v>
      </c>
    </row>
    <row r="827" spans="1:24" x14ac:dyDescent="0.25">
      <c r="A827" s="14" t="str">
        <f t="shared" si="52"/>
        <v>LRH1997</v>
      </c>
      <c r="B827" s="14" t="s">
        <v>36</v>
      </c>
      <c r="C827" s="14" t="s">
        <v>49</v>
      </c>
      <c r="D827" s="14">
        <v>1997</v>
      </c>
      <c r="E827" s="19">
        <v>3.5041849999999997E-5</v>
      </c>
      <c r="F827" s="14">
        <v>8.6286429999999996E-4</v>
      </c>
      <c r="G827" s="14">
        <v>2.2335710000000002E-3</v>
      </c>
      <c r="H827" s="14">
        <v>2</v>
      </c>
      <c r="I827" s="14">
        <v>5</v>
      </c>
      <c r="J827" s="14" t="s">
        <v>238</v>
      </c>
      <c r="K827" s="14">
        <v>5</v>
      </c>
      <c r="L827" s="14" t="str">
        <f>VLOOKUP($C827,'Info on Coh Anal Stocks'!$A$6:$K$68,2,FALSE)</f>
        <v>CR</v>
      </c>
      <c r="M827" s="14" t="str">
        <f>VLOOKUP($C827,'Info on Coh Anal Stocks'!$A$6:$K$68,3,FALSE)</f>
        <v>LC</v>
      </c>
      <c r="N827" s="14" t="str">
        <f>VLOOKUP($C827,'Info on Coh Anal Stocks'!$A$6:$K$68,4,FALSE)</f>
        <v>Columbia Lower River Hatchery</v>
      </c>
      <c r="O827" s="14">
        <f>VLOOKUP($C827,'Info on Coh Anal Stocks'!$A$6:$K$68,5,FALSE)</f>
        <v>4</v>
      </c>
      <c r="P827" s="14">
        <f>VLOOKUP($C827,'Info on Coh Anal Stocks'!$A$6:$K$68,6,FALSE)</f>
        <v>2</v>
      </c>
      <c r="Q827" s="14">
        <f>VLOOKUP($C827,'Info on Coh Anal Stocks'!$A$6:$K$68,7,FALSE)</f>
        <v>4</v>
      </c>
      <c r="R827" s="14">
        <f>VLOOKUP($C827,'Info on Coh Anal Stocks'!$A$6:$K$68,8,FALSE)</f>
        <v>5</v>
      </c>
      <c r="S827" s="14">
        <f>VLOOKUP($C827,'Info on Coh Anal Stocks'!$A$6:$K$68,9,FALSE)</f>
        <v>0</v>
      </c>
      <c r="T827" s="14">
        <f>VLOOKUP($C827,'Info on Coh Anal Stocks'!$A$6:$K$68,10,FALSE)</f>
        <v>3</v>
      </c>
      <c r="U827">
        <f t="shared" si="53"/>
        <v>1998</v>
      </c>
      <c r="V827" s="14">
        <f>VLOOKUP($C827,'Info on Coh Anal Stocks'!$A$6:$K$68,10,FALSE)</f>
        <v>3</v>
      </c>
      <c r="W827" t="str">
        <f t="shared" si="54"/>
        <v>ocean</v>
      </c>
      <c r="X827">
        <f t="shared" si="51"/>
        <v>0</v>
      </c>
    </row>
    <row r="828" spans="1:24" x14ac:dyDescent="0.25">
      <c r="A828" s="14" t="str">
        <f t="shared" si="52"/>
        <v>LRH1998</v>
      </c>
      <c r="B828" s="14" t="s">
        <v>36</v>
      </c>
      <c r="C828" s="14" t="s">
        <v>49</v>
      </c>
      <c r="D828" s="14">
        <v>1998</v>
      </c>
      <c r="E828" s="14">
        <v>3.1605080000000001E-4</v>
      </c>
      <c r="F828" s="14">
        <v>6.9062200000000002E-3</v>
      </c>
      <c r="G828" s="14">
        <v>1.7402839999999999E-2</v>
      </c>
      <c r="H828" s="14">
        <v>2</v>
      </c>
      <c r="I828" s="14">
        <v>5</v>
      </c>
      <c r="J828" s="14" t="s">
        <v>238</v>
      </c>
      <c r="K828" s="14">
        <v>5</v>
      </c>
      <c r="L828" s="14" t="str">
        <f>VLOOKUP($C828,'Info on Coh Anal Stocks'!$A$6:$K$68,2,FALSE)</f>
        <v>CR</v>
      </c>
      <c r="M828" s="14" t="str">
        <f>VLOOKUP($C828,'Info on Coh Anal Stocks'!$A$6:$K$68,3,FALSE)</f>
        <v>LC</v>
      </c>
      <c r="N828" s="14" t="str">
        <f>VLOOKUP($C828,'Info on Coh Anal Stocks'!$A$6:$K$68,4,FALSE)</f>
        <v>Columbia Lower River Hatchery</v>
      </c>
      <c r="O828" s="14">
        <f>VLOOKUP($C828,'Info on Coh Anal Stocks'!$A$6:$K$68,5,FALSE)</f>
        <v>4</v>
      </c>
      <c r="P828" s="14">
        <f>VLOOKUP($C828,'Info on Coh Anal Stocks'!$A$6:$K$68,6,FALSE)</f>
        <v>2</v>
      </c>
      <c r="Q828" s="14">
        <f>VLOOKUP($C828,'Info on Coh Anal Stocks'!$A$6:$K$68,7,FALSE)</f>
        <v>4</v>
      </c>
      <c r="R828" s="14">
        <f>VLOOKUP($C828,'Info on Coh Anal Stocks'!$A$6:$K$68,8,FALSE)</f>
        <v>5</v>
      </c>
      <c r="S828" s="14">
        <f>VLOOKUP($C828,'Info on Coh Anal Stocks'!$A$6:$K$68,9,FALSE)</f>
        <v>0</v>
      </c>
      <c r="T828" s="14">
        <f>VLOOKUP($C828,'Info on Coh Anal Stocks'!$A$6:$K$68,10,FALSE)</f>
        <v>3</v>
      </c>
      <c r="U828">
        <f t="shared" si="53"/>
        <v>1999</v>
      </c>
      <c r="V828" s="14">
        <f>VLOOKUP($C828,'Info on Coh Anal Stocks'!$A$6:$K$68,10,FALSE)</f>
        <v>3</v>
      </c>
      <c r="W828" t="str">
        <f t="shared" si="54"/>
        <v>ocean</v>
      </c>
      <c r="X828">
        <f t="shared" si="51"/>
        <v>0</v>
      </c>
    </row>
    <row r="829" spans="1:24" x14ac:dyDescent="0.25">
      <c r="A829" s="14" t="str">
        <f t="shared" si="52"/>
        <v>LRH1999</v>
      </c>
      <c r="B829" s="14" t="s">
        <v>36</v>
      </c>
      <c r="C829" s="14" t="s">
        <v>49</v>
      </c>
      <c r="D829" s="14">
        <v>1999</v>
      </c>
      <c r="E829" s="14">
        <v>7.6825479999999995E-4</v>
      </c>
      <c r="F829" s="14">
        <v>1.193251E-2</v>
      </c>
      <c r="G829" s="14">
        <v>3.0289079999999999E-2</v>
      </c>
      <c r="H829" s="14">
        <v>2</v>
      </c>
      <c r="I829" s="14">
        <v>5</v>
      </c>
      <c r="J829" s="14" t="s">
        <v>238</v>
      </c>
      <c r="K829" s="14">
        <v>5</v>
      </c>
      <c r="L829" s="14" t="str">
        <f>VLOOKUP($C829,'Info on Coh Anal Stocks'!$A$6:$K$68,2,FALSE)</f>
        <v>CR</v>
      </c>
      <c r="M829" s="14" t="str">
        <f>VLOOKUP($C829,'Info on Coh Anal Stocks'!$A$6:$K$68,3,FALSE)</f>
        <v>LC</v>
      </c>
      <c r="N829" s="14" t="str">
        <f>VLOOKUP($C829,'Info on Coh Anal Stocks'!$A$6:$K$68,4,FALSE)</f>
        <v>Columbia Lower River Hatchery</v>
      </c>
      <c r="O829" s="14">
        <f>VLOOKUP($C829,'Info on Coh Anal Stocks'!$A$6:$K$68,5,FALSE)</f>
        <v>4</v>
      </c>
      <c r="P829" s="14">
        <f>VLOOKUP($C829,'Info on Coh Anal Stocks'!$A$6:$K$68,6,FALSE)</f>
        <v>2</v>
      </c>
      <c r="Q829" s="14">
        <f>VLOOKUP($C829,'Info on Coh Anal Stocks'!$A$6:$K$68,7,FALSE)</f>
        <v>4</v>
      </c>
      <c r="R829" s="14">
        <f>VLOOKUP($C829,'Info on Coh Anal Stocks'!$A$6:$K$68,8,FALSE)</f>
        <v>5</v>
      </c>
      <c r="S829" s="14">
        <f>VLOOKUP($C829,'Info on Coh Anal Stocks'!$A$6:$K$68,9,FALSE)</f>
        <v>0</v>
      </c>
      <c r="T829" s="14">
        <f>VLOOKUP($C829,'Info on Coh Anal Stocks'!$A$6:$K$68,10,FALSE)</f>
        <v>3</v>
      </c>
      <c r="U829">
        <f t="shared" si="53"/>
        <v>2000</v>
      </c>
      <c r="V829" s="14">
        <f>VLOOKUP($C829,'Info on Coh Anal Stocks'!$A$6:$K$68,10,FALSE)</f>
        <v>3</v>
      </c>
      <c r="W829" t="str">
        <f t="shared" si="54"/>
        <v>ocean</v>
      </c>
      <c r="X829">
        <f t="shared" si="51"/>
        <v>0</v>
      </c>
    </row>
    <row r="830" spans="1:24" x14ac:dyDescent="0.25">
      <c r="A830" s="14" t="str">
        <f t="shared" si="52"/>
        <v>LRH2000</v>
      </c>
      <c r="B830" s="14" t="s">
        <v>36</v>
      </c>
      <c r="C830" s="14" t="s">
        <v>49</v>
      </c>
      <c r="D830" s="14">
        <v>2000</v>
      </c>
      <c r="E830" s="14">
        <v>6.0249299999999995E-4</v>
      </c>
      <c r="F830" s="14">
        <v>1.277559E-2</v>
      </c>
      <c r="G830" s="14">
        <v>3.3801270000000001E-2</v>
      </c>
      <c r="H830" s="14">
        <v>2</v>
      </c>
      <c r="I830" s="14">
        <v>5</v>
      </c>
      <c r="J830" s="14" t="s">
        <v>238</v>
      </c>
      <c r="K830" s="14">
        <v>5</v>
      </c>
      <c r="L830" s="14" t="str">
        <f>VLOOKUP($C830,'Info on Coh Anal Stocks'!$A$6:$K$68,2,FALSE)</f>
        <v>CR</v>
      </c>
      <c r="M830" s="14" t="str">
        <f>VLOOKUP($C830,'Info on Coh Anal Stocks'!$A$6:$K$68,3,FALSE)</f>
        <v>LC</v>
      </c>
      <c r="N830" s="14" t="str">
        <f>VLOOKUP($C830,'Info on Coh Anal Stocks'!$A$6:$K$68,4,FALSE)</f>
        <v>Columbia Lower River Hatchery</v>
      </c>
      <c r="O830" s="14">
        <f>VLOOKUP($C830,'Info on Coh Anal Stocks'!$A$6:$K$68,5,FALSE)</f>
        <v>4</v>
      </c>
      <c r="P830" s="14">
        <f>VLOOKUP($C830,'Info on Coh Anal Stocks'!$A$6:$K$68,6,FALSE)</f>
        <v>2</v>
      </c>
      <c r="Q830" s="14">
        <f>VLOOKUP($C830,'Info on Coh Anal Stocks'!$A$6:$K$68,7,FALSE)</f>
        <v>4</v>
      </c>
      <c r="R830" s="14">
        <f>VLOOKUP($C830,'Info on Coh Anal Stocks'!$A$6:$K$68,8,FALSE)</f>
        <v>5</v>
      </c>
      <c r="S830" s="14">
        <f>VLOOKUP($C830,'Info on Coh Anal Stocks'!$A$6:$K$68,9,FALSE)</f>
        <v>0</v>
      </c>
      <c r="T830" s="14">
        <f>VLOOKUP($C830,'Info on Coh Anal Stocks'!$A$6:$K$68,10,FALSE)</f>
        <v>3</v>
      </c>
      <c r="U830">
        <f t="shared" si="53"/>
        <v>2001</v>
      </c>
      <c r="V830" s="14">
        <f>VLOOKUP($C830,'Info on Coh Anal Stocks'!$A$6:$K$68,10,FALSE)</f>
        <v>3</v>
      </c>
      <c r="W830" t="str">
        <f t="shared" si="54"/>
        <v>ocean</v>
      </c>
      <c r="X830">
        <f t="shared" si="51"/>
        <v>0</v>
      </c>
    </row>
    <row r="831" spans="1:24" x14ac:dyDescent="0.25">
      <c r="A831" s="14" t="str">
        <f t="shared" si="52"/>
        <v>LRH2001</v>
      </c>
      <c r="B831" s="14" t="s">
        <v>36</v>
      </c>
      <c r="C831" s="14" t="s">
        <v>49</v>
      </c>
      <c r="D831" s="14">
        <v>2001</v>
      </c>
      <c r="E831" s="19">
        <v>2.234991E-4</v>
      </c>
      <c r="F831" s="14">
        <v>3.5842690000000002E-3</v>
      </c>
      <c r="G831" s="14">
        <v>9.4750709999999998E-3</v>
      </c>
      <c r="H831" s="14">
        <v>2</v>
      </c>
      <c r="I831" s="14">
        <v>5</v>
      </c>
      <c r="J831" s="14" t="s">
        <v>238</v>
      </c>
      <c r="K831" s="14">
        <v>5</v>
      </c>
      <c r="L831" s="14" t="str">
        <f>VLOOKUP($C831,'Info on Coh Anal Stocks'!$A$6:$K$68,2,FALSE)</f>
        <v>CR</v>
      </c>
      <c r="M831" s="14" t="str">
        <f>VLOOKUP($C831,'Info on Coh Anal Stocks'!$A$6:$K$68,3,FALSE)</f>
        <v>LC</v>
      </c>
      <c r="N831" s="14" t="str">
        <f>VLOOKUP($C831,'Info on Coh Anal Stocks'!$A$6:$K$68,4,FALSE)</f>
        <v>Columbia Lower River Hatchery</v>
      </c>
      <c r="O831" s="14">
        <f>VLOOKUP($C831,'Info on Coh Anal Stocks'!$A$6:$K$68,5,FALSE)</f>
        <v>4</v>
      </c>
      <c r="P831" s="14">
        <f>VLOOKUP($C831,'Info on Coh Anal Stocks'!$A$6:$K$68,6,FALSE)</f>
        <v>2</v>
      </c>
      <c r="Q831" s="14">
        <f>VLOOKUP($C831,'Info on Coh Anal Stocks'!$A$6:$K$68,7,FALSE)</f>
        <v>4</v>
      </c>
      <c r="R831" s="14">
        <f>VLOOKUP($C831,'Info on Coh Anal Stocks'!$A$6:$K$68,8,FALSE)</f>
        <v>5</v>
      </c>
      <c r="S831" s="14">
        <f>VLOOKUP($C831,'Info on Coh Anal Stocks'!$A$6:$K$68,9,FALSE)</f>
        <v>0</v>
      </c>
      <c r="T831" s="14">
        <f>VLOOKUP($C831,'Info on Coh Anal Stocks'!$A$6:$K$68,10,FALSE)</f>
        <v>3</v>
      </c>
      <c r="U831">
        <f t="shared" si="53"/>
        <v>2002</v>
      </c>
      <c r="V831" s="14">
        <f>VLOOKUP($C831,'Info on Coh Anal Stocks'!$A$6:$K$68,10,FALSE)</f>
        <v>3</v>
      </c>
      <c r="W831" t="str">
        <f t="shared" si="54"/>
        <v>ocean</v>
      </c>
      <c r="X831">
        <f t="shared" si="51"/>
        <v>0</v>
      </c>
    </row>
    <row r="832" spans="1:24" x14ac:dyDescent="0.25">
      <c r="A832" s="14" t="str">
        <f t="shared" si="52"/>
        <v>LRH2002</v>
      </c>
      <c r="B832" s="14" t="s">
        <v>36</v>
      </c>
      <c r="C832" s="14" t="s">
        <v>49</v>
      </c>
      <c r="D832" s="14">
        <v>2002</v>
      </c>
      <c r="E832" s="19">
        <v>7.6756890000000003E-5</v>
      </c>
      <c r="F832" s="14">
        <v>8.7717610000000005E-4</v>
      </c>
      <c r="G832" s="14">
        <v>2.137023E-3</v>
      </c>
      <c r="H832" s="14">
        <v>2</v>
      </c>
      <c r="I832" s="14">
        <v>5</v>
      </c>
      <c r="J832" s="14" t="s">
        <v>238</v>
      </c>
      <c r="K832" s="14">
        <v>5</v>
      </c>
      <c r="L832" s="14" t="str">
        <f>VLOOKUP($C832,'Info on Coh Anal Stocks'!$A$6:$K$68,2,FALSE)</f>
        <v>CR</v>
      </c>
      <c r="M832" s="14" t="str">
        <f>VLOOKUP($C832,'Info on Coh Anal Stocks'!$A$6:$K$68,3,FALSE)</f>
        <v>LC</v>
      </c>
      <c r="N832" s="14" t="str">
        <f>VLOOKUP($C832,'Info on Coh Anal Stocks'!$A$6:$K$68,4,FALSE)</f>
        <v>Columbia Lower River Hatchery</v>
      </c>
      <c r="O832" s="14">
        <f>VLOOKUP($C832,'Info on Coh Anal Stocks'!$A$6:$K$68,5,FALSE)</f>
        <v>4</v>
      </c>
      <c r="P832" s="14">
        <f>VLOOKUP($C832,'Info on Coh Anal Stocks'!$A$6:$K$68,6,FALSE)</f>
        <v>2</v>
      </c>
      <c r="Q832" s="14">
        <f>VLOOKUP($C832,'Info on Coh Anal Stocks'!$A$6:$K$68,7,FALSE)</f>
        <v>4</v>
      </c>
      <c r="R832" s="14">
        <f>VLOOKUP($C832,'Info on Coh Anal Stocks'!$A$6:$K$68,8,FALSE)</f>
        <v>5</v>
      </c>
      <c r="S832" s="14">
        <f>VLOOKUP($C832,'Info on Coh Anal Stocks'!$A$6:$K$68,9,FALSE)</f>
        <v>0</v>
      </c>
      <c r="T832" s="14">
        <f>VLOOKUP($C832,'Info on Coh Anal Stocks'!$A$6:$K$68,10,FALSE)</f>
        <v>3</v>
      </c>
      <c r="U832">
        <f t="shared" si="53"/>
        <v>2003</v>
      </c>
      <c r="V832" s="14">
        <f>VLOOKUP($C832,'Info on Coh Anal Stocks'!$A$6:$K$68,10,FALSE)</f>
        <v>3</v>
      </c>
      <c r="W832" t="str">
        <f t="shared" si="54"/>
        <v>ocean</v>
      </c>
      <c r="X832">
        <f t="shared" si="51"/>
        <v>0</v>
      </c>
    </row>
    <row r="833" spans="1:24" x14ac:dyDescent="0.25">
      <c r="A833" s="14" t="str">
        <f t="shared" si="52"/>
        <v>LRH2003</v>
      </c>
      <c r="B833" s="14" t="s">
        <v>36</v>
      </c>
      <c r="C833" s="14" t="s">
        <v>49</v>
      </c>
      <c r="D833" s="14">
        <v>2003</v>
      </c>
      <c r="E833" s="19">
        <v>8.3968059999999997E-5</v>
      </c>
      <c r="F833" s="14">
        <v>3.9885950000000001E-4</v>
      </c>
      <c r="G833" s="14">
        <v>9.5056440000000002E-4</v>
      </c>
      <c r="H833" s="14">
        <v>2</v>
      </c>
      <c r="I833" s="14">
        <v>5</v>
      </c>
      <c r="J833" s="14" t="s">
        <v>238</v>
      </c>
      <c r="K833" s="14">
        <v>5</v>
      </c>
      <c r="L833" s="14" t="str">
        <f>VLOOKUP($C833,'Info on Coh Anal Stocks'!$A$6:$K$68,2,FALSE)</f>
        <v>CR</v>
      </c>
      <c r="M833" s="14" t="str">
        <f>VLOOKUP($C833,'Info on Coh Anal Stocks'!$A$6:$K$68,3,FALSE)</f>
        <v>LC</v>
      </c>
      <c r="N833" s="14" t="str">
        <f>VLOOKUP($C833,'Info on Coh Anal Stocks'!$A$6:$K$68,4,FALSE)</f>
        <v>Columbia Lower River Hatchery</v>
      </c>
      <c r="O833" s="14">
        <f>VLOOKUP($C833,'Info on Coh Anal Stocks'!$A$6:$K$68,5,FALSE)</f>
        <v>4</v>
      </c>
      <c r="P833" s="14">
        <f>VLOOKUP($C833,'Info on Coh Anal Stocks'!$A$6:$K$68,6,FALSE)</f>
        <v>2</v>
      </c>
      <c r="Q833" s="14">
        <f>VLOOKUP($C833,'Info on Coh Anal Stocks'!$A$6:$K$68,7,FALSE)</f>
        <v>4</v>
      </c>
      <c r="R833" s="14">
        <f>VLOOKUP($C833,'Info on Coh Anal Stocks'!$A$6:$K$68,8,FALSE)</f>
        <v>5</v>
      </c>
      <c r="S833" s="14">
        <f>VLOOKUP($C833,'Info on Coh Anal Stocks'!$A$6:$K$68,9,FALSE)</f>
        <v>0</v>
      </c>
      <c r="T833" s="14">
        <f>VLOOKUP($C833,'Info on Coh Anal Stocks'!$A$6:$K$68,10,FALSE)</f>
        <v>3</v>
      </c>
      <c r="U833">
        <f t="shared" si="53"/>
        <v>2004</v>
      </c>
      <c r="V833" s="14">
        <f>VLOOKUP($C833,'Info on Coh Anal Stocks'!$A$6:$K$68,10,FALSE)</f>
        <v>3</v>
      </c>
      <c r="W833" t="str">
        <f t="shared" si="54"/>
        <v>ocean</v>
      </c>
      <c r="X833">
        <f t="shared" si="51"/>
        <v>0</v>
      </c>
    </row>
    <row r="834" spans="1:24" x14ac:dyDescent="0.25">
      <c r="A834" s="14" t="str">
        <f t="shared" si="52"/>
        <v>LRH2004</v>
      </c>
      <c r="B834" s="14" t="s">
        <v>36</v>
      </c>
      <c r="C834" s="14" t="s">
        <v>49</v>
      </c>
      <c r="D834" s="14">
        <v>2004</v>
      </c>
      <c r="E834" s="19">
        <v>4.0605870000000002E-5</v>
      </c>
      <c r="F834" s="14">
        <v>4.846664E-4</v>
      </c>
      <c r="G834" s="14">
        <v>1.1462950000000001E-3</v>
      </c>
      <c r="H834" s="14">
        <v>2</v>
      </c>
      <c r="I834" s="14">
        <v>5</v>
      </c>
      <c r="J834" s="14" t="s">
        <v>238</v>
      </c>
      <c r="K834" s="14">
        <v>5</v>
      </c>
      <c r="L834" s="14" t="str">
        <f>VLOOKUP($C834,'Info on Coh Anal Stocks'!$A$6:$K$68,2,FALSE)</f>
        <v>CR</v>
      </c>
      <c r="M834" s="14" t="str">
        <f>VLOOKUP($C834,'Info on Coh Anal Stocks'!$A$6:$K$68,3,FALSE)</f>
        <v>LC</v>
      </c>
      <c r="N834" s="14" t="str">
        <f>VLOOKUP($C834,'Info on Coh Anal Stocks'!$A$6:$K$68,4,FALSE)</f>
        <v>Columbia Lower River Hatchery</v>
      </c>
      <c r="O834" s="14">
        <f>VLOOKUP($C834,'Info on Coh Anal Stocks'!$A$6:$K$68,5,FALSE)</f>
        <v>4</v>
      </c>
      <c r="P834" s="14">
        <f>VLOOKUP($C834,'Info on Coh Anal Stocks'!$A$6:$K$68,6,FALSE)</f>
        <v>2</v>
      </c>
      <c r="Q834" s="14">
        <f>VLOOKUP($C834,'Info on Coh Anal Stocks'!$A$6:$K$68,7,FALSE)</f>
        <v>4</v>
      </c>
      <c r="R834" s="14">
        <f>VLOOKUP($C834,'Info on Coh Anal Stocks'!$A$6:$K$68,8,FALSE)</f>
        <v>5</v>
      </c>
      <c r="S834" s="14">
        <f>VLOOKUP($C834,'Info on Coh Anal Stocks'!$A$6:$K$68,9,FALSE)</f>
        <v>0</v>
      </c>
      <c r="T834" s="14">
        <f>VLOOKUP($C834,'Info on Coh Anal Stocks'!$A$6:$K$68,10,FALSE)</f>
        <v>3</v>
      </c>
      <c r="U834">
        <f t="shared" si="53"/>
        <v>2005</v>
      </c>
      <c r="V834" s="14">
        <f>VLOOKUP($C834,'Info on Coh Anal Stocks'!$A$6:$K$68,10,FALSE)</f>
        <v>3</v>
      </c>
      <c r="W834" t="str">
        <f t="shared" si="54"/>
        <v>ocean</v>
      </c>
      <c r="X834">
        <f t="shared" si="51"/>
        <v>0</v>
      </c>
    </row>
    <row r="835" spans="1:24" x14ac:dyDescent="0.25">
      <c r="A835" s="14" t="str">
        <f t="shared" si="52"/>
        <v>LRH2005</v>
      </c>
      <c r="B835" s="14" t="s">
        <v>36</v>
      </c>
      <c r="C835" s="14" t="s">
        <v>49</v>
      </c>
      <c r="D835" s="14">
        <v>2005</v>
      </c>
      <c r="E835" s="19">
        <v>2.3096100000000001E-4</v>
      </c>
      <c r="F835" s="14">
        <v>2.4157639999999999E-3</v>
      </c>
      <c r="G835" s="14">
        <v>5.9424760000000004E-3</v>
      </c>
      <c r="H835" s="14">
        <v>2</v>
      </c>
      <c r="I835" s="14">
        <v>5</v>
      </c>
      <c r="J835" s="14" t="s">
        <v>238</v>
      </c>
      <c r="K835" s="14">
        <v>5</v>
      </c>
      <c r="L835" s="14" t="str">
        <f>VLOOKUP($C835,'Info on Coh Anal Stocks'!$A$6:$K$68,2,FALSE)</f>
        <v>CR</v>
      </c>
      <c r="M835" s="14" t="str">
        <f>VLOOKUP($C835,'Info on Coh Anal Stocks'!$A$6:$K$68,3,FALSE)</f>
        <v>LC</v>
      </c>
      <c r="N835" s="14" t="str">
        <f>VLOOKUP($C835,'Info on Coh Anal Stocks'!$A$6:$K$68,4,FALSE)</f>
        <v>Columbia Lower River Hatchery</v>
      </c>
      <c r="O835" s="14">
        <f>VLOOKUP($C835,'Info on Coh Anal Stocks'!$A$6:$K$68,5,FALSE)</f>
        <v>4</v>
      </c>
      <c r="P835" s="14">
        <f>VLOOKUP($C835,'Info on Coh Anal Stocks'!$A$6:$K$68,6,FALSE)</f>
        <v>2</v>
      </c>
      <c r="Q835" s="14">
        <f>VLOOKUP($C835,'Info on Coh Anal Stocks'!$A$6:$K$68,7,FALSE)</f>
        <v>4</v>
      </c>
      <c r="R835" s="14">
        <f>VLOOKUP($C835,'Info on Coh Anal Stocks'!$A$6:$K$68,8,FALSE)</f>
        <v>5</v>
      </c>
      <c r="S835" s="14">
        <f>VLOOKUP($C835,'Info on Coh Anal Stocks'!$A$6:$K$68,9,FALSE)</f>
        <v>0</v>
      </c>
      <c r="T835" s="14">
        <f>VLOOKUP($C835,'Info on Coh Anal Stocks'!$A$6:$K$68,10,FALSE)</f>
        <v>3</v>
      </c>
      <c r="U835">
        <f t="shared" si="53"/>
        <v>2006</v>
      </c>
      <c r="V835" s="14">
        <f>VLOOKUP($C835,'Info on Coh Anal Stocks'!$A$6:$K$68,10,FALSE)</f>
        <v>3</v>
      </c>
      <c r="W835" t="str">
        <f t="shared" si="54"/>
        <v>ocean</v>
      </c>
      <c r="X835">
        <f t="shared" si="51"/>
        <v>0</v>
      </c>
    </row>
    <row r="836" spans="1:24" x14ac:dyDescent="0.25">
      <c r="A836" s="14" t="str">
        <f t="shared" si="52"/>
        <v>LRH2006</v>
      </c>
      <c r="B836" s="14" t="s">
        <v>36</v>
      </c>
      <c r="C836" s="14" t="s">
        <v>49</v>
      </c>
      <c r="D836" s="14">
        <v>2006</v>
      </c>
      <c r="E836" s="14">
        <v>1.418549E-4</v>
      </c>
      <c r="F836" s="14">
        <v>1.9873669999999999E-3</v>
      </c>
      <c r="G836" s="14">
        <v>4.8017140000000003E-3</v>
      </c>
      <c r="H836" s="14">
        <v>2</v>
      </c>
      <c r="I836" s="14">
        <v>5</v>
      </c>
      <c r="J836" s="14" t="s">
        <v>238</v>
      </c>
      <c r="K836" s="14">
        <v>5</v>
      </c>
      <c r="L836" s="14" t="str">
        <f>VLOOKUP($C836,'Info on Coh Anal Stocks'!$A$6:$K$68,2,FALSE)</f>
        <v>CR</v>
      </c>
      <c r="M836" s="14" t="str">
        <f>VLOOKUP($C836,'Info on Coh Anal Stocks'!$A$6:$K$68,3,FALSE)</f>
        <v>LC</v>
      </c>
      <c r="N836" s="14" t="str">
        <f>VLOOKUP($C836,'Info on Coh Anal Stocks'!$A$6:$K$68,4,FALSE)</f>
        <v>Columbia Lower River Hatchery</v>
      </c>
      <c r="O836" s="14">
        <f>VLOOKUP($C836,'Info on Coh Anal Stocks'!$A$6:$K$68,5,FALSE)</f>
        <v>4</v>
      </c>
      <c r="P836" s="14">
        <f>VLOOKUP($C836,'Info on Coh Anal Stocks'!$A$6:$K$68,6,FALSE)</f>
        <v>2</v>
      </c>
      <c r="Q836" s="14">
        <f>VLOOKUP($C836,'Info on Coh Anal Stocks'!$A$6:$K$68,7,FALSE)</f>
        <v>4</v>
      </c>
      <c r="R836" s="14">
        <f>VLOOKUP($C836,'Info on Coh Anal Stocks'!$A$6:$K$68,8,FALSE)</f>
        <v>5</v>
      </c>
      <c r="S836" s="14">
        <f>VLOOKUP($C836,'Info on Coh Anal Stocks'!$A$6:$K$68,9,FALSE)</f>
        <v>0</v>
      </c>
      <c r="T836" s="14">
        <f>VLOOKUP($C836,'Info on Coh Anal Stocks'!$A$6:$K$68,10,FALSE)</f>
        <v>3</v>
      </c>
      <c r="U836">
        <f t="shared" si="53"/>
        <v>2007</v>
      </c>
      <c r="V836" s="14">
        <f>VLOOKUP($C836,'Info on Coh Anal Stocks'!$A$6:$K$68,10,FALSE)</f>
        <v>3</v>
      </c>
      <c r="W836" t="str">
        <f t="shared" si="54"/>
        <v>ocean</v>
      </c>
      <c r="X836">
        <f t="shared" si="51"/>
        <v>0</v>
      </c>
    </row>
    <row r="837" spans="1:24" x14ac:dyDescent="0.25">
      <c r="A837" s="14" t="str">
        <f t="shared" si="52"/>
        <v>LRH2007</v>
      </c>
      <c r="B837" s="14" t="s">
        <v>36</v>
      </c>
      <c r="C837" s="14" t="s">
        <v>49</v>
      </c>
      <c r="D837" s="14">
        <v>2007</v>
      </c>
      <c r="E837" s="14">
        <v>6.4147469999999997E-4</v>
      </c>
      <c r="F837" s="14">
        <v>7.9024760000000003E-3</v>
      </c>
      <c r="G837" s="14">
        <v>1.8898649999999999E-2</v>
      </c>
      <c r="H837" s="14">
        <v>2</v>
      </c>
      <c r="I837" s="14">
        <v>5</v>
      </c>
      <c r="J837" s="14" t="s">
        <v>238</v>
      </c>
      <c r="K837" s="14">
        <v>5</v>
      </c>
      <c r="L837" s="14" t="str">
        <f>VLOOKUP($C837,'Info on Coh Anal Stocks'!$A$6:$K$68,2,FALSE)</f>
        <v>CR</v>
      </c>
      <c r="M837" s="14" t="str">
        <f>VLOOKUP($C837,'Info on Coh Anal Stocks'!$A$6:$K$68,3,FALSE)</f>
        <v>LC</v>
      </c>
      <c r="N837" s="14" t="str">
        <f>VLOOKUP($C837,'Info on Coh Anal Stocks'!$A$6:$K$68,4,FALSE)</f>
        <v>Columbia Lower River Hatchery</v>
      </c>
      <c r="O837" s="14">
        <f>VLOOKUP($C837,'Info on Coh Anal Stocks'!$A$6:$K$68,5,FALSE)</f>
        <v>4</v>
      </c>
      <c r="P837" s="14">
        <f>VLOOKUP($C837,'Info on Coh Anal Stocks'!$A$6:$K$68,6,FALSE)</f>
        <v>2</v>
      </c>
      <c r="Q837" s="14">
        <f>VLOOKUP($C837,'Info on Coh Anal Stocks'!$A$6:$K$68,7,FALSE)</f>
        <v>4</v>
      </c>
      <c r="R837" s="14">
        <f>VLOOKUP($C837,'Info on Coh Anal Stocks'!$A$6:$K$68,8,FALSE)</f>
        <v>5</v>
      </c>
      <c r="S837" s="14">
        <f>VLOOKUP($C837,'Info on Coh Anal Stocks'!$A$6:$K$68,9,FALSE)</f>
        <v>0</v>
      </c>
      <c r="T837" s="14">
        <f>VLOOKUP($C837,'Info on Coh Anal Stocks'!$A$6:$K$68,10,FALSE)</f>
        <v>3</v>
      </c>
      <c r="U837">
        <f t="shared" si="53"/>
        <v>2008</v>
      </c>
      <c r="V837" s="14">
        <f>VLOOKUP($C837,'Info on Coh Anal Stocks'!$A$6:$K$68,10,FALSE)</f>
        <v>3</v>
      </c>
      <c r="W837" t="str">
        <f t="shared" si="54"/>
        <v>ocean</v>
      </c>
      <c r="X837">
        <f t="shared" si="51"/>
        <v>0</v>
      </c>
    </row>
    <row r="838" spans="1:24" x14ac:dyDescent="0.25">
      <c r="A838" s="14" t="str">
        <f t="shared" si="52"/>
        <v>LRH2008</v>
      </c>
      <c r="B838" s="14" t="s">
        <v>36</v>
      </c>
      <c r="C838" s="14" t="s">
        <v>49</v>
      </c>
      <c r="D838" s="14">
        <v>2008</v>
      </c>
      <c r="E838" s="19">
        <v>5.8075979999999998E-4</v>
      </c>
      <c r="F838" s="14">
        <v>3.0603399999999999E-3</v>
      </c>
      <c r="G838" s="14">
        <v>7.0744919999999999E-3</v>
      </c>
      <c r="H838" s="14">
        <v>2</v>
      </c>
      <c r="I838" s="14">
        <v>5</v>
      </c>
      <c r="J838" s="14" t="s">
        <v>238</v>
      </c>
      <c r="K838" s="14">
        <v>5</v>
      </c>
      <c r="L838" s="14" t="str">
        <f>VLOOKUP($C838,'Info on Coh Anal Stocks'!$A$6:$K$68,2,FALSE)</f>
        <v>CR</v>
      </c>
      <c r="M838" s="14" t="str">
        <f>VLOOKUP($C838,'Info on Coh Anal Stocks'!$A$6:$K$68,3,FALSE)</f>
        <v>LC</v>
      </c>
      <c r="N838" s="14" t="str">
        <f>VLOOKUP($C838,'Info on Coh Anal Stocks'!$A$6:$K$68,4,FALSE)</f>
        <v>Columbia Lower River Hatchery</v>
      </c>
      <c r="O838" s="14">
        <f>VLOOKUP($C838,'Info on Coh Anal Stocks'!$A$6:$K$68,5,FALSE)</f>
        <v>4</v>
      </c>
      <c r="P838" s="14">
        <f>VLOOKUP($C838,'Info on Coh Anal Stocks'!$A$6:$K$68,6,FALSE)</f>
        <v>2</v>
      </c>
      <c r="Q838" s="14">
        <f>VLOOKUP($C838,'Info on Coh Anal Stocks'!$A$6:$K$68,7,FALSE)</f>
        <v>4</v>
      </c>
      <c r="R838" s="14">
        <f>VLOOKUP($C838,'Info on Coh Anal Stocks'!$A$6:$K$68,8,FALSE)</f>
        <v>5</v>
      </c>
      <c r="S838" s="14">
        <f>VLOOKUP($C838,'Info on Coh Anal Stocks'!$A$6:$K$68,9,FALSE)</f>
        <v>0</v>
      </c>
      <c r="T838" s="14">
        <f>VLOOKUP($C838,'Info on Coh Anal Stocks'!$A$6:$K$68,10,FALSE)</f>
        <v>3</v>
      </c>
      <c r="U838">
        <f t="shared" si="53"/>
        <v>2009</v>
      </c>
      <c r="V838" s="14">
        <f>VLOOKUP($C838,'Info on Coh Anal Stocks'!$A$6:$K$68,10,FALSE)</f>
        <v>3</v>
      </c>
      <c r="W838" t="str">
        <f t="shared" si="54"/>
        <v>ocean</v>
      </c>
      <c r="X838">
        <f t="shared" si="51"/>
        <v>0</v>
      </c>
    </row>
    <row r="839" spans="1:24" x14ac:dyDescent="0.25">
      <c r="A839" s="14" t="str">
        <f t="shared" si="52"/>
        <v>LRH2009</v>
      </c>
      <c r="B839" s="14" t="s">
        <v>36</v>
      </c>
      <c r="C839" s="14" t="s">
        <v>49</v>
      </c>
      <c r="D839" s="14">
        <v>2009</v>
      </c>
      <c r="E839" s="14">
        <v>8.0881569999999997E-4</v>
      </c>
      <c r="F839" s="14">
        <v>4.7434349999999998E-3</v>
      </c>
      <c r="G839" s="14">
        <v>1.102061E-2</v>
      </c>
      <c r="H839" s="14">
        <v>2</v>
      </c>
      <c r="I839" s="14">
        <v>5</v>
      </c>
      <c r="J839" s="14" t="s">
        <v>238</v>
      </c>
      <c r="K839" s="14">
        <v>5</v>
      </c>
      <c r="L839" s="14" t="str">
        <f>VLOOKUP($C839,'Info on Coh Anal Stocks'!$A$6:$K$68,2,FALSE)</f>
        <v>CR</v>
      </c>
      <c r="M839" s="14" t="str">
        <f>VLOOKUP($C839,'Info on Coh Anal Stocks'!$A$6:$K$68,3,FALSE)</f>
        <v>LC</v>
      </c>
      <c r="N839" s="14" t="str">
        <f>VLOOKUP($C839,'Info on Coh Anal Stocks'!$A$6:$K$68,4,FALSE)</f>
        <v>Columbia Lower River Hatchery</v>
      </c>
      <c r="O839" s="14">
        <f>VLOOKUP($C839,'Info on Coh Anal Stocks'!$A$6:$K$68,5,FALSE)</f>
        <v>4</v>
      </c>
      <c r="P839" s="14">
        <f>VLOOKUP($C839,'Info on Coh Anal Stocks'!$A$6:$K$68,6,FALSE)</f>
        <v>2</v>
      </c>
      <c r="Q839" s="14">
        <f>VLOOKUP($C839,'Info on Coh Anal Stocks'!$A$6:$K$68,7,FALSE)</f>
        <v>4</v>
      </c>
      <c r="R839" s="14">
        <f>VLOOKUP($C839,'Info on Coh Anal Stocks'!$A$6:$K$68,8,FALSE)</f>
        <v>5</v>
      </c>
      <c r="S839" s="14">
        <f>VLOOKUP($C839,'Info on Coh Anal Stocks'!$A$6:$K$68,9,FALSE)</f>
        <v>0</v>
      </c>
      <c r="T839" s="14">
        <f>VLOOKUP($C839,'Info on Coh Anal Stocks'!$A$6:$K$68,10,FALSE)</f>
        <v>3</v>
      </c>
      <c r="U839">
        <f t="shared" si="53"/>
        <v>2010</v>
      </c>
      <c r="V839" s="14">
        <f>VLOOKUP($C839,'Info on Coh Anal Stocks'!$A$6:$K$68,10,FALSE)</f>
        <v>3</v>
      </c>
      <c r="W839" t="str">
        <f t="shared" si="54"/>
        <v>ocean</v>
      </c>
      <c r="X839">
        <f t="shared" si="51"/>
        <v>0</v>
      </c>
    </row>
    <row r="840" spans="1:24" x14ac:dyDescent="0.25">
      <c r="A840" s="14" t="str">
        <f t="shared" si="52"/>
        <v>LRH2010</v>
      </c>
      <c r="B840" s="14" t="s">
        <v>36</v>
      </c>
      <c r="C840" s="14" t="s">
        <v>49</v>
      </c>
      <c r="D840" s="14">
        <v>2010</v>
      </c>
      <c r="E840" s="19">
        <v>1.861299E-4</v>
      </c>
      <c r="F840" s="14">
        <v>1.410838E-3</v>
      </c>
      <c r="G840" s="14">
        <v>3.3172319999999998E-3</v>
      </c>
      <c r="H840" s="14">
        <v>2</v>
      </c>
      <c r="I840" s="14">
        <v>5</v>
      </c>
      <c r="J840" s="14" t="s">
        <v>238</v>
      </c>
      <c r="K840" s="14">
        <v>5</v>
      </c>
      <c r="L840" s="14" t="str">
        <f>VLOOKUP($C840,'Info on Coh Anal Stocks'!$A$6:$K$68,2,FALSE)</f>
        <v>CR</v>
      </c>
      <c r="M840" s="14" t="str">
        <f>VLOOKUP($C840,'Info on Coh Anal Stocks'!$A$6:$K$68,3,FALSE)</f>
        <v>LC</v>
      </c>
      <c r="N840" s="14" t="str">
        <f>VLOOKUP($C840,'Info on Coh Anal Stocks'!$A$6:$K$68,4,FALSE)</f>
        <v>Columbia Lower River Hatchery</v>
      </c>
      <c r="O840" s="14">
        <f>VLOOKUP($C840,'Info on Coh Anal Stocks'!$A$6:$K$68,5,FALSE)</f>
        <v>4</v>
      </c>
      <c r="P840" s="14">
        <f>VLOOKUP($C840,'Info on Coh Anal Stocks'!$A$6:$K$68,6,FALSE)</f>
        <v>2</v>
      </c>
      <c r="Q840" s="14">
        <f>VLOOKUP($C840,'Info on Coh Anal Stocks'!$A$6:$K$68,7,FALSE)</f>
        <v>4</v>
      </c>
      <c r="R840" s="14">
        <f>VLOOKUP($C840,'Info on Coh Anal Stocks'!$A$6:$K$68,8,FALSE)</f>
        <v>5</v>
      </c>
      <c r="S840" s="14">
        <f>VLOOKUP($C840,'Info on Coh Anal Stocks'!$A$6:$K$68,9,FALSE)</f>
        <v>0</v>
      </c>
      <c r="T840" s="14">
        <f>VLOOKUP($C840,'Info on Coh Anal Stocks'!$A$6:$K$68,10,FALSE)</f>
        <v>3</v>
      </c>
      <c r="U840">
        <f t="shared" si="53"/>
        <v>2011</v>
      </c>
      <c r="V840" s="14">
        <f>VLOOKUP($C840,'Info on Coh Anal Stocks'!$A$6:$K$68,10,FALSE)</f>
        <v>3</v>
      </c>
      <c r="W840" t="str">
        <f t="shared" si="54"/>
        <v>ocean</v>
      </c>
      <c r="X840">
        <f t="shared" si="51"/>
        <v>0</v>
      </c>
    </row>
    <row r="841" spans="1:24" x14ac:dyDescent="0.25">
      <c r="A841" s="14" t="str">
        <f t="shared" si="52"/>
        <v>LRH2011</v>
      </c>
      <c r="B841" s="14" t="s">
        <v>36</v>
      </c>
      <c r="C841" s="14" t="s">
        <v>49</v>
      </c>
      <c r="D841" s="14">
        <v>2011</v>
      </c>
      <c r="E841" s="19">
        <v>6.373056E-4</v>
      </c>
      <c r="F841" s="14">
        <v>5.0424129999999999E-3</v>
      </c>
      <c r="G841" s="14">
        <v>1.210234E-2</v>
      </c>
      <c r="H841" s="14">
        <v>2</v>
      </c>
      <c r="I841" s="14">
        <v>5</v>
      </c>
      <c r="J841" s="14" t="s">
        <v>239</v>
      </c>
      <c r="K841" s="14">
        <v>4</v>
      </c>
      <c r="L841" s="14" t="str">
        <f>VLOOKUP($C841,'Info on Coh Anal Stocks'!$A$6:$K$68,2,FALSE)</f>
        <v>CR</v>
      </c>
      <c r="M841" s="14" t="str">
        <f>VLOOKUP($C841,'Info on Coh Anal Stocks'!$A$6:$K$68,3,FALSE)</f>
        <v>LC</v>
      </c>
      <c r="N841" s="14" t="str">
        <f>VLOOKUP($C841,'Info on Coh Anal Stocks'!$A$6:$K$68,4,FALSE)</f>
        <v>Columbia Lower River Hatchery</v>
      </c>
      <c r="O841" s="14">
        <f>VLOOKUP($C841,'Info on Coh Anal Stocks'!$A$6:$K$68,5,FALSE)</f>
        <v>4</v>
      </c>
      <c r="P841" s="14">
        <f>VLOOKUP($C841,'Info on Coh Anal Stocks'!$A$6:$K$68,6,FALSE)</f>
        <v>2</v>
      </c>
      <c r="Q841" s="14">
        <f>VLOOKUP($C841,'Info on Coh Anal Stocks'!$A$6:$K$68,7,FALSE)</f>
        <v>4</v>
      </c>
      <c r="R841" s="14">
        <f>VLOOKUP($C841,'Info on Coh Anal Stocks'!$A$6:$K$68,8,FALSE)</f>
        <v>5</v>
      </c>
      <c r="S841" s="14">
        <f>VLOOKUP($C841,'Info on Coh Anal Stocks'!$A$6:$K$68,9,FALSE)</f>
        <v>0</v>
      </c>
      <c r="T841" s="14">
        <f>VLOOKUP($C841,'Info on Coh Anal Stocks'!$A$6:$K$68,10,FALSE)</f>
        <v>3</v>
      </c>
      <c r="U841">
        <f t="shared" si="53"/>
        <v>2012</v>
      </c>
      <c r="V841" s="14">
        <f>VLOOKUP($C841,'Info on Coh Anal Stocks'!$A$6:$K$68,10,FALSE)</f>
        <v>3</v>
      </c>
      <c r="W841" t="str">
        <f t="shared" si="54"/>
        <v>ocean</v>
      </c>
      <c r="X841">
        <f t="shared" si="51"/>
        <v>1</v>
      </c>
    </row>
    <row r="842" spans="1:24" x14ac:dyDescent="0.25">
      <c r="A842" s="14" t="str">
        <f t="shared" si="52"/>
        <v>LRH2012</v>
      </c>
      <c r="B842" s="14" t="s">
        <v>36</v>
      </c>
      <c r="C842" s="14" t="s">
        <v>49</v>
      </c>
      <c r="D842" s="14">
        <v>2012</v>
      </c>
      <c r="E842" s="14">
        <v>6.6992359999999999E-4</v>
      </c>
      <c r="F842" s="14">
        <v>4.9836330000000003E-3</v>
      </c>
      <c r="G842" s="14">
        <v>1.3507129999999999E-2</v>
      </c>
      <c r="H842" s="14">
        <v>2</v>
      </c>
      <c r="I842" s="14">
        <v>5</v>
      </c>
      <c r="J842" s="14" t="s">
        <v>239</v>
      </c>
      <c r="K842" s="14">
        <v>3</v>
      </c>
      <c r="L842" s="14" t="str">
        <f>VLOOKUP($C842,'Info on Coh Anal Stocks'!$A$6:$K$68,2,FALSE)</f>
        <v>CR</v>
      </c>
      <c r="M842" s="14" t="str">
        <f>VLOOKUP($C842,'Info on Coh Anal Stocks'!$A$6:$K$68,3,FALSE)</f>
        <v>LC</v>
      </c>
      <c r="N842" s="14" t="str">
        <f>VLOOKUP($C842,'Info on Coh Anal Stocks'!$A$6:$K$68,4,FALSE)</f>
        <v>Columbia Lower River Hatchery</v>
      </c>
      <c r="O842" s="14">
        <f>VLOOKUP($C842,'Info on Coh Anal Stocks'!$A$6:$K$68,5,FALSE)</f>
        <v>4</v>
      </c>
      <c r="P842" s="14">
        <f>VLOOKUP($C842,'Info on Coh Anal Stocks'!$A$6:$K$68,6,FALSE)</f>
        <v>2</v>
      </c>
      <c r="Q842" s="14">
        <f>VLOOKUP($C842,'Info on Coh Anal Stocks'!$A$6:$K$68,7,FALSE)</f>
        <v>4</v>
      </c>
      <c r="R842" s="14">
        <f>VLOOKUP($C842,'Info on Coh Anal Stocks'!$A$6:$K$68,8,FALSE)</f>
        <v>5</v>
      </c>
      <c r="S842" s="14">
        <f>VLOOKUP($C842,'Info on Coh Anal Stocks'!$A$6:$K$68,9,FALSE)</f>
        <v>0</v>
      </c>
      <c r="T842" s="14">
        <f>VLOOKUP($C842,'Info on Coh Anal Stocks'!$A$6:$K$68,10,FALSE)</f>
        <v>3</v>
      </c>
      <c r="U842">
        <f t="shared" si="53"/>
        <v>2013</v>
      </c>
      <c r="V842" s="14">
        <f>VLOOKUP($C842,'Info on Coh Anal Stocks'!$A$6:$K$68,10,FALSE)</f>
        <v>3</v>
      </c>
      <c r="W842" t="str">
        <f t="shared" si="54"/>
        <v>ocean</v>
      </c>
      <c r="X842">
        <f t="shared" ref="X842:X905" si="55">IF(EXACT(I842,"na"),"na",I842-K842)</f>
        <v>2</v>
      </c>
    </row>
    <row r="843" spans="1:24" x14ac:dyDescent="0.25">
      <c r="A843" s="14" t="str">
        <f t="shared" si="52"/>
        <v>LRH2013</v>
      </c>
      <c r="B843" s="14" t="s">
        <v>36</v>
      </c>
      <c r="C843" s="14" t="s">
        <v>49</v>
      </c>
      <c r="D843" s="14">
        <v>2013</v>
      </c>
      <c r="E843" s="14">
        <v>3.0021909999999999E-4</v>
      </c>
      <c r="F843" s="14">
        <v>3.0021909999999999E-4</v>
      </c>
      <c r="G843" s="14">
        <v>4.891154E-3</v>
      </c>
      <c r="H843" s="14">
        <v>2</v>
      </c>
      <c r="I843" s="14">
        <v>5</v>
      </c>
      <c r="J843" s="14" t="s">
        <v>239</v>
      </c>
      <c r="K843" s="14">
        <v>2</v>
      </c>
      <c r="L843" s="14" t="str">
        <f>VLOOKUP($C843,'Info on Coh Anal Stocks'!$A$6:$K$68,2,FALSE)</f>
        <v>CR</v>
      </c>
      <c r="M843" s="14" t="str">
        <f>VLOOKUP($C843,'Info on Coh Anal Stocks'!$A$6:$K$68,3,FALSE)</f>
        <v>LC</v>
      </c>
      <c r="N843" s="14" t="str">
        <f>VLOOKUP($C843,'Info on Coh Anal Stocks'!$A$6:$K$68,4,FALSE)</f>
        <v>Columbia Lower River Hatchery</v>
      </c>
      <c r="O843" s="14">
        <f>VLOOKUP($C843,'Info on Coh Anal Stocks'!$A$6:$K$68,5,FALSE)</f>
        <v>4</v>
      </c>
      <c r="P843" s="14">
        <f>VLOOKUP($C843,'Info on Coh Anal Stocks'!$A$6:$K$68,6,FALSE)</f>
        <v>2</v>
      </c>
      <c r="Q843" s="14">
        <f>VLOOKUP($C843,'Info on Coh Anal Stocks'!$A$6:$K$68,7,FALSE)</f>
        <v>4</v>
      </c>
      <c r="R843" s="14">
        <f>VLOOKUP($C843,'Info on Coh Anal Stocks'!$A$6:$K$68,8,FALSE)</f>
        <v>5</v>
      </c>
      <c r="S843" s="14">
        <f>VLOOKUP($C843,'Info on Coh Anal Stocks'!$A$6:$K$68,9,FALSE)</f>
        <v>0</v>
      </c>
      <c r="T843" s="14">
        <f>VLOOKUP($C843,'Info on Coh Anal Stocks'!$A$6:$K$68,10,FALSE)</f>
        <v>3</v>
      </c>
      <c r="U843">
        <f t="shared" si="53"/>
        <v>2014</v>
      </c>
      <c r="V843" s="14">
        <f>VLOOKUP($C843,'Info on Coh Anal Stocks'!$A$6:$K$68,10,FALSE)</f>
        <v>3</v>
      </c>
      <c r="W843" t="str">
        <f t="shared" si="54"/>
        <v>ocean</v>
      </c>
      <c r="X843">
        <f t="shared" si="55"/>
        <v>3</v>
      </c>
    </row>
    <row r="844" spans="1:24" x14ac:dyDescent="0.25">
      <c r="A844" s="14" t="str">
        <f t="shared" si="52"/>
        <v>LRW1977</v>
      </c>
      <c r="B844" s="14" t="s">
        <v>36</v>
      </c>
      <c r="C844" s="14" t="s">
        <v>51</v>
      </c>
      <c r="D844" s="14">
        <v>1977</v>
      </c>
      <c r="E844" s="14">
        <v>2.255178E-3</v>
      </c>
      <c r="F844" s="14">
        <v>1.6171700000000001E-2</v>
      </c>
      <c r="G844" s="14">
        <v>4.4927290000000002E-2</v>
      </c>
      <c r="H844" s="14">
        <v>2</v>
      </c>
      <c r="I844" s="14">
        <v>5</v>
      </c>
      <c r="J844" s="14" t="s">
        <v>238</v>
      </c>
      <c r="K844" s="14">
        <v>5</v>
      </c>
      <c r="L844" s="14" t="str">
        <f>VLOOKUP($C844,'Info on Coh Anal Stocks'!$A$6:$K$68,2,FALSE)</f>
        <v>CR</v>
      </c>
      <c r="M844" s="14" t="str">
        <f>VLOOKUP($C844,'Info on Coh Anal Stocks'!$A$6:$K$68,3,FALSE)</f>
        <v>LC</v>
      </c>
      <c r="N844" s="14" t="str">
        <f>VLOOKUP($C844,'Info on Coh Anal Stocks'!$A$6:$K$68,4,FALSE)</f>
        <v>Lewis River Wild</v>
      </c>
      <c r="O844" s="14">
        <f>VLOOKUP($C844,'Info on Coh Anal Stocks'!$A$6:$K$68,5,FALSE)</f>
        <v>4</v>
      </c>
      <c r="P844" s="14">
        <f>VLOOKUP($C844,'Info on Coh Anal Stocks'!$A$6:$K$68,6,FALSE)</f>
        <v>2</v>
      </c>
      <c r="Q844" s="14">
        <f>VLOOKUP($C844,'Info on Coh Anal Stocks'!$A$6:$K$68,7,FALSE)</f>
        <v>4</v>
      </c>
      <c r="R844" s="14">
        <f>VLOOKUP($C844,'Info on Coh Anal Stocks'!$A$6:$K$68,8,FALSE)</f>
        <v>5</v>
      </c>
      <c r="S844" s="14">
        <f>VLOOKUP($C844,'Info on Coh Anal Stocks'!$A$6:$K$68,9,FALSE)</f>
        <v>0</v>
      </c>
      <c r="T844" s="14">
        <f>VLOOKUP($C844,'Info on Coh Anal Stocks'!$A$6:$K$68,10,FALSE)</f>
        <v>3</v>
      </c>
      <c r="U844">
        <f t="shared" si="53"/>
        <v>1978</v>
      </c>
      <c r="V844" s="14">
        <f>VLOOKUP($C844,'Info on Coh Anal Stocks'!$A$6:$K$68,10,FALSE)</f>
        <v>3</v>
      </c>
      <c r="W844" t="str">
        <f t="shared" si="54"/>
        <v>ocean</v>
      </c>
      <c r="X844">
        <f t="shared" si="55"/>
        <v>0</v>
      </c>
    </row>
    <row r="845" spans="1:24" x14ac:dyDescent="0.25">
      <c r="A845" s="14" t="str">
        <f t="shared" si="52"/>
        <v>LRW1978</v>
      </c>
      <c r="B845" s="14" t="s">
        <v>36</v>
      </c>
      <c r="C845" s="14" t="s">
        <v>51</v>
      </c>
      <c r="D845" s="14">
        <v>1978</v>
      </c>
      <c r="E845" s="14">
        <v>4.0505169999999999E-4</v>
      </c>
      <c r="F845" s="14">
        <v>3.5961280000000001E-3</v>
      </c>
      <c r="G845" s="14">
        <v>1.0356219999999999E-2</v>
      </c>
      <c r="H845" s="14">
        <v>2</v>
      </c>
      <c r="I845" s="14">
        <v>5</v>
      </c>
      <c r="J845" s="14" t="s">
        <v>238</v>
      </c>
      <c r="K845" s="14">
        <v>5</v>
      </c>
      <c r="L845" s="14" t="str">
        <f>VLOOKUP($C845,'Info on Coh Anal Stocks'!$A$6:$K$68,2,FALSE)</f>
        <v>CR</v>
      </c>
      <c r="M845" s="14" t="str">
        <f>VLOOKUP($C845,'Info on Coh Anal Stocks'!$A$6:$K$68,3,FALSE)</f>
        <v>LC</v>
      </c>
      <c r="N845" s="14" t="str">
        <f>VLOOKUP($C845,'Info on Coh Anal Stocks'!$A$6:$K$68,4,FALSE)</f>
        <v>Lewis River Wild</v>
      </c>
      <c r="O845" s="14">
        <f>VLOOKUP($C845,'Info on Coh Anal Stocks'!$A$6:$K$68,5,FALSE)</f>
        <v>4</v>
      </c>
      <c r="P845" s="14">
        <f>VLOOKUP($C845,'Info on Coh Anal Stocks'!$A$6:$K$68,6,FALSE)</f>
        <v>2</v>
      </c>
      <c r="Q845" s="14">
        <f>VLOOKUP($C845,'Info on Coh Anal Stocks'!$A$6:$K$68,7,FALSE)</f>
        <v>4</v>
      </c>
      <c r="R845" s="14">
        <f>VLOOKUP($C845,'Info on Coh Anal Stocks'!$A$6:$K$68,8,FALSE)</f>
        <v>5</v>
      </c>
      <c r="S845" s="14">
        <f>VLOOKUP($C845,'Info on Coh Anal Stocks'!$A$6:$K$68,9,FALSE)</f>
        <v>0</v>
      </c>
      <c r="T845" s="14">
        <f>VLOOKUP($C845,'Info on Coh Anal Stocks'!$A$6:$K$68,10,FALSE)</f>
        <v>3</v>
      </c>
      <c r="U845">
        <f t="shared" si="53"/>
        <v>1979</v>
      </c>
      <c r="V845" s="14">
        <f>VLOOKUP($C845,'Info on Coh Anal Stocks'!$A$6:$K$68,10,FALSE)</f>
        <v>3</v>
      </c>
      <c r="W845" t="str">
        <f t="shared" si="54"/>
        <v>ocean</v>
      </c>
      <c r="X845">
        <f t="shared" si="55"/>
        <v>0</v>
      </c>
    </row>
    <row r="846" spans="1:24" x14ac:dyDescent="0.25">
      <c r="A846" s="14" t="str">
        <f t="shared" si="52"/>
        <v>LRW1979</v>
      </c>
      <c r="B846" s="14" t="s">
        <v>36</v>
      </c>
      <c r="C846" s="14" t="s">
        <v>51</v>
      </c>
      <c r="D846" s="14">
        <v>1979</v>
      </c>
      <c r="E846" s="14">
        <v>1.849369E-3</v>
      </c>
      <c r="F846" s="14">
        <v>1.2056819999999999E-2</v>
      </c>
      <c r="G846" s="14">
        <v>3.252215E-2</v>
      </c>
      <c r="H846" s="14">
        <v>2</v>
      </c>
      <c r="I846" s="14">
        <v>5</v>
      </c>
      <c r="J846" s="14" t="s">
        <v>238</v>
      </c>
      <c r="K846" s="14">
        <v>5</v>
      </c>
      <c r="L846" s="14" t="str">
        <f>VLOOKUP($C846,'Info on Coh Anal Stocks'!$A$6:$K$68,2,FALSE)</f>
        <v>CR</v>
      </c>
      <c r="M846" s="14" t="str">
        <f>VLOOKUP($C846,'Info on Coh Anal Stocks'!$A$6:$K$68,3,FALSE)</f>
        <v>LC</v>
      </c>
      <c r="N846" s="14" t="str">
        <f>VLOOKUP($C846,'Info on Coh Anal Stocks'!$A$6:$K$68,4,FALSE)</f>
        <v>Lewis River Wild</v>
      </c>
      <c r="O846" s="14">
        <f>VLOOKUP($C846,'Info on Coh Anal Stocks'!$A$6:$K$68,5,FALSE)</f>
        <v>4</v>
      </c>
      <c r="P846" s="14">
        <f>VLOOKUP($C846,'Info on Coh Anal Stocks'!$A$6:$K$68,6,FALSE)</f>
        <v>2</v>
      </c>
      <c r="Q846" s="14">
        <f>VLOOKUP($C846,'Info on Coh Anal Stocks'!$A$6:$K$68,7,FALSE)</f>
        <v>4</v>
      </c>
      <c r="R846" s="14">
        <f>VLOOKUP($C846,'Info on Coh Anal Stocks'!$A$6:$K$68,8,FALSE)</f>
        <v>5</v>
      </c>
      <c r="S846" s="14">
        <f>VLOOKUP($C846,'Info on Coh Anal Stocks'!$A$6:$K$68,9,FALSE)</f>
        <v>0</v>
      </c>
      <c r="T846" s="14">
        <f>VLOOKUP($C846,'Info on Coh Anal Stocks'!$A$6:$K$68,10,FALSE)</f>
        <v>3</v>
      </c>
      <c r="U846">
        <f t="shared" si="53"/>
        <v>1980</v>
      </c>
      <c r="V846" s="14">
        <f>VLOOKUP($C846,'Info on Coh Anal Stocks'!$A$6:$K$68,10,FALSE)</f>
        <v>3</v>
      </c>
      <c r="W846" t="str">
        <f t="shared" si="54"/>
        <v>ocean</v>
      </c>
      <c r="X846">
        <f t="shared" si="55"/>
        <v>0</v>
      </c>
    </row>
    <row r="847" spans="1:24" x14ac:dyDescent="0.25">
      <c r="A847" s="14" t="str">
        <f t="shared" si="52"/>
        <v>LRW1980</v>
      </c>
      <c r="B847" s="14" t="s">
        <v>36</v>
      </c>
      <c r="C847" s="14" t="s">
        <v>51</v>
      </c>
      <c r="D847" s="14">
        <v>1980</v>
      </c>
      <c r="E847" s="14" t="s">
        <v>142</v>
      </c>
      <c r="F847" s="14" t="s">
        <v>142</v>
      </c>
      <c r="G847" s="14" t="s">
        <v>142</v>
      </c>
      <c r="H847" s="14" t="s">
        <v>142</v>
      </c>
      <c r="I847" s="14" t="s">
        <v>142</v>
      </c>
      <c r="J847" s="14" t="s">
        <v>142</v>
      </c>
      <c r="K847" s="14" t="s">
        <v>142</v>
      </c>
      <c r="L847" s="14" t="str">
        <f>VLOOKUP($C847,'Info on Coh Anal Stocks'!$A$6:$K$68,2,FALSE)</f>
        <v>CR</v>
      </c>
      <c r="M847" s="14" t="str">
        <f>VLOOKUP($C847,'Info on Coh Anal Stocks'!$A$6:$K$68,3,FALSE)</f>
        <v>LC</v>
      </c>
      <c r="N847" s="14" t="str">
        <f>VLOOKUP($C847,'Info on Coh Anal Stocks'!$A$6:$K$68,4,FALSE)</f>
        <v>Lewis River Wild</v>
      </c>
      <c r="O847" s="14">
        <f>VLOOKUP($C847,'Info on Coh Anal Stocks'!$A$6:$K$68,5,FALSE)</f>
        <v>4</v>
      </c>
      <c r="P847" s="14">
        <f>VLOOKUP($C847,'Info on Coh Anal Stocks'!$A$6:$K$68,6,FALSE)</f>
        <v>2</v>
      </c>
      <c r="Q847" s="14">
        <f>VLOOKUP($C847,'Info on Coh Anal Stocks'!$A$6:$K$68,7,FALSE)</f>
        <v>4</v>
      </c>
      <c r="R847" s="14">
        <f>VLOOKUP($C847,'Info on Coh Anal Stocks'!$A$6:$K$68,8,FALSE)</f>
        <v>5</v>
      </c>
      <c r="S847" s="14">
        <f>VLOOKUP($C847,'Info on Coh Anal Stocks'!$A$6:$K$68,9,FALSE)</f>
        <v>0</v>
      </c>
      <c r="T847" s="14">
        <f>VLOOKUP($C847,'Info on Coh Anal Stocks'!$A$6:$K$68,10,FALSE)</f>
        <v>3</v>
      </c>
      <c r="U847">
        <f t="shared" si="53"/>
        <v>1981</v>
      </c>
      <c r="V847" s="14">
        <f>VLOOKUP($C847,'Info on Coh Anal Stocks'!$A$6:$K$68,10,FALSE)</f>
        <v>3</v>
      </c>
      <c r="W847" t="str">
        <f t="shared" si="54"/>
        <v>ocean</v>
      </c>
      <c r="X847" t="str">
        <f t="shared" si="55"/>
        <v>na</v>
      </c>
    </row>
    <row r="848" spans="1:24" x14ac:dyDescent="0.25">
      <c r="A848" s="14" t="str">
        <f t="shared" si="52"/>
        <v>LRW1981</v>
      </c>
      <c r="B848" s="14" t="s">
        <v>36</v>
      </c>
      <c r="C848" s="14" t="s">
        <v>51</v>
      </c>
      <c r="D848" s="14">
        <v>1981</v>
      </c>
      <c r="E848" s="19" t="s">
        <v>142</v>
      </c>
      <c r="F848" s="14" t="s">
        <v>142</v>
      </c>
      <c r="G848" s="14" t="s">
        <v>142</v>
      </c>
      <c r="H848" s="14" t="s">
        <v>142</v>
      </c>
      <c r="I848" s="14" t="s">
        <v>142</v>
      </c>
      <c r="J848" s="14" t="s">
        <v>142</v>
      </c>
      <c r="K848" s="14" t="s">
        <v>142</v>
      </c>
      <c r="L848" s="14" t="str">
        <f>VLOOKUP($C848,'Info on Coh Anal Stocks'!$A$6:$K$68,2,FALSE)</f>
        <v>CR</v>
      </c>
      <c r="M848" s="14" t="str">
        <f>VLOOKUP($C848,'Info on Coh Anal Stocks'!$A$6:$K$68,3,FALSE)</f>
        <v>LC</v>
      </c>
      <c r="N848" s="14" t="str">
        <f>VLOOKUP($C848,'Info on Coh Anal Stocks'!$A$6:$K$68,4,FALSE)</f>
        <v>Lewis River Wild</v>
      </c>
      <c r="O848" s="14">
        <f>VLOOKUP($C848,'Info on Coh Anal Stocks'!$A$6:$K$68,5,FALSE)</f>
        <v>4</v>
      </c>
      <c r="P848" s="14">
        <f>VLOOKUP($C848,'Info on Coh Anal Stocks'!$A$6:$K$68,6,FALSE)</f>
        <v>2</v>
      </c>
      <c r="Q848" s="14">
        <f>VLOOKUP($C848,'Info on Coh Anal Stocks'!$A$6:$K$68,7,FALSE)</f>
        <v>4</v>
      </c>
      <c r="R848" s="14">
        <f>VLOOKUP($C848,'Info on Coh Anal Stocks'!$A$6:$K$68,8,FALSE)</f>
        <v>5</v>
      </c>
      <c r="S848" s="14">
        <f>VLOOKUP($C848,'Info on Coh Anal Stocks'!$A$6:$K$68,9,FALSE)</f>
        <v>0</v>
      </c>
      <c r="T848" s="14">
        <f>VLOOKUP($C848,'Info on Coh Anal Stocks'!$A$6:$K$68,10,FALSE)</f>
        <v>3</v>
      </c>
      <c r="U848">
        <f t="shared" si="53"/>
        <v>1982</v>
      </c>
      <c r="V848" s="14">
        <f>VLOOKUP($C848,'Info on Coh Anal Stocks'!$A$6:$K$68,10,FALSE)</f>
        <v>3</v>
      </c>
      <c r="W848" t="str">
        <f t="shared" si="54"/>
        <v>ocean</v>
      </c>
      <c r="X848" t="str">
        <f t="shared" si="55"/>
        <v>na</v>
      </c>
    </row>
    <row r="849" spans="1:24" x14ac:dyDescent="0.25">
      <c r="A849" s="14" t="str">
        <f t="shared" si="52"/>
        <v>LRW1982</v>
      </c>
      <c r="B849" s="14" t="s">
        <v>36</v>
      </c>
      <c r="C849" s="14" t="s">
        <v>51</v>
      </c>
      <c r="D849" s="14">
        <v>1982</v>
      </c>
      <c r="E849" s="14">
        <v>5.8908110000000001E-4</v>
      </c>
      <c r="F849" s="14">
        <v>9.6441400000000007E-3</v>
      </c>
      <c r="G849" s="14">
        <v>2.836398E-2</v>
      </c>
      <c r="H849" s="14">
        <v>2</v>
      </c>
      <c r="I849" s="14">
        <v>5</v>
      </c>
      <c r="J849" s="14" t="s">
        <v>238</v>
      </c>
      <c r="K849" s="14">
        <v>5</v>
      </c>
      <c r="L849" s="14" t="str">
        <f>VLOOKUP($C849,'Info on Coh Anal Stocks'!$A$6:$K$68,2,FALSE)</f>
        <v>CR</v>
      </c>
      <c r="M849" s="14" t="str">
        <f>VLOOKUP($C849,'Info on Coh Anal Stocks'!$A$6:$K$68,3,FALSE)</f>
        <v>LC</v>
      </c>
      <c r="N849" s="14" t="str">
        <f>VLOOKUP($C849,'Info on Coh Anal Stocks'!$A$6:$K$68,4,FALSE)</f>
        <v>Lewis River Wild</v>
      </c>
      <c r="O849" s="14">
        <f>VLOOKUP($C849,'Info on Coh Anal Stocks'!$A$6:$K$68,5,FALSE)</f>
        <v>4</v>
      </c>
      <c r="P849" s="14">
        <f>VLOOKUP($C849,'Info on Coh Anal Stocks'!$A$6:$K$68,6,FALSE)</f>
        <v>2</v>
      </c>
      <c r="Q849" s="14">
        <f>VLOOKUP($C849,'Info on Coh Anal Stocks'!$A$6:$K$68,7,FALSE)</f>
        <v>4</v>
      </c>
      <c r="R849" s="14">
        <f>VLOOKUP($C849,'Info on Coh Anal Stocks'!$A$6:$K$68,8,FALSE)</f>
        <v>5</v>
      </c>
      <c r="S849" s="14">
        <f>VLOOKUP($C849,'Info on Coh Anal Stocks'!$A$6:$K$68,9,FALSE)</f>
        <v>0</v>
      </c>
      <c r="T849" s="14">
        <f>VLOOKUP($C849,'Info on Coh Anal Stocks'!$A$6:$K$68,10,FALSE)</f>
        <v>3</v>
      </c>
      <c r="U849">
        <f t="shared" si="53"/>
        <v>1983</v>
      </c>
      <c r="V849" s="14">
        <f>VLOOKUP($C849,'Info on Coh Anal Stocks'!$A$6:$K$68,10,FALSE)</f>
        <v>3</v>
      </c>
      <c r="W849" t="str">
        <f t="shared" si="54"/>
        <v>ocean</v>
      </c>
      <c r="X849">
        <f t="shared" si="55"/>
        <v>0</v>
      </c>
    </row>
    <row r="850" spans="1:24" x14ac:dyDescent="0.25">
      <c r="A850" s="14" t="str">
        <f t="shared" si="52"/>
        <v>LRW1983</v>
      </c>
      <c r="B850" s="14" t="s">
        <v>36</v>
      </c>
      <c r="C850" s="14" t="s">
        <v>51</v>
      </c>
      <c r="D850" s="14">
        <v>1983</v>
      </c>
      <c r="E850" s="14">
        <v>1.184435E-3</v>
      </c>
      <c r="F850" s="14">
        <v>1.092182E-2</v>
      </c>
      <c r="G850" s="14">
        <v>3.1584620000000001E-2</v>
      </c>
      <c r="H850" s="14">
        <v>2</v>
      </c>
      <c r="I850" s="14">
        <v>5</v>
      </c>
      <c r="J850" s="14" t="s">
        <v>238</v>
      </c>
      <c r="K850" s="14">
        <v>5</v>
      </c>
      <c r="L850" s="14" t="str">
        <f>VLOOKUP($C850,'Info on Coh Anal Stocks'!$A$6:$K$68,2,FALSE)</f>
        <v>CR</v>
      </c>
      <c r="M850" s="14" t="str">
        <f>VLOOKUP($C850,'Info on Coh Anal Stocks'!$A$6:$K$68,3,FALSE)</f>
        <v>LC</v>
      </c>
      <c r="N850" s="14" t="str">
        <f>VLOOKUP($C850,'Info on Coh Anal Stocks'!$A$6:$K$68,4,FALSE)</f>
        <v>Lewis River Wild</v>
      </c>
      <c r="O850" s="14">
        <f>VLOOKUP($C850,'Info on Coh Anal Stocks'!$A$6:$K$68,5,FALSE)</f>
        <v>4</v>
      </c>
      <c r="P850" s="14">
        <f>VLOOKUP($C850,'Info on Coh Anal Stocks'!$A$6:$K$68,6,FALSE)</f>
        <v>2</v>
      </c>
      <c r="Q850" s="14">
        <f>VLOOKUP($C850,'Info on Coh Anal Stocks'!$A$6:$K$68,7,FALSE)</f>
        <v>4</v>
      </c>
      <c r="R850" s="14">
        <f>VLOOKUP($C850,'Info on Coh Anal Stocks'!$A$6:$K$68,8,FALSE)</f>
        <v>5</v>
      </c>
      <c r="S850" s="14">
        <f>VLOOKUP($C850,'Info on Coh Anal Stocks'!$A$6:$K$68,9,FALSE)</f>
        <v>0</v>
      </c>
      <c r="T850" s="14">
        <f>VLOOKUP($C850,'Info on Coh Anal Stocks'!$A$6:$K$68,10,FALSE)</f>
        <v>3</v>
      </c>
      <c r="U850">
        <f t="shared" si="53"/>
        <v>1984</v>
      </c>
      <c r="V850" s="14">
        <f>VLOOKUP($C850,'Info on Coh Anal Stocks'!$A$6:$K$68,10,FALSE)</f>
        <v>3</v>
      </c>
      <c r="W850" t="str">
        <f t="shared" si="54"/>
        <v>ocean</v>
      </c>
      <c r="X850">
        <f t="shared" si="55"/>
        <v>0</v>
      </c>
    </row>
    <row r="851" spans="1:24" x14ac:dyDescent="0.25">
      <c r="A851" s="14" t="str">
        <f t="shared" si="52"/>
        <v>LRW1984</v>
      </c>
      <c r="B851" s="14" t="s">
        <v>36</v>
      </c>
      <c r="C851" s="14" t="s">
        <v>51</v>
      </c>
      <c r="D851" s="14">
        <v>1984</v>
      </c>
      <c r="E851" s="14">
        <v>1.6497689999999999E-3</v>
      </c>
      <c r="F851" s="14">
        <v>1.485704E-2</v>
      </c>
      <c r="G851" s="14">
        <v>4.3395019999999999E-2</v>
      </c>
      <c r="H851" s="14">
        <v>2</v>
      </c>
      <c r="I851" s="14">
        <v>5</v>
      </c>
      <c r="J851" s="14" t="s">
        <v>238</v>
      </c>
      <c r="K851" s="14">
        <v>5</v>
      </c>
      <c r="L851" s="14" t="str">
        <f>VLOOKUP($C851,'Info on Coh Anal Stocks'!$A$6:$K$68,2,FALSE)</f>
        <v>CR</v>
      </c>
      <c r="M851" s="14" t="str">
        <f>VLOOKUP($C851,'Info on Coh Anal Stocks'!$A$6:$K$68,3,FALSE)</f>
        <v>LC</v>
      </c>
      <c r="N851" s="14" t="str">
        <f>VLOOKUP($C851,'Info on Coh Anal Stocks'!$A$6:$K$68,4,FALSE)</f>
        <v>Lewis River Wild</v>
      </c>
      <c r="O851" s="14">
        <f>VLOOKUP($C851,'Info on Coh Anal Stocks'!$A$6:$K$68,5,FALSE)</f>
        <v>4</v>
      </c>
      <c r="P851" s="14">
        <f>VLOOKUP($C851,'Info on Coh Anal Stocks'!$A$6:$K$68,6,FALSE)</f>
        <v>2</v>
      </c>
      <c r="Q851" s="14">
        <f>VLOOKUP($C851,'Info on Coh Anal Stocks'!$A$6:$K$68,7,FALSE)</f>
        <v>4</v>
      </c>
      <c r="R851" s="14">
        <f>VLOOKUP($C851,'Info on Coh Anal Stocks'!$A$6:$K$68,8,FALSE)</f>
        <v>5</v>
      </c>
      <c r="S851" s="14">
        <f>VLOOKUP($C851,'Info on Coh Anal Stocks'!$A$6:$K$68,9,FALSE)</f>
        <v>0</v>
      </c>
      <c r="T851" s="14">
        <f>VLOOKUP($C851,'Info on Coh Anal Stocks'!$A$6:$K$68,10,FALSE)</f>
        <v>3</v>
      </c>
      <c r="U851">
        <f t="shared" si="53"/>
        <v>1985</v>
      </c>
      <c r="V851" s="14">
        <f>VLOOKUP($C851,'Info on Coh Anal Stocks'!$A$6:$K$68,10,FALSE)</f>
        <v>3</v>
      </c>
      <c r="W851" t="str">
        <f t="shared" si="54"/>
        <v>ocean</v>
      </c>
      <c r="X851">
        <f t="shared" si="55"/>
        <v>0</v>
      </c>
    </row>
    <row r="852" spans="1:24" x14ac:dyDescent="0.25">
      <c r="A852" s="14" t="str">
        <f t="shared" si="52"/>
        <v>LRW1985</v>
      </c>
      <c r="B852" s="14" t="s">
        <v>36</v>
      </c>
      <c r="C852" s="14" t="s">
        <v>51</v>
      </c>
      <c r="D852" s="14">
        <v>1985</v>
      </c>
      <c r="E852" s="14">
        <v>2.5385859999999998E-3</v>
      </c>
      <c r="F852" s="14">
        <v>1.486407E-2</v>
      </c>
      <c r="G852" s="14">
        <v>4.3251989999999997E-2</v>
      </c>
      <c r="H852" s="14">
        <v>2</v>
      </c>
      <c r="I852" s="14">
        <v>5</v>
      </c>
      <c r="J852" s="14" t="s">
        <v>238</v>
      </c>
      <c r="K852" s="14">
        <v>5</v>
      </c>
      <c r="L852" s="14" t="str">
        <f>VLOOKUP($C852,'Info on Coh Anal Stocks'!$A$6:$K$68,2,FALSE)</f>
        <v>CR</v>
      </c>
      <c r="M852" s="14" t="str">
        <f>VLOOKUP($C852,'Info on Coh Anal Stocks'!$A$6:$K$68,3,FALSE)</f>
        <v>LC</v>
      </c>
      <c r="N852" s="14" t="str">
        <f>VLOOKUP($C852,'Info on Coh Anal Stocks'!$A$6:$K$68,4,FALSE)</f>
        <v>Lewis River Wild</v>
      </c>
      <c r="O852" s="14">
        <f>VLOOKUP($C852,'Info on Coh Anal Stocks'!$A$6:$K$68,5,FALSE)</f>
        <v>4</v>
      </c>
      <c r="P852" s="14">
        <f>VLOOKUP($C852,'Info on Coh Anal Stocks'!$A$6:$K$68,6,FALSE)</f>
        <v>2</v>
      </c>
      <c r="Q852" s="14">
        <f>VLOOKUP($C852,'Info on Coh Anal Stocks'!$A$6:$K$68,7,FALSE)</f>
        <v>4</v>
      </c>
      <c r="R852" s="14">
        <f>VLOOKUP($C852,'Info on Coh Anal Stocks'!$A$6:$K$68,8,FALSE)</f>
        <v>5</v>
      </c>
      <c r="S852" s="14">
        <f>VLOOKUP($C852,'Info on Coh Anal Stocks'!$A$6:$K$68,9,FALSE)</f>
        <v>0</v>
      </c>
      <c r="T852" s="14">
        <f>VLOOKUP($C852,'Info on Coh Anal Stocks'!$A$6:$K$68,10,FALSE)</f>
        <v>3</v>
      </c>
      <c r="U852">
        <f t="shared" si="53"/>
        <v>1986</v>
      </c>
      <c r="V852" s="14">
        <f>VLOOKUP($C852,'Info on Coh Anal Stocks'!$A$6:$K$68,10,FALSE)</f>
        <v>3</v>
      </c>
      <c r="W852" t="str">
        <f t="shared" si="54"/>
        <v>ocean</v>
      </c>
      <c r="X852">
        <f t="shared" si="55"/>
        <v>0</v>
      </c>
    </row>
    <row r="853" spans="1:24" x14ac:dyDescent="0.25">
      <c r="A853" s="14" t="str">
        <f t="shared" si="52"/>
        <v>LRW1986</v>
      </c>
      <c r="B853" s="14" t="s">
        <v>36</v>
      </c>
      <c r="C853" s="14" t="s">
        <v>51</v>
      </c>
      <c r="D853" s="14">
        <v>1986</v>
      </c>
      <c r="E853" s="14">
        <v>2.7117040000000001E-3</v>
      </c>
      <c r="F853" s="14">
        <v>1.845463E-2</v>
      </c>
      <c r="G853" s="14">
        <v>5.1686450000000002E-2</v>
      </c>
      <c r="H853" s="14">
        <v>2</v>
      </c>
      <c r="I853" s="14">
        <v>5</v>
      </c>
      <c r="J853" s="14" t="s">
        <v>238</v>
      </c>
      <c r="K853" s="14">
        <v>5</v>
      </c>
      <c r="L853" s="14" t="str">
        <f>VLOOKUP($C853,'Info on Coh Anal Stocks'!$A$6:$K$68,2,FALSE)</f>
        <v>CR</v>
      </c>
      <c r="M853" s="14" t="str">
        <f>VLOOKUP($C853,'Info on Coh Anal Stocks'!$A$6:$K$68,3,FALSE)</f>
        <v>LC</v>
      </c>
      <c r="N853" s="14" t="str">
        <f>VLOOKUP($C853,'Info on Coh Anal Stocks'!$A$6:$K$68,4,FALSE)</f>
        <v>Lewis River Wild</v>
      </c>
      <c r="O853" s="14">
        <f>VLOOKUP($C853,'Info on Coh Anal Stocks'!$A$6:$K$68,5,FALSE)</f>
        <v>4</v>
      </c>
      <c r="P853" s="14">
        <f>VLOOKUP($C853,'Info on Coh Anal Stocks'!$A$6:$K$68,6,FALSE)</f>
        <v>2</v>
      </c>
      <c r="Q853" s="14">
        <f>VLOOKUP($C853,'Info on Coh Anal Stocks'!$A$6:$K$68,7,FALSE)</f>
        <v>4</v>
      </c>
      <c r="R853" s="14">
        <f>VLOOKUP($C853,'Info on Coh Anal Stocks'!$A$6:$K$68,8,FALSE)</f>
        <v>5</v>
      </c>
      <c r="S853" s="14">
        <f>VLOOKUP($C853,'Info on Coh Anal Stocks'!$A$6:$K$68,9,FALSE)</f>
        <v>0</v>
      </c>
      <c r="T853" s="14">
        <f>VLOOKUP($C853,'Info on Coh Anal Stocks'!$A$6:$K$68,10,FALSE)</f>
        <v>3</v>
      </c>
      <c r="U853">
        <f t="shared" si="53"/>
        <v>1987</v>
      </c>
      <c r="V853" s="14">
        <f>VLOOKUP($C853,'Info on Coh Anal Stocks'!$A$6:$K$68,10,FALSE)</f>
        <v>3</v>
      </c>
      <c r="W853" t="str">
        <f t="shared" si="54"/>
        <v>ocean</v>
      </c>
      <c r="X853">
        <f t="shared" si="55"/>
        <v>0</v>
      </c>
    </row>
    <row r="854" spans="1:24" x14ac:dyDescent="0.25">
      <c r="A854" s="14" t="str">
        <f t="shared" si="52"/>
        <v>LRW1987</v>
      </c>
      <c r="B854" s="14" t="s">
        <v>36</v>
      </c>
      <c r="C854" s="14" t="s">
        <v>51</v>
      </c>
      <c r="D854" s="14">
        <v>1987</v>
      </c>
      <c r="E854" s="14">
        <v>1.565143E-3</v>
      </c>
      <c r="F854" s="14">
        <v>8.2206190000000002E-3</v>
      </c>
      <c r="G854" s="14">
        <v>2.2674799999999998E-2</v>
      </c>
      <c r="H854" s="14">
        <v>2</v>
      </c>
      <c r="I854" s="14">
        <v>5</v>
      </c>
      <c r="J854" s="14" t="s">
        <v>238</v>
      </c>
      <c r="K854" s="14">
        <v>5</v>
      </c>
      <c r="L854" s="14" t="str">
        <f>VLOOKUP($C854,'Info on Coh Anal Stocks'!$A$6:$K$68,2,FALSE)</f>
        <v>CR</v>
      </c>
      <c r="M854" s="14" t="str">
        <f>VLOOKUP($C854,'Info on Coh Anal Stocks'!$A$6:$K$68,3,FALSE)</f>
        <v>LC</v>
      </c>
      <c r="N854" s="14" t="str">
        <f>VLOOKUP($C854,'Info on Coh Anal Stocks'!$A$6:$K$68,4,FALSE)</f>
        <v>Lewis River Wild</v>
      </c>
      <c r="O854" s="14">
        <f>VLOOKUP($C854,'Info on Coh Anal Stocks'!$A$6:$K$68,5,FALSE)</f>
        <v>4</v>
      </c>
      <c r="P854" s="14">
        <f>VLOOKUP($C854,'Info on Coh Anal Stocks'!$A$6:$K$68,6,FALSE)</f>
        <v>2</v>
      </c>
      <c r="Q854" s="14">
        <f>VLOOKUP($C854,'Info on Coh Anal Stocks'!$A$6:$K$68,7,FALSE)</f>
        <v>4</v>
      </c>
      <c r="R854" s="14">
        <f>VLOOKUP($C854,'Info on Coh Anal Stocks'!$A$6:$K$68,8,FALSE)</f>
        <v>5</v>
      </c>
      <c r="S854" s="14">
        <f>VLOOKUP($C854,'Info on Coh Anal Stocks'!$A$6:$K$68,9,FALSE)</f>
        <v>0</v>
      </c>
      <c r="T854" s="14">
        <f>VLOOKUP($C854,'Info on Coh Anal Stocks'!$A$6:$K$68,10,FALSE)</f>
        <v>3</v>
      </c>
      <c r="U854">
        <f t="shared" si="53"/>
        <v>1988</v>
      </c>
      <c r="V854" s="14">
        <f>VLOOKUP($C854,'Info on Coh Anal Stocks'!$A$6:$K$68,10,FALSE)</f>
        <v>3</v>
      </c>
      <c r="W854" t="str">
        <f t="shared" si="54"/>
        <v>ocean</v>
      </c>
      <c r="X854">
        <f t="shared" si="55"/>
        <v>0</v>
      </c>
    </row>
    <row r="855" spans="1:24" x14ac:dyDescent="0.25">
      <c r="A855" s="14" t="str">
        <f t="shared" si="52"/>
        <v>LRW1988</v>
      </c>
      <c r="B855" s="14" t="s">
        <v>36</v>
      </c>
      <c r="C855" s="14" t="s">
        <v>51</v>
      </c>
      <c r="D855" s="14">
        <v>1988</v>
      </c>
      <c r="E855" s="14">
        <v>1.301911E-3</v>
      </c>
      <c r="F855" s="14">
        <v>7.5477909999999999E-3</v>
      </c>
      <c r="G855" s="14">
        <v>2.147814E-2</v>
      </c>
      <c r="H855" s="14">
        <v>2</v>
      </c>
      <c r="I855" s="14">
        <v>5</v>
      </c>
      <c r="J855" s="14" t="s">
        <v>238</v>
      </c>
      <c r="K855" s="14">
        <v>5</v>
      </c>
      <c r="L855" s="14" t="str">
        <f>VLOOKUP($C855,'Info on Coh Anal Stocks'!$A$6:$K$68,2,FALSE)</f>
        <v>CR</v>
      </c>
      <c r="M855" s="14" t="str">
        <f>VLOOKUP($C855,'Info on Coh Anal Stocks'!$A$6:$K$68,3,FALSE)</f>
        <v>LC</v>
      </c>
      <c r="N855" s="14" t="str">
        <f>VLOOKUP($C855,'Info on Coh Anal Stocks'!$A$6:$K$68,4,FALSE)</f>
        <v>Lewis River Wild</v>
      </c>
      <c r="O855" s="14">
        <f>VLOOKUP($C855,'Info on Coh Anal Stocks'!$A$6:$K$68,5,FALSE)</f>
        <v>4</v>
      </c>
      <c r="P855" s="14">
        <f>VLOOKUP($C855,'Info on Coh Anal Stocks'!$A$6:$K$68,6,FALSE)</f>
        <v>2</v>
      </c>
      <c r="Q855" s="14">
        <f>VLOOKUP($C855,'Info on Coh Anal Stocks'!$A$6:$K$68,7,FALSE)</f>
        <v>4</v>
      </c>
      <c r="R855" s="14">
        <f>VLOOKUP($C855,'Info on Coh Anal Stocks'!$A$6:$K$68,8,FALSE)</f>
        <v>5</v>
      </c>
      <c r="S855" s="14">
        <f>VLOOKUP($C855,'Info on Coh Anal Stocks'!$A$6:$K$68,9,FALSE)</f>
        <v>0</v>
      </c>
      <c r="T855" s="14">
        <f>VLOOKUP($C855,'Info on Coh Anal Stocks'!$A$6:$K$68,10,FALSE)</f>
        <v>3</v>
      </c>
      <c r="U855">
        <f t="shared" si="53"/>
        <v>1989</v>
      </c>
      <c r="V855" s="14">
        <f>VLOOKUP($C855,'Info on Coh Anal Stocks'!$A$6:$K$68,10,FALSE)</f>
        <v>3</v>
      </c>
      <c r="W855" t="str">
        <f t="shared" si="54"/>
        <v>ocean</v>
      </c>
      <c r="X855">
        <f t="shared" si="55"/>
        <v>0</v>
      </c>
    </row>
    <row r="856" spans="1:24" x14ac:dyDescent="0.25">
      <c r="A856" s="14" t="str">
        <f t="shared" si="52"/>
        <v>LRW1989</v>
      </c>
      <c r="B856" s="14" t="s">
        <v>36</v>
      </c>
      <c r="C856" s="14" t="s">
        <v>51</v>
      </c>
      <c r="D856" s="14">
        <v>1989</v>
      </c>
      <c r="E856" s="14">
        <v>2.2774380000000001E-3</v>
      </c>
      <c r="F856" s="14">
        <v>5.4366750000000002E-3</v>
      </c>
      <c r="G856" s="14">
        <v>1.462434E-2</v>
      </c>
      <c r="H856" s="14">
        <v>2</v>
      </c>
      <c r="I856" s="14">
        <v>5</v>
      </c>
      <c r="J856" s="14" t="s">
        <v>238</v>
      </c>
      <c r="K856" s="14">
        <v>5</v>
      </c>
      <c r="L856" s="14" t="str">
        <f>VLOOKUP($C856,'Info on Coh Anal Stocks'!$A$6:$K$68,2,FALSE)</f>
        <v>CR</v>
      </c>
      <c r="M856" s="14" t="str">
        <f>VLOOKUP($C856,'Info on Coh Anal Stocks'!$A$6:$K$68,3,FALSE)</f>
        <v>LC</v>
      </c>
      <c r="N856" s="14" t="str">
        <f>VLOOKUP($C856,'Info on Coh Anal Stocks'!$A$6:$K$68,4,FALSE)</f>
        <v>Lewis River Wild</v>
      </c>
      <c r="O856" s="14">
        <f>VLOOKUP($C856,'Info on Coh Anal Stocks'!$A$6:$K$68,5,FALSE)</f>
        <v>4</v>
      </c>
      <c r="P856" s="14">
        <f>VLOOKUP($C856,'Info on Coh Anal Stocks'!$A$6:$K$68,6,FALSE)</f>
        <v>2</v>
      </c>
      <c r="Q856" s="14">
        <f>VLOOKUP($C856,'Info on Coh Anal Stocks'!$A$6:$K$68,7,FALSE)</f>
        <v>4</v>
      </c>
      <c r="R856" s="14">
        <f>VLOOKUP($C856,'Info on Coh Anal Stocks'!$A$6:$K$68,8,FALSE)</f>
        <v>5</v>
      </c>
      <c r="S856" s="14">
        <f>VLOOKUP($C856,'Info on Coh Anal Stocks'!$A$6:$K$68,9,FALSE)</f>
        <v>0</v>
      </c>
      <c r="T856" s="14">
        <f>VLOOKUP($C856,'Info on Coh Anal Stocks'!$A$6:$K$68,10,FALSE)</f>
        <v>3</v>
      </c>
      <c r="U856">
        <f t="shared" si="53"/>
        <v>1990</v>
      </c>
      <c r="V856" s="14">
        <f>VLOOKUP($C856,'Info on Coh Anal Stocks'!$A$6:$K$68,10,FALSE)</f>
        <v>3</v>
      </c>
      <c r="W856" t="str">
        <f t="shared" si="54"/>
        <v>ocean</v>
      </c>
      <c r="X856">
        <f t="shared" si="55"/>
        <v>0</v>
      </c>
    </row>
    <row r="857" spans="1:24" x14ac:dyDescent="0.25">
      <c r="A857" s="14" t="str">
        <f t="shared" si="52"/>
        <v>LRW1990</v>
      </c>
      <c r="B857" s="14" t="s">
        <v>36</v>
      </c>
      <c r="C857" s="14" t="s">
        <v>51</v>
      </c>
      <c r="D857" s="14">
        <v>1990</v>
      </c>
      <c r="E857" s="19">
        <v>1.3190809999999999E-3</v>
      </c>
      <c r="F857" s="19">
        <v>6.4548069999999999E-3</v>
      </c>
      <c r="G857" s="14">
        <v>1.89141E-2</v>
      </c>
      <c r="H857" s="14">
        <v>2</v>
      </c>
      <c r="I857" s="14">
        <v>5</v>
      </c>
      <c r="J857" s="14" t="s">
        <v>238</v>
      </c>
      <c r="K857" s="14">
        <v>5</v>
      </c>
      <c r="L857" s="14" t="str">
        <f>VLOOKUP($C857,'Info on Coh Anal Stocks'!$A$6:$K$68,2,FALSE)</f>
        <v>CR</v>
      </c>
      <c r="M857" s="14" t="str">
        <f>VLOOKUP($C857,'Info on Coh Anal Stocks'!$A$6:$K$68,3,FALSE)</f>
        <v>LC</v>
      </c>
      <c r="N857" s="14" t="str">
        <f>VLOOKUP($C857,'Info on Coh Anal Stocks'!$A$6:$K$68,4,FALSE)</f>
        <v>Lewis River Wild</v>
      </c>
      <c r="O857" s="14">
        <f>VLOOKUP($C857,'Info on Coh Anal Stocks'!$A$6:$K$68,5,FALSE)</f>
        <v>4</v>
      </c>
      <c r="P857" s="14">
        <f>VLOOKUP($C857,'Info on Coh Anal Stocks'!$A$6:$K$68,6,FALSE)</f>
        <v>2</v>
      </c>
      <c r="Q857" s="14">
        <f>VLOOKUP($C857,'Info on Coh Anal Stocks'!$A$6:$K$68,7,FALSE)</f>
        <v>4</v>
      </c>
      <c r="R857" s="14">
        <f>VLOOKUP($C857,'Info on Coh Anal Stocks'!$A$6:$K$68,8,FALSE)</f>
        <v>5</v>
      </c>
      <c r="S857" s="14">
        <f>VLOOKUP($C857,'Info on Coh Anal Stocks'!$A$6:$K$68,9,FALSE)</f>
        <v>0</v>
      </c>
      <c r="T857" s="14">
        <f>VLOOKUP($C857,'Info on Coh Anal Stocks'!$A$6:$K$68,10,FALSE)</f>
        <v>3</v>
      </c>
      <c r="U857">
        <f t="shared" si="53"/>
        <v>1991</v>
      </c>
      <c r="V857" s="14">
        <f>VLOOKUP($C857,'Info on Coh Anal Stocks'!$A$6:$K$68,10,FALSE)</f>
        <v>3</v>
      </c>
      <c r="W857" t="str">
        <f t="shared" si="54"/>
        <v>ocean</v>
      </c>
      <c r="X857">
        <f t="shared" si="55"/>
        <v>0</v>
      </c>
    </row>
    <row r="858" spans="1:24" x14ac:dyDescent="0.25">
      <c r="A858" s="14" t="str">
        <f t="shared" si="52"/>
        <v>LRW1991</v>
      </c>
      <c r="B858" s="14" t="s">
        <v>36</v>
      </c>
      <c r="C858" s="14" t="s">
        <v>51</v>
      </c>
      <c r="D858" s="14">
        <v>1991</v>
      </c>
      <c r="E858" s="19">
        <v>4.7966010000000001E-4</v>
      </c>
      <c r="F858" s="14">
        <v>5.1643970000000003E-3</v>
      </c>
      <c r="G858" s="14">
        <v>1.535284E-2</v>
      </c>
      <c r="H858" s="14">
        <v>2</v>
      </c>
      <c r="I858" s="14">
        <v>5</v>
      </c>
      <c r="J858" s="14" t="s">
        <v>238</v>
      </c>
      <c r="K858" s="14">
        <v>5</v>
      </c>
      <c r="L858" s="14" t="str">
        <f>VLOOKUP($C858,'Info on Coh Anal Stocks'!$A$6:$K$68,2,FALSE)</f>
        <v>CR</v>
      </c>
      <c r="M858" s="14" t="str">
        <f>VLOOKUP($C858,'Info on Coh Anal Stocks'!$A$6:$K$68,3,FALSE)</f>
        <v>LC</v>
      </c>
      <c r="N858" s="14" t="str">
        <f>VLOOKUP($C858,'Info on Coh Anal Stocks'!$A$6:$K$68,4,FALSE)</f>
        <v>Lewis River Wild</v>
      </c>
      <c r="O858" s="14">
        <f>VLOOKUP($C858,'Info on Coh Anal Stocks'!$A$6:$K$68,5,FALSE)</f>
        <v>4</v>
      </c>
      <c r="P858" s="14">
        <f>VLOOKUP($C858,'Info on Coh Anal Stocks'!$A$6:$K$68,6,FALSE)</f>
        <v>2</v>
      </c>
      <c r="Q858" s="14">
        <f>VLOOKUP($C858,'Info on Coh Anal Stocks'!$A$6:$K$68,7,FALSE)</f>
        <v>4</v>
      </c>
      <c r="R858" s="14">
        <f>VLOOKUP($C858,'Info on Coh Anal Stocks'!$A$6:$K$68,8,FALSE)</f>
        <v>5</v>
      </c>
      <c r="S858" s="14">
        <f>VLOOKUP($C858,'Info on Coh Anal Stocks'!$A$6:$K$68,9,FALSE)</f>
        <v>0</v>
      </c>
      <c r="T858" s="14">
        <f>VLOOKUP($C858,'Info on Coh Anal Stocks'!$A$6:$K$68,10,FALSE)</f>
        <v>3</v>
      </c>
      <c r="U858">
        <f t="shared" si="53"/>
        <v>1992</v>
      </c>
      <c r="V858" s="14">
        <f>VLOOKUP($C858,'Info on Coh Anal Stocks'!$A$6:$K$68,10,FALSE)</f>
        <v>3</v>
      </c>
      <c r="W858" t="str">
        <f t="shared" si="54"/>
        <v>ocean</v>
      </c>
      <c r="X858">
        <f t="shared" si="55"/>
        <v>0</v>
      </c>
    </row>
    <row r="859" spans="1:24" x14ac:dyDescent="0.25">
      <c r="A859" s="14" t="str">
        <f t="shared" si="52"/>
        <v>LRW1992</v>
      </c>
      <c r="B859" s="14" t="s">
        <v>36</v>
      </c>
      <c r="C859" s="14" t="s">
        <v>51</v>
      </c>
      <c r="D859" s="14">
        <v>1992</v>
      </c>
      <c r="E859" s="19">
        <v>3.9338440000000001E-4</v>
      </c>
      <c r="F859" s="14">
        <v>5.0505120000000001E-3</v>
      </c>
      <c r="G859" s="14">
        <v>1.495792E-2</v>
      </c>
      <c r="H859" s="14">
        <v>2</v>
      </c>
      <c r="I859" s="14">
        <v>5</v>
      </c>
      <c r="J859" s="14" t="s">
        <v>238</v>
      </c>
      <c r="K859" s="14">
        <v>5</v>
      </c>
      <c r="L859" s="14" t="str">
        <f>VLOOKUP($C859,'Info on Coh Anal Stocks'!$A$6:$K$68,2,FALSE)</f>
        <v>CR</v>
      </c>
      <c r="M859" s="14" t="str">
        <f>VLOOKUP($C859,'Info on Coh Anal Stocks'!$A$6:$K$68,3,FALSE)</f>
        <v>LC</v>
      </c>
      <c r="N859" s="14" t="str">
        <f>VLOOKUP($C859,'Info on Coh Anal Stocks'!$A$6:$K$68,4,FALSE)</f>
        <v>Lewis River Wild</v>
      </c>
      <c r="O859" s="14">
        <f>VLOOKUP($C859,'Info on Coh Anal Stocks'!$A$6:$K$68,5,FALSE)</f>
        <v>4</v>
      </c>
      <c r="P859" s="14">
        <f>VLOOKUP($C859,'Info on Coh Anal Stocks'!$A$6:$K$68,6,FALSE)</f>
        <v>2</v>
      </c>
      <c r="Q859" s="14">
        <f>VLOOKUP($C859,'Info on Coh Anal Stocks'!$A$6:$K$68,7,FALSE)</f>
        <v>4</v>
      </c>
      <c r="R859" s="14">
        <f>VLOOKUP($C859,'Info on Coh Anal Stocks'!$A$6:$K$68,8,FALSE)</f>
        <v>5</v>
      </c>
      <c r="S859" s="14">
        <f>VLOOKUP($C859,'Info on Coh Anal Stocks'!$A$6:$K$68,9,FALSE)</f>
        <v>0</v>
      </c>
      <c r="T859" s="14">
        <f>VLOOKUP($C859,'Info on Coh Anal Stocks'!$A$6:$K$68,10,FALSE)</f>
        <v>3</v>
      </c>
      <c r="U859">
        <f t="shared" si="53"/>
        <v>1993</v>
      </c>
      <c r="V859" s="14">
        <f>VLOOKUP($C859,'Info on Coh Anal Stocks'!$A$6:$K$68,10,FALSE)</f>
        <v>3</v>
      </c>
      <c r="W859" t="str">
        <f t="shared" si="54"/>
        <v>ocean</v>
      </c>
      <c r="X859">
        <f t="shared" si="55"/>
        <v>0</v>
      </c>
    </row>
    <row r="860" spans="1:24" x14ac:dyDescent="0.25">
      <c r="A860" s="14" t="str">
        <f t="shared" si="52"/>
        <v>LRW1993</v>
      </c>
      <c r="B860" s="14" t="s">
        <v>36</v>
      </c>
      <c r="C860" s="14" t="s">
        <v>51</v>
      </c>
      <c r="D860" s="14">
        <v>1993</v>
      </c>
      <c r="E860" s="19">
        <v>4.5878089999999998E-4</v>
      </c>
      <c r="F860" s="14">
        <v>2.873755E-3</v>
      </c>
      <c r="G860" s="14">
        <v>8.3049379999999996E-3</v>
      </c>
      <c r="H860" s="14">
        <v>2</v>
      </c>
      <c r="I860" s="14">
        <v>5</v>
      </c>
      <c r="J860" s="14" t="s">
        <v>238</v>
      </c>
      <c r="K860" s="14">
        <v>5</v>
      </c>
      <c r="L860" s="14" t="str">
        <f>VLOOKUP($C860,'Info on Coh Anal Stocks'!$A$6:$K$68,2,FALSE)</f>
        <v>CR</v>
      </c>
      <c r="M860" s="14" t="str">
        <f>VLOOKUP($C860,'Info on Coh Anal Stocks'!$A$6:$K$68,3,FALSE)</f>
        <v>LC</v>
      </c>
      <c r="N860" s="14" t="str">
        <f>VLOOKUP($C860,'Info on Coh Anal Stocks'!$A$6:$K$68,4,FALSE)</f>
        <v>Lewis River Wild</v>
      </c>
      <c r="O860" s="14">
        <f>VLOOKUP($C860,'Info on Coh Anal Stocks'!$A$6:$K$68,5,FALSE)</f>
        <v>4</v>
      </c>
      <c r="P860" s="14">
        <f>VLOOKUP($C860,'Info on Coh Anal Stocks'!$A$6:$K$68,6,FALSE)</f>
        <v>2</v>
      </c>
      <c r="Q860" s="14">
        <f>VLOOKUP($C860,'Info on Coh Anal Stocks'!$A$6:$K$68,7,FALSE)</f>
        <v>4</v>
      </c>
      <c r="R860" s="14">
        <f>VLOOKUP($C860,'Info on Coh Anal Stocks'!$A$6:$K$68,8,FALSE)</f>
        <v>5</v>
      </c>
      <c r="S860" s="14">
        <f>VLOOKUP($C860,'Info on Coh Anal Stocks'!$A$6:$K$68,9,FALSE)</f>
        <v>0</v>
      </c>
      <c r="T860" s="14">
        <f>VLOOKUP($C860,'Info on Coh Anal Stocks'!$A$6:$K$68,10,FALSE)</f>
        <v>3</v>
      </c>
      <c r="U860">
        <f t="shared" si="53"/>
        <v>1994</v>
      </c>
      <c r="V860" s="14">
        <f>VLOOKUP($C860,'Info on Coh Anal Stocks'!$A$6:$K$68,10,FALSE)</f>
        <v>3</v>
      </c>
      <c r="W860" t="str">
        <f t="shared" si="54"/>
        <v>ocean</v>
      </c>
      <c r="X860">
        <f t="shared" si="55"/>
        <v>0</v>
      </c>
    </row>
    <row r="861" spans="1:24" x14ac:dyDescent="0.25">
      <c r="A861" s="14" t="str">
        <f t="shared" si="52"/>
        <v>LRW1994</v>
      </c>
      <c r="B861" s="14" t="s">
        <v>36</v>
      </c>
      <c r="C861" s="14" t="s">
        <v>51</v>
      </c>
      <c r="D861" s="14">
        <v>1994</v>
      </c>
      <c r="E861" s="19">
        <v>8.5157349999999995E-5</v>
      </c>
      <c r="F861" s="14">
        <v>1.2325649999999999E-3</v>
      </c>
      <c r="G861" s="14">
        <v>3.7197889999999998E-3</v>
      </c>
      <c r="H861" s="14">
        <v>2</v>
      </c>
      <c r="I861" s="14">
        <v>5</v>
      </c>
      <c r="J861" s="14" t="s">
        <v>238</v>
      </c>
      <c r="K861" s="14">
        <v>5</v>
      </c>
      <c r="L861" s="14" t="str">
        <f>VLOOKUP($C861,'Info on Coh Anal Stocks'!$A$6:$K$68,2,FALSE)</f>
        <v>CR</v>
      </c>
      <c r="M861" s="14" t="str">
        <f>VLOOKUP($C861,'Info on Coh Anal Stocks'!$A$6:$K$68,3,FALSE)</f>
        <v>LC</v>
      </c>
      <c r="N861" s="14" t="str">
        <f>VLOOKUP($C861,'Info on Coh Anal Stocks'!$A$6:$K$68,4,FALSE)</f>
        <v>Lewis River Wild</v>
      </c>
      <c r="O861" s="14">
        <f>VLOOKUP($C861,'Info on Coh Anal Stocks'!$A$6:$K$68,5,FALSE)</f>
        <v>4</v>
      </c>
      <c r="P861" s="14">
        <f>VLOOKUP($C861,'Info on Coh Anal Stocks'!$A$6:$K$68,6,FALSE)</f>
        <v>2</v>
      </c>
      <c r="Q861" s="14">
        <f>VLOOKUP($C861,'Info on Coh Anal Stocks'!$A$6:$K$68,7,FALSE)</f>
        <v>4</v>
      </c>
      <c r="R861" s="14">
        <f>VLOOKUP($C861,'Info on Coh Anal Stocks'!$A$6:$K$68,8,FALSE)</f>
        <v>5</v>
      </c>
      <c r="S861" s="14">
        <f>VLOOKUP($C861,'Info on Coh Anal Stocks'!$A$6:$K$68,9,FALSE)</f>
        <v>0</v>
      </c>
      <c r="T861" s="14">
        <f>VLOOKUP($C861,'Info on Coh Anal Stocks'!$A$6:$K$68,10,FALSE)</f>
        <v>3</v>
      </c>
      <c r="U861">
        <f t="shared" si="53"/>
        <v>1995</v>
      </c>
      <c r="V861" s="14">
        <f>VLOOKUP($C861,'Info on Coh Anal Stocks'!$A$6:$K$68,10,FALSE)</f>
        <v>3</v>
      </c>
      <c r="W861" t="str">
        <f t="shared" si="54"/>
        <v>ocean</v>
      </c>
      <c r="X861">
        <f t="shared" si="55"/>
        <v>0</v>
      </c>
    </row>
    <row r="862" spans="1:24" x14ac:dyDescent="0.25">
      <c r="A862" s="14" t="str">
        <f t="shared" si="52"/>
        <v>LRW1995</v>
      </c>
      <c r="B862" s="14" t="s">
        <v>36</v>
      </c>
      <c r="C862" s="14" t="s">
        <v>51</v>
      </c>
      <c r="D862" s="14">
        <v>1995</v>
      </c>
      <c r="E862" s="14" t="s">
        <v>142</v>
      </c>
      <c r="F862" s="14" t="s">
        <v>142</v>
      </c>
      <c r="G862" s="14" t="s">
        <v>142</v>
      </c>
      <c r="H862" s="14" t="s">
        <v>142</v>
      </c>
      <c r="I862" s="14" t="s">
        <v>142</v>
      </c>
      <c r="J862" s="14" t="s">
        <v>142</v>
      </c>
      <c r="K862" s="14" t="s">
        <v>142</v>
      </c>
      <c r="L862" s="14" t="str">
        <f>VLOOKUP($C862,'Info on Coh Anal Stocks'!$A$6:$K$68,2,FALSE)</f>
        <v>CR</v>
      </c>
      <c r="M862" s="14" t="str">
        <f>VLOOKUP($C862,'Info on Coh Anal Stocks'!$A$6:$K$68,3,FALSE)</f>
        <v>LC</v>
      </c>
      <c r="N862" s="14" t="str">
        <f>VLOOKUP($C862,'Info on Coh Anal Stocks'!$A$6:$K$68,4,FALSE)</f>
        <v>Lewis River Wild</v>
      </c>
      <c r="O862" s="14">
        <f>VLOOKUP($C862,'Info on Coh Anal Stocks'!$A$6:$K$68,5,FALSE)</f>
        <v>4</v>
      </c>
      <c r="P862" s="14">
        <f>VLOOKUP($C862,'Info on Coh Anal Stocks'!$A$6:$K$68,6,FALSE)</f>
        <v>2</v>
      </c>
      <c r="Q862" s="14">
        <f>VLOOKUP($C862,'Info on Coh Anal Stocks'!$A$6:$K$68,7,FALSE)</f>
        <v>4</v>
      </c>
      <c r="R862" s="14">
        <f>VLOOKUP($C862,'Info on Coh Anal Stocks'!$A$6:$K$68,8,FALSE)</f>
        <v>5</v>
      </c>
      <c r="S862" s="14">
        <f>VLOOKUP($C862,'Info on Coh Anal Stocks'!$A$6:$K$68,9,FALSE)</f>
        <v>0</v>
      </c>
      <c r="T862" s="14">
        <f>VLOOKUP($C862,'Info on Coh Anal Stocks'!$A$6:$K$68,10,FALSE)</f>
        <v>3</v>
      </c>
      <c r="U862">
        <f t="shared" si="53"/>
        <v>1996</v>
      </c>
      <c r="V862" s="14">
        <f>VLOOKUP($C862,'Info on Coh Anal Stocks'!$A$6:$K$68,10,FALSE)</f>
        <v>3</v>
      </c>
      <c r="W862" t="str">
        <f t="shared" si="54"/>
        <v>ocean</v>
      </c>
      <c r="X862" t="str">
        <f t="shared" si="55"/>
        <v>na</v>
      </c>
    </row>
    <row r="863" spans="1:24" x14ac:dyDescent="0.25">
      <c r="A863" s="14" t="str">
        <f t="shared" si="52"/>
        <v>LRW1996</v>
      </c>
      <c r="B863" s="14" t="s">
        <v>36</v>
      </c>
      <c r="C863" s="14" t="s">
        <v>51</v>
      </c>
      <c r="D863" s="14">
        <v>1996</v>
      </c>
      <c r="E863" s="19">
        <v>1.690415E-5</v>
      </c>
      <c r="F863" s="14">
        <v>6.7985069999999999E-4</v>
      </c>
      <c r="G863" s="14">
        <v>2.2649110000000001E-3</v>
      </c>
      <c r="H863" s="14">
        <v>2</v>
      </c>
      <c r="I863" s="14">
        <v>5</v>
      </c>
      <c r="J863" s="14" t="s">
        <v>238</v>
      </c>
      <c r="K863" s="14">
        <v>5</v>
      </c>
      <c r="L863" s="14" t="str">
        <f>VLOOKUP($C863,'Info on Coh Anal Stocks'!$A$6:$K$68,2,FALSE)</f>
        <v>CR</v>
      </c>
      <c r="M863" s="14" t="str">
        <f>VLOOKUP($C863,'Info on Coh Anal Stocks'!$A$6:$K$68,3,FALSE)</f>
        <v>LC</v>
      </c>
      <c r="N863" s="14" t="str">
        <f>VLOOKUP($C863,'Info on Coh Anal Stocks'!$A$6:$K$68,4,FALSE)</f>
        <v>Lewis River Wild</v>
      </c>
      <c r="O863" s="14">
        <f>VLOOKUP($C863,'Info on Coh Anal Stocks'!$A$6:$K$68,5,FALSE)</f>
        <v>4</v>
      </c>
      <c r="P863" s="14">
        <f>VLOOKUP($C863,'Info on Coh Anal Stocks'!$A$6:$K$68,6,FALSE)</f>
        <v>2</v>
      </c>
      <c r="Q863" s="14">
        <f>VLOOKUP($C863,'Info on Coh Anal Stocks'!$A$6:$K$68,7,FALSE)</f>
        <v>4</v>
      </c>
      <c r="R863" s="14">
        <f>VLOOKUP($C863,'Info on Coh Anal Stocks'!$A$6:$K$68,8,FALSE)</f>
        <v>5</v>
      </c>
      <c r="S863" s="14">
        <f>VLOOKUP($C863,'Info on Coh Anal Stocks'!$A$6:$K$68,9,FALSE)</f>
        <v>0</v>
      </c>
      <c r="T863" s="14">
        <f>VLOOKUP($C863,'Info on Coh Anal Stocks'!$A$6:$K$68,10,FALSE)</f>
        <v>3</v>
      </c>
      <c r="U863">
        <f t="shared" si="53"/>
        <v>1997</v>
      </c>
      <c r="V863" s="14">
        <f>VLOOKUP($C863,'Info on Coh Anal Stocks'!$A$6:$K$68,10,FALSE)</f>
        <v>3</v>
      </c>
      <c r="W863" t="str">
        <f t="shared" si="54"/>
        <v>ocean</v>
      </c>
      <c r="X863">
        <f t="shared" si="55"/>
        <v>0</v>
      </c>
    </row>
    <row r="864" spans="1:24" x14ac:dyDescent="0.25">
      <c r="A864" s="14" t="str">
        <f t="shared" si="52"/>
        <v>LRW1997</v>
      </c>
      <c r="B864" s="14" t="s">
        <v>36</v>
      </c>
      <c r="C864" s="14" t="s">
        <v>51</v>
      </c>
      <c r="D864" s="14">
        <v>1997</v>
      </c>
      <c r="E864" s="19">
        <v>4.3378599999999998E-5</v>
      </c>
      <c r="F864" s="14">
        <v>3.6472990000000001E-3</v>
      </c>
      <c r="G864" s="14">
        <v>1.174769E-2</v>
      </c>
      <c r="H864" s="14">
        <v>2</v>
      </c>
      <c r="I864" s="14">
        <v>5</v>
      </c>
      <c r="J864" s="14" t="s">
        <v>238</v>
      </c>
      <c r="K864" s="14">
        <v>5</v>
      </c>
      <c r="L864" s="14" t="str">
        <f>VLOOKUP($C864,'Info on Coh Anal Stocks'!$A$6:$K$68,2,FALSE)</f>
        <v>CR</v>
      </c>
      <c r="M864" s="14" t="str">
        <f>VLOOKUP($C864,'Info on Coh Anal Stocks'!$A$6:$K$68,3,FALSE)</f>
        <v>LC</v>
      </c>
      <c r="N864" s="14" t="str">
        <f>VLOOKUP($C864,'Info on Coh Anal Stocks'!$A$6:$K$68,4,FALSE)</f>
        <v>Lewis River Wild</v>
      </c>
      <c r="O864" s="14">
        <f>VLOOKUP($C864,'Info on Coh Anal Stocks'!$A$6:$K$68,5,FALSE)</f>
        <v>4</v>
      </c>
      <c r="P864" s="14">
        <f>VLOOKUP($C864,'Info on Coh Anal Stocks'!$A$6:$K$68,6,FALSE)</f>
        <v>2</v>
      </c>
      <c r="Q864" s="14">
        <f>VLOOKUP($C864,'Info on Coh Anal Stocks'!$A$6:$K$68,7,FALSE)</f>
        <v>4</v>
      </c>
      <c r="R864" s="14">
        <f>VLOOKUP($C864,'Info on Coh Anal Stocks'!$A$6:$K$68,8,FALSE)</f>
        <v>5</v>
      </c>
      <c r="S864" s="14">
        <f>VLOOKUP($C864,'Info on Coh Anal Stocks'!$A$6:$K$68,9,FALSE)</f>
        <v>0</v>
      </c>
      <c r="T864" s="14">
        <f>VLOOKUP($C864,'Info on Coh Anal Stocks'!$A$6:$K$68,10,FALSE)</f>
        <v>3</v>
      </c>
      <c r="U864">
        <f t="shared" si="53"/>
        <v>1998</v>
      </c>
      <c r="V864" s="14">
        <f>VLOOKUP($C864,'Info on Coh Anal Stocks'!$A$6:$K$68,10,FALSE)</f>
        <v>3</v>
      </c>
      <c r="W864" t="str">
        <f t="shared" si="54"/>
        <v>ocean</v>
      </c>
      <c r="X864">
        <f t="shared" si="55"/>
        <v>0</v>
      </c>
    </row>
    <row r="865" spans="1:24" x14ac:dyDescent="0.25">
      <c r="A865" s="14" t="str">
        <f t="shared" si="52"/>
        <v>LRW1998</v>
      </c>
      <c r="B865" s="14" t="s">
        <v>36</v>
      </c>
      <c r="C865" s="14" t="s">
        <v>51</v>
      </c>
      <c r="D865" s="14">
        <v>1998</v>
      </c>
      <c r="E865" s="14">
        <v>2.1532999999999999E-4</v>
      </c>
      <c r="F865" s="14">
        <v>7.064425E-3</v>
      </c>
      <c r="G865" s="14">
        <v>2.1872539999999999E-2</v>
      </c>
      <c r="H865" s="14">
        <v>2</v>
      </c>
      <c r="I865" s="14">
        <v>5</v>
      </c>
      <c r="J865" s="14" t="s">
        <v>238</v>
      </c>
      <c r="K865" s="14">
        <v>5</v>
      </c>
      <c r="L865" s="14" t="str">
        <f>VLOOKUP($C865,'Info on Coh Anal Stocks'!$A$6:$K$68,2,FALSE)</f>
        <v>CR</v>
      </c>
      <c r="M865" s="14" t="str">
        <f>VLOOKUP($C865,'Info on Coh Anal Stocks'!$A$6:$K$68,3,FALSE)</f>
        <v>LC</v>
      </c>
      <c r="N865" s="14" t="str">
        <f>VLOOKUP($C865,'Info on Coh Anal Stocks'!$A$6:$K$68,4,FALSE)</f>
        <v>Lewis River Wild</v>
      </c>
      <c r="O865" s="14">
        <f>VLOOKUP($C865,'Info on Coh Anal Stocks'!$A$6:$K$68,5,FALSE)</f>
        <v>4</v>
      </c>
      <c r="P865" s="14">
        <f>VLOOKUP($C865,'Info on Coh Anal Stocks'!$A$6:$K$68,6,FALSE)</f>
        <v>2</v>
      </c>
      <c r="Q865" s="14">
        <f>VLOOKUP($C865,'Info on Coh Anal Stocks'!$A$6:$K$68,7,FALSE)</f>
        <v>4</v>
      </c>
      <c r="R865" s="14">
        <f>VLOOKUP($C865,'Info on Coh Anal Stocks'!$A$6:$K$68,8,FALSE)</f>
        <v>5</v>
      </c>
      <c r="S865" s="14">
        <f>VLOOKUP($C865,'Info on Coh Anal Stocks'!$A$6:$K$68,9,FALSE)</f>
        <v>0</v>
      </c>
      <c r="T865" s="14">
        <f>VLOOKUP($C865,'Info on Coh Anal Stocks'!$A$6:$K$68,10,FALSE)</f>
        <v>3</v>
      </c>
      <c r="U865">
        <f t="shared" si="53"/>
        <v>1999</v>
      </c>
      <c r="V865" s="14">
        <f>VLOOKUP($C865,'Info on Coh Anal Stocks'!$A$6:$K$68,10,FALSE)</f>
        <v>3</v>
      </c>
      <c r="W865" t="str">
        <f t="shared" si="54"/>
        <v>ocean</v>
      </c>
      <c r="X865">
        <f t="shared" si="55"/>
        <v>0</v>
      </c>
    </row>
    <row r="866" spans="1:24" x14ac:dyDescent="0.25">
      <c r="A866" s="14" t="str">
        <f t="shared" si="52"/>
        <v>LRW1999</v>
      </c>
      <c r="B866" s="14" t="s">
        <v>36</v>
      </c>
      <c r="C866" s="14" t="s">
        <v>51</v>
      </c>
      <c r="D866" s="14">
        <v>1999</v>
      </c>
      <c r="E866" s="14">
        <v>4.0949600000000002E-4</v>
      </c>
      <c r="F866" s="14">
        <v>2.1559720000000001E-2</v>
      </c>
      <c r="G866" s="14">
        <v>6.9015530000000005E-2</v>
      </c>
      <c r="H866" s="14">
        <v>2</v>
      </c>
      <c r="I866" s="14">
        <v>5</v>
      </c>
      <c r="J866" s="14" t="s">
        <v>238</v>
      </c>
      <c r="K866" s="14">
        <v>5</v>
      </c>
      <c r="L866" s="14" t="str">
        <f>VLOOKUP($C866,'Info on Coh Anal Stocks'!$A$6:$K$68,2,FALSE)</f>
        <v>CR</v>
      </c>
      <c r="M866" s="14" t="str">
        <f>VLOOKUP($C866,'Info on Coh Anal Stocks'!$A$6:$K$68,3,FALSE)</f>
        <v>LC</v>
      </c>
      <c r="N866" s="14" t="str">
        <f>VLOOKUP($C866,'Info on Coh Anal Stocks'!$A$6:$K$68,4,FALSE)</f>
        <v>Lewis River Wild</v>
      </c>
      <c r="O866" s="14">
        <f>VLOOKUP($C866,'Info on Coh Anal Stocks'!$A$6:$K$68,5,FALSE)</f>
        <v>4</v>
      </c>
      <c r="P866" s="14">
        <f>VLOOKUP($C866,'Info on Coh Anal Stocks'!$A$6:$K$68,6,FALSE)</f>
        <v>2</v>
      </c>
      <c r="Q866" s="14">
        <f>VLOOKUP($C866,'Info on Coh Anal Stocks'!$A$6:$K$68,7,FALSE)</f>
        <v>4</v>
      </c>
      <c r="R866" s="14">
        <f>VLOOKUP($C866,'Info on Coh Anal Stocks'!$A$6:$K$68,8,FALSE)</f>
        <v>5</v>
      </c>
      <c r="S866" s="14">
        <f>VLOOKUP($C866,'Info on Coh Anal Stocks'!$A$6:$K$68,9,FALSE)</f>
        <v>0</v>
      </c>
      <c r="T866" s="14">
        <f>VLOOKUP($C866,'Info on Coh Anal Stocks'!$A$6:$K$68,10,FALSE)</f>
        <v>3</v>
      </c>
      <c r="U866">
        <f t="shared" si="53"/>
        <v>2000</v>
      </c>
      <c r="V866" s="14">
        <f>VLOOKUP($C866,'Info on Coh Anal Stocks'!$A$6:$K$68,10,FALSE)</f>
        <v>3</v>
      </c>
      <c r="W866" t="str">
        <f t="shared" si="54"/>
        <v>ocean</v>
      </c>
      <c r="X866">
        <f t="shared" si="55"/>
        <v>0</v>
      </c>
    </row>
    <row r="867" spans="1:24" x14ac:dyDescent="0.25">
      <c r="A867" s="14" t="str">
        <f t="shared" si="52"/>
        <v>LRW2000</v>
      </c>
      <c r="B867" s="14" t="s">
        <v>36</v>
      </c>
      <c r="C867" s="14" t="s">
        <v>51</v>
      </c>
      <c r="D867" s="14">
        <v>2000</v>
      </c>
      <c r="E867" s="14">
        <v>4.8752289999999998E-4</v>
      </c>
      <c r="F867" s="14">
        <v>9.6470689999999994E-3</v>
      </c>
      <c r="G867" s="14">
        <v>2.896555E-2</v>
      </c>
      <c r="H867" s="14">
        <v>2</v>
      </c>
      <c r="I867" s="14">
        <v>5</v>
      </c>
      <c r="J867" s="14" t="s">
        <v>238</v>
      </c>
      <c r="K867" s="14">
        <v>5</v>
      </c>
      <c r="L867" s="14" t="str">
        <f>VLOOKUP($C867,'Info on Coh Anal Stocks'!$A$6:$K$68,2,FALSE)</f>
        <v>CR</v>
      </c>
      <c r="M867" s="14" t="str">
        <f>VLOOKUP($C867,'Info on Coh Anal Stocks'!$A$6:$K$68,3,FALSE)</f>
        <v>LC</v>
      </c>
      <c r="N867" s="14" t="str">
        <f>VLOOKUP($C867,'Info on Coh Anal Stocks'!$A$6:$K$68,4,FALSE)</f>
        <v>Lewis River Wild</v>
      </c>
      <c r="O867" s="14">
        <f>VLOOKUP($C867,'Info on Coh Anal Stocks'!$A$6:$K$68,5,FALSE)</f>
        <v>4</v>
      </c>
      <c r="P867" s="14">
        <f>VLOOKUP($C867,'Info on Coh Anal Stocks'!$A$6:$K$68,6,FALSE)</f>
        <v>2</v>
      </c>
      <c r="Q867" s="14">
        <f>VLOOKUP($C867,'Info on Coh Anal Stocks'!$A$6:$K$68,7,FALSE)</f>
        <v>4</v>
      </c>
      <c r="R867" s="14">
        <f>VLOOKUP($C867,'Info on Coh Anal Stocks'!$A$6:$K$68,8,FALSE)</f>
        <v>5</v>
      </c>
      <c r="S867" s="14">
        <f>VLOOKUP($C867,'Info on Coh Anal Stocks'!$A$6:$K$68,9,FALSE)</f>
        <v>0</v>
      </c>
      <c r="T867" s="14">
        <f>VLOOKUP($C867,'Info on Coh Anal Stocks'!$A$6:$K$68,10,FALSE)</f>
        <v>3</v>
      </c>
      <c r="U867">
        <f t="shared" si="53"/>
        <v>2001</v>
      </c>
      <c r="V867" s="14">
        <f>VLOOKUP($C867,'Info on Coh Anal Stocks'!$A$6:$K$68,10,FALSE)</f>
        <v>3</v>
      </c>
      <c r="W867" t="str">
        <f t="shared" si="54"/>
        <v>ocean</v>
      </c>
      <c r="X867">
        <f t="shared" si="55"/>
        <v>0</v>
      </c>
    </row>
    <row r="868" spans="1:24" x14ac:dyDescent="0.25">
      <c r="A868" s="14" t="str">
        <f t="shared" si="52"/>
        <v>LRW2001</v>
      </c>
      <c r="B868" s="14" t="s">
        <v>36</v>
      </c>
      <c r="C868" s="14" t="s">
        <v>51</v>
      </c>
      <c r="D868" s="14">
        <v>2001</v>
      </c>
      <c r="E868" s="19">
        <v>1.870974E-4</v>
      </c>
      <c r="F868" s="14">
        <v>6.817264E-3</v>
      </c>
      <c r="G868" s="14">
        <v>2.0750459999999998E-2</v>
      </c>
      <c r="H868" s="14">
        <v>2</v>
      </c>
      <c r="I868" s="14">
        <v>5</v>
      </c>
      <c r="J868" s="14" t="s">
        <v>238</v>
      </c>
      <c r="K868" s="14">
        <v>5</v>
      </c>
      <c r="L868" s="14" t="str">
        <f>VLOOKUP($C868,'Info on Coh Anal Stocks'!$A$6:$K$68,2,FALSE)</f>
        <v>CR</v>
      </c>
      <c r="M868" s="14" t="str">
        <f>VLOOKUP($C868,'Info on Coh Anal Stocks'!$A$6:$K$68,3,FALSE)</f>
        <v>LC</v>
      </c>
      <c r="N868" s="14" t="str">
        <f>VLOOKUP($C868,'Info on Coh Anal Stocks'!$A$6:$K$68,4,FALSE)</f>
        <v>Lewis River Wild</v>
      </c>
      <c r="O868" s="14">
        <f>VLOOKUP($C868,'Info on Coh Anal Stocks'!$A$6:$K$68,5,FALSE)</f>
        <v>4</v>
      </c>
      <c r="P868" s="14">
        <f>VLOOKUP($C868,'Info on Coh Anal Stocks'!$A$6:$K$68,6,FALSE)</f>
        <v>2</v>
      </c>
      <c r="Q868" s="14">
        <f>VLOOKUP($C868,'Info on Coh Anal Stocks'!$A$6:$K$68,7,FALSE)</f>
        <v>4</v>
      </c>
      <c r="R868" s="14">
        <f>VLOOKUP($C868,'Info on Coh Anal Stocks'!$A$6:$K$68,8,FALSE)</f>
        <v>5</v>
      </c>
      <c r="S868" s="14">
        <f>VLOOKUP($C868,'Info on Coh Anal Stocks'!$A$6:$K$68,9,FALSE)</f>
        <v>0</v>
      </c>
      <c r="T868" s="14">
        <f>VLOOKUP($C868,'Info on Coh Anal Stocks'!$A$6:$K$68,10,FALSE)</f>
        <v>3</v>
      </c>
      <c r="U868">
        <f t="shared" si="53"/>
        <v>2002</v>
      </c>
      <c r="V868" s="14">
        <f>VLOOKUP($C868,'Info on Coh Anal Stocks'!$A$6:$K$68,10,FALSE)</f>
        <v>3</v>
      </c>
      <c r="W868" t="str">
        <f t="shared" si="54"/>
        <v>ocean</v>
      </c>
      <c r="X868">
        <f t="shared" si="55"/>
        <v>0</v>
      </c>
    </row>
    <row r="869" spans="1:24" x14ac:dyDescent="0.25">
      <c r="A869" s="14" t="str">
        <f t="shared" si="52"/>
        <v>LRW2002</v>
      </c>
      <c r="B869" s="14" t="s">
        <v>36</v>
      </c>
      <c r="C869" s="14" t="s">
        <v>51</v>
      </c>
      <c r="D869" s="14">
        <v>2002</v>
      </c>
      <c r="E869" s="19">
        <v>4.4729850000000001E-4</v>
      </c>
      <c r="F869" s="14">
        <v>4.5457359999999999E-3</v>
      </c>
      <c r="G869" s="14">
        <v>1.3464439999999999E-2</v>
      </c>
      <c r="H869" s="14">
        <v>2</v>
      </c>
      <c r="I869" s="14">
        <v>5</v>
      </c>
      <c r="J869" s="14" t="s">
        <v>238</v>
      </c>
      <c r="K869" s="14">
        <v>5</v>
      </c>
      <c r="L869" s="14" t="str">
        <f>VLOOKUP($C869,'Info on Coh Anal Stocks'!$A$6:$K$68,2,FALSE)</f>
        <v>CR</v>
      </c>
      <c r="M869" s="14" t="str">
        <f>VLOOKUP($C869,'Info on Coh Anal Stocks'!$A$6:$K$68,3,FALSE)</f>
        <v>LC</v>
      </c>
      <c r="N869" s="14" t="str">
        <f>VLOOKUP($C869,'Info on Coh Anal Stocks'!$A$6:$K$68,4,FALSE)</f>
        <v>Lewis River Wild</v>
      </c>
      <c r="O869" s="14">
        <f>VLOOKUP($C869,'Info on Coh Anal Stocks'!$A$6:$K$68,5,FALSE)</f>
        <v>4</v>
      </c>
      <c r="P869" s="14">
        <f>VLOOKUP($C869,'Info on Coh Anal Stocks'!$A$6:$K$68,6,FALSE)</f>
        <v>2</v>
      </c>
      <c r="Q869" s="14">
        <f>VLOOKUP($C869,'Info on Coh Anal Stocks'!$A$6:$K$68,7,FALSE)</f>
        <v>4</v>
      </c>
      <c r="R869" s="14">
        <f>VLOOKUP($C869,'Info on Coh Anal Stocks'!$A$6:$K$68,8,FALSE)</f>
        <v>5</v>
      </c>
      <c r="S869" s="14">
        <f>VLOOKUP($C869,'Info on Coh Anal Stocks'!$A$6:$K$68,9,FALSE)</f>
        <v>0</v>
      </c>
      <c r="T869" s="14">
        <f>VLOOKUP($C869,'Info on Coh Anal Stocks'!$A$6:$K$68,10,FALSE)</f>
        <v>3</v>
      </c>
      <c r="U869">
        <f t="shared" si="53"/>
        <v>2003</v>
      </c>
      <c r="V869" s="14">
        <f>VLOOKUP($C869,'Info on Coh Anal Stocks'!$A$6:$K$68,10,FALSE)</f>
        <v>3</v>
      </c>
      <c r="W869" t="str">
        <f t="shared" si="54"/>
        <v>ocean</v>
      </c>
      <c r="X869">
        <f t="shared" si="55"/>
        <v>0</v>
      </c>
    </row>
    <row r="870" spans="1:24" x14ac:dyDescent="0.25">
      <c r="A870" s="14" t="str">
        <f t="shared" si="52"/>
        <v>LRW2003</v>
      </c>
      <c r="B870" s="14" t="s">
        <v>36</v>
      </c>
      <c r="C870" s="14" t="s">
        <v>51</v>
      </c>
      <c r="D870" s="14">
        <v>2003</v>
      </c>
      <c r="E870" s="19">
        <v>1.49061E-4</v>
      </c>
      <c r="F870" s="14">
        <v>1.2956249999999999E-3</v>
      </c>
      <c r="G870" s="14">
        <v>3.7685840000000002E-3</v>
      </c>
      <c r="H870" s="14">
        <v>2</v>
      </c>
      <c r="I870" s="14">
        <v>5</v>
      </c>
      <c r="J870" s="14" t="s">
        <v>238</v>
      </c>
      <c r="K870" s="14">
        <v>5</v>
      </c>
      <c r="L870" s="14" t="str">
        <f>VLOOKUP($C870,'Info on Coh Anal Stocks'!$A$6:$K$68,2,FALSE)</f>
        <v>CR</v>
      </c>
      <c r="M870" s="14" t="str">
        <f>VLOOKUP($C870,'Info on Coh Anal Stocks'!$A$6:$K$68,3,FALSE)</f>
        <v>LC</v>
      </c>
      <c r="N870" s="14" t="str">
        <f>VLOOKUP($C870,'Info on Coh Anal Stocks'!$A$6:$K$68,4,FALSE)</f>
        <v>Lewis River Wild</v>
      </c>
      <c r="O870" s="14">
        <f>VLOOKUP($C870,'Info on Coh Anal Stocks'!$A$6:$K$68,5,FALSE)</f>
        <v>4</v>
      </c>
      <c r="P870" s="14">
        <f>VLOOKUP($C870,'Info on Coh Anal Stocks'!$A$6:$K$68,6,FALSE)</f>
        <v>2</v>
      </c>
      <c r="Q870" s="14">
        <f>VLOOKUP($C870,'Info on Coh Anal Stocks'!$A$6:$K$68,7,FALSE)</f>
        <v>4</v>
      </c>
      <c r="R870" s="14">
        <f>VLOOKUP($C870,'Info on Coh Anal Stocks'!$A$6:$K$68,8,FALSE)</f>
        <v>5</v>
      </c>
      <c r="S870" s="14">
        <f>VLOOKUP($C870,'Info on Coh Anal Stocks'!$A$6:$K$68,9,FALSE)</f>
        <v>0</v>
      </c>
      <c r="T870" s="14">
        <f>VLOOKUP($C870,'Info on Coh Anal Stocks'!$A$6:$K$68,10,FALSE)</f>
        <v>3</v>
      </c>
      <c r="U870">
        <f t="shared" si="53"/>
        <v>2004</v>
      </c>
      <c r="V870" s="14">
        <f>VLOOKUP($C870,'Info on Coh Anal Stocks'!$A$6:$K$68,10,FALSE)</f>
        <v>3</v>
      </c>
      <c r="W870" t="str">
        <f t="shared" si="54"/>
        <v>ocean</v>
      </c>
      <c r="X870">
        <f t="shared" si="55"/>
        <v>0</v>
      </c>
    </row>
    <row r="871" spans="1:24" x14ac:dyDescent="0.25">
      <c r="A871" s="14" t="str">
        <f t="shared" si="52"/>
        <v>LRW2004</v>
      </c>
      <c r="B871" s="14" t="s">
        <v>36</v>
      </c>
      <c r="C871" s="14" t="s">
        <v>51</v>
      </c>
      <c r="D871" s="14">
        <v>2004</v>
      </c>
      <c r="E871" s="19">
        <v>8.8963890000000003E-5</v>
      </c>
      <c r="F871" s="14">
        <v>9.9648740000000003E-4</v>
      </c>
      <c r="G871" s="14">
        <v>2.847189E-3</v>
      </c>
      <c r="H871" s="14">
        <v>2</v>
      </c>
      <c r="I871" s="14">
        <v>5</v>
      </c>
      <c r="J871" s="14" t="s">
        <v>238</v>
      </c>
      <c r="K871" s="14">
        <v>5</v>
      </c>
      <c r="L871" s="14" t="str">
        <f>VLOOKUP($C871,'Info on Coh Anal Stocks'!$A$6:$K$68,2,FALSE)</f>
        <v>CR</v>
      </c>
      <c r="M871" s="14" t="str">
        <f>VLOOKUP($C871,'Info on Coh Anal Stocks'!$A$6:$K$68,3,FALSE)</f>
        <v>LC</v>
      </c>
      <c r="N871" s="14" t="str">
        <f>VLOOKUP($C871,'Info on Coh Anal Stocks'!$A$6:$K$68,4,FALSE)</f>
        <v>Lewis River Wild</v>
      </c>
      <c r="O871" s="14">
        <f>VLOOKUP($C871,'Info on Coh Anal Stocks'!$A$6:$K$68,5,FALSE)</f>
        <v>4</v>
      </c>
      <c r="P871" s="14">
        <f>VLOOKUP($C871,'Info on Coh Anal Stocks'!$A$6:$K$68,6,FALSE)</f>
        <v>2</v>
      </c>
      <c r="Q871" s="14">
        <f>VLOOKUP($C871,'Info on Coh Anal Stocks'!$A$6:$K$68,7,FALSE)</f>
        <v>4</v>
      </c>
      <c r="R871" s="14">
        <f>VLOOKUP($C871,'Info on Coh Anal Stocks'!$A$6:$K$68,8,FALSE)</f>
        <v>5</v>
      </c>
      <c r="S871" s="14">
        <f>VLOOKUP($C871,'Info on Coh Anal Stocks'!$A$6:$K$68,9,FALSE)</f>
        <v>0</v>
      </c>
      <c r="T871" s="14">
        <f>VLOOKUP($C871,'Info on Coh Anal Stocks'!$A$6:$K$68,10,FALSE)</f>
        <v>3</v>
      </c>
      <c r="U871">
        <f t="shared" si="53"/>
        <v>2005</v>
      </c>
      <c r="V871" s="14">
        <f>VLOOKUP($C871,'Info on Coh Anal Stocks'!$A$6:$K$68,10,FALSE)</f>
        <v>3</v>
      </c>
      <c r="W871" t="str">
        <f t="shared" si="54"/>
        <v>ocean</v>
      </c>
      <c r="X871">
        <f t="shared" si="55"/>
        <v>0</v>
      </c>
    </row>
    <row r="872" spans="1:24" x14ac:dyDescent="0.25">
      <c r="A872" s="14" t="str">
        <f t="shared" si="52"/>
        <v>LRW2005</v>
      </c>
      <c r="B872" s="14" t="s">
        <v>36</v>
      </c>
      <c r="C872" s="14" t="s">
        <v>51</v>
      </c>
      <c r="D872" s="14">
        <v>2005</v>
      </c>
      <c r="E872" s="14">
        <v>1.9613279999999999E-4</v>
      </c>
      <c r="F872" s="14">
        <v>3.0149640000000002E-3</v>
      </c>
      <c r="G872" s="14">
        <v>8.7503419999999995E-3</v>
      </c>
      <c r="H872" s="14">
        <v>2</v>
      </c>
      <c r="I872" s="14">
        <v>5</v>
      </c>
      <c r="J872" s="14" t="s">
        <v>238</v>
      </c>
      <c r="K872" s="14">
        <v>5</v>
      </c>
      <c r="L872" s="14" t="str">
        <f>VLOOKUP($C872,'Info on Coh Anal Stocks'!$A$6:$K$68,2,FALSE)</f>
        <v>CR</v>
      </c>
      <c r="M872" s="14" t="str">
        <f>VLOOKUP($C872,'Info on Coh Anal Stocks'!$A$6:$K$68,3,FALSE)</f>
        <v>LC</v>
      </c>
      <c r="N872" s="14" t="str">
        <f>VLOOKUP($C872,'Info on Coh Anal Stocks'!$A$6:$K$68,4,FALSE)</f>
        <v>Lewis River Wild</v>
      </c>
      <c r="O872" s="14">
        <f>VLOOKUP($C872,'Info on Coh Anal Stocks'!$A$6:$K$68,5,FALSE)</f>
        <v>4</v>
      </c>
      <c r="P872" s="14">
        <f>VLOOKUP($C872,'Info on Coh Anal Stocks'!$A$6:$K$68,6,FALSE)</f>
        <v>2</v>
      </c>
      <c r="Q872" s="14">
        <f>VLOOKUP($C872,'Info on Coh Anal Stocks'!$A$6:$K$68,7,FALSE)</f>
        <v>4</v>
      </c>
      <c r="R872" s="14">
        <f>VLOOKUP($C872,'Info on Coh Anal Stocks'!$A$6:$K$68,8,FALSE)</f>
        <v>5</v>
      </c>
      <c r="S872" s="14">
        <f>VLOOKUP($C872,'Info on Coh Anal Stocks'!$A$6:$K$68,9,FALSE)</f>
        <v>0</v>
      </c>
      <c r="T872" s="14">
        <f>VLOOKUP($C872,'Info on Coh Anal Stocks'!$A$6:$K$68,10,FALSE)</f>
        <v>3</v>
      </c>
      <c r="U872">
        <f t="shared" si="53"/>
        <v>2006</v>
      </c>
      <c r="V872" s="14">
        <f>VLOOKUP($C872,'Info on Coh Anal Stocks'!$A$6:$K$68,10,FALSE)</f>
        <v>3</v>
      </c>
      <c r="W872" t="str">
        <f t="shared" si="54"/>
        <v>ocean</v>
      </c>
      <c r="X872">
        <f t="shared" si="55"/>
        <v>0</v>
      </c>
    </row>
    <row r="873" spans="1:24" x14ac:dyDescent="0.25">
      <c r="A873" s="14" t="str">
        <f t="shared" si="52"/>
        <v>LRW2006</v>
      </c>
      <c r="B873" s="14" t="s">
        <v>36</v>
      </c>
      <c r="C873" s="14" t="s">
        <v>51</v>
      </c>
      <c r="D873" s="14">
        <v>2006</v>
      </c>
      <c r="E873" s="14">
        <v>1.515272E-4</v>
      </c>
      <c r="F873" s="14">
        <v>2.0883030000000001E-3</v>
      </c>
      <c r="G873" s="14">
        <v>6.0346489999999996E-3</v>
      </c>
      <c r="H873" s="14">
        <v>2</v>
      </c>
      <c r="I873" s="14">
        <v>5</v>
      </c>
      <c r="J873" s="14" t="s">
        <v>238</v>
      </c>
      <c r="K873" s="14">
        <v>5</v>
      </c>
      <c r="L873" s="14" t="str">
        <f>VLOOKUP($C873,'Info on Coh Anal Stocks'!$A$6:$K$68,2,FALSE)</f>
        <v>CR</v>
      </c>
      <c r="M873" s="14" t="str">
        <f>VLOOKUP($C873,'Info on Coh Anal Stocks'!$A$6:$K$68,3,FALSE)</f>
        <v>LC</v>
      </c>
      <c r="N873" s="14" t="str">
        <f>VLOOKUP($C873,'Info on Coh Anal Stocks'!$A$6:$K$68,4,FALSE)</f>
        <v>Lewis River Wild</v>
      </c>
      <c r="O873" s="14">
        <f>VLOOKUP($C873,'Info on Coh Anal Stocks'!$A$6:$K$68,5,FALSE)</f>
        <v>4</v>
      </c>
      <c r="P873" s="14">
        <f>VLOOKUP($C873,'Info on Coh Anal Stocks'!$A$6:$K$68,6,FALSE)</f>
        <v>2</v>
      </c>
      <c r="Q873" s="14">
        <f>VLOOKUP($C873,'Info on Coh Anal Stocks'!$A$6:$K$68,7,FALSE)</f>
        <v>4</v>
      </c>
      <c r="R873" s="14">
        <f>VLOOKUP($C873,'Info on Coh Anal Stocks'!$A$6:$K$68,8,FALSE)</f>
        <v>5</v>
      </c>
      <c r="S873" s="14">
        <f>VLOOKUP($C873,'Info on Coh Anal Stocks'!$A$6:$K$68,9,FALSE)</f>
        <v>0</v>
      </c>
      <c r="T873" s="14">
        <f>VLOOKUP($C873,'Info on Coh Anal Stocks'!$A$6:$K$68,10,FALSE)</f>
        <v>3</v>
      </c>
      <c r="U873">
        <f t="shared" si="53"/>
        <v>2007</v>
      </c>
      <c r="V873" s="14">
        <f>VLOOKUP($C873,'Info on Coh Anal Stocks'!$A$6:$K$68,10,FALSE)</f>
        <v>3</v>
      </c>
      <c r="W873" t="str">
        <f t="shared" si="54"/>
        <v>ocean</v>
      </c>
      <c r="X873">
        <f t="shared" si="55"/>
        <v>0</v>
      </c>
    </row>
    <row r="874" spans="1:24" x14ac:dyDescent="0.25">
      <c r="A874" s="14" t="str">
        <f t="shared" si="52"/>
        <v>LRW2007</v>
      </c>
      <c r="B874" s="14" t="s">
        <v>36</v>
      </c>
      <c r="C874" s="14" t="s">
        <v>51</v>
      </c>
      <c r="D874" s="14">
        <v>2007</v>
      </c>
      <c r="E874" s="14">
        <v>1.8457839999999999E-4</v>
      </c>
      <c r="F874" s="14">
        <v>5.9405530000000003E-3</v>
      </c>
      <c r="G874" s="14">
        <v>1.8244980000000001E-2</v>
      </c>
      <c r="H874" s="14">
        <v>2</v>
      </c>
      <c r="I874" s="14">
        <v>5</v>
      </c>
      <c r="J874" s="14" t="s">
        <v>238</v>
      </c>
      <c r="K874" s="14">
        <v>5</v>
      </c>
      <c r="L874" s="14" t="str">
        <f>VLOOKUP($C874,'Info on Coh Anal Stocks'!$A$6:$K$68,2,FALSE)</f>
        <v>CR</v>
      </c>
      <c r="M874" s="14" t="str">
        <f>VLOOKUP($C874,'Info on Coh Anal Stocks'!$A$6:$K$68,3,FALSE)</f>
        <v>LC</v>
      </c>
      <c r="N874" s="14" t="str">
        <f>VLOOKUP($C874,'Info on Coh Anal Stocks'!$A$6:$K$68,4,FALSE)</f>
        <v>Lewis River Wild</v>
      </c>
      <c r="O874" s="14">
        <f>VLOOKUP($C874,'Info on Coh Anal Stocks'!$A$6:$K$68,5,FALSE)</f>
        <v>4</v>
      </c>
      <c r="P874" s="14">
        <f>VLOOKUP($C874,'Info on Coh Anal Stocks'!$A$6:$K$68,6,FALSE)</f>
        <v>2</v>
      </c>
      <c r="Q874" s="14">
        <f>VLOOKUP($C874,'Info on Coh Anal Stocks'!$A$6:$K$68,7,FALSE)</f>
        <v>4</v>
      </c>
      <c r="R874" s="14">
        <f>VLOOKUP($C874,'Info on Coh Anal Stocks'!$A$6:$K$68,8,FALSE)</f>
        <v>5</v>
      </c>
      <c r="S874" s="14">
        <f>VLOOKUP($C874,'Info on Coh Anal Stocks'!$A$6:$K$68,9,FALSE)</f>
        <v>0</v>
      </c>
      <c r="T874" s="14">
        <f>VLOOKUP($C874,'Info on Coh Anal Stocks'!$A$6:$K$68,10,FALSE)</f>
        <v>3</v>
      </c>
      <c r="U874">
        <f t="shared" si="53"/>
        <v>2008</v>
      </c>
      <c r="V874" s="14">
        <f>VLOOKUP($C874,'Info on Coh Anal Stocks'!$A$6:$K$68,10,FALSE)</f>
        <v>3</v>
      </c>
      <c r="W874" t="str">
        <f t="shared" si="54"/>
        <v>ocean</v>
      </c>
      <c r="X874">
        <f t="shared" si="55"/>
        <v>0</v>
      </c>
    </row>
    <row r="875" spans="1:24" x14ac:dyDescent="0.25">
      <c r="A875" s="14" t="str">
        <f t="shared" si="52"/>
        <v>LRW2008</v>
      </c>
      <c r="B875" s="14" t="s">
        <v>36</v>
      </c>
      <c r="C875" s="14" t="s">
        <v>51</v>
      </c>
      <c r="D875" s="14">
        <v>2008</v>
      </c>
      <c r="E875" s="14">
        <v>2.2335510000000001E-4</v>
      </c>
      <c r="F875" s="14">
        <v>4.4892100000000004E-3</v>
      </c>
      <c r="G875" s="14">
        <v>1.359517E-2</v>
      </c>
      <c r="H875" s="14">
        <v>2</v>
      </c>
      <c r="I875" s="14">
        <v>5</v>
      </c>
      <c r="J875" s="14" t="s">
        <v>238</v>
      </c>
      <c r="K875" s="14">
        <v>5</v>
      </c>
      <c r="L875" s="14" t="str">
        <f>VLOOKUP($C875,'Info on Coh Anal Stocks'!$A$6:$K$68,2,FALSE)</f>
        <v>CR</v>
      </c>
      <c r="M875" s="14" t="str">
        <f>VLOOKUP($C875,'Info on Coh Anal Stocks'!$A$6:$K$68,3,FALSE)</f>
        <v>LC</v>
      </c>
      <c r="N875" s="14" t="str">
        <f>VLOOKUP($C875,'Info on Coh Anal Stocks'!$A$6:$K$68,4,FALSE)</f>
        <v>Lewis River Wild</v>
      </c>
      <c r="O875" s="14">
        <f>VLOOKUP($C875,'Info on Coh Anal Stocks'!$A$6:$K$68,5,FALSE)</f>
        <v>4</v>
      </c>
      <c r="P875" s="14">
        <f>VLOOKUP($C875,'Info on Coh Anal Stocks'!$A$6:$K$68,6,FALSE)</f>
        <v>2</v>
      </c>
      <c r="Q875" s="14">
        <f>VLOOKUP($C875,'Info on Coh Anal Stocks'!$A$6:$K$68,7,FALSE)</f>
        <v>4</v>
      </c>
      <c r="R875" s="14">
        <f>VLOOKUP($C875,'Info on Coh Anal Stocks'!$A$6:$K$68,8,FALSE)</f>
        <v>5</v>
      </c>
      <c r="S875" s="14">
        <f>VLOOKUP($C875,'Info on Coh Anal Stocks'!$A$6:$K$68,9,FALSE)</f>
        <v>0</v>
      </c>
      <c r="T875" s="14">
        <f>VLOOKUP($C875,'Info on Coh Anal Stocks'!$A$6:$K$68,10,FALSE)</f>
        <v>3</v>
      </c>
      <c r="U875">
        <f t="shared" si="53"/>
        <v>2009</v>
      </c>
      <c r="V875" s="14">
        <f>VLOOKUP($C875,'Info on Coh Anal Stocks'!$A$6:$K$68,10,FALSE)</f>
        <v>3</v>
      </c>
      <c r="W875" t="str">
        <f t="shared" si="54"/>
        <v>ocean</v>
      </c>
      <c r="X875">
        <f t="shared" si="55"/>
        <v>0</v>
      </c>
    </row>
    <row r="876" spans="1:24" x14ac:dyDescent="0.25">
      <c r="A876" s="14" t="str">
        <f t="shared" si="52"/>
        <v>LRW2009</v>
      </c>
      <c r="B876" s="14" t="s">
        <v>36</v>
      </c>
      <c r="C876" s="14" t="s">
        <v>51</v>
      </c>
      <c r="D876" s="14">
        <v>2009</v>
      </c>
      <c r="E876" s="14">
        <v>2.361016E-4</v>
      </c>
      <c r="F876" s="14">
        <v>4.0680899999999999E-3</v>
      </c>
      <c r="G876" s="14">
        <v>1.2486880000000001E-2</v>
      </c>
      <c r="H876" s="14">
        <v>2</v>
      </c>
      <c r="I876" s="14">
        <v>5</v>
      </c>
      <c r="J876" s="14" t="s">
        <v>238</v>
      </c>
      <c r="K876" s="14">
        <v>5</v>
      </c>
      <c r="L876" s="14" t="str">
        <f>VLOOKUP($C876,'Info on Coh Anal Stocks'!$A$6:$K$68,2,FALSE)</f>
        <v>CR</v>
      </c>
      <c r="M876" s="14" t="str">
        <f>VLOOKUP($C876,'Info on Coh Anal Stocks'!$A$6:$K$68,3,FALSE)</f>
        <v>LC</v>
      </c>
      <c r="N876" s="14" t="str">
        <f>VLOOKUP($C876,'Info on Coh Anal Stocks'!$A$6:$K$68,4,FALSE)</f>
        <v>Lewis River Wild</v>
      </c>
      <c r="O876" s="14">
        <f>VLOOKUP($C876,'Info on Coh Anal Stocks'!$A$6:$K$68,5,FALSE)</f>
        <v>4</v>
      </c>
      <c r="P876" s="14">
        <f>VLOOKUP($C876,'Info on Coh Anal Stocks'!$A$6:$K$68,6,FALSE)</f>
        <v>2</v>
      </c>
      <c r="Q876" s="14">
        <f>VLOOKUP($C876,'Info on Coh Anal Stocks'!$A$6:$K$68,7,FALSE)</f>
        <v>4</v>
      </c>
      <c r="R876" s="14">
        <f>VLOOKUP($C876,'Info on Coh Anal Stocks'!$A$6:$K$68,8,FALSE)</f>
        <v>5</v>
      </c>
      <c r="S876" s="14">
        <f>VLOOKUP($C876,'Info on Coh Anal Stocks'!$A$6:$K$68,9,FALSE)</f>
        <v>0</v>
      </c>
      <c r="T876" s="14">
        <f>VLOOKUP($C876,'Info on Coh Anal Stocks'!$A$6:$K$68,10,FALSE)</f>
        <v>3</v>
      </c>
      <c r="U876">
        <f t="shared" si="53"/>
        <v>2010</v>
      </c>
      <c r="V876" s="14">
        <f>VLOOKUP($C876,'Info on Coh Anal Stocks'!$A$6:$K$68,10,FALSE)</f>
        <v>3</v>
      </c>
      <c r="W876" t="str">
        <f t="shared" si="54"/>
        <v>ocean</v>
      </c>
      <c r="X876">
        <f t="shared" si="55"/>
        <v>0</v>
      </c>
    </row>
    <row r="877" spans="1:24" x14ac:dyDescent="0.25">
      <c r="A877" s="14" t="str">
        <f t="shared" si="52"/>
        <v>LRW2010</v>
      </c>
      <c r="B877" s="14" t="s">
        <v>36</v>
      </c>
      <c r="C877" s="14" t="s">
        <v>51</v>
      </c>
      <c r="D877" s="14">
        <v>2010</v>
      </c>
      <c r="E877" s="14">
        <v>5.9703060000000001E-4</v>
      </c>
      <c r="F877" s="14">
        <v>6.8837339999999999E-3</v>
      </c>
      <c r="G877" s="14">
        <v>1.9904640000000001E-2</v>
      </c>
      <c r="H877" s="14">
        <v>2</v>
      </c>
      <c r="I877" s="14">
        <v>5</v>
      </c>
      <c r="J877" s="14" t="s">
        <v>238</v>
      </c>
      <c r="K877" s="14">
        <v>5</v>
      </c>
      <c r="L877" s="14" t="str">
        <f>VLOOKUP($C877,'Info on Coh Anal Stocks'!$A$6:$K$68,2,FALSE)</f>
        <v>CR</v>
      </c>
      <c r="M877" s="14" t="str">
        <f>VLOOKUP($C877,'Info on Coh Anal Stocks'!$A$6:$K$68,3,FALSE)</f>
        <v>LC</v>
      </c>
      <c r="N877" s="14" t="str">
        <f>VLOOKUP($C877,'Info on Coh Anal Stocks'!$A$6:$K$68,4,FALSE)</f>
        <v>Lewis River Wild</v>
      </c>
      <c r="O877" s="14">
        <f>VLOOKUP($C877,'Info on Coh Anal Stocks'!$A$6:$K$68,5,FALSE)</f>
        <v>4</v>
      </c>
      <c r="P877" s="14">
        <f>VLOOKUP($C877,'Info on Coh Anal Stocks'!$A$6:$K$68,6,FALSE)</f>
        <v>2</v>
      </c>
      <c r="Q877" s="14">
        <f>VLOOKUP($C877,'Info on Coh Anal Stocks'!$A$6:$K$68,7,FALSE)</f>
        <v>4</v>
      </c>
      <c r="R877" s="14">
        <f>VLOOKUP($C877,'Info on Coh Anal Stocks'!$A$6:$K$68,8,FALSE)</f>
        <v>5</v>
      </c>
      <c r="S877" s="14">
        <f>VLOOKUP($C877,'Info on Coh Anal Stocks'!$A$6:$K$68,9,FALSE)</f>
        <v>0</v>
      </c>
      <c r="T877" s="14">
        <f>VLOOKUP($C877,'Info on Coh Anal Stocks'!$A$6:$K$68,10,FALSE)</f>
        <v>3</v>
      </c>
      <c r="U877">
        <f t="shared" si="53"/>
        <v>2011</v>
      </c>
      <c r="V877" s="14">
        <f>VLOOKUP($C877,'Info on Coh Anal Stocks'!$A$6:$K$68,10,FALSE)</f>
        <v>3</v>
      </c>
      <c r="W877" t="str">
        <f t="shared" si="54"/>
        <v>ocean</v>
      </c>
      <c r="X877">
        <f t="shared" si="55"/>
        <v>0</v>
      </c>
    </row>
    <row r="878" spans="1:24" x14ac:dyDescent="0.25">
      <c r="A878" s="14" t="str">
        <f t="shared" si="52"/>
        <v>LRW2011</v>
      </c>
      <c r="B878" s="14" t="s">
        <v>36</v>
      </c>
      <c r="C878" s="14" t="s">
        <v>51</v>
      </c>
      <c r="D878" s="14">
        <v>2011</v>
      </c>
      <c r="E878" s="14">
        <v>3.9395910000000002E-4</v>
      </c>
      <c r="F878" s="14">
        <v>1.8027430000000001E-3</v>
      </c>
      <c r="G878" s="14">
        <v>8.7719779999999997E-3</v>
      </c>
      <c r="H878" s="14">
        <v>2</v>
      </c>
      <c r="I878" s="14">
        <v>5</v>
      </c>
      <c r="J878" s="14" t="s">
        <v>239</v>
      </c>
      <c r="K878" s="14">
        <v>4</v>
      </c>
      <c r="L878" s="14" t="str">
        <f>VLOOKUP($C878,'Info on Coh Anal Stocks'!$A$6:$K$68,2,FALSE)</f>
        <v>CR</v>
      </c>
      <c r="M878" s="14" t="str">
        <f>VLOOKUP($C878,'Info on Coh Anal Stocks'!$A$6:$K$68,3,FALSE)</f>
        <v>LC</v>
      </c>
      <c r="N878" s="14" t="str">
        <f>VLOOKUP($C878,'Info on Coh Anal Stocks'!$A$6:$K$68,4,FALSE)</f>
        <v>Lewis River Wild</v>
      </c>
      <c r="O878" s="14">
        <f>VLOOKUP($C878,'Info on Coh Anal Stocks'!$A$6:$K$68,5,FALSE)</f>
        <v>4</v>
      </c>
      <c r="P878" s="14">
        <f>VLOOKUP($C878,'Info on Coh Anal Stocks'!$A$6:$K$68,6,FALSE)</f>
        <v>2</v>
      </c>
      <c r="Q878" s="14">
        <f>VLOOKUP($C878,'Info on Coh Anal Stocks'!$A$6:$K$68,7,FALSE)</f>
        <v>4</v>
      </c>
      <c r="R878" s="14">
        <f>VLOOKUP($C878,'Info on Coh Anal Stocks'!$A$6:$K$68,8,FALSE)</f>
        <v>5</v>
      </c>
      <c r="S878" s="14">
        <f>VLOOKUP($C878,'Info on Coh Anal Stocks'!$A$6:$K$68,9,FALSE)</f>
        <v>0</v>
      </c>
      <c r="T878" s="14">
        <f>VLOOKUP($C878,'Info on Coh Anal Stocks'!$A$6:$K$68,10,FALSE)</f>
        <v>3</v>
      </c>
      <c r="U878">
        <f t="shared" si="53"/>
        <v>2012</v>
      </c>
      <c r="V878" s="14">
        <f>VLOOKUP($C878,'Info on Coh Anal Stocks'!$A$6:$K$68,10,FALSE)</f>
        <v>3</v>
      </c>
      <c r="W878" t="str">
        <f t="shared" si="54"/>
        <v>ocean</v>
      </c>
      <c r="X878">
        <f t="shared" si="55"/>
        <v>1</v>
      </c>
    </row>
    <row r="879" spans="1:24" x14ac:dyDescent="0.25">
      <c r="A879" s="14" t="str">
        <f t="shared" si="52"/>
        <v>LRW2012</v>
      </c>
      <c r="B879" s="14" t="s">
        <v>36</v>
      </c>
      <c r="C879" s="14" t="s">
        <v>51</v>
      </c>
      <c r="D879" s="14">
        <v>2012</v>
      </c>
      <c r="E879" s="14">
        <v>2.8230969999999998E-4</v>
      </c>
      <c r="F879" s="14">
        <v>1.1116139999999999E-3</v>
      </c>
      <c r="G879" s="14">
        <v>3.3792250000000003E-2</v>
      </c>
      <c r="H879" s="14">
        <v>2</v>
      </c>
      <c r="I879" s="14">
        <v>5</v>
      </c>
      <c r="J879" s="14" t="s">
        <v>239</v>
      </c>
      <c r="K879" s="14">
        <v>3</v>
      </c>
      <c r="L879" s="14" t="str">
        <f>VLOOKUP($C879,'Info on Coh Anal Stocks'!$A$6:$K$68,2,FALSE)</f>
        <v>CR</v>
      </c>
      <c r="M879" s="14" t="str">
        <f>VLOOKUP($C879,'Info on Coh Anal Stocks'!$A$6:$K$68,3,FALSE)</f>
        <v>LC</v>
      </c>
      <c r="N879" s="14" t="str">
        <f>VLOOKUP($C879,'Info on Coh Anal Stocks'!$A$6:$K$68,4,FALSE)</f>
        <v>Lewis River Wild</v>
      </c>
      <c r="O879" s="14">
        <f>VLOOKUP($C879,'Info on Coh Anal Stocks'!$A$6:$K$68,5,FALSE)</f>
        <v>4</v>
      </c>
      <c r="P879" s="14">
        <f>VLOOKUP($C879,'Info on Coh Anal Stocks'!$A$6:$K$68,6,FALSE)</f>
        <v>2</v>
      </c>
      <c r="Q879" s="14">
        <f>VLOOKUP($C879,'Info on Coh Anal Stocks'!$A$6:$K$68,7,FALSE)</f>
        <v>4</v>
      </c>
      <c r="R879" s="14">
        <f>VLOOKUP($C879,'Info on Coh Anal Stocks'!$A$6:$K$68,8,FALSE)</f>
        <v>5</v>
      </c>
      <c r="S879" s="14">
        <f>VLOOKUP($C879,'Info on Coh Anal Stocks'!$A$6:$K$68,9,FALSE)</f>
        <v>0</v>
      </c>
      <c r="T879" s="14">
        <f>VLOOKUP($C879,'Info on Coh Anal Stocks'!$A$6:$K$68,10,FALSE)</f>
        <v>3</v>
      </c>
      <c r="U879">
        <f t="shared" si="53"/>
        <v>2013</v>
      </c>
      <c r="V879" s="14">
        <f>VLOOKUP($C879,'Info on Coh Anal Stocks'!$A$6:$K$68,10,FALSE)</f>
        <v>3</v>
      </c>
      <c r="W879" t="str">
        <f t="shared" si="54"/>
        <v>ocean</v>
      </c>
      <c r="X879">
        <f t="shared" si="55"/>
        <v>2</v>
      </c>
    </row>
    <row r="880" spans="1:24" x14ac:dyDescent="0.25">
      <c r="A880" s="14" t="str">
        <f t="shared" si="52"/>
        <v>LRW2013</v>
      </c>
      <c r="B880" s="14" t="s">
        <v>36</v>
      </c>
      <c r="C880" s="14" t="s">
        <v>51</v>
      </c>
      <c r="D880" s="14">
        <v>2013</v>
      </c>
      <c r="E880" s="14">
        <v>1.39362E-4</v>
      </c>
      <c r="F880" s="14">
        <v>1.39362E-4</v>
      </c>
      <c r="G880" s="14">
        <v>7.8491059999999998E-3</v>
      </c>
      <c r="H880" s="14">
        <v>2</v>
      </c>
      <c r="I880" s="14">
        <v>5</v>
      </c>
      <c r="J880" s="14" t="s">
        <v>239</v>
      </c>
      <c r="K880" s="14">
        <v>2</v>
      </c>
      <c r="L880" s="14" t="str">
        <f>VLOOKUP($C880,'Info on Coh Anal Stocks'!$A$6:$K$68,2,FALSE)</f>
        <v>CR</v>
      </c>
      <c r="M880" s="14" t="str">
        <f>VLOOKUP($C880,'Info on Coh Anal Stocks'!$A$6:$K$68,3,FALSE)</f>
        <v>LC</v>
      </c>
      <c r="N880" s="14" t="str">
        <f>VLOOKUP($C880,'Info on Coh Anal Stocks'!$A$6:$K$68,4,FALSE)</f>
        <v>Lewis River Wild</v>
      </c>
      <c r="O880" s="14">
        <f>VLOOKUP($C880,'Info on Coh Anal Stocks'!$A$6:$K$68,5,FALSE)</f>
        <v>4</v>
      </c>
      <c r="P880" s="14">
        <f>VLOOKUP($C880,'Info on Coh Anal Stocks'!$A$6:$K$68,6,FALSE)</f>
        <v>2</v>
      </c>
      <c r="Q880" s="14">
        <f>VLOOKUP($C880,'Info on Coh Anal Stocks'!$A$6:$K$68,7,FALSE)</f>
        <v>4</v>
      </c>
      <c r="R880" s="14">
        <f>VLOOKUP($C880,'Info on Coh Anal Stocks'!$A$6:$K$68,8,FALSE)</f>
        <v>5</v>
      </c>
      <c r="S880" s="14">
        <f>VLOOKUP($C880,'Info on Coh Anal Stocks'!$A$6:$K$68,9,FALSE)</f>
        <v>0</v>
      </c>
      <c r="T880" s="14">
        <f>VLOOKUP($C880,'Info on Coh Anal Stocks'!$A$6:$K$68,10,FALSE)</f>
        <v>3</v>
      </c>
      <c r="U880">
        <f t="shared" si="53"/>
        <v>2014</v>
      </c>
      <c r="V880" s="14">
        <f>VLOOKUP($C880,'Info on Coh Anal Stocks'!$A$6:$K$68,10,FALSE)</f>
        <v>3</v>
      </c>
      <c r="W880" t="str">
        <f t="shared" si="54"/>
        <v>ocean</v>
      </c>
      <c r="X880">
        <f t="shared" si="55"/>
        <v>3</v>
      </c>
    </row>
    <row r="881" spans="1:24" x14ac:dyDescent="0.25">
      <c r="A881" s="14" t="str">
        <f t="shared" si="52"/>
        <v>LYF1984</v>
      </c>
      <c r="B881" s="14" t="s">
        <v>36</v>
      </c>
      <c r="C881" s="14" t="s">
        <v>53</v>
      </c>
      <c r="D881" s="14">
        <v>1984</v>
      </c>
      <c r="E881" s="14">
        <v>1.2755010000000001E-3</v>
      </c>
      <c r="F881" s="14">
        <v>8.1623600000000004E-3</v>
      </c>
      <c r="G881" s="14">
        <v>2.057339E-2</v>
      </c>
      <c r="H881" s="14">
        <v>2</v>
      </c>
      <c r="I881" s="14">
        <v>5</v>
      </c>
      <c r="J881" s="14" t="s">
        <v>238</v>
      </c>
      <c r="K881" s="14">
        <v>5</v>
      </c>
      <c r="L881" s="14" t="str">
        <f>VLOOKUP($C881,'Info on Coh Anal Stocks'!$A$6:$K$68,2,FALSE)</f>
        <v>CR</v>
      </c>
      <c r="M881" s="14" t="str">
        <f>VLOOKUP($C881,'Info on Coh Anal Stocks'!$A$6:$K$68,3,FALSE)</f>
        <v>UC</v>
      </c>
      <c r="N881" s="14" t="str">
        <f>VLOOKUP($C881,'Info on Coh Anal Stocks'!$A$6:$K$68,4,FALSE)</f>
        <v>Lyons Ferry</v>
      </c>
      <c r="O881" s="14">
        <f>VLOOKUP($C881,'Info on Coh Anal Stocks'!$A$6:$K$68,5,FALSE)</f>
        <v>4</v>
      </c>
      <c r="P881" s="14">
        <f>VLOOKUP($C881,'Info on Coh Anal Stocks'!$A$6:$K$68,6,FALSE)</f>
        <v>2</v>
      </c>
      <c r="Q881" s="14">
        <f>VLOOKUP($C881,'Info on Coh Anal Stocks'!$A$6:$K$68,7,FALSE)</f>
        <v>4</v>
      </c>
      <c r="R881" s="14">
        <f>VLOOKUP($C881,'Info on Coh Anal Stocks'!$A$6:$K$68,8,FALSE)</f>
        <v>5</v>
      </c>
      <c r="S881" s="14">
        <f>VLOOKUP($C881,'Info on Coh Anal Stocks'!$A$6:$K$68,9,FALSE)</f>
        <v>0</v>
      </c>
      <c r="T881" s="14">
        <f>VLOOKUP($C881,'Info on Coh Anal Stocks'!$A$6:$K$68,10,FALSE)</f>
        <v>3</v>
      </c>
      <c r="U881">
        <f t="shared" si="53"/>
        <v>1985</v>
      </c>
      <c r="V881" s="14">
        <f>VLOOKUP($C881,'Info on Coh Anal Stocks'!$A$6:$K$68,10,FALSE)</f>
        <v>3</v>
      </c>
      <c r="W881" t="str">
        <f t="shared" si="54"/>
        <v>ocean</v>
      </c>
      <c r="X881">
        <f t="shared" si="55"/>
        <v>0</v>
      </c>
    </row>
    <row r="882" spans="1:24" x14ac:dyDescent="0.25">
      <c r="A882" s="14" t="str">
        <f t="shared" si="52"/>
        <v>LYF1985</v>
      </c>
      <c r="B882" s="14" t="s">
        <v>36</v>
      </c>
      <c r="C882" s="14" t="s">
        <v>53</v>
      </c>
      <c r="D882" s="14">
        <v>1985</v>
      </c>
      <c r="E882" s="14" t="s">
        <v>142</v>
      </c>
      <c r="F882" s="14" t="s">
        <v>142</v>
      </c>
      <c r="G882" s="14" t="s">
        <v>142</v>
      </c>
      <c r="H882" s="14" t="s">
        <v>142</v>
      </c>
      <c r="I882" s="14" t="s">
        <v>142</v>
      </c>
      <c r="J882" s="14" t="s">
        <v>142</v>
      </c>
      <c r="K882" s="14" t="s">
        <v>142</v>
      </c>
      <c r="L882" s="14" t="str">
        <f>VLOOKUP($C882,'Info on Coh Anal Stocks'!$A$6:$K$68,2,FALSE)</f>
        <v>CR</v>
      </c>
      <c r="M882" s="14" t="str">
        <f>VLOOKUP($C882,'Info on Coh Anal Stocks'!$A$6:$K$68,3,FALSE)</f>
        <v>UC</v>
      </c>
      <c r="N882" s="14" t="str">
        <f>VLOOKUP($C882,'Info on Coh Anal Stocks'!$A$6:$K$68,4,FALSE)</f>
        <v>Lyons Ferry</v>
      </c>
      <c r="O882" s="14">
        <f>VLOOKUP($C882,'Info on Coh Anal Stocks'!$A$6:$K$68,5,FALSE)</f>
        <v>4</v>
      </c>
      <c r="P882" s="14">
        <f>VLOOKUP($C882,'Info on Coh Anal Stocks'!$A$6:$K$68,6,FALSE)</f>
        <v>2</v>
      </c>
      <c r="Q882" s="14">
        <f>VLOOKUP($C882,'Info on Coh Anal Stocks'!$A$6:$K$68,7,FALSE)</f>
        <v>4</v>
      </c>
      <c r="R882" s="14">
        <f>VLOOKUP($C882,'Info on Coh Anal Stocks'!$A$6:$K$68,8,FALSE)</f>
        <v>5</v>
      </c>
      <c r="S882" s="14">
        <f>VLOOKUP($C882,'Info on Coh Anal Stocks'!$A$6:$K$68,9,FALSE)</f>
        <v>0</v>
      </c>
      <c r="T882" s="14">
        <f>VLOOKUP($C882,'Info on Coh Anal Stocks'!$A$6:$K$68,10,FALSE)</f>
        <v>3</v>
      </c>
      <c r="U882">
        <f t="shared" si="53"/>
        <v>1986</v>
      </c>
      <c r="V882" s="14">
        <f>VLOOKUP($C882,'Info on Coh Anal Stocks'!$A$6:$K$68,10,FALSE)</f>
        <v>3</v>
      </c>
      <c r="W882" t="str">
        <f t="shared" si="54"/>
        <v>ocean</v>
      </c>
      <c r="X882" t="str">
        <f t="shared" si="55"/>
        <v>na</v>
      </c>
    </row>
    <row r="883" spans="1:24" x14ac:dyDescent="0.25">
      <c r="A883" s="14" t="str">
        <f t="shared" si="52"/>
        <v>LYF1986</v>
      </c>
      <c r="B883" s="14" t="s">
        <v>36</v>
      </c>
      <c r="C883" s="14" t="s">
        <v>53</v>
      </c>
      <c r="D883" s="14">
        <v>1986</v>
      </c>
      <c r="E883" s="14">
        <v>5.2927740000000001E-4</v>
      </c>
      <c r="F883" s="14">
        <v>4.2391670000000003E-3</v>
      </c>
      <c r="G883" s="14">
        <v>1.125429E-2</v>
      </c>
      <c r="H883" s="14">
        <v>2</v>
      </c>
      <c r="I883" s="14">
        <v>5</v>
      </c>
      <c r="J883" s="14" t="s">
        <v>238</v>
      </c>
      <c r="K883" s="14">
        <v>5</v>
      </c>
      <c r="L883" s="14" t="str">
        <f>VLOOKUP($C883,'Info on Coh Anal Stocks'!$A$6:$K$68,2,FALSE)</f>
        <v>CR</v>
      </c>
      <c r="M883" s="14" t="str">
        <f>VLOOKUP($C883,'Info on Coh Anal Stocks'!$A$6:$K$68,3,FALSE)</f>
        <v>UC</v>
      </c>
      <c r="N883" s="14" t="str">
        <f>VLOOKUP($C883,'Info on Coh Anal Stocks'!$A$6:$K$68,4,FALSE)</f>
        <v>Lyons Ferry</v>
      </c>
      <c r="O883" s="14">
        <f>VLOOKUP($C883,'Info on Coh Anal Stocks'!$A$6:$K$68,5,FALSE)</f>
        <v>4</v>
      </c>
      <c r="P883" s="14">
        <f>VLOOKUP($C883,'Info on Coh Anal Stocks'!$A$6:$K$68,6,FALSE)</f>
        <v>2</v>
      </c>
      <c r="Q883" s="14">
        <f>VLOOKUP($C883,'Info on Coh Anal Stocks'!$A$6:$K$68,7,FALSE)</f>
        <v>4</v>
      </c>
      <c r="R883" s="14">
        <f>VLOOKUP($C883,'Info on Coh Anal Stocks'!$A$6:$K$68,8,FALSE)</f>
        <v>5</v>
      </c>
      <c r="S883" s="14">
        <f>VLOOKUP($C883,'Info on Coh Anal Stocks'!$A$6:$K$68,9,FALSE)</f>
        <v>0</v>
      </c>
      <c r="T883" s="14">
        <f>VLOOKUP($C883,'Info on Coh Anal Stocks'!$A$6:$K$68,10,FALSE)</f>
        <v>3</v>
      </c>
      <c r="U883">
        <f t="shared" si="53"/>
        <v>1987</v>
      </c>
      <c r="V883" s="14">
        <f>VLOOKUP($C883,'Info on Coh Anal Stocks'!$A$6:$K$68,10,FALSE)</f>
        <v>3</v>
      </c>
      <c r="W883" t="str">
        <f t="shared" si="54"/>
        <v>ocean</v>
      </c>
      <c r="X883">
        <f t="shared" si="55"/>
        <v>0</v>
      </c>
    </row>
    <row r="884" spans="1:24" x14ac:dyDescent="0.25">
      <c r="A884" s="14" t="str">
        <f t="shared" ref="A884:A947" si="56">CONCATENATE(C884,D884)</f>
        <v>LYF1987</v>
      </c>
      <c r="B884" s="14" t="s">
        <v>36</v>
      </c>
      <c r="C884" s="14" t="s">
        <v>53</v>
      </c>
      <c r="D884" s="14">
        <v>1987</v>
      </c>
      <c r="E884" s="19">
        <v>5.4373760000000002E-5</v>
      </c>
      <c r="F884" s="14">
        <v>3.1376849999999998E-4</v>
      </c>
      <c r="G884" s="14">
        <v>7.9565050000000002E-4</v>
      </c>
      <c r="H884" s="14">
        <v>2</v>
      </c>
      <c r="I884" s="14">
        <v>5</v>
      </c>
      <c r="J884" s="14" t="s">
        <v>238</v>
      </c>
      <c r="K884" s="14">
        <v>5</v>
      </c>
      <c r="L884" s="14" t="str">
        <f>VLOOKUP($C884,'Info on Coh Anal Stocks'!$A$6:$K$68,2,FALSE)</f>
        <v>CR</v>
      </c>
      <c r="M884" s="14" t="str">
        <f>VLOOKUP($C884,'Info on Coh Anal Stocks'!$A$6:$K$68,3,FALSE)</f>
        <v>UC</v>
      </c>
      <c r="N884" s="14" t="str">
        <f>VLOOKUP($C884,'Info on Coh Anal Stocks'!$A$6:$K$68,4,FALSE)</f>
        <v>Lyons Ferry</v>
      </c>
      <c r="O884" s="14">
        <f>VLOOKUP($C884,'Info on Coh Anal Stocks'!$A$6:$K$68,5,FALSE)</f>
        <v>4</v>
      </c>
      <c r="P884" s="14">
        <f>VLOOKUP($C884,'Info on Coh Anal Stocks'!$A$6:$K$68,6,FALSE)</f>
        <v>2</v>
      </c>
      <c r="Q884" s="14">
        <f>VLOOKUP($C884,'Info on Coh Anal Stocks'!$A$6:$K$68,7,FALSE)</f>
        <v>4</v>
      </c>
      <c r="R884" s="14">
        <f>VLOOKUP($C884,'Info on Coh Anal Stocks'!$A$6:$K$68,8,FALSE)</f>
        <v>5</v>
      </c>
      <c r="S884" s="14">
        <f>VLOOKUP($C884,'Info on Coh Anal Stocks'!$A$6:$K$68,9,FALSE)</f>
        <v>0</v>
      </c>
      <c r="T884" s="14">
        <f>VLOOKUP($C884,'Info on Coh Anal Stocks'!$A$6:$K$68,10,FALSE)</f>
        <v>3</v>
      </c>
      <c r="U884">
        <f t="shared" ref="U884:U947" si="57">IF($S884=0,($D884+1),($D884+2))</f>
        <v>1988</v>
      </c>
      <c r="V884" s="14">
        <f>VLOOKUP($C884,'Info on Coh Anal Stocks'!$A$6:$K$68,10,FALSE)</f>
        <v>3</v>
      </c>
      <c r="W884" t="str">
        <f t="shared" ref="W884:W947" si="58">IF(S884=0,"ocean","stream")</f>
        <v>ocean</v>
      </c>
      <c r="X884">
        <f t="shared" si="55"/>
        <v>0</v>
      </c>
    </row>
    <row r="885" spans="1:24" x14ac:dyDescent="0.25">
      <c r="A885" s="14" t="str">
        <f t="shared" si="56"/>
        <v>LYF1988</v>
      </c>
      <c r="B885" s="14" t="s">
        <v>36</v>
      </c>
      <c r="C885" s="14" t="s">
        <v>53</v>
      </c>
      <c r="D885" s="14">
        <v>1988</v>
      </c>
      <c r="E885" s="14">
        <v>1.2673219999999999E-4</v>
      </c>
      <c r="F885" s="14">
        <v>3.9842179999999999E-4</v>
      </c>
      <c r="G885" s="14">
        <v>9.4744290000000004E-4</v>
      </c>
      <c r="H885" s="14">
        <v>2</v>
      </c>
      <c r="I885" s="14">
        <v>5</v>
      </c>
      <c r="J885" s="14" t="s">
        <v>238</v>
      </c>
      <c r="K885" s="14">
        <v>5</v>
      </c>
      <c r="L885" s="14" t="str">
        <f>VLOOKUP($C885,'Info on Coh Anal Stocks'!$A$6:$K$68,2,FALSE)</f>
        <v>CR</v>
      </c>
      <c r="M885" s="14" t="str">
        <f>VLOOKUP($C885,'Info on Coh Anal Stocks'!$A$6:$K$68,3,FALSE)</f>
        <v>UC</v>
      </c>
      <c r="N885" s="14" t="str">
        <f>VLOOKUP($C885,'Info on Coh Anal Stocks'!$A$6:$K$68,4,FALSE)</f>
        <v>Lyons Ferry</v>
      </c>
      <c r="O885" s="14">
        <f>VLOOKUP($C885,'Info on Coh Anal Stocks'!$A$6:$K$68,5,FALSE)</f>
        <v>4</v>
      </c>
      <c r="P885" s="14">
        <f>VLOOKUP($C885,'Info on Coh Anal Stocks'!$A$6:$K$68,6,FALSE)</f>
        <v>2</v>
      </c>
      <c r="Q885" s="14">
        <f>VLOOKUP($C885,'Info on Coh Anal Stocks'!$A$6:$K$68,7,FALSE)</f>
        <v>4</v>
      </c>
      <c r="R885" s="14">
        <f>VLOOKUP($C885,'Info on Coh Anal Stocks'!$A$6:$K$68,8,FALSE)</f>
        <v>5</v>
      </c>
      <c r="S885" s="14">
        <f>VLOOKUP($C885,'Info on Coh Anal Stocks'!$A$6:$K$68,9,FALSE)</f>
        <v>0</v>
      </c>
      <c r="T885" s="14">
        <f>VLOOKUP($C885,'Info on Coh Anal Stocks'!$A$6:$K$68,10,FALSE)</f>
        <v>3</v>
      </c>
      <c r="U885">
        <f t="shared" si="57"/>
        <v>1989</v>
      </c>
      <c r="V885" s="14">
        <f>VLOOKUP($C885,'Info on Coh Anal Stocks'!$A$6:$K$68,10,FALSE)</f>
        <v>3</v>
      </c>
      <c r="W885" t="str">
        <f t="shared" si="58"/>
        <v>ocean</v>
      </c>
      <c r="X885">
        <f t="shared" si="55"/>
        <v>0</v>
      </c>
    </row>
    <row r="886" spans="1:24" x14ac:dyDescent="0.25">
      <c r="A886" s="14" t="str">
        <f t="shared" si="56"/>
        <v>LYF1989</v>
      </c>
      <c r="B886" s="14" t="s">
        <v>36</v>
      </c>
      <c r="C886" s="14" t="s">
        <v>53</v>
      </c>
      <c r="D886" s="14">
        <v>1989</v>
      </c>
      <c r="E886" s="14">
        <v>3.3220869999999998E-4</v>
      </c>
      <c r="F886" s="14">
        <v>1.5458550000000001E-3</v>
      </c>
      <c r="G886" s="14">
        <v>3.9992839999999997E-3</v>
      </c>
      <c r="H886" s="14">
        <v>2</v>
      </c>
      <c r="I886" s="14">
        <v>5</v>
      </c>
      <c r="J886" s="14" t="s">
        <v>238</v>
      </c>
      <c r="K886" s="14">
        <v>5</v>
      </c>
      <c r="L886" s="14" t="str">
        <f>VLOOKUP($C886,'Info on Coh Anal Stocks'!$A$6:$K$68,2,FALSE)</f>
        <v>CR</v>
      </c>
      <c r="M886" s="14" t="str">
        <f>VLOOKUP($C886,'Info on Coh Anal Stocks'!$A$6:$K$68,3,FALSE)</f>
        <v>UC</v>
      </c>
      <c r="N886" s="14" t="str">
        <f>VLOOKUP($C886,'Info on Coh Anal Stocks'!$A$6:$K$68,4,FALSE)</f>
        <v>Lyons Ferry</v>
      </c>
      <c r="O886" s="14">
        <f>VLOOKUP($C886,'Info on Coh Anal Stocks'!$A$6:$K$68,5,FALSE)</f>
        <v>4</v>
      </c>
      <c r="P886" s="14">
        <f>VLOOKUP($C886,'Info on Coh Anal Stocks'!$A$6:$K$68,6,FALSE)</f>
        <v>2</v>
      </c>
      <c r="Q886" s="14">
        <f>VLOOKUP($C886,'Info on Coh Anal Stocks'!$A$6:$K$68,7,FALSE)</f>
        <v>4</v>
      </c>
      <c r="R886" s="14">
        <f>VLOOKUP($C886,'Info on Coh Anal Stocks'!$A$6:$K$68,8,FALSE)</f>
        <v>5</v>
      </c>
      <c r="S886" s="14">
        <f>VLOOKUP($C886,'Info on Coh Anal Stocks'!$A$6:$K$68,9,FALSE)</f>
        <v>0</v>
      </c>
      <c r="T886" s="14">
        <f>VLOOKUP($C886,'Info on Coh Anal Stocks'!$A$6:$K$68,10,FALSE)</f>
        <v>3</v>
      </c>
      <c r="U886">
        <f t="shared" si="57"/>
        <v>1990</v>
      </c>
      <c r="V886" s="14">
        <f>VLOOKUP($C886,'Info on Coh Anal Stocks'!$A$6:$K$68,10,FALSE)</f>
        <v>3</v>
      </c>
      <c r="W886" t="str">
        <f t="shared" si="58"/>
        <v>ocean</v>
      </c>
      <c r="X886">
        <f t="shared" si="55"/>
        <v>0</v>
      </c>
    </row>
    <row r="887" spans="1:24" x14ac:dyDescent="0.25">
      <c r="A887" s="14" t="str">
        <f t="shared" si="56"/>
        <v>LYF1990</v>
      </c>
      <c r="B887" s="14" t="s">
        <v>36</v>
      </c>
      <c r="C887" s="14" t="s">
        <v>53</v>
      </c>
      <c r="D887" s="14">
        <v>1990</v>
      </c>
      <c r="E887" s="14" t="s">
        <v>142</v>
      </c>
      <c r="F887" s="14" t="s">
        <v>142</v>
      </c>
      <c r="G887" s="14" t="s">
        <v>142</v>
      </c>
      <c r="H887" s="14" t="s">
        <v>142</v>
      </c>
      <c r="I887" s="14" t="s">
        <v>142</v>
      </c>
      <c r="J887" s="14" t="s">
        <v>142</v>
      </c>
      <c r="K887" s="14" t="s">
        <v>142</v>
      </c>
      <c r="L887" s="14" t="str">
        <f>VLOOKUP($C887,'Info on Coh Anal Stocks'!$A$6:$K$68,2,FALSE)</f>
        <v>CR</v>
      </c>
      <c r="M887" s="14" t="str">
        <f>VLOOKUP($C887,'Info on Coh Anal Stocks'!$A$6:$K$68,3,FALSE)</f>
        <v>UC</v>
      </c>
      <c r="N887" s="14" t="str">
        <f>VLOOKUP($C887,'Info on Coh Anal Stocks'!$A$6:$K$68,4,FALSE)</f>
        <v>Lyons Ferry</v>
      </c>
      <c r="O887" s="14">
        <f>VLOOKUP($C887,'Info on Coh Anal Stocks'!$A$6:$K$68,5,FALSE)</f>
        <v>4</v>
      </c>
      <c r="P887" s="14">
        <f>VLOOKUP($C887,'Info on Coh Anal Stocks'!$A$6:$K$68,6,FALSE)</f>
        <v>2</v>
      </c>
      <c r="Q887" s="14">
        <f>VLOOKUP($C887,'Info on Coh Anal Stocks'!$A$6:$K$68,7,FALSE)</f>
        <v>4</v>
      </c>
      <c r="R887" s="14">
        <f>VLOOKUP($C887,'Info on Coh Anal Stocks'!$A$6:$K$68,8,FALSE)</f>
        <v>5</v>
      </c>
      <c r="S887" s="14">
        <f>VLOOKUP($C887,'Info on Coh Anal Stocks'!$A$6:$K$68,9,FALSE)</f>
        <v>0</v>
      </c>
      <c r="T887" s="14">
        <f>VLOOKUP($C887,'Info on Coh Anal Stocks'!$A$6:$K$68,10,FALSE)</f>
        <v>3</v>
      </c>
      <c r="U887">
        <f t="shared" si="57"/>
        <v>1991</v>
      </c>
      <c r="V887" s="14">
        <f>VLOOKUP($C887,'Info on Coh Anal Stocks'!$A$6:$K$68,10,FALSE)</f>
        <v>3</v>
      </c>
      <c r="W887" t="str">
        <f t="shared" si="58"/>
        <v>ocean</v>
      </c>
      <c r="X887" t="str">
        <f t="shared" si="55"/>
        <v>na</v>
      </c>
    </row>
    <row r="888" spans="1:24" x14ac:dyDescent="0.25">
      <c r="A888" s="14" t="str">
        <f t="shared" si="56"/>
        <v>LYF1991</v>
      </c>
      <c r="B888" s="14" t="s">
        <v>36</v>
      </c>
      <c r="C888" s="14" t="s">
        <v>53</v>
      </c>
      <c r="D888" s="14">
        <v>1991</v>
      </c>
      <c r="E888" s="14" t="s">
        <v>142</v>
      </c>
      <c r="F888" s="14" t="s">
        <v>142</v>
      </c>
      <c r="G888" s="14" t="s">
        <v>142</v>
      </c>
      <c r="H888" s="14" t="s">
        <v>142</v>
      </c>
      <c r="I888" s="14" t="s">
        <v>142</v>
      </c>
      <c r="J888" s="14" t="s">
        <v>142</v>
      </c>
      <c r="K888" s="14" t="s">
        <v>142</v>
      </c>
      <c r="L888" s="14" t="str">
        <f>VLOOKUP($C888,'Info on Coh Anal Stocks'!$A$6:$K$68,2,FALSE)</f>
        <v>CR</v>
      </c>
      <c r="M888" s="14" t="str">
        <f>VLOOKUP($C888,'Info on Coh Anal Stocks'!$A$6:$K$68,3,FALSE)</f>
        <v>UC</v>
      </c>
      <c r="N888" s="14" t="str">
        <f>VLOOKUP($C888,'Info on Coh Anal Stocks'!$A$6:$K$68,4,FALSE)</f>
        <v>Lyons Ferry</v>
      </c>
      <c r="O888" s="14">
        <f>VLOOKUP($C888,'Info on Coh Anal Stocks'!$A$6:$K$68,5,FALSE)</f>
        <v>4</v>
      </c>
      <c r="P888" s="14">
        <f>VLOOKUP($C888,'Info on Coh Anal Stocks'!$A$6:$K$68,6,FALSE)</f>
        <v>2</v>
      </c>
      <c r="Q888" s="14">
        <f>VLOOKUP($C888,'Info on Coh Anal Stocks'!$A$6:$K$68,7,FALSE)</f>
        <v>4</v>
      </c>
      <c r="R888" s="14">
        <f>VLOOKUP($C888,'Info on Coh Anal Stocks'!$A$6:$K$68,8,FALSE)</f>
        <v>5</v>
      </c>
      <c r="S888" s="14">
        <f>VLOOKUP($C888,'Info on Coh Anal Stocks'!$A$6:$K$68,9,FALSE)</f>
        <v>0</v>
      </c>
      <c r="T888" s="14">
        <f>VLOOKUP($C888,'Info on Coh Anal Stocks'!$A$6:$K$68,10,FALSE)</f>
        <v>3</v>
      </c>
      <c r="U888">
        <f t="shared" si="57"/>
        <v>1992</v>
      </c>
      <c r="V888" s="14">
        <f>VLOOKUP($C888,'Info on Coh Anal Stocks'!$A$6:$K$68,10,FALSE)</f>
        <v>3</v>
      </c>
      <c r="W888" t="str">
        <f t="shared" si="58"/>
        <v>ocean</v>
      </c>
      <c r="X888" t="str">
        <f t="shared" si="55"/>
        <v>na</v>
      </c>
    </row>
    <row r="889" spans="1:24" x14ac:dyDescent="0.25">
      <c r="A889" s="14" t="str">
        <f t="shared" si="56"/>
        <v>LYF1992</v>
      </c>
      <c r="B889" s="14" t="s">
        <v>36</v>
      </c>
      <c r="C889" s="14" t="s">
        <v>53</v>
      </c>
      <c r="D889" s="14">
        <v>1992</v>
      </c>
      <c r="E889" s="14" t="s">
        <v>142</v>
      </c>
      <c r="F889" s="14" t="s">
        <v>142</v>
      </c>
      <c r="G889" s="14" t="s">
        <v>142</v>
      </c>
      <c r="H889" s="14" t="s">
        <v>142</v>
      </c>
      <c r="I889" s="14" t="s">
        <v>142</v>
      </c>
      <c r="J889" s="14" t="s">
        <v>142</v>
      </c>
      <c r="K889" s="14" t="s">
        <v>142</v>
      </c>
      <c r="L889" s="14" t="str">
        <f>VLOOKUP($C889,'Info on Coh Anal Stocks'!$A$6:$K$68,2,FALSE)</f>
        <v>CR</v>
      </c>
      <c r="M889" s="14" t="str">
        <f>VLOOKUP($C889,'Info on Coh Anal Stocks'!$A$6:$K$68,3,FALSE)</f>
        <v>UC</v>
      </c>
      <c r="N889" s="14" t="str">
        <f>VLOOKUP($C889,'Info on Coh Anal Stocks'!$A$6:$K$68,4,FALSE)</f>
        <v>Lyons Ferry</v>
      </c>
      <c r="O889" s="14">
        <f>VLOOKUP($C889,'Info on Coh Anal Stocks'!$A$6:$K$68,5,FALSE)</f>
        <v>4</v>
      </c>
      <c r="P889" s="14">
        <f>VLOOKUP($C889,'Info on Coh Anal Stocks'!$A$6:$K$68,6,FALSE)</f>
        <v>2</v>
      </c>
      <c r="Q889" s="14">
        <f>VLOOKUP($C889,'Info on Coh Anal Stocks'!$A$6:$K$68,7,FALSE)</f>
        <v>4</v>
      </c>
      <c r="R889" s="14">
        <f>VLOOKUP($C889,'Info on Coh Anal Stocks'!$A$6:$K$68,8,FALSE)</f>
        <v>5</v>
      </c>
      <c r="S889" s="14">
        <f>VLOOKUP($C889,'Info on Coh Anal Stocks'!$A$6:$K$68,9,FALSE)</f>
        <v>0</v>
      </c>
      <c r="T889" s="14">
        <f>VLOOKUP($C889,'Info on Coh Anal Stocks'!$A$6:$K$68,10,FALSE)</f>
        <v>3</v>
      </c>
      <c r="U889">
        <f t="shared" si="57"/>
        <v>1993</v>
      </c>
      <c r="V889" s="14">
        <f>VLOOKUP($C889,'Info on Coh Anal Stocks'!$A$6:$K$68,10,FALSE)</f>
        <v>3</v>
      </c>
      <c r="W889" t="str">
        <f t="shared" si="58"/>
        <v>ocean</v>
      </c>
      <c r="X889" t="str">
        <f t="shared" si="55"/>
        <v>na</v>
      </c>
    </row>
    <row r="890" spans="1:24" x14ac:dyDescent="0.25">
      <c r="A890" s="14" t="str">
        <f t="shared" si="56"/>
        <v>LYF1993</v>
      </c>
      <c r="B890" s="14" t="s">
        <v>36</v>
      </c>
      <c r="C890" s="14" t="s">
        <v>53</v>
      </c>
      <c r="D890" s="14">
        <v>1993</v>
      </c>
      <c r="E890" s="14" t="s">
        <v>142</v>
      </c>
      <c r="F890" s="14" t="s">
        <v>142</v>
      </c>
      <c r="G890" s="14" t="s">
        <v>142</v>
      </c>
      <c r="H890" s="14" t="s">
        <v>142</v>
      </c>
      <c r="I890" s="14" t="s">
        <v>142</v>
      </c>
      <c r="J890" s="14" t="s">
        <v>142</v>
      </c>
      <c r="K890" s="14" t="s">
        <v>142</v>
      </c>
      <c r="L890" s="14" t="str">
        <f>VLOOKUP($C890,'Info on Coh Anal Stocks'!$A$6:$K$68,2,FALSE)</f>
        <v>CR</v>
      </c>
      <c r="M890" s="14" t="str">
        <f>VLOOKUP($C890,'Info on Coh Anal Stocks'!$A$6:$K$68,3,FALSE)</f>
        <v>UC</v>
      </c>
      <c r="N890" s="14" t="str">
        <f>VLOOKUP($C890,'Info on Coh Anal Stocks'!$A$6:$K$68,4,FALSE)</f>
        <v>Lyons Ferry</v>
      </c>
      <c r="O890" s="14">
        <f>VLOOKUP($C890,'Info on Coh Anal Stocks'!$A$6:$K$68,5,FALSE)</f>
        <v>4</v>
      </c>
      <c r="P890" s="14">
        <f>VLOOKUP($C890,'Info on Coh Anal Stocks'!$A$6:$K$68,6,FALSE)</f>
        <v>2</v>
      </c>
      <c r="Q890" s="14">
        <f>VLOOKUP($C890,'Info on Coh Anal Stocks'!$A$6:$K$68,7,FALSE)</f>
        <v>4</v>
      </c>
      <c r="R890" s="14">
        <f>VLOOKUP($C890,'Info on Coh Anal Stocks'!$A$6:$K$68,8,FALSE)</f>
        <v>5</v>
      </c>
      <c r="S890" s="14">
        <f>VLOOKUP($C890,'Info on Coh Anal Stocks'!$A$6:$K$68,9,FALSE)</f>
        <v>0</v>
      </c>
      <c r="T890" s="14">
        <f>VLOOKUP($C890,'Info on Coh Anal Stocks'!$A$6:$K$68,10,FALSE)</f>
        <v>3</v>
      </c>
      <c r="U890">
        <f t="shared" si="57"/>
        <v>1994</v>
      </c>
      <c r="V890" s="14">
        <f>VLOOKUP($C890,'Info on Coh Anal Stocks'!$A$6:$K$68,10,FALSE)</f>
        <v>3</v>
      </c>
      <c r="W890" t="str">
        <f t="shared" si="58"/>
        <v>ocean</v>
      </c>
      <c r="X890" t="str">
        <f t="shared" si="55"/>
        <v>na</v>
      </c>
    </row>
    <row r="891" spans="1:24" x14ac:dyDescent="0.25">
      <c r="A891" s="14" t="str">
        <f t="shared" si="56"/>
        <v>LYF1994</v>
      </c>
      <c r="B891" s="14" t="s">
        <v>36</v>
      </c>
      <c r="C891" s="14" t="s">
        <v>53</v>
      </c>
      <c r="D891" s="14">
        <v>1994</v>
      </c>
      <c r="E891" s="14">
        <v>1.214646E-3</v>
      </c>
      <c r="F891" s="14">
        <v>1.379084E-2</v>
      </c>
      <c r="G891" s="14">
        <v>4.0134059999999999E-2</v>
      </c>
      <c r="H891" s="14">
        <v>2</v>
      </c>
      <c r="I891" s="14">
        <v>5</v>
      </c>
      <c r="J891" s="14" t="s">
        <v>238</v>
      </c>
      <c r="K891" s="14">
        <v>5</v>
      </c>
      <c r="L891" s="14" t="str">
        <f>VLOOKUP($C891,'Info on Coh Anal Stocks'!$A$6:$K$68,2,FALSE)</f>
        <v>CR</v>
      </c>
      <c r="M891" s="14" t="str">
        <f>VLOOKUP($C891,'Info on Coh Anal Stocks'!$A$6:$K$68,3,FALSE)</f>
        <v>UC</v>
      </c>
      <c r="N891" s="14" t="str">
        <f>VLOOKUP($C891,'Info on Coh Anal Stocks'!$A$6:$K$68,4,FALSE)</f>
        <v>Lyons Ferry</v>
      </c>
      <c r="O891" s="14">
        <f>VLOOKUP($C891,'Info on Coh Anal Stocks'!$A$6:$K$68,5,FALSE)</f>
        <v>4</v>
      </c>
      <c r="P891" s="14">
        <f>VLOOKUP($C891,'Info on Coh Anal Stocks'!$A$6:$K$68,6,FALSE)</f>
        <v>2</v>
      </c>
      <c r="Q891" s="14">
        <f>VLOOKUP($C891,'Info on Coh Anal Stocks'!$A$6:$K$68,7,FALSE)</f>
        <v>4</v>
      </c>
      <c r="R891" s="14">
        <f>VLOOKUP($C891,'Info on Coh Anal Stocks'!$A$6:$K$68,8,FALSE)</f>
        <v>5</v>
      </c>
      <c r="S891" s="14">
        <f>VLOOKUP($C891,'Info on Coh Anal Stocks'!$A$6:$K$68,9,FALSE)</f>
        <v>0</v>
      </c>
      <c r="T891" s="14">
        <f>VLOOKUP($C891,'Info on Coh Anal Stocks'!$A$6:$K$68,10,FALSE)</f>
        <v>3</v>
      </c>
      <c r="U891">
        <f t="shared" si="57"/>
        <v>1995</v>
      </c>
      <c r="V891" s="14">
        <f>VLOOKUP($C891,'Info on Coh Anal Stocks'!$A$6:$K$68,10,FALSE)</f>
        <v>3</v>
      </c>
      <c r="W891" t="str">
        <f t="shared" si="58"/>
        <v>ocean</v>
      </c>
      <c r="X891">
        <f t="shared" si="55"/>
        <v>0</v>
      </c>
    </row>
    <row r="892" spans="1:24" x14ac:dyDescent="0.25">
      <c r="A892" s="14" t="str">
        <f t="shared" si="56"/>
        <v>LYF1995</v>
      </c>
      <c r="B892" s="14" t="s">
        <v>36</v>
      </c>
      <c r="C892" s="14" t="s">
        <v>53</v>
      </c>
      <c r="D892" s="14">
        <v>1995</v>
      </c>
      <c r="E892" s="14" t="s">
        <v>142</v>
      </c>
      <c r="F892" s="14" t="s">
        <v>142</v>
      </c>
      <c r="G892" s="14" t="s">
        <v>142</v>
      </c>
      <c r="H892" s="14" t="s">
        <v>142</v>
      </c>
      <c r="I892" s="14" t="s">
        <v>142</v>
      </c>
      <c r="J892" s="14" t="s">
        <v>142</v>
      </c>
      <c r="K892" s="14" t="s">
        <v>142</v>
      </c>
      <c r="L892" s="14" t="str">
        <f>VLOOKUP($C892,'Info on Coh Anal Stocks'!$A$6:$K$68,2,FALSE)</f>
        <v>CR</v>
      </c>
      <c r="M892" s="14" t="str">
        <f>VLOOKUP($C892,'Info on Coh Anal Stocks'!$A$6:$K$68,3,FALSE)</f>
        <v>UC</v>
      </c>
      <c r="N892" s="14" t="str">
        <f>VLOOKUP($C892,'Info on Coh Anal Stocks'!$A$6:$K$68,4,FALSE)</f>
        <v>Lyons Ferry</v>
      </c>
      <c r="O892" s="14">
        <f>VLOOKUP($C892,'Info on Coh Anal Stocks'!$A$6:$K$68,5,FALSE)</f>
        <v>4</v>
      </c>
      <c r="P892" s="14">
        <f>VLOOKUP($C892,'Info on Coh Anal Stocks'!$A$6:$K$68,6,FALSE)</f>
        <v>2</v>
      </c>
      <c r="Q892" s="14">
        <f>VLOOKUP($C892,'Info on Coh Anal Stocks'!$A$6:$K$68,7,FALSE)</f>
        <v>4</v>
      </c>
      <c r="R892" s="14">
        <f>VLOOKUP($C892,'Info on Coh Anal Stocks'!$A$6:$K$68,8,FALSE)</f>
        <v>5</v>
      </c>
      <c r="S892" s="14">
        <f>VLOOKUP($C892,'Info on Coh Anal Stocks'!$A$6:$K$68,9,FALSE)</f>
        <v>0</v>
      </c>
      <c r="T892" s="14">
        <f>VLOOKUP($C892,'Info on Coh Anal Stocks'!$A$6:$K$68,10,FALSE)</f>
        <v>3</v>
      </c>
      <c r="U892">
        <f t="shared" si="57"/>
        <v>1996</v>
      </c>
      <c r="V892" s="14">
        <f>VLOOKUP($C892,'Info on Coh Anal Stocks'!$A$6:$K$68,10,FALSE)</f>
        <v>3</v>
      </c>
      <c r="W892" t="str">
        <f t="shared" si="58"/>
        <v>ocean</v>
      </c>
      <c r="X892" t="str">
        <f t="shared" si="55"/>
        <v>na</v>
      </c>
    </row>
    <row r="893" spans="1:24" x14ac:dyDescent="0.25">
      <c r="A893" s="14" t="str">
        <f t="shared" si="56"/>
        <v>LYF1996</v>
      </c>
      <c r="B893" s="14" t="s">
        <v>36</v>
      </c>
      <c r="C893" s="14" t="s">
        <v>53</v>
      </c>
      <c r="D893" s="14">
        <v>1996</v>
      </c>
      <c r="E893" s="14" t="s">
        <v>142</v>
      </c>
      <c r="F893" s="14" t="s">
        <v>142</v>
      </c>
      <c r="G893" s="14" t="s">
        <v>142</v>
      </c>
      <c r="H893" s="14" t="s">
        <v>142</v>
      </c>
      <c r="I893" s="14" t="s">
        <v>142</v>
      </c>
      <c r="J893" s="14" t="s">
        <v>142</v>
      </c>
      <c r="K893" s="14" t="s">
        <v>142</v>
      </c>
      <c r="L893" s="14" t="str">
        <f>VLOOKUP($C893,'Info on Coh Anal Stocks'!$A$6:$K$68,2,FALSE)</f>
        <v>CR</v>
      </c>
      <c r="M893" s="14" t="str">
        <f>VLOOKUP($C893,'Info on Coh Anal Stocks'!$A$6:$K$68,3,FALSE)</f>
        <v>UC</v>
      </c>
      <c r="N893" s="14" t="str">
        <f>VLOOKUP($C893,'Info on Coh Anal Stocks'!$A$6:$K$68,4,FALSE)</f>
        <v>Lyons Ferry</v>
      </c>
      <c r="O893" s="14">
        <f>VLOOKUP($C893,'Info on Coh Anal Stocks'!$A$6:$K$68,5,FALSE)</f>
        <v>4</v>
      </c>
      <c r="P893" s="14">
        <f>VLOOKUP($C893,'Info on Coh Anal Stocks'!$A$6:$K$68,6,FALSE)</f>
        <v>2</v>
      </c>
      <c r="Q893" s="14">
        <f>VLOOKUP($C893,'Info on Coh Anal Stocks'!$A$6:$K$68,7,FALSE)</f>
        <v>4</v>
      </c>
      <c r="R893" s="14">
        <f>VLOOKUP($C893,'Info on Coh Anal Stocks'!$A$6:$K$68,8,FALSE)</f>
        <v>5</v>
      </c>
      <c r="S893" s="14">
        <f>VLOOKUP($C893,'Info on Coh Anal Stocks'!$A$6:$K$68,9,FALSE)</f>
        <v>0</v>
      </c>
      <c r="T893" s="14">
        <f>VLOOKUP($C893,'Info on Coh Anal Stocks'!$A$6:$K$68,10,FALSE)</f>
        <v>3</v>
      </c>
      <c r="U893">
        <f t="shared" si="57"/>
        <v>1997</v>
      </c>
      <c r="V893" s="14">
        <f>VLOOKUP($C893,'Info on Coh Anal Stocks'!$A$6:$K$68,10,FALSE)</f>
        <v>3</v>
      </c>
      <c r="W893" t="str">
        <f t="shared" si="58"/>
        <v>ocean</v>
      </c>
      <c r="X893" t="str">
        <f t="shared" si="55"/>
        <v>na</v>
      </c>
    </row>
    <row r="894" spans="1:24" x14ac:dyDescent="0.25">
      <c r="A894" s="14" t="str">
        <f t="shared" si="56"/>
        <v>LYF1997</v>
      </c>
      <c r="B894" s="14" t="s">
        <v>36</v>
      </c>
      <c r="C894" s="14" t="s">
        <v>53</v>
      </c>
      <c r="D894" s="14">
        <v>1997</v>
      </c>
      <c r="E894" s="14" t="s">
        <v>142</v>
      </c>
      <c r="F894" s="14" t="s">
        <v>142</v>
      </c>
      <c r="G894" s="14" t="s">
        <v>142</v>
      </c>
      <c r="H894" s="14" t="s">
        <v>142</v>
      </c>
      <c r="I894" s="14" t="s">
        <v>142</v>
      </c>
      <c r="J894" s="14" t="s">
        <v>142</v>
      </c>
      <c r="K894" s="14" t="s">
        <v>142</v>
      </c>
      <c r="L894" s="14" t="str">
        <f>VLOOKUP($C894,'Info on Coh Anal Stocks'!$A$6:$K$68,2,FALSE)</f>
        <v>CR</v>
      </c>
      <c r="M894" s="14" t="str">
        <f>VLOOKUP($C894,'Info on Coh Anal Stocks'!$A$6:$K$68,3,FALSE)</f>
        <v>UC</v>
      </c>
      <c r="N894" s="14" t="str">
        <f>VLOOKUP($C894,'Info on Coh Anal Stocks'!$A$6:$K$68,4,FALSE)</f>
        <v>Lyons Ferry</v>
      </c>
      <c r="O894" s="14">
        <f>VLOOKUP($C894,'Info on Coh Anal Stocks'!$A$6:$K$68,5,FALSE)</f>
        <v>4</v>
      </c>
      <c r="P894" s="14">
        <f>VLOOKUP($C894,'Info on Coh Anal Stocks'!$A$6:$K$68,6,FALSE)</f>
        <v>2</v>
      </c>
      <c r="Q894" s="14">
        <f>VLOOKUP($C894,'Info on Coh Anal Stocks'!$A$6:$K$68,7,FALSE)</f>
        <v>4</v>
      </c>
      <c r="R894" s="14">
        <f>VLOOKUP($C894,'Info on Coh Anal Stocks'!$A$6:$K$68,8,FALSE)</f>
        <v>5</v>
      </c>
      <c r="S894" s="14">
        <f>VLOOKUP($C894,'Info on Coh Anal Stocks'!$A$6:$K$68,9,FALSE)</f>
        <v>0</v>
      </c>
      <c r="T894" s="14">
        <f>VLOOKUP($C894,'Info on Coh Anal Stocks'!$A$6:$K$68,10,FALSE)</f>
        <v>3</v>
      </c>
      <c r="U894">
        <f t="shared" si="57"/>
        <v>1998</v>
      </c>
      <c r="V894" s="14">
        <f>VLOOKUP($C894,'Info on Coh Anal Stocks'!$A$6:$K$68,10,FALSE)</f>
        <v>3</v>
      </c>
      <c r="W894" t="str">
        <f t="shared" si="58"/>
        <v>ocean</v>
      </c>
      <c r="X894" t="str">
        <f t="shared" si="55"/>
        <v>na</v>
      </c>
    </row>
    <row r="895" spans="1:24" x14ac:dyDescent="0.25">
      <c r="A895" s="14" t="str">
        <f t="shared" si="56"/>
        <v>LYF1998</v>
      </c>
      <c r="B895" s="14" t="s">
        <v>36</v>
      </c>
      <c r="C895" s="14" t="s">
        <v>53</v>
      </c>
      <c r="D895" s="14">
        <v>1998</v>
      </c>
      <c r="E895" s="19">
        <v>3.2104870000000001E-3</v>
      </c>
      <c r="F895" s="14">
        <v>1.6801699999999999E-2</v>
      </c>
      <c r="G895" s="14">
        <v>4.2255460000000002E-2</v>
      </c>
      <c r="H895" s="14">
        <v>2</v>
      </c>
      <c r="I895" s="14">
        <v>5</v>
      </c>
      <c r="J895" s="14" t="s">
        <v>238</v>
      </c>
      <c r="K895" s="14">
        <v>5</v>
      </c>
      <c r="L895" s="14" t="str">
        <f>VLOOKUP($C895,'Info on Coh Anal Stocks'!$A$6:$K$68,2,FALSE)</f>
        <v>CR</v>
      </c>
      <c r="M895" s="14" t="str">
        <f>VLOOKUP($C895,'Info on Coh Anal Stocks'!$A$6:$K$68,3,FALSE)</f>
        <v>UC</v>
      </c>
      <c r="N895" s="14" t="str">
        <f>VLOOKUP($C895,'Info on Coh Anal Stocks'!$A$6:$K$68,4,FALSE)</f>
        <v>Lyons Ferry</v>
      </c>
      <c r="O895" s="14">
        <f>VLOOKUP($C895,'Info on Coh Anal Stocks'!$A$6:$K$68,5,FALSE)</f>
        <v>4</v>
      </c>
      <c r="P895" s="14">
        <f>VLOOKUP($C895,'Info on Coh Anal Stocks'!$A$6:$K$68,6,FALSE)</f>
        <v>2</v>
      </c>
      <c r="Q895" s="14">
        <f>VLOOKUP($C895,'Info on Coh Anal Stocks'!$A$6:$K$68,7,FALSE)</f>
        <v>4</v>
      </c>
      <c r="R895" s="14">
        <f>VLOOKUP($C895,'Info on Coh Anal Stocks'!$A$6:$K$68,8,FALSE)</f>
        <v>5</v>
      </c>
      <c r="S895" s="14">
        <f>VLOOKUP($C895,'Info on Coh Anal Stocks'!$A$6:$K$68,9,FALSE)</f>
        <v>0</v>
      </c>
      <c r="T895" s="14">
        <f>VLOOKUP($C895,'Info on Coh Anal Stocks'!$A$6:$K$68,10,FALSE)</f>
        <v>3</v>
      </c>
      <c r="U895">
        <f t="shared" si="57"/>
        <v>1999</v>
      </c>
      <c r="V895" s="14">
        <f>VLOOKUP($C895,'Info on Coh Anal Stocks'!$A$6:$K$68,10,FALSE)</f>
        <v>3</v>
      </c>
      <c r="W895" t="str">
        <f t="shared" si="58"/>
        <v>ocean</v>
      </c>
      <c r="X895">
        <f t="shared" si="55"/>
        <v>0</v>
      </c>
    </row>
    <row r="896" spans="1:24" x14ac:dyDescent="0.25">
      <c r="A896" s="14" t="str">
        <f t="shared" si="56"/>
        <v>LYF1999</v>
      </c>
      <c r="B896" s="14" t="s">
        <v>36</v>
      </c>
      <c r="C896" s="14" t="s">
        <v>53</v>
      </c>
      <c r="D896" s="14">
        <v>1999</v>
      </c>
      <c r="E896" s="14">
        <v>1.6175499999999999E-3</v>
      </c>
      <c r="F896" s="14">
        <v>6.9555240000000003E-3</v>
      </c>
      <c r="G896" s="14">
        <v>1.6944609999999999E-2</v>
      </c>
      <c r="H896" s="14">
        <v>2</v>
      </c>
      <c r="I896" s="14">
        <v>5</v>
      </c>
      <c r="J896" s="14" t="s">
        <v>238</v>
      </c>
      <c r="K896" s="14">
        <v>5</v>
      </c>
      <c r="L896" s="14" t="str">
        <f>VLOOKUP($C896,'Info on Coh Anal Stocks'!$A$6:$K$68,2,FALSE)</f>
        <v>CR</v>
      </c>
      <c r="M896" s="14" t="str">
        <f>VLOOKUP($C896,'Info on Coh Anal Stocks'!$A$6:$K$68,3,FALSE)</f>
        <v>UC</v>
      </c>
      <c r="N896" s="14" t="str">
        <f>VLOOKUP($C896,'Info on Coh Anal Stocks'!$A$6:$K$68,4,FALSE)</f>
        <v>Lyons Ferry</v>
      </c>
      <c r="O896" s="14">
        <f>VLOOKUP($C896,'Info on Coh Anal Stocks'!$A$6:$K$68,5,FALSE)</f>
        <v>4</v>
      </c>
      <c r="P896" s="14">
        <f>VLOOKUP($C896,'Info on Coh Anal Stocks'!$A$6:$K$68,6,FALSE)</f>
        <v>2</v>
      </c>
      <c r="Q896" s="14">
        <f>VLOOKUP($C896,'Info on Coh Anal Stocks'!$A$6:$K$68,7,FALSE)</f>
        <v>4</v>
      </c>
      <c r="R896" s="14">
        <f>VLOOKUP($C896,'Info on Coh Anal Stocks'!$A$6:$K$68,8,FALSE)</f>
        <v>5</v>
      </c>
      <c r="S896" s="14">
        <f>VLOOKUP($C896,'Info on Coh Anal Stocks'!$A$6:$K$68,9,FALSE)</f>
        <v>0</v>
      </c>
      <c r="T896" s="14">
        <f>VLOOKUP($C896,'Info on Coh Anal Stocks'!$A$6:$K$68,10,FALSE)</f>
        <v>3</v>
      </c>
      <c r="U896">
        <f t="shared" si="57"/>
        <v>2000</v>
      </c>
      <c r="V896" s="14">
        <f>VLOOKUP($C896,'Info on Coh Anal Stocks'!$A$6:$K$68,10,FALSE)</f>
        <v>3</v>
      </c>
      <c r="W896" t="str">
        <f t="shared" si="58"/>
        <v>ocean</v>
      </c>
      <c r="X896">
        <f t="shared" si="55"/>
        <v>0</v>
      </c>
    </row>
    <row r="897" spans="1:24" x14ac:dyDescent="0.25">
      <c r="A897" s="14" t="str">
        <f t="shared" si="56"/>
        <v>LYF2000</v>
      </c>
      <c r="B897" s="14" t="s">
        <v>36</v>
      </c>
      <c r="C897" s="14" t="s">
        <v>53</v>
      </c>
      <c r="D897" s="14">
        <v>2000</v>
      </c>
      <c r="E897" s="19" t="s">
        <v>142</v>
      </c>
      <c r="F897" s="14" t="s">
        <v>142</v>
      </c>
      <c r="G897" s="14" t="s">
        <v>142</v>
      </c>
      <c r="H897" s="14" t="s">
        <v>142</v>
      </c>
      <c r="I897" s="14" t="s">
        <v>142</v>
      </c>
      <c r="J897" s="14" t="s">
        <v>142</v>
      </c>
      <c r="K897" s="14" t="s">
        <v>142</v>
      </c>
      <c r="L897" s="14" t="str">
        <f>VLOOKUP($C897,'Info on Coh Anal Stocks'!$A$6:$K$68,2,FALSE)</f>
        <v>CR</v>
      </c>
      <c r="M897" s="14" t="str">
        <f>VLOOKUP($C897,'Info on Coh Anal Stocks'!$A$6:$K$68,3,FALSE)</f>
        <v>UC</v>
      </c>
      <c r="N897" s="14" t="str">
        <f>VLOOKUP($C897,'Info on Coh Anal Stocks'!$A$6:$K$68,4,FALSE)</f>
        <v>Lyons Ferry</v>
      </c>
      <c r="O897" s="14">
        <f>VLOOKUP($C897,'Info on Coh Anal Stocks'!$A$6:$K$68,5,FALSE)</f>
        <v>4</v>
      </c>
      <c r="P897" s="14">
        <f>VLOOKUP($C897,'Info on Coh Anal Stocks'!$A$6:$K$68,6,FALSE)</f>
        <v>2</v>
      </c>
      <c r="Q897" s="14">
        <f>VLOOKUP($C897,'Info on Coh Anal Stocks'!$A$6:$K$68,7,FALSE)</f>
        <v>4</v>
      </c>
      <c r="R897" s="14">
        <f>VLOOKUP($C897,'Info on Coh Anal Stocks'!$A$6:$K$68,8,FALSE)</f>
        <v>5</v>
      </c>
      <c r="S897" s="14">
        <f>VLOOKUP($C897,'Info on Coh Anal Stocks'!$A$6:$K$68,9,FALSE)</f>
        <v>0</v>
      </c>
      <c r="T897" s="14">
        <f>VLOOKUP($C897,'Info on Coh Anal Stocks'!$A$6:$K$68,10,FALSE)</f>
        <v>3</v>
      </c>
      <c r="U897">
        <f t="shared" si="57"/>
        <v>2001</v>
      </c>
      <c r="V897" s="14">
        <f>VLOOKUP($C897,'Info on Coh Anal Stocks'!$A$6:$K$68,10,FALSE)</f>
        <v>3</v>
      </c>
      <c r="W897" t="str">
        <f t="shared" si="58"/>
        <v>ocean</v>
      </c>
      <c r="X897" t="str">
        <f t="shared" si="55"/>
        <v>na</v>
      </c>
    </row>
    <row r="898" spans="1:24" x14ac:dyDescent="0.25">
      <c r="A898" s="14" t="str">
        <f t="shared" si="56"/>
        <v>LYF2001</v>
      </c>
      <c r="B898" s="14" t="s">
        <v>36</v>
      </c>
      <c r="C898" s="14" t="s">
        <v>53</v>
      </c>
      <c r="D898" s="14">
        <v>2001</v>
      </c>
      <c r="E898" s="19">
        <v>8.9690009999999999E-4</v>
      </c>
      <c r="F898" s="14">
        <v>4.5988160000000004E-3</v>
      </c>
      <c r="G898" s="14">
        <v>1.1398780000000001E-2</v>
      </c>
      <c r="H898" s="14">
        <v>2</v>
      </c>
      <c r="I898" s="14">
        <v>5</v>
      </c>
      <c r="J898" s="14" t="s">
        <v>238</v>
      </c>
      <c r="K898" s="14">
        <v>5</v>
      </c>
      <c r="L898" s="14" t="str">
        <f>VLOOKUP($C898,'Info on Coh Anal Stocks'!$A$6:$K$68,2,FALSE)</f>
        <v>CR</v>
      </c>
      <c r="M898" s="14" t="str">
        <f>VLOOKUP($C898,'Info on Coh Anal Stocks'!$A$6:$K$68,3,FALSE)</f>
        <v>UC</v>
      </c>
      <c r="N898" s="14" t="str">
        <f>VLOOKUP($C898,'Info on Coh Anal Stocks'!$A$6:$K$68,4,FALSE)</f>
        <v>Lyons Ferry</v>
      </c>
      <c r="O898" s="14">
        <f>VLOOKUP($C898,'Info on Coh Anal Stocks'!$A$6:$K$68,5,FALSE)</f>
        <v>4</v>
      </c>
      <c r="P898" s="14">
        <f>VLOOKUP($C898,'Info on Coh Anal Stocks'!$A$6:$K$68,6,FALSE)</f>
        <v>2</v>
      </c>
      <c r="Q898" s="14">
        <f>VLOOKUP($C898,'Info on Coh Anal Stocks'!$A$6:$K$68,7,FALSE)</f>
        <v>4</v>
      </c>
      <c r="R898" s="14">
        <f>VLOOKUP($C898,'Info on Coh Anal Stocks'!$A$6:$K$68,8,FALSE)</f>
        <v>5</v>
      </c>
      <c r="S898" s="14">
        <f>VLOOKUP($C898,'Info on Coh Anal Stocks'!$A$6:$K$68,9,FALSE)</f>
        <v>0</v>
      </c>
      <c r="T898" s="14">
        <f>VLOOKUP($C898,'Info on Coh Anal Stocks'!$A$6:$K$68,10,FALSE)</f>
        <v>3</v>
      </c>
      <c r="U898">
        <f t="shared" si="57"/>
        <v>2002</v>
      </c>
      <c r="V898" s="14">
        <f>VLOOKUP($C898,'Info on Coh Anal Stocks'!$A$6:$K$68,10,FALSE)</f>
        <v>3</v>
      </c>
      <c r="W898" t="str">
        <f t="shared" si="58"/>
        <v>ocean</v>
      </c>
      <c r="X898">
        <f t="shared" si="55"/>
        <v>0</v>
      </c>
    </row>
    <row r="899" spans="1:24" x14ac:dyDescent="0.25">
      <c r="A899" s="14" t="str">
        <f t="shared" si="56"/>
        <v>LYF2002</v>
      </c>
      <c r="B899" s="14" t="s">
        <v>36</v>
      </c>
      <c r="C899" s="14" t="s">
        <v>53</v>
      </c>
      <c r="D899" s="14">
        <v>2002</v>
      </c>
      <c r="E899" s="14">
        <v>1.0586899999999999E-3</v>
      </c>
      <c r="F899" s="14">
        <v>2.2451099999999998E-3</v>
      </c>
      <c r="G899" s="14">
        <v>4.9038650000000003E-3</v>
      </c>
      <c r="H899" s="14">
        <v>2</v>
      </c>
      <c r="I899" s="14">
        <v>5</v>
      </c>
      <c r="J899" s="14" t="s">
        <v>238</v>
      </c>
      <c r="K899" s="14">
        <v>5</v>
      </c>
      <c r="L899" s="14" t="str">
        <f>VLOOKUP($C899,'Info on Coh Anal Stocks'!$A$6:$K$68,2,FALSE)</f>
        <v>CR</v>
      </c>
      <c r="M899" s="14" t="str">
        <f>VLOOKUP($C899,'Info on Coh Anal Stocks'!$A$6:$K$68,3,FALSE)</f>
        <v>UC</v>
      </c>
      <c r="N899" s="14" t="str">
        <f>VLOOKUP($C899,'Info on Coh Anal Stocks'!$A$6:$K$68,4,FALSE)</f>
        <v>Lyons Ferry</v>
      </c>
      <c r="O899" s="14">
        <f>VLOOKUP($C899,'Info on Coh Anal Stocks'!$A$6:$K$68,5,FALSE)</f>
        <v>4</v>
      </c>
      <c r="P899" s="14">
        <f>VLOOKUP($C899,'Info on Coh Anal Stocks'!$A$6:$K$68,6,FALSE)</f>
        <v>2</v>
      </c>
      <c r="Q899" s="14">
        <f>VLOOKUP($C899,'Info on Coh Anal Stocks'!$A$6:$K$68,7,FALSE)</f>
        <v>4</v>
      </c>
      <c r="R899" s="14">
        <f>VLOOKUP($C899,'Info on Coh Anal Stocks'!$A$6:$K$68,8,FALSE)</f>
        <v>5</v>
      </c>
      <c r="S899" s="14">
        <f>VLOOKUP($C899,'Info on Coh Anal Stocks'!$A$6:$K$68,9,FALSE)</f>
        <v>0</v>
      </c>
      <c r="T899" s="14">
        <f>VLOOKUP($C899,'Info on Coh Anal Stocks'!$A$6:$K$68,10,FALSE)</f>
        <v>3</v>
      </c>
      <c r="U899">
        <f t="shared" si="57"/>
        <v>2003</v>
      </c>
      <c r="V899" s="14">
        <f>VLOOKUP($C899,'Info on Coh Anal Stocks'!$A$6:$K$68,10,FALSE)</f>
        <v>3</v>
      </c>
      <c r="W899" t="str">
        <f t="shared" si="58"/>
        <v>ocean</v>
      </c>
      <c r="X899">
        <f t="shared" si="55"/>
        <v>0</v>
      </c>
    </row>
    <row r="900" spans="1:24" x14ac:dyDescent="0.25">
      <c r="A900" s="14" t="str">
        <f t="shared" si="56"/>
        <v>LYF2003</v>
      </c>
      <c r="B900" s="14" t="s">
        <v>36</v>
      </c>
      <c r="C900" s="14" t="s">
        <v>53</v>
      </c>
      <c r="D900" s="14">
        <v>2003</v>
      </c>
      <c r="E900" s="14">
        <v>4.7004069999999999E-4</v>
      </c>
      <c r="F900" s="14">
        <v>1.649427E-3</v>
      </c>
      <c r="G900" s="14">
        <v>3.8827269999999999E-3</v>
      </c>
      <c r="H900" s="14">
        <v>2</v>
      </c>
      <c r="I900" s="14">
        <v>5</v>
      </c>
      <c r="J900" s="14" t="s">
        <v>238</v>
      </c>
      <c r="K900" s="14">
        <v>5</v>
      </c>
      <c r="L900" s="14" t="str">
        <f>VLOOKUP($C900,'Info on Coh Anal Stocks'!$A$6:$K$68,2,FALSE)</f>
        <v>CR</v>
      </c>
      <c r="M900" s="14" t="str">
        <f>VLOOKUP($C900,'Info on Coh Anal Stocks'!$A$6:$K$68,3,FALSE)</f>
        <v>UC</v>
      </c>
      <c r="N900" s="14" t="str">
        <f>VLOOKUP($C900,'Info on Coh Anal Stocks'!$A$6:$K$68,4,FALSE)</f>
        <v>Lyons Ferry</v>
      </c>
      <c r="O900" s="14">
        <f>VLOOKUP($C900,'Info on Coh Anal Stocks'!$A$6:$K$68,5,FALSE)</f>
        <v>4</v>
      </c>
      <c r="P900" s="14">
        <f>VLOOKUP($C900,'Info on Coh Anal Stocks'!$A$6:$K$68,6,FALSE)</f>
        <v>2</v>
      </c>
      <c r="Q900" s="14">
        <f>VLOOKUP($C900,'Info on Coh Anal Stocks'!$A$6:$K$68,7,FALSE)</f>
        <v>4</v>
      </c>
      <c r="R900" s="14">
        <f>VLOOKUP($C900,'Info on Coh Anal Stocks'!$A$6:$K$68,8,FALSE)</f>
        <v>5</v>
      </c>
      <c r="S900" s="14">
        <f>VLOOKUP($C900,'Info on Coh Anal Stocks'!$A$6:$K$68,9,FALSE)</f>
        <v>0</v>
      </c>
      <c r="T900" s="14">
        <f>VLOOKUP($C900,'Info on Coh Anal Stocks'!$A$6:$K$68,10,FALSE)</f>
        <v>3</v>
      </c>
      <c r="U900">
        <f t="shared" si="57"/>
        <v>2004</v>
      </c>
      <c r="V900" s="14">
        <f>VLOOKUP($C900,'Info on Coh Anal Stocks'!$A$6:$K$68,10,FALSE)</f>
        <v>3</v>
      </c>
      <c r="W900" t="str">
        <f t="shared" si="58"/>
        <v>ocean</v>
      </c>
      <c r="X900">
        <f t="shared" si="55"/>
        <v>0</v>
      </c>
    </row>
    <row r="901" spans="1:24" x14ac:dyDescent="0.25">
      <c r="A901" s="14" t="str">
        <f t="shared" si="56"/>
        <v>LYF2004</v>
      </c>
      <c r="B901" s="14" t="s">
        <v>36</v>
      </c>
      <c r="C901" s="14" t="s">
        <v>53</v>
      </c>
      <c r="D901" s="14">
        <v>2004</v>
      </c>
      <c r="E901" s="14">
        <v>5.4214170000000002E-4</v>
      </c>
      <c r="F901" s="14">
        <v>1.0820300000000001E-3</v>
      </c>
      <c r="G901" s="14">
        <v>2.2467229999999999E-3</v>
      </c>
      <c r="H901" s="14">
        <v>2</v>
      </c>
      <c r="I901" s="14">
        <v>5</v>
      </c>
      <c r="J901" s="14" t="s">
        <v>238</v>
      </c>
      <c r="K901" s="14">
        <v>5</v>
      </c>
      <c r="L901" s="14" t="str">
        <f>VLOOKUP($C901,'Info on Coh Anal Stocks'!$A$6:$K$68,2,FALSE)</f>
        <v>CR</v>
      </c>
      <c r="M901" s="14" t="str">
        <f>VLOOKUP($C901,'Info on Coh Anal Stocks'!$A$6:$K$68,3,FALSE)</f>
        <v>UC</v>
      </c>
      <c r="N901" s="14" t="str">
        <f>VLOOKUP($C901,'Info on Coh Anal Stocks'!$A$6:$K$68,4,FALSE)</f>
        <v>Lyons Ferry</v>
      </c>
      <c r="O901" s="14">
        <f>VLOOKUP($C901,'Info on Coh Anal Stocks'!$A$6:$K$68,5,FALSE)</f>
        <v>4</v>
      </c>
      <c r="P901" s="14">
        <f>VLOOKUP($C901,'Info on Coh Anal Stocks'!$A$6:$K$68,6,FALSE)</f>
        <v>2</v>
      </c>
      <c r="Q901" s="14">
        <f>VLOOKUP($C901,'Info on Coh Anal Stocks'!$A$6:$K$68,7,FALSE)</f>
        <v>4</v>
      </c>
      <c r="R901" s="14">
        <f>VLOOKUP($C901,'Info on Coh Anal Stocks'!$A$6:$K$68,8,FALSE)</f>
        <v>5</v>
      </c>
      <c r="S901" s="14">
        <f>VLOOKUP($C901,'Info on Coh Anal Stocks'!$A$6:$K$68,9,FALSE)</f>
        <v>0</v>
      </c>
      <c r="T901" s="14">
        <f>VLOOKUP($C901,'Info on Coh Anal Stocks'!$A$6:$K$68,10,FALSE)</f>
        <v>3</v>
      </c>
      <c r="U901">
        <f t="shared" si="57"/>
        <v>2005</v>
      </c>
      <c r="V901" s="14">
        <f>VLOOKUP($C901,'Info on Coh Anal Stocks'!$A$6:$K$68,10,FALSE)</f>
        <v>3</v>
      </c>
      <c r="W901" t="str">
        <f t="shared" si="58"/>
        <v>ocean</v>
      </c>
      <c r="X901">
        <f t="shared" si="55"/>
        <v>0</v>
      </c>
    </row>
    <row r="902" spans="1:24" x14ac:dyDescent="0.25">
      <c r="A902" s="14" t="str">
        <f t="shared" si="56"/>
        <v>LYF2005</v>
      </c>
      <c r="B902" s="14" t="s">
        <v>36</v>
      </c>
      <c r="C902" s="14" t="s">
        <v>53</v>
      </c>
      <c r="D902" s="14">
        <v>2005</v>
      </c>
      <c r="E902" s="14">
        <v>7.1121129999999998E-3</v>
      </c>
      <c r="F902" s="14">
        <v>2.3524920000000001E-2</v>
      </c>
      <c r="G902" s="14">
        <v>5.3871210000000003E-2</v>
      </c>
      <c r="H902" s="14">
        <v>2</v>
      </c>
      <c r="I902" s="14">
        <v>5</v>
      </c>
      <c r="J902" s="14" t="s">
        <v>238</v>
      </c>
      <c r="K902" s="14">
        <v>5</v>
      </c>
      <c r="L902" s="14" t="str">
        <f>VLOOKUP($C902,'Info on Coh Anal Stocks'!$A$6:$K$68,2,FALSE)</f>
        <v>CR</v>
      </c>
      <c r="M902" s="14" t="str">
        <f>VLOOKUP($C902,'Info on Coh Anal Stocks'!$A$6:$K$68,3,FALSE)</f>
        <v>UC</v>
      </c>
      <c r="N902" s="14" t="str">
        <f>VLOOKUP($C902,'Info on Coh Anal Stocks'!$A$6:$K$68,4,FALSE)</f>
        <v>Lyons Ferry</v>
      </c>
      <c r="O902" s="14">
        <f>VLOOKUP($C902,'Info on Coh Anal Stocks'!$A$6:$K$68,5,FALSE)</f>
        <v>4</v>
      </c>
      <c r="P902" s="14">
        <f>VLOOKUP($C902,'Info on Coh Anal Stocks'!$A$6:$K$68,6,FALSE)</f>
        <v>2</v>
      </c>
      <c r="Q902" s="14">
        <f>VLOOKUP($C902,'Info on Coh Anal Stocks'!$A$6:$K$68,7,FALSE)</f>
        <v>4</v>
      </c>
      <c r="R902" s="14">
        <f>VLOOKUP($C902,'Info on Coh Anal Stocks'!$A$6:$K$68,8,FALSE)</f>
        <v>5</v>
      </c>
      <c r="S902" s="14">
        <f>VLOOKUP($C902,'Info on Coh Anal Stocks'!$A$6:$K$68,9,FALSE)</f>
        <v>0</v>
      </c>
      <c r="T902" s="14">
        <f>VLOOKUP($C902,'Info on Coh Anal Stocks'!$A$6:$K$68,10,FALSE)</f>
        <v>3</v>
      </c>
      <c r="U902">
        <f t="shared" si="57"/>
        <v>2006</v>
      </c>
      <c r="V902" s="14">
        <f>VLOOKUP($C902,'Info on Coh Anal Stocks'!$A$6:$K$68,10,FALSE)</f>
        <v>3</v>
      </c>
      <c r="W902" t="str">
        <f t="shared" si="58"/>
        <v>ocean</v>
      </c>
      <c r="X902">
        <f t="shared" si="55"/>
        <v>0</v>
      </c>
    </row>
    <row r="903" spans="1:24" x14ac:dyDescent="0.25">
      <c r="A903" s="14" t="str">
        <f t="shared" si="56"/>
        <v>LYF2006</v>
      </c>
      <c r="B903" s="14" t="s">
        <v>36</v>
      </c>
      <c r="C903" s="14" t="s">
        <v>53</v>
      </c>
      <c r="D903" s="14">
        <v>2006</v>
      </c>
      <c r="E903" s="14">
        <v>1.29631E-3</v>
      </c>
      <c r="F903" s="14">
        <v>2.5636550000000002E-3</v>
      </c>
      <c r="G903" s="14">
        <v>5.349922E-3</v>
      </c>
      <c r="H903" s="14">
        <v>2</v>
      </c>
      <c r="I903" s="14">
        <v>5</v>
      </c>
      <c r="J903" s="14" t="s">
        <v>238</v>
      </c>
      <c r="K903" s="14">
        <v>5</v>
      </c>
      <c r="L903" s="14" t="str">
        <f>VLOOKUP($C903,'Info on Coh Anal Stocks'!$A$6:$K$68,2,FALSE)</f>
        <v>CR</v>
      </c>
      <c r="M903" s="14" t="str">
        <f>VLOOKUP($C903,'Info on Coh Anal Stocks'!$A$6:$K$68,3,FALSE)</f>
        <v>UC</v>
      </c>
      <c r="N903" s="14" t="str">
        <f>VLOOKUP($C903,'Info on Coh Anal Stocks'!$A$6:$K$68,4,FALSE)</f>
        <v>Lyons Ferry</v>
      </c>
      <c r="O903" s="14">
        <f>VLOOKUP($C903,'Info on Coh Anal Stocks'!$A$6:$K$68,5,FALSE)</f>
        <v>4</v>
      </c>
      <c r="P903" s="14">
        <f>VLOOKUP($C903,'Info on Coh Anal Stocks'!$A$6:$K$68,6,FALSE)</f>
        <v>2</v>
      </c>
      <c r="Q903" s="14">
        <f>VLOOKUP($C903,'Info on Coh Anal Stocks'!$A$6:$K$68,7,FALSE)</f>
        <v>4</v>
      </c>
      <c r="R903" s="14">
        <f>VLOOKUP($C903,'Info on Coh Anal Stocks'!$A$6:$K$68,8,FALSE)</f>
        <v>5</v>
      </c>
      <c r="S903" s="14">
        <f>VLOOKUP($C903,'Info on Coh Anal Stocks'!$A$6:$K$68,9,FALSE)</f>
        <v>0</v>
      </c>
      <c r="T903" s="14">
        <f>VLOOKUP($C903,'Info on Coh Anal Stocks'!$A$6:$K$68,10,FALSE)</f>
        <v>3</v>
      </c>
      <c r="U903">
        <f t="shared" si="57"/>
        <v>2007</v>
      </c>
      <c r="V903" s="14">
        <f>VLOOKUP($C903,'Info on Coh Anal Stocks'!$A$6:$K$68,10,FALSE)</f>
        <v>3</v>
      </c>
      <c r="W903" t="str">
        <f t="shared" si="58"/>
        <v>ocean</v>
      </c>
      <c r="X903">
        <f t="shared" si="55"/>
        <v>0</v>
      </c>
    </row>
    <row r="904" spans="1:24" x14ac:dyDescent="0.25">
      <c r="A904" s="14" t="str">
        <f t="shared" si="56"/>
        <v>LYF2007</v>
      </c>
      <c r="B904" s="14" t="s">
        <v>36</v>
      </c>
      <c r="C904" s="14" t="s">
        <v>53</v>
      </c>
      <c r="D904" s="14">
        <v>2007</v>
      </c>
      <c r="E904" s="14">
        <v>1.2688970000000001E-2</v>
      </c>
      <c r="F904" s="14">
        <v>2.643088E-2</v>
      </c>
      <c r="G904" s="14">
        <v>5.6841629999999997E-2</v>
      </c>
      <c r="H904" s="14">
        <v>2</v>
      </c>
      <c r="I904" s="14">
        <v>5</v>
      </c>
      <c r="J904" s="14" t="s">
        <v>238</v>
      </c>
      <c r="K904" s="14">
        <v>5</v>
      </c>
      <c r="L904" s="14" t="str">
        <f>VLOOKUP($C904,'Info on Coh Anal Stocks'!$A$6:$K$68,2,FALSE)</f>
        <v>CR</v>
      </c>
      <c r="M904" s="14" t="str">
        <f>VLOOKUP($C904,'Info on Coh Anal Stocks'!$A$6:$K$68,3,FALSE)</f>
        <v>UC</v>
      </c>
      <c r="N904" s="14" t="str">
        <f>VLOOKUP($C904,'Info on Coh Anal Stocks'!$A$6:$K$68,4,FALSE)</f>
        <v>Lyons Ferry</v>
      </c>
      <c r="O904" s="14">
        <f>VLOOKUP($C904,'Info on Coh Anal Stocks'!$A$6:$K$68,5,FALSE)</f>
        <v>4</v>
      </c>
      <c r="P904" s="14">
        <f>VLOOKUP($C904,'Info on Coh Anal Stocks'!$A$6:$K$68,6,FALSE)</f>
        <v>2</v>
      </c>
      <c r="Q904" s="14">
        <f>VLOOKUP($C904,'Info on Coh Anal Stocks'!$A$6:$K$68,7,FALSE)</f>
        <v>4</v>
      </c>
      <c r="R904" s="14">
        <f>VLOOKUP($C904,'Info on Coh Anal Stocks'!$A$6:$K$68,8,FALSE)</f>
        <v>5</v>
      </c>
      <c r="S904" s="14">
        <f>VLOOKUP($C904,'Info on Coh Anal Stocks'!$A$6:$K$68,9,FALSE)</f>
        <v>0</v>
      </c>
      <c r="T904" s="14">
        <f>VLOOKUP($C904,'Info on Coh Anal Stocks'!$A$6:$K$68,10,FALSE)</f>
        <v>3</v>
      </c>
      <c r="U904">
        <f t="shared" si="57"/>
        <v>2008</v>
      </c>
      <c r="V904" s="14">
        <f>VLOOKUP($C904,'Info on Coh Anal Stocks'!$A$6:$K$68,10,FALSE)</f>
        <v>3</v>
      </c>
      <c r="W904" t="str">
        <f t="shared" si="58"/>
        <v>ocean</v>
      </c>
      <c r="X904">
        <f t="shared" si="55"/>
        <v>0</v>
      </c>
    </row>
    <row r="905" spans="1:24" x14ac:dyDescent="0.25">
      <c r="A905" s="14" t="str">
        <f t="shared" si="56"/>
        <v>LYF2008</v>
      </c>
      <c r="B905" s="14" t="s">
        <v>36</v>
      </c>
      <c r="C905" s="14" t="s">
        <v>53</v>
      </c>
      <c r="D905" s="14">
        <v>2008</v>
      </c>
      <c r="E905" s="19">
        <v>9.8601010000000009E-4</v>
      </c>
      <c r="F905" s="14">
        <v>3.8565800000000001E-3</v>
      </c>
      <c r="G905" s="14">
        <v>9.0413379999999995E-3</v>
      </c>
      <c r="H905" s="14">
        <v>2</v>
      </c>
      <c r="I905" s="14">
        <v>5</v>
      </c>
      <c r="J905" s="14" t="s">
        <v>238</v>
      </c>
      <c r="K905" s="14">
        <v>5</v>
      </c>
      <c r="L905" s="14" t="str">
        <f>VLOOKUP($C905,'Info on Coh Anal Stocks'!$A$6:$K$68,2,FALSE)</f>
        <v>CR</v>
      </c>
      <c r="M905" s="14" t="str">
        <f>VLOOKUP($C905,'Info on Coh Anal Stocks'!$A$6:$K$68,3,FALSE)</f>
        <v>UC</v>
      </c>
      <c r="N905" s="14" t="str">
        <f>VLOOKUP($C905,'Info on Coh Anal Stocks'!$A$6:$K$68,4,FALSE)</f>
        <v>Lyons Ferry</v>
      </c>
      <c r="O905" s="14">
        <f>VLOOKUP($C905,'Info on Coh Anal Stocks'!$A$6:$K$68,5,FALSE)</f>
        <v>4</v>
      </c>
      <c r="P905" s="14">
        <f>VLOOKUP($C905,'Info on Coh Anal Stocks'!$A$6:$K$68,6,FALSE)</f>
        <v>2</v>
      </c>
      <c r="Q905" s="14">
        <f>VLOOKUP($C905,'Info on Coh Anal Stocks'!$A$6:$K$68,7,FALSE)</f>
        <v>4</v>
      </c>
      <c r="R905" s="14">
        <f>VLOOKUP($C905,'Info on Coh Anal Stocks'!$A$6:$K$68,8,FALSE)</f>
        <v>5</v>
      </c>
      <c r="S905" s="14">
        <f>VLOOKUP($C905,'Info on Coh Anal Stocks'!$A$6:$K$68,9,FALSE)</f>
        <v>0</v>
      </c>
      <c r="T905" s="14">
        <f>VLOOKUP($C905,'Info on Coh Anal Stocks'!$A$6:$K$68,10,FALSE)</f>
        <v>3</v>
      </c>
      <c r="U905">
        <f t="shared" si="57"/>
        <v>2009</v>
      </c>
      <c r="V905" s="14">
        <f>VLOOKUP($C905,'Info on Coh Anal Stocks'!$A$6:$K$68,10,FALSE)</f>
        <v>3</v>
      </c>
      <c r="W905" t="str">
        <f t="shared" si="58"/>
        <v>ocean</v>
      </c>
      <c r="X905">
        <f t="shared" si="55"/>
        <v>0</v>
      </c>
    </row>
    <row r="906" spans="1:24" x14ac:dyDescent="0.25">
      <c r="A906" s="14" t="str">
        <f t="shared" si="56"/>
        <v>LYF2009</v>
      </c>
      <c r="B906" s="14" t="s">
        <v>36</v>
      </c>
      <c r="C906" s="14" t="s">
        <v>53</v>
      </c>
      <c r="D906" s="14">
        <v>2009</v>
      </c>
      <c r="E906" s="14">
        <v>3.864148E-3</v>
      </c>
      <c r="F906" s="14">
        <v>1.5513219999999999E-2</v>
      </c>
      <c r="G906" s="14">
        <v>3.7654899999999998E-2</v>
      </c>
      <c r="H906" s="14">
        <v>2</v>
      </c>
      <c r="I906" s="14">
        <v>5</v>
      </c>
      <c r="J906" s="14" t="s">
        <v>238</v>
      </c>
      <c r="K906" s="14">
        <v>5</v>
      </c>
      <c r="L906" s="14" t="str">
        <f>VLOOKUP($C906,'Info on Coh Anal Stocks'!$A$6:$K$68,2,FALSE)</f>
        <v>CR</v>
      </c>
      <c r="M906" s="14" t="str">
        <f>VLOOKUP($C906,'Info on Coh Anal Stocks'!$A$6:$K$68,3,FALSE)</f>
        <v>UC</v>
      </c>
      <c r="N906" s="14" t="str">
        <f>VLOOKUP($C906,'Info on Coh Anal Stocks'!$A$6:$K$68,4,FALSE)</f>
        <v>Lyons Ferry</v>
      </c>
      <c r="O906" s="14">
        <f>VLOOKUP($C906,'Info on Coh Anal Stocks'!$A$6:$K$68,5,FALSE)</f>
        <v>4</v>
      </c>
      <c r="P906" s="14">
        <f>VLOOKUP($C906,'Info on Coh Anal Stocks'!$A$6:$K$68,6,FALSE)</f>
        <v>2</v>
      </c>
      <c r="Q906" s="14">
        <f>VLOOKUP($C906,'Info on Coh Anal Stocks'!$A$6:$K$68,7,FALSE)</f>
        <v>4</v>
      </c>
      <c r="R906" s="14">
        <f>VLOOKUP($C906,'Info on Coh Anal Stocks'!$A$6:$K$68,8,FALSE)</f>
        <v>5</v>
      </c>
      <c r="S906" s="14">
        <f>VLOOKUP($C906,'Info on Coh Anal Stocks'!$A$6:$K$68,9,FALSE)</f>
        <v>0</v>
      </c>
      <c r="T906" s="14">
        <f>VLOOKUP($C906,'Info on Coh Anal Stocks'!$A$6:$K$68,10,FALSE)</f>
        <v>3</v>
      </c>
      <c r="U906">
        <f t="shared" si="57"/>
        <v>2010</v>
      </c>
      <c r="V906" s="14">
        <f>VLOOKUP($C906,'Info on Coh Anal Stocks'!$A$6:$K$68,10,FALSE)</f>
        <v>3</v>
      </c>
      <c r="W906" t="str">
        <f t="shared" si="58"/>
        <v>ocean</v>
      </c>
      <c r="X906">
        <f t="shared" ref="X906:X969" si="59">IF(EXACT(I906,"na"),"na",I906-K906)</f>
        <v>0</v>
      </c>
    </row>
    <row r="907" spans="1:24" x14ac:dyDescent="0.25">
      <c r="A907" s="14" t="str">
        <f t="shared" si="56"/>
        <v>LYF2010</v>
      </c>
      <c r="B907" s="14" t="s">
        <v>36</v>
      </c>
      <c r="C907" s="14" t="s">
        <v>53</v>
      </c>
      <c r="D907" s="14">
        <v>2010</v>
      </c>
      <c r="E907" s="14">
        <v>2.8834310000000001E-3</v>
      </c>
      <c r="F907" s="14">
        <v>1.3891290000000001E-2</v>
      </c>
      <c r="G907" s="14">
        <v>3.4991790000000002E-2</v>
      </c>
      <c r="H907" s="14">
        <v>2</v>
      </c>
      <c r="I907" s="14">
        <v>5</v>
      </c>
      <c r="J907" s="14" t="s">
        <v>238</v>
      </c>
      <c r="K907" s="14">
        <v>5</v>
      </c>
      <c r="L907" s="14" t="str">
        <f>VLOOKUP($C907,'Info on Coh Anal Stocks'!$A$6:$K$68,2,FALSE)</f>
        <v>CR</v>
      </c>
      <c r="M907" s="14" t="str">
        <f>VLOOKUP($C907,'Info on Coh Anal Stocks'!$A$6:$K$68,3,FALSE)</f>
        <v>UC</v>
      </c>
      <c r="N907" s="14" t="str">
        <f>VLOOKUP($C907,'Info on Coh Anal Stocks'!$A$6:$K$68,4,FALSE)</f>
        <v>Lyons Ferry</v>
      </c>
      <c r="O907" s="14">
        <f>VLOOKUP($C907,'Info on Coh Anal Stocks'!$A$6:$K$68,5,FALSE)</f>
        <v>4</v>
      </c>
      <c r="P907" s="14">
        <f>VLOOKUP($C907,'Info on Coh Anal Stocks'!$A$6:$K$68,6,FALSE)</f>
        <v>2</v>
      </c>
      <c r="Q907" s="14">
        <f>VLOOKUP($C907,'Info on Coh Anal Stocks'!$A$6:$K$68,7,FALSE)</f>
        <v>4</v>
      </c>
      <c r="R907" s="14">
        <f>VLOOKUP($C907,'Info on Coh Anal Stocks'!$A$6:$K$68,8,FALSE)</f>
        <v>5</v>
      </c>
      <c r="S907" s="14">
        <f>VLOOKUP($C907,'Info on Coh Anal Stocks'!$A$6:$K$68,9,FALSE)</f>
        <v>0</v>
      </c>
      <c r="T907" s="14">
        <f>VLOOKUP($C907,'Info on Coh Anal Stocks'!$A$6:$K$68,10,FALSE)</f>
        <v>3</v>
      </c>
      <c r="U907">
        <f t="shared" si="57"/>
        <v>2011</v>
      </c>
      <c r="V907" s="14">
        <f>VLOOKUP($C907,'Info on Coh Anal Stocks'!$A$6:$K$68,10,FALSE)</f>
        <v>3</v>
      </c>
      <c r="W907" t="str">
        <f t="shared" si="58"/>
        <v>ocean</v>
      </c>
      <c r="X907">
        <f t="shared" si="59"/>
        <v>0</v>
      </c>
    </row>
    <row r="908" spans="1:24" x14ac:dyDescent="0.25">
      <c r="A908" s="14" t="str">
        <f t="shared" si="56"/>
        <v>LYF2011</v>
      </c>
      <c r="B908" s="14" t="s">
        <v>36</v>
      </c>
      <c r="C908" s="14" t="s">
        <v>53</v>
      </c>
      <c r="D908" s="14">
        <v>2011</v>
      </c>
      <c r="E908" s="14">
        <v>8.4908089999999998E-4</v>
      </c>
      <c r="F908" s="14">
        <v>5.1871790000000001E-3</v>
      </c>
      <c r="G908" s="14">
        <v>1.3616959999999999E-2</v>
      </c>
      <c r="H908" s="14">
        <v>2</v>
      </c>
      <c r="I908" s="14">
        <v>5</v>
      </c>
      <c r="J908" s="14" t="s">
        <v>239</v>
      </c>
      <c r="K908" s="14">
        <v>4</v>
      </c>
      <c r="L908" s="14" t="str">
        <f>VLOOKUP($C908,'Info on Coh Anal Stocks'!$A$6:$K$68,2,FALSE)</f>
        <v>CR</v>
      </c>
      <c r="M908" s="14" t="str">
        <f>VLOOKUP($C908,'Info on Coh Anal Stocks'!$A$6:$K$68,3,FALSE)</f>
        <v>UC</v>
      </c>
      <c r="N908" s="14" t="str">
        <f>VLOOKUP($C908,'Info on Coh Anal Stocks'!$A$6:$K$68,4,FALSE)</f>
        <v>Lyons Ferry</v>
      </c>
      <c r="O908" s="14">
        <f>VLOOKUP($C908,'Info on Coh Anal Stocks'!$A$6:$K$68,5,FALSE)</f>
        <v>4</v>
      </c>
      <c r="P908" s="14">
        <f>VLOOKUP($C908,'Info on Coh Anal Stocks'!$A$6:$K$68,6,FALSE)</f>
        <v>2</v>
      </c>
      <c r="Q908" s="14">
        <f>VLOOKUP($C908,'Info on Coh Anal Stocks'!$A$6:$K$68,7,FALSE)</f>
        <v>4</v>
      </c>
      <c r="R908" s="14">
        <f>VLOOKUP($C908,'Info on Coh Anal Stocks'!$A$6:$K$68,8,FALSE)</f>
        <v>5</v>
      </c>
      <c r="S908" s="14">
        <f>VLOOKUP($C908,'Info on Coh Anal Stocks'!$A$6:$K$68,9,FALSE)</f>
        <v>0</v>
      </c>
      <c r="T908" s="14">
        <f>VLOOKUP($C908,'Info on Coh Anal Stocks'!$A$6:$K$68,10,FALSE)</f>
        <v>3</v>
      </c>
      <c r="U908">
        <f t="shared" si="57"/>
        <v>2012</v>
      </c>
      <c r="V908" s="14">
        <f>VLOOKUP($C908,'Info on Coh Anal Stocks'!$A$6:$K$68,10,FALSE)</f>
        <v>3</v>
      </c>
      <c r="W908" t="str">
        <f t="shared" si="58"/>
        <v>ocean</v>
      </c>
      <c r="X908">
        <f t="shared" si="59"/>
        <v>1</v>
      </c>
    </row>
    <row r="909" spans="1:24" x14ac:dyDescent="0.25">
      <c r="A909" s="14" t="str">
        <f t="shared" si="56"/>
        <v>LYF2012</v>
      </c>
      <c r="B909" s="14" t="s">
        <v>36</v>
      </c>
      <c r="C909" s="14" t="s">
        <v>53</v>
      </c>
      <c r="D909" s="14">
        <v>2012</v>
      </c>
      <c r="E909" s="14">
        <v>1.2357690000000001E-3</v>
      </c>
      <c r="F909" s="14">
        <v>5.2615969999999998E-3</v>
      </c>
      <c r="G909" s="14">
        <v>1.7378689999999999E-2</v>
      </c>
      <c r="H909" s="14">
        <v>2</v>
      </c>
      <c r="I909" s="14">
        <v>5</v>
      </c>
      <c r="J909" s="14" t="s">
        <v>239</v>
      </c>
      <c r="K909" s="14">
        <v>3</v>
      </c>
      <c r="L909" s="14" t="str">
        <f>VLOOKUP($C909,'Info on Coh Anal Stocks'!$A$6:$K$68,2,FALSE)</f>
        <v>CR</v>
      </c>
      <c r="M909" s="14" t="str">
        <f>VLOOKUP($C909,'Info on Coh Anal Stocks'!$A$6:$K$68,3,FALSE)</f>
        <v>UC</v>
      </c>
      <c r="N909" s="14" t="str">
        <f>VLOOKUP($C909,'Info on Coh Anal Stocks'!$A$6:$K$68,4,FALSE)</f>
        <v>Lyons Ferry</v>
      </c>
      <c r="O909" s="14">
        <f>VLOOKUP($C909,'Info on Coh Anal Stocks'!$A$6:$K$68,5,FALSE)</f>
        <v>4</v>
      </c>
      <c r="P909" s="14">
        <f>VLOOKUP($C909,'Info on Coh Anal Stocks'!$A$6:$K$68,6,FALSE)</f>
        <v>2</v>
      </c>
      <c r="Q909" s="14">
        <f>VLOOKUP($C909,'Info on Coh Anal Stocks'!$A$6:$K$68,7,FALSE)</f>
        <v>4</v>
      </c>
      <c r="R909" s="14">
        <f>VLOOKUP($C909,'Info on Coh Anal Stocks'!$A$6:$K$68,8,FALSE)</f>
        <v>5</v>
      </c>
      <c r="S909" s="14">
        <f>VLOOKUP($C909,'Info on Coh Anal Stocks'!$A$6:$K$68,9,FALSE)</f>
        <v>0</v>
      </c>
      <c r="T909" s="14">
        <f>VLOOKUP($C909,'Info on Coh Anal Stocks'!$A$6:$K$68,10,FALSE)</f>
        <v>3</v>
      </c>
      <c r="U909">
        <f t="shared" si="57"/>
        <v>2013</v>
      </c>
      <c r="V909" s="14">
        <f>VLOOKUP($C909,'Info on Coh Anal Stocks'!$A$6:$K$68,10,FALSE)</f>
        <v>3</v>
      </c>
      <c r="W909" t="str">
        <f t="shared" si="58"/>
        <v>ocean</v>
      </c>
      <c r="X909">
        <f t="shared" si="59"/>
        <v>2</v>
      </c>
    </row>
    <row r="910" spans="1:24" x14ac:dyDescent="0.25">
      <c r="A910" s="14" t="str">
        <f t="shared" si="56"/>
        <v>LYF2013</v>
      </c>
      <c r="B910" s="14" t="s">
        <v>36</v>
      </c>
      <c r="C910" s="14" t="s">
        <v>53</v>
      </c>
      <c r="D910" s="14">
        <v>2013</v>
      </c>
      <c r="E910" s="14">
        <v>4.2524350000000002E-4</v>
      </c>
      <c r="F910" s="14">
        <v>4.2524350000000002E-4</v>
      </c>
      <c r="G910" s="14">
        <v>2.508541E-3</v>
      </c>
      <c r="H910" s="14">
        <v>2</v>
      </c>
      <c r="I910" s="14">
        <v>5</v>
      </c>
      <c r="J910" s="14" t="s">
        <v>239</v>
      </c>
      <c r="K910" s="14">
        <v>2</v>
      </c>
      <c r="L910" s="14" t="str">
        <f>VLOOKUP($C910,'Info on Coh Anal Stocks'!$A$6:$K$68,2,FALSE)</f>
        <v>CR</v>
      </c>
      <c r="M910" s="14" t="str">
        <f>VLOOKUP($C910,'Info on Coh Anal Stocks'!$A$6:$K$68,3,FALSE)</f>
        <v>UC</v>
      </c>
      <c r="N910" s="14" t="str">
        <f>VLOOKUP($C910,'Info on Coh Anal Stocks'!$A$6:$K$68,4,FALSE)</f>
        <v>Lyons Ferry</v>
      </c>
      <c r="O910" s="14">
        <f>VLOOKUP($C910,'Info on Coh Anal Stocks'!$A$6:$K$68,5,FALSE)</f>
        <v>4</v>
      </c>
      <c r="P910" s="14">
        <f>VLOOKUP($C910,'Info on Coh Anal Stocks'!$A$6:$K$68,6,FALSE)</f>
        <v>2</v>
      </c>
      <c r="Q910" s="14">
        <f>VLOOKUP($C910,'Info on Coh Anal Stocks'!$A$6:$K$68,7,FALSE)</f>
        <v>4</v>
      </c>
      <c r="R910" s="14">
        <f>VLOOKUP($C910,'Info on Coh Anal Stocks'!$A$6:$K$68,8,FALSE)</f>
        <v>5</v>
      </c>
      <c r="S910" s="14">
        <f>VLOOKUP($C910,'Info on Coh Anal Stocks'!$A$6:$K$68,9,FALSE)</f>
        <v>0</v>
      </c>
      <c r="T910" s="14">
        <f>VLOOKUP($C910,'Info on Coh Anal Stocks'!$A$6:$K$68,10,FALSE)</f>
        <v>3</v>
      </c>
      <c r="U910">
        <f t="shared" si="57"/>
        <v>2014</v>
      </c>
      <c r="V910" s="14">
        <f>VLOOKUP($C910,'Info on Coh Anal Stocks'!$A$6:$K$68,10,FALSE)</f>
        <v>3</v>
      </c>
      <c r="W910" t="str">
        <f t="shared" si="58"/>
        <v>ocean</v>
      </c>
      <c r="X910">
        <f t="shared" si="59"/>
        <v>3</v>
      </c>
    </row>
    <row r="911" spans="1:24" x14ac:dyDescent="0.25">
      <c r="A911" s="14" t="str">
        <f t="shared" si="56"/>
        <v>LYY1984</v>
      </c>
      <c r="B911" s="14" t="s">
        <v>36</v>
      </c>
      <c r="C911" s="14" t="s">
        <v>55</v>
      </c>
      <c r="D911" s="14">
        <v>1984</v>
      </c>
      <c r="E911" s="14">
        <v>2.268389E-3</v>
      </c>
      <c r="F911" s="14">
        <v>1.035406E-2</v>
      </c>
      <c r="G911" s="14">
        <v>2.4450329999999999E-2</v>
      </c>
      <c r="H911" s="14">
        <v>3</v>
      </c>
      <c r="I911" s="14">
        <v>6</v>
      </c>
      <c r="J911" s="14" t="s">
        <v>238</v>
      </c>
      <c r="K911" s="14">
        <v>6</v>
      </c>
      <c r="L911" s="14" t="str">
        <f>VLOOKUP($C911,'Info on Coh Anal Stocks'!$A$6:$K$68,2,FALSE)</f>
        <v>CR</v>
      </c>
      <c r="M911" s="14" t="str">
        <f>VLOOKUP($C911,'Info on Coh Anal Stocks'!$A$6:$K$68,3,FALSE)</f>
        <v>UC</v>
      </c>
      <c r="N911" s="14" t="str">
        <f>VLOOKUP($C911,'Info on Coh Anal Stocks'!$A$6:$K$68,4,FALSE)</f>
        <v>Lyons Ferry Yearling</v>
      </c>
      <c r="O911" s="14">
        <f>VLOOKUP($C911,'Info on Coh Anal Stocks'!$A$6:$K$68,5,FALSE)</f>
        <v>4</v>
      </c>
      <c r="P911" s="14">
        <f>VLOOKUP($C911,'Info on Coh Anal Stocks'!$A$6:$K$68,6,FALSE)</f>
        <v>3</v>
      </c>
      <c r="Q911" s="14">
        <f>VLOOKUP($C911,'Info on Coh Anal Stocks'!$A$6:$K$68,7,FALSE)</f>
        <v>5</v>
      </c>
      <c r="R911" s="14">
        <f>VLOOKUP($C911,'Info on Coh Anal Stocks'!$A$6:$K$68,8,FALSE)</f>
        <v>6</v>
      </c>
      <c r="S911" s="14">
        <f>VLOOKUP($C911,'Info on Coh Anal Stocks'!$A$6:$K$68,9,FALSE)</f>
        <v>1</v>
      </c>
      <c r="T911" s="14">
        <f>VLOOKUP($C911,'Info on Coh Anal Stocks'!$A$6:$K$68,10,FALSE)</f>
        <v>3</v>
      </c>
      <c r="U911">
        <f t="shared" si="57"/>
        <v>1986</v>
      </c>
      <c r="V911" s="14">
        <f>VLOOKUP($C911,'Info on Coh Anal Stocks'!$A$6:$K$68,10,FALSE)</f>
        <v>3</v>
      </c>
      <c r="W911" t="str">
        <f t="shared" si="58"/>
        <v>stream</v>
      </c>
      <c r="X911">
        <f t="shared" si="59"/>
        <v>0</v>
      </c>
    </row>
    <row r="912" spans="1:24" x14ac:dyDescent="0.25">
      <c r="A912" s="14" t="str">
        <f t="shared" si="56"/>
        <v>LYY1985</v>
      </c>
      <c r="B912" s="14" t="s">
        <v>36</v>
      </c>
      <c r="C912" s="14" t="s">
        <v>55</v>
      </c>
      <c r="D912" s="14">
        <v>1985</v>
      </c>
      <c r="E912" s="14" t="s">
        <v>142</v>
      </c>
      <c r="F912" s="14" t="s">
        <v>142</v>
      </c>
      <c r="G912" s="14" t="s">
        <v>142</v>
      </c>
      <c r="H912" s="14" t="s">
        <v>142</v>
      </c>
      <c r="I912" s="14" t="s">
        <v>142</v>
      </c>
      <c r="J912" s="14" t="s">
        <v>142</v>
      </c>
      <c r="K912" s="14" t="s">
        <v>142</v>
      </c>
      <c r="L912" s="14" t="str">
        <f>VLOOKUP($C912,'Info on Coh Anal Stocks'!$A$6:$K$68,2,FALSE)</f>
        <v>CR</v>
      </c>
      <c r="M912" s="14" t="str">
        <f>VLOOKUP($C912,'Info on Coh Anal Stocks'!$A$6:$K$68,3,FALSE)</f>
        <v>UC</v>
      </c>
      <c r="N912" s="14" t="str">
        <f>VLOOKUP($C912,'Info on Coh Anal Stocks'!$A$6:$K$68,4,FALSE)</f>
        <v>Lyons Ferry Yearling</v>
      </c>
      <c r="O912" s="14">
        <f>VLOOKUP($C912,'Info on Coh Anal Stocks'!$A$6:$K$68,5,FALSE)</f>
        <v>4</v>
      </c>
      <c r="P912" s="14">
        <f>VLOOKUP($C912,'Info on Coh Anal Stocks'!$A$6:$K$68,6,FALSE)</f>
        <v>3</v>
      </c>
      <c r="Q912" s="14">
        <f>VLOOKUP($C912,'Info on Coh Anal Stocks'!$A$6:$K$68,7,FALSE)</f>
        <v>5</v>
      </c>
      <c r="R912" s="14">
        <f>VLOOKUP($C912,'Info on Coh Anal Stocks'!$A$6:$K$68,8,FALSE)</f>
        <v>6</v>
      </c>
      <c r="S912" s="14">
        <f>VLOOKUP($C912,'Info on Coh Anal Stocks'!$A$6:$K$68,9,FALSE)</f>
        <v>1</v>
      </c>
      <c r="T912" s="14">
        <f>VLOOKUP($C912,'Info on Coh Anal Stocks'!$A$6:$K$68,10,FALSE)</f>
        <v>3</v>
      </c>
      <c r="U912">
        <f t="shared" si="57"/>
        <v>1987</v>
      </c>
      <c r="V912" s="14">
        <f>VLOOKUP($C912,'Info on Coh Anal Stocks'!$A$6:$K$68,10,FALSE)</f>
        <v>3</v>
      </c>
      <c r="W912" t="str">
        <f t="shared" si="58"/>
        <v>stream</v>
      </c>
      <c r="X912" t="str">
        <f t="shared" si="59"/>
        <v>na</v>
      </c>
    </row>
    <row r="913" spans="1:24" x14ac:dyDescent="0.25">
      <c r="A913" s="14" t="str">
        <f t="shared" si="56"/>
        <v>LYY1986</v>
      </c>
      <c r="B913" s="14" t="s">
        <v>36</v>
      </c>
      <c r="C913" s="14" t="s">
        <v>55</v>
      </c>
      <c r="D913" s="14">
        <v>1986</v>
      </c>
      <c r="E913" s="14">
        <v>7.2804710000000002E-3</v>
      </c>
      <c r="F913" s="14">
        <v>2.0629999999999999E-2</v>
      </c>
      <c r="G913" s="14">
        <v>4.580977E-2</v>
      </c>
      <c r="H913" s="14">
        <v>3</v>
      </c>
      <c r="I913" s="14">
        <v>6</v>
      </c>
      <c r="J913" s="14" t="s">
        <v>238</v>
      </c>
      <c r="K913" s="14">
        <v>6</v>
      </c>
      <c r="L913" s="14" t="str">
        <f>VLOOKUP($C913,'Info on Coh Anal Stocks'!$A$6:$K$68,2,FALSE)</f>
        <v>CR</v>
      </c>
      <c r="M913" s="14" t="str">
        <f>VLOOKUP($C913,'Info on Coh Anal Stocks'!$A$6:$K$68,3,FALSE)</f>
        <v>UC</v>
      </c>
      <c r="N913" s="14" t="str">
        <f>VLOOKUP($C913,'Info on Coh Anal Stocks'!$A$6:$K$68,4,FALSE)</f>
        <v>Lyons Ferry Yearling</v>
      </c>
      <c r="O913" s="14">
        <f>VLOOKUP($C913,'Info on Coh Anal Stocks'!$A$6:$K$68,5,FALSE)</f>
        <v>4</v>
      </c>
      <c r="P913" s="14">
        <f>VLOOKUP($C913,'Info on Coh Anal Stocks'!$A$6:$K$68,6,FALSE)</f>
        <v>3</v>
      </c>
      <c r="Q913" s="14">
        <f>VLOOKUP($C913,'Info on Coh Anal Stocks'!$A$6:$K$68,7,FALSE)</f>
        <v>5</v>
      </c>
      <c r="R913" s="14">
        <f>VLOOKUP($C913,'Info on Coh Anal Stocks'!$A$6:$K$68,8,FALSE)</f>
        <v>6</v>
      </c>
      <c r="S913" s="14">
        <f>VLOOKUP($C913,'Info on Coh Anal Stocks'!$A$6:$K$68,9,FALSE)</f>
        <v>1</v>
      </c>
      <c r="T913" s="14">
        <f>VLOOKUP($C913,'Info on Coh Anal Stocks'!$A$6:$K$68,10,FALSE)</f>
        <v>3</v>
      </c>
      <c r="U913">
        <f t="shared" si="57"/>
        <v>1988</v>
      </c>
      <c r="V913" s="14">
        <f>VLOOKUP($C913,'Info on Coh Anal Stocks'!$A$6:$K$68,10,FALSE)</f>
        <v>3</v>
      </c>
      <c r="W913" t="str">
        <f t="shared" si="58"/>
        <v>stream</v>
      </c>
      <c r="X913">
        <f t="shared" si="59"/>
        <v>0</v>
      </c>
    </row>
    <row r="914" spans="1:24" x14ac:dyDescent="0.25">
      <c r="A914" s="14" t="str">
        <f t="shared" si="56"/>
        <v>LYY1987</v>
      </c>
      <c r="B914" s="14" t="s">
        <v>36</v>
      </c>
      <c r="C914" s="14" t="s">
        <v>55</v>
      </c>
      <c r="D914" s="14">
        <v>1987</v>
      </c>
      <c r="E914" s="14">
        <v>4.2788059999999996E-3</v>
      </c>
      <c r="F914" s="14">
        <v>1.114734E-2</v>
      </c>
      <c r="G914" s="14">
        <v>2.4148280000000001E-2</v>
      </c>
      <c r="H914" s="14">
        <v>3</v>
      </c>
      <c r="I914" s="14">
        <v>6</v>
      </c>
      <c r="J914" s="14" t="s">
        <v>238</v>
      </c>
      <c r="K914" s="14">
        <v>6</v>
      </c>
      <c r="L914" s="14" t="str">
        <f>VLOOKUP($C914,'Info on Coh Anal Stocks'!$A$6:$K$68,2,FALSE)</f>
        <v>CR</v>
      </c>
      <c r="M914" s="14" t="str">
        <f>VLOOKUP($C914,'Info on Coh Anal Stocks'!$A$6:$K$68,3,FALSE)</f>
        <v>UC</v>
      </c>
      <c r="N914" s="14" t="str">
        <f>VLOOKUP($C914,'Info on Coh Anal Stocks'!$A$6:$K$68,4,FALSE)</f>
        <v>Lyons Ferry Yearling</v>
      </c>
      <c r="O914" s="14">
        <f>VLOOKUP($C914,'Info on Coh Anal Stocks'!$A$6:$K$68,5,FALSE)</f>
        <v>4</v>
      </c>
      <c r="P914" s="14">
        <f>VLOOKUP($C914,'Info on Coh Anal Stocks'!$A$6:$K$68,6,FALSE)</f>
        <v>3</v>
      </c>
      <c r="Q914" s="14">
        <f>VLOOKUP($C914,'Info on Coh Anal Stocks'!$A$6:$K$68,7,FALSE)</f>
        <v>5</v>
      </c>
      <c r="R914" s="14">
        <f>VLOOKUP($C914,'Info on Coh Anal Stocks'!$A$6:$K$68,8,FALSE)</f>
        <v>6</v>
      </c>
      <c r="S914" s="14">
        <f>VLOOKUP($C914,'Info on Coh Anal Stocks'!$A$6:$K$68,9,FALSE)</f>
        <v>1</v>
      </c>
      <c r="T914" s="14">
        <f>VLOOKUP($C914,'Info on Coh Anal Stocks'!$A$6:$K$68,10,FALSE)</f>
        <v>3</v>
      </c>
      <c r="U914">
        <f t="shared" si="57"/>
        <v>1989</v>
      </c>
      <c r="V914" s="14">
        <f>VLOOKUP($C914,'Info on Coh Anal Stocks'!$A$6:$K$68,10,FALSE)</f>
        <v>3</v>
      </c>
      <c r="W914" t="str">
        <f t="shared" si="58"/>
        <v>stream</v>
      </c>
      <c r="X914">
        <f t="shared" si="59"/>
        <v>0</v>
      </c>
    </row>
    <row r="915" spans="1:24" x14ac:dyDescent="0.25">
      <c r="A915" s="14" t="str">
        <f t="shared" si="56"/>
        <v>LYY1988</v>
      </c>
      <c r="B915" s="14" t="s">
        <v>36</v>
      </c>
      <c r="C915" s="14" t="s">
        <v>55</v>
      </c>
      <c r="D915" s="14">
        <v>1988</v>
      </c>
      <c r="E915" s="14">
        <v>7.5044339999999999E-3</v>
      </c>
      <c r="F915" s="14">
        <v>2.0605140000000001E-2</v>
      </c>
      <c r="G915" s="14">
        <v>4.5826140000000001E-2</v>
      </c>
      <c r="H915" s="14">
        <v>3</v>
      </c>
      <c r="I915" s="14">
        <v>6</v>
      </c>
      <c r="J915" s="14" t="s">
        <v>238</v>
      </c>
      <c r="K915" s="14">
        <v>6</v>
      </c>
      <c r="L915" s="14" t="str">
        <f>VLOOKUP($C915,'Info on Coh Anal Stocks'!$A$6:$K$68,2,FALSE)</f>
        <v>CR</v>
      </c>
      <c r="M915" s="14" t="str">
        <f>VLOOKUP($C915,'Info on Coh Anal Stocks'!$A$6:$K$68,3,FALSE)</f>
        <v>UC</v>
      </c>
      <c r="N915" s="14" t="str">
        <f>VLOOKUP($C915,'Info on Coh Anal Stocks'!$A$6:$K$68,4,FALSE)</f>
        <v>Lyons Ferry Yearling</v>
      </c>
      <c r="O915" s="14">
        <f>VLOOKUP($C915,'Info on Coh Anal Stocks'!$A$6:$K$68,5,FALSE)</f>
        <v>4</v>
      </c>
      <c r="P915" s="14">
        <f>VLOOKUP($C915,'Info on Coh Anal Stocks'!$A$6:$K$68,6,FALSE)</f>
        <v>3</v>
      </c>
      <c r="Q915" s="14">
        <f>VLOOKUP($C915,'Info on Coh Anal Stocks'!$A$6:$K$68,7,FALSE)</f>
        <v>5</v>
      </c>
      <c r="R915" s="14">
        <f>VLOOKUP($C915,'Info on Coh Anal Stocks'!$A$6:$K$68,8,FALSE)</f>
        <v>6</v>
      </c>
      <c r="S915" s="14">
        <f>VLOOKUP($C915,'Info on Coh Anal Stocks'!$A$6:$K$68,9,FALSE)</f>
        <v>1</v>
      </c>
      <c r="T915" s="14">
        <f>VLOOKUP($C915,'Info on Coh Anal Stocks'!$A$6:$K$68,10,FALSE)</f>
        <v>3</v>
      </c>
      <c r="U915">
        <f t="shared" si="57"/>
        <v>1990</v>
      </c>
      <c r="V915" s="14">
        <f>VLOOKUP($C915,'Info on Coh Anal Stocks'!$A$6:$K$68,10,FALSE)</f>
        <v>3</v>
      </c>
      <c r="W915" t="str">
        <f t="shared" si="58"/>
        <v>stream</v>
      </c>
      <c r="X915">
        <f t="shared" si="59"/>
        <v>0</v>
      </c>
    </row>
    <row r="916" spans="1:24" x14ac:dyDescent="0.25">
      <c r="A916" s="14" t="str">
        <f t="shared" si="56"/>
        <v>LYY1989</v>
      </c>
      <c r="B916" s="14" t="s">
        <v>36</v>
      </c>
      <c r="C916" s="14" t="s">
        <v>55</v>
      </c>
      <c r="D916" s="14">
        <v>1989</v>
      </c>
      <c r="E916" s="19" t="s">
        <v>142</v>
      </c>
      <c r="F916" s="14" t="s">
        <v>142</v>
      </c>
      <c r="G916" s="14" t="s">
        <v>142</v>
      </c>
      <c r="H916" s="14" t="s">
        <v>142</v>
      </c>
      <c r="I916" s="14" t="s">
        <v>142</v>
      </c>
      <c r="J916" s="14" t="s">
        <v>142</v>
      </c>
      <c r="K916" s="14" t="s">
        <v>142</v>
      </c>
      <c r="L916" s="14" t="str">
        <f>VLOOKUP($C916,'Info on Coh Anal Stocks'!$A$6:$K$68,2,FALSE)</f>
        <v>CR</v>
      </c>
      <c r="M916" s="14" t="str">
        <f>VLOOKUP($C916,'Info on Coh Anal Stocks'!$A$6:$K$68,3,FALSE)</f>
        <v>UC</v>
      </c>
      <c r="N916" s="14" t="str">
        <f>VLOOKUP($C916,'Info on Coh Anal Stocks'!$A$6:$K$68,4,FALSE)</f>
        <v>Lyons Ferry Yearling</v>
      </c>
      <c r="O916" s="14">
        <f>VLOOKUP($C916,'Info on Coh Anal Stocks'!$A$6:$K$68,5,FALSE)</f>
        <v>4</v>
      </c>
      <c r="P916" s="14">
        <f>VLOOKUP($C916,'Info on Coh Anal Stocks'!$A$6:$K$68,6,FALSE)</f>
        <v>3</v>
      </c>
      <c r="Q916" s="14">
        <f>VLOOKUP($C916,'Info on Coh Anal Stocks'!$A$6:$K$68,7,FALSE)</f>
        <v>5</v>
      </c>
      <c r="R916" s="14">
        <f>VLOOKUP($C916,'Info on Coh Anal Stocks'!$A$6:$K$68,8,FALSE)</f>
        <v>6</v>
      </c>
      <c r="S916" s="14">
        <f>VLOOKUP($C916,'Info on Coh Anal Stocks'!$A$6:$K$68,9,FALSE)</f>
        <v>1</v>
      </c>
      <c r="T916" s="14">
        <f>VLOOKUP($C916,'Info on Coh Anal Stocks'!$A$6:$K$68,10,FALSE)</f>
        <v>3</v>
      </c>
      <c r="U916">
        <f t="shared" si="57"/>
        <v>1991</v>
      </c>
      <c r="V916" s="14">
        <f>VLOOKUP($C916,'Info on Coh Anal Stocks'!$A$6:$K$68,10,FALSE)</f>
        <v>3</v>
      </c>
      <c r="W916" t="str">
        <f t="shared" si="58"/>
        <v>stream</v>
      </c>
      <c r="X916" t="str">
        <f t="shared" si="59"/>
        <v>na</v>
      </c>
    </row>
    <row r="917" spans="1:24" x14ac:dyDescent="0.25">
      <c r="A917" s="14" t="str">
        <f t="shared" si="56"/>
        <v>LYY1990</v>
      </c>
      <c r="B917" s="14" t="s">
        <v>36</v>
      </c>
      <c r="C917" s="14" t="s">
        <v>55</v>
      </c>
      <c r="D917" s="14">
        <v>1990</v>
      </c>
      <c r="E917" s="14" t="s">
        <v>142</v>
      </c>
      <c r="F917" s="14" t="s">
        <v>142</v>
      </c>
      <c r="G917" s="14" t="s">
        <v>142</v>
      </c>
      <c r="H917" s="14" t="s">
        <v>142</v>
      </c>
      <c r="I917" s="14" t="s">
        <v>142</v>
      </c>
      <c r="J917" s="14" t="s">
        <v>142</v>
      </c>
      <c r="K917" s="14" t="s">
        <v>142</v>
      </c>
      <c r="L917" s="14" t="str">
        <f>VLOOKUP($C917,'Info on Coh Anal Stocks'!$A$6:$K$68,2,FALSE)</f>
        <v>CR</v>
      </c>
      <c r="M917" s="14" t="str">
        <f>VLOOKUP($C917,'Info on Coh Anal Stocks'!$A$6:$K$68,3,FALSE)</f>
        <v>UC</v>
      </c>
      <c r="N917" s="14" t="str">
        <f>VLOOKUP($C917,'Info on Coh Anal Stocks'!$A$6:$K$68,4,FALSE)</f>
        <v>Lyons Ferry Yearling</v>
      </c>
      <c r="O917" s="14">
        <f>VLOOKUP($C917,'Info on Coh Anal Stocks'!$A$6:$K$68,5,FALSE)</f>
        <v>4</v>
      </c>
      <c r="P917" s="14">
        <f>VLOOKUP($C917,'Info on Coh Anal Stocks'!$A$6:$K$68,6,FALSE)</f>
        <v>3</v>
      </c>
      <c r="Q917" s="14">
        <f>VLOOKUP($C917,'Info on Coh Anal Stocks'!$A$6:$K$68,7,FALSE)</f>
        <v>5</v>
      </c>
      <c r="R917" s="14">
        <f>VLOOKUP($C917,'Info on Coh Anal Stocks'!$A$6:$K$68,8,FALSE)</f>
        <v>6</v>
      </c>
      <c r="S917" s="14">
        <f>VLOOKUP($C917,'Info on Coh Anal Stocks'!$A$6:$K$68,9,FALSE)</f>
        <v>1</v>
      </c>
      <c r="T917" s="14">
        <f>VLOOKUP($C917,'Info on Coh Anal Stocks'!$A$6:$K$68,10,FALSE)</f>
        <v>3</v>
      </c>
      <c r="U917">
        <f t="shared" si="57"/>
        <v>1992</v>
      </c>
      <c r="V917" s="14">
        <f>VLOOKUP($C917,'Info on Coh Anal Stocks'!$A$6:$K$68,10,FALSE)</f>
        <v>3</v>
      </c>
      <c r="W917" t="str">
        <f t="shared" si="58"/>
        <v>stream</v>
      </c>
      <c r="X917" t="str">
        <f t="shared" si="59"/>
        <v>na</v>
      </c>
    </row>
    <row r="918" spans="1:24" x14ac:dyDescent="0.25">
      <c r="A918" s="14" t="str">
        <f t="shared" si="56"/>
        <v>LYY1991</v>
      </c>
      <c r="B918" s="14" t="s">
        <v>36</v>
      </c>
      <c r="C918" s="14" t="s">
        <v>55</v>
      </c>
      <c r="D918" s="14">
        <v>1991</v>
      </c>
      <c r="E918" s="14">
        <v>1.3957640000000001E-3</v>
      </c>
      <c r="F918" s="14">
        <v>4.5044789999999996E-3</v>
      </c>
      <c r="G918" s="14">
        <v>1.031521E-2</v>
      </c>
      <c r="H918" s="14">
        <v>3</v>
      </c>
      <c r="I918" s="14">
        <v>6</v>
      </c>
      <c r="J918" s="14" t="s">
        <v>238</v>
      </c>
      <c r="K918" s="14">
        <v>6</v>
      </c>
      <c r="L918" s="14" t="str">
        <f>VLOOKUP($C918,'Info on Coh Anal Stocks'!$A$6:$K$68,2,FALSE)</f>
        <v>CR</v>
      </c>
      <c r="M918" s="14" t="str">
        <f>VLOOKUP($C918,'Info on Coh Anal Stocks'!$A$6:$K$68,3,FALSE)</f>
        <v>UC</v>
      </c>
      <c r="N918" s="14" t="str">
        <f>VLOOKUP($C918,'Info on Coh Anal Stocks'!$A$6:$K$68,4,FALSE)</f>
        <v>Lyons Ferry Yearling</v>
      </c>
      <c r="O918" s="14">
        <f>VLOOKUP($C918,'Info on Coh Anal Stocks'!$A$6:$K$68,5,FALSE)</f>
        <v>4</v>
      </c>
      <c r="P918" s="14">
        <f>VLOOKUP($C918,'Info on Coh Anal Stocks'!$A$6:$K$68,6,FALSE)</f>
        <v>3</v>
      </c>
      <c r="Q918" s="14">
        <f>VLOOKUP($C918,'Info on Coh Anal Stocks'!$A$6:$K$68,7,FALSE)</f>
        <v>5</v>
      </c>
      <c r="R918" s="14">
        <f>VLOOKUP($C918,'Info on Coh Anal Stocks'!$A$6:$K$68,8,FALSE)</f>
        <v>6</v>
      </c>
      <c r="S918" s="14">
        <f>VLOOKUP($C918,'Info on Coh Anal Stocks'!$A$6:$K$68,9,FALSE)</f>
        <v>1</v>
      </c>
      <c r="T918" s="14">
        <f>VLOOKUP($C918,'Info on Coh Anal Stocks'!$A$6:$K$68,10,FALSE)</f>
        <v>3</v>
      </c>
      <c r="U918">
        <f t="shared" si="57"/>
        <v>1993</v>
      </c>
      <c r="V918" s="14">
        <f>VLOOKUP($C918,'Info on Coh Anal Stocks'!$A$6:$K$68,10,FALSE)</f>
        <v>3</v>
      </c>
      <c r="W918" t="str">
        <f t="shared" si="58"/>
        <v>stream</v>
      </c>
      <c r="X918">
        <f t="shared" si="59"/>
        <v>0</v>
      </c>
    </row>
    <row r="919" spans="1:24" x14ac:dyDescent="0.25">
      <c r="A919" s="14" t="str">
        <f t="shared" si="56"/>
        <v>LYY1992</v>
      </c>
      <c r="B919" s="14" t="s">
        <v>36</v>
      </c>
      <c r="C919" s="14" t="s">
        <v>55</v>
      </c>
      <c r="D919" s="14">
        <v>1992</v>
      </c>
      <c r="E919" s="14">
        <v>2.1139549999999998E-3</v>
      </c>
      <c r="F919" s="14">
        <v>6.4527940000000004E-3</v>
      </c>
      <c r="G919" s="14">
        <v>1.482062E-2</v>
      </c>
      <c r="H919" s="14">
        <v>3</v>
      </c>
      <c r="I919" s="14">
        <v>6</v>
      </c>
      <c r="J919" s="14" t="s">
        <v>238</v>
      </c>
      <c r="K919" s="14">
        <v>6</v>
      </c>
      <c r="L919" s="14" t="str">
        <f>VLOOKUP($C919,'Info on Coh Anal Stocks'!$A$6:$K$68,2,FALSE)</f>
        <v>CR</v>
      </c>
      <c r="M919" s="14" t="str">
        <f>VLOOKUP($C919,'Info on Coh Anal Stocks'!$A$6:$K$68,3,FALSE)</f>
        <v>UC</v>
      </c>
      <c r="N919" s="14" t="str">
        <f>VLOOKUP($C919,'Info on Coh Anal Stocks'!$A$6:$K$68,4,FALSE)</f>
        <v>Lyons Ferry Yearling</v>
      </c>
      <c r="O919" s="14">
        <f>VLOOKUP($C919,'Info on Coh Anal Stocks'!$A$6:$K$68,5,FALSE)</f>
        <v>4</v>
      </c>
      <c r="P919" s="14">
        <f>VLOOKUP($C919,'Info on Coh Anal Stocks'!$A$6:$K$68,6,FALSE)</f>
        <v>3</v>
      </c>
      <c r="Q919" s="14">
        <f>VLOOKUP($C919,'Info on Coh Anal Stocks'!$A$6:$K$68,7,FALSE)</f>
        <v>5</v>
      </c>
      <c r="R919" s="14">
        <f>VLOOKUP($C919,'Info on Coh Anal Stocks'!$A$6:$K$68,8,FALSE)</f>
        <v>6</v>
      </c>
      <c r="S919" s="14">
        <f>VLOOKUP($C919,'Info on Coh Anal Stocks'!$A$6:$K$68,9,FALSE)</f>
        <v>1</v>
      </c>
      <c r="T919" s="14">
        <f>VLOOKUP($C919,'Info on Coh Anal Stocks'!$A$6:$K$68,10,FALSE)</f>
        <v>3</v>
      </c>
      <c r="U919">
        <f t="shared" si="57"/>
        <v>1994</v>
      </c>
      <c r="V919" s="14">
        <f>VLOOKUP($C919,'Info on Coh Anal Stocks'!$A$6:$K$68,10,FALSE)</f>
        <v>3</v>
      </c>
      <c r="W919" t="str">
        <f t="shared" si="58"/>
        <v>stream</v>
      </c>
      <c r="X919">
        <f t="shared" si="59"/>
        <v>0</v>
      </c>
    </row>
    <row r="920" spans="1:24" x14ac:dyDescent="0.25">
      <c r="A920" s="14" t="str">
        <f t="shared" si="56"/>
        <v>LYY1993</v>
      </c>
      <c r="B920" s="14" t="s">
        <v>36</v>
      </c>
      <c r="C920" s="14" t="s">
        <v>55</v>
      </c>
      <c r="D920" s="14">
        <v>1993</v>
      </c>
      <c r="E920" s="19">
        <v>1.455715E-2</v>
      </c>
      <c r="F920" s="14">
        <v>2.3501399999999999E-2</v>
      </c>
      <c r="G920" s="14">
        <v>4.8476079999999998E-2</v>
      </c>
      <c r="H920" s="14">
        <v>3</v>
      </c>
      <c r="I920" s="14">
        <v>6</v>
      </c>
      <c r="J920" s="14" t="s">
        <v>238</v>
      </c>
      <c r="K920" s="14">
        <v>6</v>
      </c>
      <c r="L920" s="14" t="str">
        <f>VLOOKUP($C920,'Info on Coh Anal Stocks'!$A$6:$K$68,2,FALSE)</f>
        <v>CR</v>
      </c>
      <c r="M920" s="14" t="str">
        <f>VLOOKUP($C920,'Info on Coh Anal Stocks'!$A$6:$K$68,3,FALSE)</f>
        <v>UC</v>
      </c>
      <c r="N920" s="14" t="str">
        <f>VLOOKUP($C920,'Info on Coh Anal Stocks'!$A$6:$K$68,4,FALSE)</f>
        <v>Lyons Ferry Yearling</v>
      </c>
      <c r="O920" s="14">
        <f>VLOOKUP($C920,'Info on Coh Anal Stocks'!$A$6:$K$68,5,FALSE)</f>
        <v>4</v>
      </c>
      <c r="P920" s="14">
        <f>VLOOKUP($C920,'Info on Coh Anal Stocks'!$A$6:$K$68,6,FALSE)</f>
        <v>3</v>
      </c>
      <c r="Q920" s="14">
        <f>VLOOKUP($C920,'Info on Coh Anal Stocks'!$A$6:$K$68,7,FALSE)</f>
        <v>5</v>
      </c>
      <c r="R920" s="14">
        <f>VLOOKUP($C920,'Info on Coh Anal Stocks'!$A$6:$K$68,8,FALSE)</f>
        <v>6</v>
      </c>
      <c r="S920" s="14">
        <f>VLOOKUP($C920,'Info on Coh Anal Stocks'!$A$6:$K$68,9,FALSE)</f>
        <v>1</v>
      </c>
      <c r="T920" s="14">
        <f>VLOOKUP($C920,'Info on Coh Anal Stocks'!$A$6:$K$68,10,FALSE)</f>
        <v>3</v>
      </c>
      <c r="U920">
        <f t="shared" si="57"/>
        <v>1995</v>
      </c>
      <c r="V920" s="14">
        <f>VLOOKUP($C920,'Info on Coh Anal Stocks'!$A$6:$K$68,10,FALSE)</f>
        <v>3</v>
      </c>
      <c r="W920" t="str">
        <f t="shared" si="58"/>
        <v>stream</v>
      </c>
      <c r="X920">
        <f t="shared" si="59"/>
        <v>0</v>
      </c>
    </row>
    <row r="921" spans="1:24" x14ac:dyDescent="0.25">
      <c r="A921" s="14" t="str">
        <f t="shared" si="56"/>
        <v>LYY1994</v>
      </c>
      <c r="B921" s="14" t="s">
        <v>36</v>
      </c>
      <c r="C921" s="14" t="s">
        <v>55</v>
      </c>
      <c r="D921" s="14">
        <v>1994</v>
      </c>
      <c r="E921" s="14">
        <v>3.3484169999999998E-3</v>
      </c>
      <c r="F921" s="14">
        <v>7.8577609999999996E-3</v>
      </c>
      <c r="G921" s="14">
        <v>1.746404E-2</v>
      </c>
      <c r="H921" s="14">
        <v>3</v>
      </c>
      <c r="I921" s="14">
        <v>6</v>
      </c>
      <c r="J921" s="14" t="s">
        <v>238</v>
      </c>
      <c r="K921" s="14">
        <v>6</v>
      </c>
      <c r="L921" s="14" t="str">
        <f>VLOOKUP($C921,'Info on Coh Anal Stocks'!$A$6:$K$68,2,FALSE)</f>
        <v>CR</v>
      </c>
      <c r="M921" s="14" t="str">
        <f>VLOOKUP($C921,'Info on Coh Anal Stocks'!$A$6:$K$68,3,FALSE)</f>
        <v>UC</v>
      </c>
      <c r="N921" s="14" t="str">
        <f>VLOOKUP($C921,'Info on Coh Anal Stocks'!$A$6:$K$68,4,FALSE)</f>
        <v>Lyons Ferry Yearling</v>
      </c>
      <c r="O921" s="14">
        <f>VLOOKUP($C921,'Info on Coh Anal Stocks'!$A$6:$K$68,5,FALSE)</f>
        <v>4</v>
      </c>
      <c r="P921" s="14">
        <f>VLOOKUP($C921,'Info on Coh Anal Stocks'!$A$6:$K$68,6,FALSE)</f>
        <v>3</v>
      </c>
      <c r="Q921" s="14">
        <f>VLOOKUP($C921,'Info on Coh Anal Stocks'!$A$6:$K$68,7,FALSE)</f>
        <v>5</v>
      </c>
      <c r="R921" s="14">
        <f>VLOOKUP($C921,'Info on Coh Anal Stocks'!$A$6:$K$68,8,FALSE)</f>
        <v>6</v>
      </c>
      <c r="S921" s="14">
        <f>VLOOKUP($C921,'Info on Coh Anal Stocks'!$A$6:$K$68,9,FALSE)</f>
        <v>1</v>
      </c>
      <c r="T921" s="14">
        <f>VLOOKUP($C921,'Info on Coh Anal Stocks'!$A$6:$K$68,10,FALSE)</f>
        <v>3</v>
      </c>
      <c r="U921">
        <f t="shared" si="57"/>
        <v>1996</v>
      </c>
      <c r="V921" s="14">
        <f>VLOOKUP($C921,'Info on Coh Anal Stocks'!$A$6:$K$68,10,FALSE)</f>
        <v>3</v>
      </c>
      <c r="W921" t="str">
        <f t="shared" si="58"/>
        <v>stream</v>
      </c>
      <c r="X921">
        <f t="shared" si="59"/>
        <v>0</v>
      </c>
    </row>
    <row r="922" spans="1:24" x14ac:dyDescent="0.25">
      <c r="A922" s="14" t="str">
        <f t="shared" si="56"/>
        <v>LYY1995</v>
      </c>
      <c r="B922" s="14" t="s">
        <v>36</v>
      </c>
      <c r="C922" s="14" t="s">
        <v>55</v>
      </c>
      <c r="D922" s="14">
        <v>1995</v>
      </c>
      <c r="E922" s="14">
        <v>7.5163390000000004E-3</v>
      </c>
      <c r="F922" s="14">
        <v>2.096189E-2</v>
      </c>
      <c r="G922" s="14">
        <v>4.6735899999999997E-2</v>
      </c>
      <c r="H922" s="14">
        <v>3</v>
      </c>
      <c r="I922" s="14">
        <v>6</v>
      </c>
      <c r="J922" s="14" t="s">
        <v>238</v>
      </c>
      <c r="K922" s="14">
        <v>6</v>
      </c>
      <c r="L922" s="14" t="str">
        <f>VLOOKUP($C922,'Info on Coh Anal Stocks'!$A$6:$K$68,2,FALSE)</f>
        <v>CR</v>
      </c>
      <c r="M922" s="14" t="str">
        <f>VLOOKUP($C922,'Info on Coh Anal Stocks'!$A$6:$K$68,3,FALSE)</f>
        <v>UC</v>
      </c>
      <c r="N922" s="14" t="str">
        <f>VLOOKUP($C922,'Info on Coh Anal Stocks'!$A$6:$K$68,4,FALSE)</f>
        <v>Lyons Ferry Yearling</v>
      </c>
      <c r="O922" s="14">
        <f>VLOOKUP($C922,'Info on Coh Anal Stocks'!$A$6:$K$68,5,FALSE)</f>
        <v>4</v>
      </c>
      <c r="P922" s="14">
        <f>VLOOKUP($C922,'Info on Coh Anal Stocks'!$A$6:$K$68,6,FALSE)</f>
        <v>3</v>
      </c>
      <c r="Q922" s="14">
        <f>VLOOKUP($C922,'Info on Coh Anal Stocks'!$A$6:$K$68,7,FALSE)</f>
        <v>5</v>
      </c>
      <c r="R922" s="14">
        <f>VLOOKUP($C922,'Info on Coh Anal Stocks'!$A$6:$K$68,8,FALSE)</f>
        <v>6</v>
      </c>
      <c r="S922" s="14">
        <f>VLOOKUP($C922,'Info on Coh Anal Stocks'!$A$6:$K$68,9,FALSE)</f>
        <v>1</v>
      </c>
      <c r="T922" s="14">
        <f>VLOOKUP($C922,'Info on Coh Anal Stocks'!$A$6:$K$68,10,FALSE)</f>
        <v>3</v>
      </c>
      <c r="U922">
        <f t="shared" si="57"/>
        <v>1997</v>
      </c>
      <c r="V922" s="14">
        <f>VLOOKUP($C922,'Info on Coh Anal Stocks'!$A$6:$K$68,10,FALSE)</f>
        <v>3</v>
      </c>
      <c r="W922" t="str">
        <f t="shared" si="58"/>
        <v>stream</v>
      </c>
      <c r="X922">
        <f t="shared" si="59"/>
        <v>0</v>
      </c>
    </row>
    <row r="923" spans="1:24" x14ac:dyDescent="0.25">
      <c r="A923" s="14" t="str">
        <f t="shared" si="56"/>
        <v>LYY1996</v>
      </c>
      <c r="B923" s="14" t="s">
        <v>36</v>
      </c>
      <c r="C923" s="14" t="s">
        <v>55</v>
      </c>
      <c r="D923" s="14">
        <v>1996</v>
      </c>
      <c r="E923" s="14">
        <v>2.923868E-3</v>
      </c>
      <c r="F923" s="14">
        <v>8.1101049999999994E-3</v>
      </c>
      <c r="G923" s="14">
        <v>1.824106E-2</v>
      </c>
      <c r="H923" s="14">
        <v>3</v>
      </c>
      <c r="I923" s="14">
        <v>6</v>
      </c>
      <c r="J923" s="14" t="s">
        <v>238</v>
      </c>
      <c r="K923" s="14">
        <v>6</v>
      </c>
      <c r="L923" s="14" t="str">
        <f>VLOOKUP($C923,'Info on Coh Anal Stocks'!$A$6:$K$68,2,FALSE)</f>
        <v>CR</v>
      </c>
      <c r="M923" s="14" t="str">
        <f>VLOOKUP($C923,'Info on Coh Anal Stocks'!$A$6:$K$68,3,FALSE)</f>
        <v>UC</v>
      </c>
      <c r="N923" s="14" t="str">
        <f>VLOOKUP($C923,'Info on Coh Anal Stocks'!$A$6:$K$68,4,FALSE)</f>
        <v>Lyons Ferry Yearling</v>
      </c>
      <c r="O923" s="14">
        <f>VLOOKUP($C923,'Info on Coh Anal Stocks'!$A$6:$K$68,5,FALSE)</f>
        <v>4</v>
      </c>
      <c r="P923" s="14">
        <f>VLOOKUP($C923,'Info on Coh Anal Stocks'!$A$6:$K$68,6,FALSE)</f>
        <v>3</v>
      </c>
      <c r="Q923" s="14">
        <f>VLOOKUP($C923,'Info on Coh Anal Stocks'!$A$6:$K$68,7,FALSE)</f>
        <v>5</v>
      </c>
      <c r="R923" s="14">
        <f>VLOOKUP($C923,'Info on Coh Anal Stocks'!$A$6:$K$68,8,FALSE)</f>
        <v>6</v>
      </c>
      <c r="S923" s="14">
        <f>VLOOKUP($C923,'Info on Coh Anal Stocks'!$A$6:$K$68,9,FALSE)</f>
        <v>1</v>
      </c>
      <c r="T923" s="14">
        <f>VLOOKUP($C923,'Info on Coh Anal Stocks'!$A$6:$K$68,10,FALSE)</f>
        <v>3</v>
      </c>
      <c r="U923">
        <f t="shared" si="57"/>
        <v>1998</v>
      </c>
      <c r="V923" s="14">
        <f>VLOOKUP($C923,'Info on Coh Anal Stocks'!$A$6:$K$68,10,FALSE)</f>
        <v>3</v>
      </c>
      <c r="W923" t="str">
        <f t="shared" si="58"/>
        <v>stream</v>
      </c>
      <c r="X923">
        <f t="shared" si="59"/>
        <v>0</v>
      </c>
    </row>
    <row r="924" spans="1:24" x14ac:dyDescent="0.25">
      <c r="A924" s="14" t="str">
        <f t="shared" si="56"/>
        <v>LYY1997</v>
      </c>
      <c r="B924" s="14" t="s">
        <v>36</v>
      </c>
      <c r="C924" s="14" t="s">
        <v>55</v>
      </c>
      <c r="D924" s="14">
        <v>1997</v>
      </c>
      <c r="E924" s="14">
        <v>9.4615659999999994E-3</v>
      </c>
      <c r="F924" s="14">
        <v>2.525467E-2</v>
      </c>
      <c r="G924" s="14">
        <v>5.4605889999999997E-2</v>
      </c>
      <c r="H924" s="14">
        <v>3</v>
      </c>
      <c r="I924" s="14">
        <v>6</v>
      </c>
      <c r="J924" s="14" t="s">
        <v>238</v>
      </c>
      <c r="K924" s="14">
        <v>6</v>
      </c>
      <c r="L924" s="14" t="str">
        <f>VLOOKUP($C924,'Info on Coh Anal Stocks'!$A$6:$K$68,2,FALSE)</f>
        <v>CR</v>
      </c>
      <c r="M924" s="14" t="str">
        <f>VLOOKUP($C924,'Info on Coh Anal Stocks'!$A$6:$K$68,3,FALSE)</f>
        <v>UC</v>
      </c>
      <c r="N924" s="14" t="str">
        <f>VLOOKUP($C924,'Info on Coh Anal Stocks'!$A$6:$K$68,4,FALSE)</f>
        <v>Lyons Ferry Yearling</v>
      </c>
      <c r="O924" s="14">
        <f>VLOOKUP($C924,'Info on Coh Anal Stocks'!$A$6:$K$68,5,FALSE)</f>
        <v>4</v>
      </c>
      <c r="P924" s="14">
        <f>VLOOKUP($C924,'Info on Coh Anal Stocks'!$A$6:$K$68,6,FALSE)</f>
        <v>3</v>
      </c>
      <c r="Q924" s="14">
        <f>VLOOKUP($C924,'Info on Coh Anal Stocks'!$A$6:$K$68,7,FALSE)</f>
        <v>5</v>
      </c>
      <c r="R924" s="14">
        <f>VLOOKUP($C924,'Info on Coh Anal Stocks'!$A$6:$K$68,8,FALSE)</f>
        <v>6</v>
      </c>
      <c r="S924" s="14">
        <f>VLOOKUP($C924,'Info on Coh Anal Stocks'!$A$6:$K$68,9,FALSE)</f>
        <v>1</v>
      </c>
      <c r="T924" s="14">
        <f>VLOOKUP($C924,'Info on Coh Anal Stocks'!$A$6:$K$68,10,FALSE)</f>
        <v>3</v>
      </c>
      <c r="U924">
        <f t="shared" si="57"/>
        <v>1999</v>
      </c>
      <c r="V924" s="14">
        <f>VLOOKUP($C924,'Info on Coh Anal Stocks'!$A$6:$K$68,10,FALSE)</f>
        <v>3</v>
      </c>
      <c r="W924" t="str">
        <f t="shared" si="58"/>
        <v>stream</v>
      </c>
      <c r="X924">
        <f t="shared" si="59"/>
        <v>0</v>
      </c>
    </row>
    <row r="925" spans="1:24" x14ac:dyDescent="0.25">
      <c r="A925" s="14" t="str">
        <f t="shared" si="56"/>
        <v>LYY1998</v>
      </c>
      <c r="B925" s="14" t="s">
        <v>36</v>
      </c>
      <c r="C925" s="14" t="s">
        <v>55</v>
      </c>
      <c r="D925" s="14">
        <v>1998</v>
      </c>
      <c r="E925" s="14">
        <v>9.0550530000000004E-3</v>
      </c>
      <c r="F925" s="14">
        <v>2.2559550000000001E-2</v>
      </c>
      <c r="G925" s="14">
        <v>4.9283340000000002E-2</v>
      </c>
      <c r="H925" s="14">
        <v>3</v>
      </c>
      <c r="I925" s="14">
        <v>6</v>
      </c>
      <c r="J925" s="14" t="s">
        <v>238</v>
      </c>
      <c r="K925" s="14">
        <v>6</v>
      </c>
      <c r="L925" s="14" t="str">
        <f>VLOOKUP($C925,'Info on Coh Anal Stocks'!$A$6:$K$68,2,FALSE)</f>
        <v>CR</v>
      </c>
      <c r="M925" s="14" t="str">
        <f>VLOOKUP($C925,'Info on Coh Anal Stocks'!$A$6:$K$68,3,FALSE)</f>
        <v>UC</v>
      </c>
      <c r="N925" s="14" t="str">
        <f>VLOOKUP($C925,'Info on Coh Anal Stocks'!$A$6:$K$68,4,FALSE)</f>
        <v>Lyons Ferry Yearling</v>
      </c>
      <c r="O925" s="14">
        <f>VLOOKUP($C925,'Info on Coh Anal Stocks'!$A$6:$K$68,5,FALSE)</f>
        <v>4</v>
      </c>
      <c r="P925" s="14">
        <f>VLOOKUP($C925,'Info on Coh Anal Stocks'!$A$6:$K$68,6,FALSE)</f>
        <v>3</v>
      </c>
      <c r="Q925" s="14">
        <f>VLOOKUP($C925,'Info on Coh Anal Stocks'!$A$6:$K$68,7,FALSE)</f>
        <v>5</v>
      </c>
      <c r="R925" s="14">
        <f>VLOOKUP($C925,'Info on Coh Anal Stocks'!$A$6:$K$68,8,FALSE)</f>
        <v>6</v>
      </c>
      <c r="S925" s="14">
        <f>VLOOKUP($C925,'Info on Coh Anal Stocks'!$A$6:$K$68,9,FALSE)</f>
        <v>1</v>
      </c>
      <c r="T925" s="14">
        <f>VLOOKUP($C925,'Info on Coh Anal Stocks'!$A$6:$K$68,10,FALSE)</f>
        <v>3</v>
      </c>
      <c r="U925">
        <f t="shared" si="57"/>
        <v>2000</v>
      </c>
      <c r="V925" s="14">
        <f>VLOOKUP($C925,'Info on Coh Anal Stocks'!$A$6:$K$68,10,FALSE)</f>
        <v>3</v>
      </c>
      <c r="W925" t="str">
        <f t="shared" si="58"/>
        <v>stream</v>
      </c>
      <c r="X925">
        <f t="shared" si="59"/>
        <v>0</v>
      </c>
    </row>
    <row r="926" spans="1:24" x14ac:dyDescent="0.25">
      <c r="A926" s="14" t="str">
        <f t="shared" si="56"/>
        <v>LYY1999</v>
      </c>
      <c r="B926" s="14" t="s">
        <v>36</v>
      </c>
      <c r="C926" s="14" t="s">
        <v>55</v>
      </c>
      <c r="D926" s="14">
        <v>1999</v>
      </c>
      <c r="E926" s="14">
        <v>5.2089989999999997E-3</v>
      </c>
      <c r="F926" s="14">
        <v>1.8653719999999999E-2</v>
      </c>
      <c r="G926" s="14">
        <v>4.2864399999999997E-2</v>
      </c>
      <c r="H926" s="14">
        <v>3</v>
      </c>
      <c r="I926" s="14">
        <v>6</v>
      </c>
      <c r="J926" s="14" t="s">
        <v>238</v>
      </c>
      <c r="K926" s="14">
        <v>6</v>
      </c>
      <c r="L926" s="14" t="str">
        <f>VLOOKUP($C926,'Info on Coh Anal Stocks'!$A$6:$K$68,2,FALSE)</f>
        <v>CR</v>
      </c>
      <c r="M926" s="14" t="str">
        <f>VLOOKUP($C926,'Info on Coh Anal Stocks'!$A$6:$K$68,3,FALSE)</f>
        <v>UC</v>
      </c>
      <c r="N926" s="14" t="str">
        <f>VLOOKUP($C926,'Info on Coh Anal Stocks'!$A$6:$K$68,4,FALSE)</f>
        <v>Lyons Ferry Yearling</v>
      </c>
      <c r="O926" s="14">
        <f>VLOOKUP($C926,'Info on Coh Anal Stocks'!$A$6:$K$68,5,FALSE)</f>
        <v>4</v>
      </c>
      <c r="P926" s="14">
        <f>VLOOKUP($C926,'Info on Coh Anal Stocks'!$A$6:$K$68,6,FALSE)</f>
        <v>3</v>
      </c>
      <c r="Q926" s="14">
        <f>VLOOKUP($C926,'Info on Coh Anal Stocks'!$A$6:$K$68,7,FALSE)</f>
        <v>5</v>
      </c>
      <c r="R926" s="14">
        <f>VLOOKUP($C926,'Info on Coh Anal Stocks'!$A$6:$K$68,8,FALSE)</f>
        <v>6</v>
      </c>
      <c r="S926" s="14">
        <f>VLOOKUP($C926,'Info on Coh Anal Stocks'!$A$6:$K$68,9,FALSE)</f>
        <v>1</v>
      </c>
      <c r="T926" s="14">
        <f>VLOOKUP($C926,'Info on Coh Anal Stocks'!$A$6:$K$68,10,FALSE)</f>
        <v>3</v>
      </c>
      <c r="U926">
        <f t="shared" si="57"/>
        <v>2001</v>
      </c>
      <c r="V926" s="14">
        <f>VLOOKUP($C926,'Info on Coh Anal Stocks'!$A$6:$K$68,10,FALSE)</f>
        <v>3</v>
      </c>
      <c r="W926" t="str">
        <f t="shared" si="58"/>
        <v>stream</v>
      </c>
      <c r="X926">
        <f t="shared" si="59"/>
        <v>0</v>
      </c>
    </row>
    <row r="927" spans="1:24" x14ac:dyDescent="0.25">
      <c r="A927" s="14" t="str">
        <f t="shared" si="56"/>
        <v>LYY2000</v>
      </c>
      <c r="B927" s="14" t="s">
        <v>36</v>
      </c>
      <c r="C927" s="14" t="s">
        <v>55</v>
      </c>
      <c r="D927" s="14">
        <v>2000</v>
      </c>
      <c r="E927" s="14">
        <v>1.0669039999999999E-2</v>
      </c>
      <c r="F927" s="14">
        <v>2.6002649999999999E-2</v>
      </c>
      <c r="G927" s="14">
        <v>5.6286059999999999E-2</v>
      </c>
      <c r="H927" s="14">
        <v>3</v>
      </c>
      <c r="I927" s="14">
        <v>6</v>
      </c>
      <c r="J927" s="14" t="s">
        <v>238</v>
      </c>
      <c r="K927" s="14">
        <v>6</v>
      </c>
      <c r="L927" s="14" t="str">
        <f>VLOOKUP($C927,'Info on Coh Anal Stocks'!$A$6:$K$68,2,FALSE)</f>
        <v>CR</v>
      </c>
      <c r="M927" s="14" t="str">
        <f>VLOOKUP($C927,'Info on Coh Anal Stocks'!$A$6:$K$68,3,FALSE)</f>
        <v>UC</v>
      </c>
      <c r="N927" s="14" t="str">
        <f>VLOOKUP($C927,'Info on Coh Anal Stocks'!$A$6:$K$68,4,FALSE)</f>
        <v>Lyons Ferry Yearling</v>
      </c>
      <c r="O927" s="14">
        <f>VLOOKUP($C927,'Info on Coh Anal Stocks'!$A$6:$K$68,5,FALSE)</f>
        <v>4</v>
      </c>
      <c r="P927" s="14">
        <f>VLOOKUP($C927,'Info on Coh Anal Stocks'!$A$6:$K$68,6,FALSE)</f>
        <v>3</v>
      </c>
      <c r="Q927" s="14">
        <f>VLOOKUP($C927,'Info on Coh Anal Stocks'!$A$6:$K$68,7,FALSE)</f>
        <v>5</v>
      </c>
      <c r="R927" s="14">
        <f>VLOOKUP($C927,'Info on Coh Anal Stocks'!$A$6:$K$68,8,FALSE)</f>
        <v>6</v>
      </c>
      <c r="S927" s="14">
        <f>VLOOKUP($C927,'Info on Coh Anal Stocks'!$A$6:$K$68,9,FALSE)</f>
        <v>1</v>
      </c>
      <c r="T927" s="14">
        <f>VLOOKUP($C927,'Info on Coh Anal Stocks'!$A$6:$K$68,10,FALSE)</f>
        <v>3</v>
      </c>
      <c r="U927">
        <f t="shared" si="57"/>
        <v>2002</v>
      </c>
      <c r="V927" s="14">
        <f>VLOOKUP($C927,'Info on Coh Anal Stocks'!$A$6:$K$68,10,FALSE)</f>
        <v>3</v>
      </c>
      <c r="W927" t="str">
        <f t="shared" si="58"/>
        <v>stream</v>
      </c>
      <c r="X927">
        <f t="shared" si="59"/>
        <v>0</v>
      </c>
    </row>
    <row r="928" spans="1:24" x14ac:dyDescent="0.25">
      <c r="A928" s="14" t="str">
        <f t="shared" si="56"/>
        <v>LYY2001</v>
      </c>
      <c r="B928" s="14" t="s">
        <v>36</v>
      </c>
      <c r="C928" s="14" t="s">
        <v>55</v>
      </c>
      <c r="D928" s="14">
        <v>2001</v>
      </c>
      <c r="E928" s="14">
        <v>1.9958409999999999E-2</v>
      </c>
      <c r="F928" s="14">
        <v>3.09549E-2</v>
      </c>
      <c r="G928" s="14">
        <v>6.0298209999999998E-2</v>
      </c>
      <c r="H928" s="14">
        <v>3</v>
      </c>
      <c r="I928" s="14">
        <v>6</v>
      </c>
      <c r="J928" s="14" t="s">
        <v>238</v>
      </c>
      <c r="K928" s="14">
        <v>6</v>
      </c>
      <c r="L928" s="14" t="str">
        <f>VLOOKUP($C928,'Info on Coh Anal Stocks'!$A$6:$K$68,2,FALSE)</f>
        <v>CR</v>
      </c>
      <c r="M928" s="14" t="str">
        <f>VLOOKUP($C928,'Info on Coh Anal Stocks'!$A$6:$K$68,3,FALSE)</f>
        <v>UC</v>
      </c>
      <c r="N928" s="14" t="str">
        <f>VLOOKUP($C928,'Info on Coh Anal Stocks'!$A$6:$K$68,4,FALSE)</f>
        <v>Lyons Ferry Yearling</v>
      </c>
      <c r="O928" s="14">
        <f>VLOOKUP($C928,'Info on Coh Anal Stocks'!$A$6:$K$68,5,FALSE)</f>
        <v>4</v>
      </c>
      <c r="P928" s="14">
        <f>VLOOKUP($C928,'Info on Coh Anal Stocks'!$A$6:$K$68,6,FALSE)</f>
        <v>3</v>
      </c>
      <c r="Q928" s="14">
        <f>VLOOKUP($C928,'Info on Coh Anal Stocks'!$A$6:$K$68,7,FALSE)</f>
        <v>5</v>
      </c>
      <c r="R928" s="14">
        <f>VLOOKUP($C928,'Info on Coh Anal Stocks'!$A$6:$K$68,8,FALSE)</f>
        <v>6</v>
      </c>
      <c r="S928" s="14">
        <f>VLOOKUP($C928,'Info on Coh Anal Stocks'!$A$6:$K$68,9,FALSE)</f>
        <v>1</v>
      </c>
      <c r="T928" s="14">
        <f>VLOOKUP($C928,'Info on Coh Anal Stocks'!$A$6:$K$68,10,FALSE)</f>
        <v>3</v>
      </c>
      <c r="U928">
        <f t="shared" si="57"/>
        <v>2003</v>
      </c>
      <c r="V928" s="14">
        <f>VLOOKUP($C928,'Info on Coh Anal Stocks'!$A$6:$K$68,10,FALSE)</f>
        <v>3</v>
      </c>
      <c r="W928" t="str">
        <f t="shared" si="58"/>
        <v>stream</v>
      </c>
      <c r="X928">
        <f t="shared" si="59"/>
        <v>0</v>
      </c>
    </row>
    <row r="929" spans="1:24" x14ac:dyDescent="0.25">
      <c r="A929" s="14" t="str">
        <f t="shared" si="56"/>
        <v>LYY2002</v>
      </c>
      <c r="B929" s="14" t="s">
        <v>36</v>
      </c>
      <c r="C929" s="14" t="s">
        <v>55</v>
      </c>
      <c r="D929" s="14">
        <v>2002</v>
      </c>
      <c r="E929" s="14">
        <v>4.7243299999999997E-3</v>
      </c>
      <c r="F929" s="14">
        <v>9.5411339999999997E-3</v>
      </c>
      <c r="G929" s="14">
        <v>2.025068E-2</v>
      </c>
      <c r="H929" s="14">
        <v>3</v>
      </c>
      <c r="I929" s="14">
        <v>6</v>
      </c>
      <c r="J929" s="14" t="s">
        <v>238</v>
      </c>
      <c r="K929" s="14">
        <v>6</v>
      </c>
      <c r="L929" s="14" t="str">
        <f>VLOOKUP($C929,'Info on Coh Anal Stocks'!$A$6:$K$68,2,FALSE)</f>
        <v>CR</v>
      </c>
      <c r="M929" s="14" t="str">
        <f>VLOOKUP($C929,'Info on Coh Anal Stocks'!$A$6:$K$68,3,FALSE)</f>
        <v>UC</v>
      </c>
      <c r="N929" s="14" t="str">
        <f>VLOOKUP($C929,'Info on Coh Anal Stocks'!$A$6:$K$68,4,FALSE)</f>
        <v>Lyons Ferry Yearling</v>
      </c>
      <c r="O929" s="14">
        <f>VLOOKUP($C929,'Info on Coh Anal Stocks'!$A$6:$K$68,5,FALSE)</f>
        <v>4</v>
      </c>
      <c r="P929" s="14">
        <f>VLOOKUP($C929,'Info on Coh Anal Stocks'!$A$6:$K$68,6,FALSE)</f>
        <v>3</v>
      </c>
      <c r="Q929" s="14">
        <f>VLOOKUP($C929,'Info on Coh Anal Stocks'!$A$6:$K$68,7,FALSE)</f>
        <v>5</v>
      </c>
      <c r="R929" s="14">
        <f>VLOOKUP($C929,'Info on Coh Anal Stocks'!$A$6:$K$68,8,FALSE)</f>
        <v>6</v>
      </c>
      <c r="S929" s="14">
        <f>VLOOKUP($C929,'Info on Coh Anal Stocks'!$A$6:$K$68,9,FALSE)</f>
        <v>1</v>
      </c>
      <c r="T929" s="14">
        <f>VLOOKUP($C929,'Info on Coh Anal Stocks'!$A$6:$K$68,10,FALSE)</f>
        <v>3</v>
      </c>
      <c r="U929">
        <f t="shared" si="57"/>
        <v>2004</v>
      </c>
      <c r="V929" s="14">
        <f>VLOOKUP($C929,'Info on Coh Anal Stocks'!$A$6:$K$68,10,FALSE)</f>
        <v>3</v>
      </c>
      <c r="W929" t="str">
        <f t="shared" si="58"/>
        <v>stream</v>
      </c>
      <c r="X929">
        <f t="shared" si="59"/>
        <v>0</v>
      </c>
    </row>
    <row r="930" spans="1:24" x14ac:dyDescent="0.25">
      <c r="A930" s="14" t="str">
        <f t="shared" si="56"/>
        <v>LYY2003</v>
      </c>
      <c r="B930" s="14" t="s">
        <v>36</v>
      </c>
      <c r="C930" s="14" t="s">
        <v>55</v>
      </c>
      <c r="D930" s="14">
        <v>2003</v>
      </c>
      <c r="E930" s="14">
        <v>1.2241999999999999E-2</v>
      </c>
      <c r="F930" s="14">
        <v>2.553718E-2</v>
      </c>
      <c r="G930" s="14">
        <v>5.2999949999999997E-2</v>
      </c>
      <c r="H930" s="14">
        <v>3</v>
      </c>
      <c r="I930" s="14">
        <v>6</v>
      </c>
      <c r="J930" s="14" t="s">
        <v>238</v>
      </c>
      <c r="K930" s="14">
        <v>6</v>
      </c>
      <c r="L930" s="14" t="str">
        <f>VLOOKUP($C930,'Info on Coh Anal Stocks'!$A$6:$K$68,2,FALSE)</f>
        <v>CR</v>
      </c>
      <c r="M930" s="14" t="str">
        <f>VLOOKUP($C930,'Info on Coh Anal Stocks'!$A$6:$K$68,3,FALSE)</f>
        <v>UC</v>
      </c>
      <c r="N930" s="14" t="str">
        <f>VLOOKUP($C930,'Info on Coh Anal Stocks'!$A$6:$K$68,4,FALSE)</f>
        <v>Lyons Ferry Yearling</v>
      </c>
      <c r="O930" s="14">
        <f>VLOOKUP($C930,'Info on Coh Anal Stocks'!$A$6:$K$68,5,FALSE)</f>
        <v>4</v>
      </c>
      <c r="P930" s="14">
        <f>VLOOKUP($C930,'Info on Coh Anal Stocks'!$A$6:$K$68,6,FALSE)</f>
        <v>3</v>
      </c>
      <c r="Q930" s="14">
        <f>VLOOKUP($C930,'Info on Coh Anal Stocks'!$A$6:$K$68,7,FALSE)</f>
        <v>5</v>
      </c>
      <c r="R930" s="14">
        <f>VLOOKUP($C930,'Info on Coh Anal Stocks'!$A$6:$K$68,8,FALSE)</f>
        <v>6</v>
      </c>
      <c r="S930" s="14">
        <f>VLOOKUP($C930,'Info on Coh Anal Stocks'!$A$6:$K$68,9,FALSE)</f>
        <v>1</v>
      </c>
      <c r="T930" s="14">
        <f>VLOOKUP($C930,'Info on Coh Anal Stocks'!$A$6:$K$68,10,FALSE)</f>
        <v>3</v>
      </c>
      <c r="U930">
        <f t="shared" si="57"/>
        <v>2005</v>
      </c>
      <c r="V930" s="14">
        <f>VLOOKUP($C930,'Info on Coh Anal Stocks'!$A$6:$K$68,10,FALSE)</f>
        <v>3</v>
      </c>
      <c r="W930" t="str">
        <f t="shared" si="58"/>
        <v>stream</v>
      </c>
      <c r="X930">
        <f t="shared" si="59"/>
        <v>0</v>
      </c>
    </row>
    <row r="931" spans="1:24" x14ac:dyDescent="0.25">
      <c r="A931" s="14" t="str">
        <f t="shared" si="56"/>
        <v>LYY2004</v>
      </c>
      <c r="B931" s="14" t="s">
        <v>36</v>
      </c>
      <c r="C931" s="14" t="s">
        <v>55</v>
      </c>
      <c r="D931" s="14">
        <v>2004</v>
      </c>
      <c r="E931" s="19">
        <v>2.40603E-2</v>
      </c>
      <c r="F931" s="14">
        <v>3.3135530000000003E-2</v>
      </c>
      <c r="G931" s="14">
        <v>6.1947099999999998E-2</v>
      </c>
      <c r="H931" s="14">
        <v>3</v>
      </c>
      <c r="I931" s="14">
        <v>6</v>
      </c>
      <c r="J931" s="14" t="s">
        <v>238</v>
      </c>
      <c r="K931" s="14">
        <v>6</v>
      </c>
      <c r="L931" s="14" t="str">
        <f>VLOOKUP($C931,'Info on Coh Anal Stocks'!$A$6:$K$68,2,FALSE)</f>
        <v>CR</v>
      </c>
      <c r="M931" s="14" t="str">
        <f>VLOOKUP($C931,'Info on Coh Anal Stocks'!$A$6:$K$68,3,FALSE)</f>
        <v>UC</v>
      </c>
      <c r="N931" s="14" t="str">
        <f>VLOOKUP($C931,'Info on Coh Anal Stocks'!$A$6:$K$68,4,FALSE)</f>
        <v>Lyons Ferry Yearling</v>
      </c>
      <c r="O931" s="14">
        <f>VLOOKUP($C931,'Info on Coh Anal Stocks'!$A$6:$K$68,5,FALSE)</f>
        <v>4</v>
      </c>
      <c r="P931" s="14">
        <f>VLOOKUP($C931,'Info on Coh Anal Stocks'!$A$6:$K$68,6,FALSE)</f>
        <v>3</v>
      </c>
      <c r="Q931" s="14">
        <f>VLOOKUP($C931,'Info on Coh Anal Stocks'!$A$6:$K$68,7,FALSE)</f>
        <v>5</v>
      </c>
      <c r="R931" s="14">
        <f>VLOOKUP($C931,'Info on Coh Anal Stocks'!$A$6:$K$68,8,FALSE)</f>
        <v>6</v>
      </c>
      <c r="S931" s="14">
        <f>VLOOKUP($C931,'Info on Coh Anal Stocks'!$A$6:$K$68,9,FALSE)</f>
        <v>1</v>
      </c>
      <c r="T931" s="14">
        <f>VLOOKUP($C931,'Info on Coh Anal Stocks'!$A$6:$K$68,10,FALSE)</f>
        <v>3</v>
      </c>
      <c r="U931">
        <f t="shared" si="57"/>
        <v>2006</v>
      </c>
      <c r="V931" s="14">
        <f>VLOOKUP($C931,'Info on Coh Anal Stocks'!$A$6:$K$68,10,FALSE)</f>
        <v>3</v>
      </c>
      <c r="W931" t="str">
        <f t="shared" si="58"/>
        <v>stream</v>
      </c>
      <c r="X931">
        <f t="shared" si="59"/>
        <v>0</v>
      </c>
    </row>
    <row r="932" spans="1:24" x14ac:dyDescent="0.25">
      <c r="A932" s="14" t="str">
        <f t="shared" si="56"/>
        <v>LYY2005</v>
      </c>
      <c r="B932" s="14" t="s">
        <v>36</v>
      </c>
      <c r="C932" s="14" t="s">
        <v>55</v>
      </c>
      <c r="D932" s="14">
        <v>2005</v>
      </c>
      <c r="E932" s="14">
        <v>8.9574909999999997E-3</v>
      </c>
      <c r="F932" s="14">
        <v>1.881093E-2</v>
      </c>
      <c r="G932" s="14">
        <v>3.8831959999999999E-2</v>
      </c>
      <c r="H932" s="14">
        <v>3</v>
      </c>
      <c r="I932" s="14">
        <v>6</v>
      </c>
      <c r="J932" s="14" t="s">
        <v>238</v>
      </c>
      <c r="K932" s="14">
        <v>6</v>
      </c>
      <c r="L932" s="14" t="str">
        <f>VLOOKUP($C932,'Info on Coh Anal Stocks'!$A$6:$K$68,2,FALSE)</f>
        <v>CR</v>
      </c>
      <c r="M932" s="14" t="str">
        <f>VLOOKUP($C932,'Info on Coh Anal Stocks'!$A$6:$K$68,3,FALSE)</f>
        <v>UC</v>
      </c>
      <c r="N932" s="14" t="str">
        <f>VLOOKUP($C932,'Info on Coh Anal Stocks'!$A$6:$K$68,4,FALSE)</f>
        <v>Lyons Ferry Yearling</v>
      </c>
      <c r="O932" s="14">
        <f>VLOOKUP($C932,'Info on Coh Anal Stocks'!$A$6:$K$68,5,FALSE)</f>
        <v>4</v>
      </c>
      <c r="P932" s="14">
        <f>VLOOKUP($C932,'Info on Coh Anal Stocks'!$A$6:$K$68,6,FALSE)</f>
        <v>3</v>
      </c>
      <c r="Q932" s="14">
        <f>VLOOKUP($C932,'Info on Coh Anal Stocks'!$A$6:$K$68,7,FALSE)</f>
        <v>5</v>
      </c>
      <c r="R932" s="14">
        <f>VLOOKUP($C932,'Info on Coh Anal Stocks'!$A$6:$K$68,8,FALSE)</f>
        <v>6</v>
      </c>
      <c r="S932" s="14">
        <f>VLOOKUP($C932,'Info on Coh Anal Stocks'!$A$6:$K$68,9,FALSE)</f>
        <v>1</v>
      </c>
      <c r="T932" s="14">
        <f>VLOOKUP($C932,'Info on Coh Anal Stocks'!$A$6:$K$68,10,FALSE)</f>
        <v>3</v>
      </c>
      <c r="U932">
        <f t="shared" si="57"/>
        <v>2007</v>
      </c>
      <c r="V932" s="14">
        <f>VLOOKUP($C932,'Info on Coh Anal Stocks'!$A$6:$K$68,10,FALSE)</f>
        <v>3</v>
      </c>
      <c r="W932" t="str">
        <f t="shared" si="58"/>
        <v>stream</v>
      </c>
      <c r="X932">
        <f t="shared" si="59"/>
        <v>0</v>
      </c>
    </row>
    <row r="933" spans="1:24" x14ac:dyDescent="0.25">
      <c r="A933" s="14" t="str">
        <f t="shared" si="56"/>
        <v>LYY2006</v>
      </c>
      <c r="B933" s="14" t="s">
        <v>36</v>
      </c>
      <c r="C933" s="14" t="s">
        <v>55</v>
      </c>
      <c r="D933" s="14">
        <v>2006</v>
      </c>
      <c r="E933" s="14">
        <v>5.1787769999999997E-2</v>
      </c>
      <c r="F933" s="14">
        <v>7.3443350000000004E-2</v>
      </c>
      <c r="G933" s="14">
        <v>0.13864679999999999</v>
      </c>
      <c r="H933" s="14">
        <v>3</v>
      </c>
      <c r="I933" s="14">
        <v>6</v>
      </c>
      <c r="J933" s="14" t="s">
        <v>238</v>
      </c>
      <c r="K933" s="14">
        <v>6</v>
      </c>
      <c r="L933" s="14" t="str">
        <f>VLOOKUP($C933,'Info on Coh Anal Stocks'!$A$6:$K$68,2,FALSE)</f>
        <v>CR</v>
      </c>
      <c r="M933" s="14" t="str">
        <f>VLOOKUP($C933,'Info on Coh Anal Stocks'!$A$6:$K$68,3,FALSE)</f>
        <v>UC</v>
      </c>
      <c r="N933" s="14" t="str">
        <f>VLOOKUP($C933,'Info on Coh Anal Stocks'!$A$6:$K$68,4,FALSE)</f>
        <v>Lyons Ferry Yearling</v>
      </c>
      <c r="O933" s="14">
        <f>VLOOKUP($C933,'Info on Coh Anal Stocks'!$A$6:$K$68,5,FALSE)</f>
        <v>4</v>
      </c>
      <c r="P933" s="14">
        <f>VLOOKUP($C933,'Info on Coh Anal Stocks'!$A$6:$K$68,6,FALSE)</f>
        <v>3</v>
      </c>
      <c r="Q933" s="14">
        <f>VLOOKUP($C933,'Info on Coh Anal Stocks'!$A$6:$K$68,7,FALSE)</f>
        <v>5</v>
      </c>
      <c r="R933" s="14">
        <f>VLOOKUP($C933,'Info on Coh Anal Stocks'!$A$6:$K$68,8,FALSE)</f>
        <v>6</v>
      </c>
      <c r="S933" s="14">
        <f>VLOOKUP($C933,'Info on Coh Anal Stocks'!$A$6:$K$68,9,FALSE)</f>
        <v>1</v>
      </c>
      <c r="T933" s="14">
        <f>VLOOKUP($C933,'Info on Coh Anal Stocks'!$A$6:$K$68,10,FALSE)</f>
        <v>3</v>
      </c>
      <c r="U933">
        <f t="shared" si="57"/>
        <v>2008</v>
      </c>
      <c r="V933" s="14">
        <f>VLOOKUP($C933,'Info on Coh Anal Stocks'!$A$6:$K$68,10,FALSE)</f>
        <v>3</v>
      </c>
      <c r="W933" t="str">
        <f t="shared" si="58"/>
        <v>stream</v>
      </c>
      <c r="X933">
        <f t="shared" si="59"/>
        <v>0</v>
      </c>
    </row>
    <row r="934" spans="1:24" x14ac:dyDescent="0.25">
      <c r="A934" s="14" t="str">
        <f t="shared" si="56"/>
        <v>LYY2007</v>
      </c>
      <c r="B934" s="14" t="s">
        <v>36</v>
      </c>
      <c r="C934" s="14" t="s">
        <v>55</v>
      </c>
      <c r="D934" s="14">
        <v>2007</v>
      </c>
      <c r="E934" s="14">
        <v>9.0658920000000007E-3</v>
      </c>
      <c r="F934" s="14">
        <v>2.503033E-2</v>
      </c>
      <c r="G934" s="14">
        <v>5.451831E-2</v>
      </c>
      <c r="H934" s="14">
        <v>3</v>
      </c>
      <c r="I934" s="14">
        <v>6</v>
      </c>
      <c r="J934" s="14" t="s">
        <v>238</v>
      </c>
      <c r="K934" s="14">
        <v>6</v>
      </c>
      <c r="L934" s="14" t="str">
        <f>VLOOKUP($C934,'Info on Coh Anal Stocks'!$A$6:$K$68,2,FALSE)</f>
        <v>CR</v>
      </c>
      <c r="M934" s="14" t="str">
        <f>VLOOKUP($C934,'Info on Coh Anal Stocks'!$A$6:$K$68,3,FALSE)</f>
        <v>UC</v>
      </c>
      <c r="N934" s="14" t="str">
        <f>VLOOKUP($C934,'Info on Coh Anal Stocks'!$A$6:$K$68,4,FALSE)</f>
        <v>Lyons Ferry Yearling</v>
      </c>
      <c r="O934" s="14">
        <f>VLOOKUP($C934,'Info on Coh Anal Stocks'!$A$6:$K$68,5,FALSE)</f>
        <v>4</v>
      </c>
      <c r="P934" s="14">
        <f>VLOOKUP($C934,'Info on Coh Anal Stocks'!$A$6:$K$68,6,FALSE)</f>
        <v>3</v>
      </c>
      <c r="Q934" s="14">
        <f>VLOOKUP($C934,'Info on Coh Anal Stocks'!$A$6:$K$68,7,FALSE)</f>
        <v>5</v>
      </c>
      <c r="R934" s="14">
        <f>VLOOKUP($C934,'Info on Coh Anal Stocks'!$A$6:$K$68,8,FALSE)</f>
        <v>6</v>
      </c>
      <c r="S934" s="14">
        <f>VLOOKUP($C934,'Info on Coh Anal Stocks'!$A$6:$K$68,9,FALSE)</f>
        <v>1</v>
      </c>
      <c r="T934" s="14">
        <f>VLOOKUP($C934,'Info on Coh Anal Stocks'!$A$6:$K$68,10,FALSE)</f>
        <v>3</v>
      </c>
      <c r="U934">
        <f t="shared" si="57"/>
        <v>2009</v>
      </c>
      <c r="V934" s="14">
        <f>VLOOKUP($C934,'Info on Coh Anal Stocks'!$A$6:$K$68,10,FALSE)</f>
        <v>3</v>
      </c>
      <c r="W934" t="str">
        <f t="shared" si="58"/>
        <v>stream</v>
      </c>
      <c r="X934">
        <f t="shared" si="59"/>
        <v>0</v>
      </c>
    </row>
    <row r="935" spans="1:24" x14ac:dyDescent="0.25">
      <c r="A935" s="14" t="str">
        <f t="shared" si="56"/>
        <v>LYY2008</v>
      </c>
      <c r="B935" s="14" t="s">
        <v>36</v>
      </c>
      <c r="C935" s="14" t="s">
        <v>55</v>
      </c>
      <c r="D935" s="14">
        <v>2008</v>
      </c>
      <c r="E935" s="14">
        <v>1.1968380000000001E-2</v>
      </c>
      <c r="F935" s="14">
        <v>2.4802810000000002E-2</v>
      </c>
      <c r="G935" s="14">
        <v>5.1984040000000002E-2</v>
      </c>
      <c r="H935" s="14">
        <v>3</v>
      </c>
      <c r="I935" s="14">
        <v>6</v>
      </c>
      <c r="J935" s="14" t="s">
        <v>238</v>
      </c>
      <c r="K935" s="14">
        <v>6</v>
      </c>
      <c r="L935" s="14" t="str">
        <f>VLOOKUP($C935,'Info on Coh Anal Stocks'!$A$6:$K$68,2,FALSE)</f>
        <v>CR</v>
      </c>
      <c r="M935" s="14" t="str">
        <f>VLOOKUP($C935,'Info on Coh Anal Stocks'!$A$6:$K$68,3,FALSE)</f>
        <v>UC</v>
      </c>
      <c r="N935" s="14" t="str">
        <f>VLOOKUP($C935,'Info on Coh Anal Stocks'!$A$6:$K$68,4,FALSE)</f>
        <v>Lyons Ferry Yearling</v>
      </c>
      <c r="O935" s="14">
        <f>VLOOKUP($C935,'Info on Coh Anal Stocks'!$A$6:$K$68,5,FALSE)</f>
        <v>4</v>
      </c>
      <c r="P935" s="14">
        <f>VLOOKUP($C935,'Info on Coh Anal Stocks'!$A$6:$K$68,6,FALSE)</f>
        <v>3</v>
      </c>
      <c r="Q935" s="14">
        <f>VLOOKUP($C935,'Info on Coh Anal Stocks'!$A$6:$K$68,7,FALSE)</f>
        <v>5</v>
      </c>
      <c r="R935" s="14">
        <f>VLOOKUP($C935,'Info on Coh Anal Stocks'!$A$6:$K$68,8,FALSE)</f>
        <v>6</v>
      </c>
      <c r="S935" s="14">
        <f>VLOOKUP($C935,'Info on Coh Anal Stocks'!$A$6:$K$68,9,FALSE)</f>
        <v>1</v>
      </c>
      <c r="T935" s="14">
        <f>VLOOKUP($C935,'Info on Coh Anal Stocks'!$A$6:$K$68,10,FALSE)</f>
        <v>3</v>
      </c>
      <c r="U935">
        <f t="shared" si="57"/>
        <v>2010</v>
      </c>
      <c r="V935" s="14">
        <f>VLOOKUP($C935,'Info on Coh Anal Stocks'!$A$6:$K$68,10,FALSE)</f>
        <v>3</v>
      </c>
      <c r="W935" t="str">
        <f t="shared" si="58"/>
        <v>stream</v>
      </c>
      <c r="X935">
        <f t="shared" si="59"/>
        <v>0</v>
      </c>
    </row>
    <row r="936" spans="1:24" x14ac:dyDescent="0.25">
      <c r="A936" s="14" t="str">
        <f t="shared" si="56"/>
        <v>LYY2009</v>
      </c>
      <c r="B936" s="14" t="s">
        <v>36</v>
      </c>
      <c r="C936" s="14" t="s">
        <v>55</v>
      </c>
      <c r="D936" s="14">
        <v>2009</v>
      </c>
      <c r="E936" s="14">
        <v>9.1664620000000002E-3</v>
      </c>
      <c r="F936" s="14">
        <v>2.1680979999999999E-2</v>
      </c>
      <c r="G936" s="14">
        <v>4.7099090000000003E-2</v>
      </c>
      <c r="H936" s="14">
        <v>3</v>
      </c>
      <c r="I936" s="14">
        <v>6</v>
      </c>
      <c r="J936" s="14" t="s">
        <v>238</v>
      </c>
      <c r="K936" s="14">
        <v>6</v>
      </c>
      <c r="L936" s="14" t="str">
        <f>VLOOKUP($C936,'Info on Coh Anal Stocks'!$A$6:$K$68,2,FALSE)</f>
        <v>CR</v>
      </c>
      <c r="M936" s="14" t="str">
        <f>VLOOKUP($C936,'Info on Coh Anal Stocks'!$A$6:$K$68,3,FALSE)</f>
        <v>UC</v>
      </c>
      <c r="N936" s="14" t="str">
        <f>VLOOKUP($C936,'Info on Coh Anal Stocks'!$A$6:$K$68,4,FALSE)</f>
        <v>Lyons Ferry Yearling</v>
      </c>
      <c r="O936" s="14">
        <f>VLOOKUP($C936,'Info on Coh Anal Stocks'!$A$6:$K$68,5,FALSE)</f>
        <v>4</v>
      </c>
      <c r="P936" s="14">
        <f>VLOOKUP($C936,'Info on Coh Anal Stocks'!$A$6:$K$68,6,FALSE)</f>
        <v>3</v>
      </c>
      <c r="Q936" s="14">
        <f>VLOOKUP($C936,'Info on Coh Anal Stocks'!$A$6:$K$68,7,FALSE)</f>
        <v>5</v>
      </c>
      <c r="R936" s="14">
        <f>VLOOKUP($C936,'Info on Coh Anal Stocks'!$A$6:$K$68,8,FALSE)</f>
        <v>6</v>
      </c>
      <c r="S936" s="14">
        <f>VLOOKUP($C936,'Info on Coh Anal Stocks'!$A$6:$K$68,9,FALSE)</f>
        <v>1</v>
      </c>
      <c r="T936" s="14">
        <f>VLOOKUP($C936,'Info on Coh Anal Stocks'!$A$6:$K$68,10,FALSE)</f>
        <v>3</v>
      </c>
      <c r="U936">
        <f t="shared" si="57"/>
        <v>2011</v>
      </c>
      <c r="V936" s="14">
        <f>VLOOKUP($C936,'Info on Coh Anal Stocks'!$A$6:$K$68,10,FALSE)</f>
        <v>3</v>
      </c>
      <c r="W936" t="str">
        <f t="shared" si="58"/>
        <v>stream</v>
      </c>
      <c r="X936">
        <f t="shared" si="59"/>
        <v>0</v>
      </c>
    </row>
    <row r="937" spans="1:24" x14ac:dyDescent="0.25">
      <c r="A937" s="14" t="str">
        <f t="shared" si="56"/>
        <v>LYY2010</v>
      </c>
      <c r="B937" s="14" t="s">
        <v>36</v>
      </c>
      <c r="C937" s="14" t="s">
        <v>55</v>
      </c>
      <c r="D937" s="14">
        <v>2010</v>
      </c>
      <c r="E937" s="14">
        <v>9.7479509999999995E-3</v>
      </c>
      <c r="F937" s="14">
        <v>2.7890100000000001E-2</v>
      </c>
      <c r="G937" s="14">
        <v>6.1265989999999999E-2</v>
      </c>
      <c r="H937" s="14">
        <v>3</v>
      </c>
      <c r="I937" s="14">
        <v>6</v>
      </c>
      <c r="J937" s="14" t="s">
        <v>239</v>
      </c>
      <c r="K937" s="14">
        <v>5</v>
      </c>
      <c r="L937" s="14" t="str">
        <f>VLOOKUP($C937,'Info on Coh Anal Stocks'!$A$6:$K$68,2,FALSE)</f>
        <v>CR</v>
      </c>
      <c r="M937" s="14" t="str">
        <f>VLOOKUP($C937,'Info on Coh Anal Stocks'!$A$6:$K$68,3,FALSE)</f>
        <v>UC</v>
      </c>
      <c r="N937" s="14" t="str">
        <f>VLOOKUP($C937,'Info on Coh Anal Stocks'!$A$6:$K$68,4,FALSE)</f>
        <v>Lyons Ferry Yearling</v>
      </c>
      <c r="O937" s="14">
        <f>VLOOKUP($C937,'Info on Coh Anal Stocks'!$A$6:$K$68,5,FALSE)</f>
        <v>4</v>
      </c>
      <c r="P937" s="14">
        <f>VLOOKUP($C937,'Info on Coh Anal Stocks'!$A$6:$K$68,6,FALSE)</f>
        <v>3</v>
      </c>
      <c r="Q937" s="14">
        <f>VLOOKUP($C937,'Info on Coh Anal Stocks'!$A$6:$K$68,7,FALSE)</f>
        <v>5</v>
      </c>
      <c r="R937" s="14">
        <f>VLOOKUP($C937,'Info on Coh Anal Stocks'!$A$6:$K$68,8,FALSE)</f>
        <v>6</v>
      </c>
      <c r="S937" s="14">
        <f>VLOOKUP($C937,'Info on Coh Anal Stocks'!$A$6:$K$68,9,FALSE)</f>
        <v>1</v>
      </c>
      <c r="T937" s="14">
        <f>VLOOKUP($C937,'Info on Coh Anal Stocks'!$A$6:$K$68,10,FALSE)</f>
        <v>3</v>
      </c>
      <c r="U937">
        <f t="shared" si="57"/>
        <v>2012</v>
      </c>
      <c r="V937" s="14">
        <f>VLOOKUP($C937,'Info on Coh Anal Stocks'!$A$6:$K$68,10,FALSE)</f>
        <v>3</v>
      </c>
      <c r="W937" t="str">
        <f t="shared" si="58"/>
        <v>stream</v>
      </c>
      <c r="X937">
        <f t="shared" si="59"/>
        <v>1</v>
      </c>
    </row>
    <row r="938" spans="1:24" x14ac:dyDescent="0.25">
      <c r="A938" s="14" t="str">
        <f t="shared" si="56"/>
        <v>LYY2011</v>
      </c>
      <c r="B938" s="14" t="s">
        <v>36</v>
      </c>
      <c r="C938" s="14" t="s">
        <v>55</v>
      </c>
      <c r="D938" s="14">
        <v>2011</v>
      </c>
      <c r="E938" s="14">
        <v>6.7305500000000001E-3</v>
      </c>
      <c r="F938" s="14">
        <v>1.8322829999999998E-2</v>
      </c>
      <c r="G938" s="14">
        <v>4.2854360000000001E-2</v>
      </c>
      <c r="H938" s="14">
        <v>3</v>
      </c>
      <c r="I938" s="14">
        <v>6</v>
      </c>
      <c r="J938" s="14" t="s">
        <v>239</v>
      </c>
      <c r="K938" s="14">
        <v>4</v>
      </c>
      <c r="L938" s="14" t="str">
        <f>VLOOKUP($C938,'Info on Coh Anal Stocks'!$A$6:$K$68,2,FALSE)</f>
        <v>CR</v>
      </c>
      <c r="M938" s="14" t="str">
        <f>VLOOKUP($C938,'Info on Coh Anal Stocks'!$A$6:$K$68,3,FALSE)</f>
        <v>UC</v>
      </c>
      <c r="N938" s="14" t="str">
        <f>VLOOKUP($C938,'Info on Coh Anal Stocks'!$A$6:$K$68,4,FALSE)</f>
        <v>Lyons Ferry Yearling</v>
      </c>
      <c r="O938" s="14">
        <f>VLOOKUP($C938,'Info on Coh Anal Stocks'!$A$6:$K$68,5,FALSE)</f>
        <v>4</v>
      </c>
      <c r="P938" s="14">
        <f>VLOOKUP($C938,'Info on Coh Anal Stocks'!$A$6:$K$68,6,FALSE)</f>
        <v>3</v>
      </c>
      <c r="Q938" s="14">
        <f>VLOOKUP($C938,'Info on Coh Anal Stocks'!$A$6:$K$68,7,FALSE)</f>
        <v>5</v>
      </c>
      <c r="R938" s="14">
        <f>VLOOKUP($C938,'Info on Coh Anal Stocks'!$A$6:$K$68,8,FALSE)</f>
        <v>6</v>
      </c>
      <c r="S938" s="14">
        <f>VLOOKUP($C938,'Info on Coh Anal Stocks'!$A$6:$K$68,9,FALSE)</f>
        <v>1</v>
      </c>
      <c r="T938" s="14">
        <f>VLOOKUP($C938,'Info on Coh Anal Stocks'!$A$6:$K$68,10,FALSE)</f>
        <v>3</v>
      </c>
      <c r="U938">
        <f t="shared" si="57"/>
        <v>2013</v>
      </c>
      <c r="V938" s="14">
        <f>VLOOKUP($C938,'Info on Coh Anal Stocks'!$A$6:$K$68,10,FALSE)</f>
        <v>3</v>
      </c>
      <c r="W938" t="str">
        <f t="shared" si="58"/>
        <v>stream</v>
      </c>
      <c r="X938">
        <f t="shared" si="59"/>
        <v>2</v>
      </c>
    </row>
    <row r="939" spans="1:24" x14ac:dyDescent="0.25">
      <c r="A939" s="14" t="str">
        <f t="shared" si="56"/>
        <v>LYY2012</v>
      </c>
      <c r="B939" s="14" t="s">
        <v>36</v>
      </c>
      <c r="C939" s="14" t="s">
        <v>55</v>
      </c>
      <c r="D939" s="14">
        <v>2012</v>
      </c>
      <c r="E939" s="14">
        <v>4.2227560000000003E-3</v>
      </c>
      <c r="F939" s="14">
        <v>4.2227560000000003E-3</v>
      </c>
      <c r="G939" s="14">
        <v>1.5584850000000001E-2</v>
      </c>
      <c r="H939" s="14">
        <v>3</v>
      </c>
      <c r="I939" s="14">
        <v>6</v>
      </c>
      <c r="J939" s="14" t="s">
        <v>239</v>
      </c>
      <c r="K939" s="14">
        <v>3</v>
      </c>
      <c r="L939" s="14" t="str">
        <f>VLOOKUP($C939,'Info on Coh Anal Stocks'!$A$6:$K$68,2,FALSE)</f>
        <v>CR</v>
      </c>
      <c r="M939" s="14" t="str">
        <f>VLOOKUP($C939,'Info on Coh Anal Stocks'!$A$6:$K$68,3,FALSE)</f>
        <v>UC</v>
      </c>
      <c r="N939" s="14" t="str">
        <f>VLOOKUP($C939,'Info on Coh Anal Stocks'!$A$6:$K$68,4,FALSE)</f>
        <v>Lyons Ferry Yearling</v>
      </c>
      <c r="O939" s="14">
        <f>VLOOKUP($C939,'Info on Coh Anal Stocks'!$A$6:$K$68,5,FALSE)</f>
        <v>4</v>
      </c>
      <c r="P939" s="14">
        <f>VLOOKUP($C939,'Info on Coh Anal Stocks'!$A$6:$K$68,6,FALSE)</f>
        <v>3</v>
      </c>
      <c r="Q939" s="14">
        <f>VLOOKUP($C939,'Info on Coh Anal Stocks'!$A$6:$K$68,7,FALSE)</f>
        <v>5</v>
      </c>
      <c r="R939" s="14">
        <f>VLOOKUP($C939,'Info on Coh Anal Stocks'!$A$6:$K$68,8,FALSE)</f>
        <v>6</v>
      </c>
      <c r="S939" s="14">
        <f>VLOOKUP($C939,'Info on Coh Anal Stocks'!$A$6:$K$68,9,FALSE)</f>
        <v>1</v>
      </c>
      <c r="T939" s="14">
        <f>VLOOKUP($C939,'Info on Coh Anal Stocks'!$A$6:$K$68,10,FALSE)</f>
        <v>3</v>
      </c>
      <c r="U939">
        <f t="shared" si="57"/>
        <v>2014</v>
      </c>
      <c r="V939" s="14">
        <f>VLOOKUP($C939,'Info on Coh Anal Stocks'!$A$6:$K$68,10,FALSE)</f>
        <v>3</v>
      </c>
      <c r="W939" t="str">
        <f t="shared" si="58"/>
        <v>stream</v>
      </c>
      <c r="X939">
        <f t="shared" si="59"/>
        <v>3</v>
      </c>
    </row>
    <row r="940" spans="1:24" x14ac:dyDescent="0.25">
      <c r="A940" s="14" t="str">
        <f t="shared" si="56"/>
        <v>LYY2013</v>
      </c>
      <c r="B940" s="14" t="s">
        <v>36</v>
      </c>
      <c r="C940" s="14" t="s">
        <v>55</v>
      </c>
      <c r="D940" s="14">
        <v>2013</v>
      </c>
      <c r="E940" s="14">
        <v>2.1951060000000001E-4</v>
      </c>
      <c r="F940" s="14">
        <v>0</v>
      </c>
      <c r="G940" s="14">
        <v>0</v>
      </c>
      <c r="H940" s="14">
        <v>3</v>
      </c>
      <c r="I940" s="14">
        <v>6</v>
      </c>
      <c r="J940" s="14" t="s">
        <v>239</v>
      </c>
      <c r="K940" s="14">
        <v>2</v>
      </c>
      <c r="L940" s="14" t="str">
        <f>VLOOKUP($C940,'Info on Coh Anal Stocks'!$A$6:$K$68,2,FALSE)</f>
        <v>CR</v>
      </c>
      <c r="M940" s="14" t="str">
        <f>VLOOKUP($C940,'Info on Coh Anal Stocks'!$A$6:$K$68,3,FALSE)</f>
        <v>UC</v>
      </c>
      <c r="N940" s="14" t="str">
        <f>VLOOKUP($C940,'Info on Coh Anal Stocks'!$A$6:$K$68,4,FALSE)</f>
        <v>Lyons Ferry Yearling</v>
      </c>
      <c r="O940" s="14">
        <f>VLOOKUP($C940,'Info on Coh Anal Stocks'!$A$6:$K$68,5,FALSE)</f>
        <v>4</v>
      </c>
      <c r="P940" s="14">
        <f>VLOOKUP($C940,'Info on Coh Anal Stocks'!$A$6:$K$68,6,FALSE)</f>
        <v>3</v>
      </c>
      <c r="Q940" s="14">
        <f>VLOOKUP($C940,'Info on Coh Anal Stocks'!$A$6:$K$68,7,FALSE)</f>
        <v>5</v>
      </c>
      <c r="R940" s="14">
        <f>VLOOKUP($C940,'Info on Coh Anal Stocks'!$A$6:$K$68,8,FALSE)</f>
        <v>6</v>
      </c>
      <c r="S940" s="14">
        <f>VLOOKUP($C940,'Info on Coh Anal Stocks'!$A$6:$K$68,9,FALSE)</f>
        <v>1</v>
      </c>
      <c r="T940" s="14">
        <f>VLOOKUP($C940,'Info on Coh Anal Stocks'!$A$6:$K$68,10,FALSE)</f>
        <v>3</v>
      </c>
      <c r="U940">
        <f t="shared" si="57"/>
        <v>2015</v>
      </c>
      <c r="V940" s="14">
        <f>VLOOKUP($C940,'Info on Coh Anal Stocks'!$A$6:$K$68,10,FALSE)</f>
        <v>3</v>
      </c>
      <c r="W940" t="str">
        <f t="shared" si="58"/>
        <v>stream</v>
      </c>
      <c r="X940">
        <f t="shared" si="59"/>
        <v>4</v>
      </c>
    </row>
    <row r="941" spans="1:24" x14ac:dyDescent="0.25">
      <c r="A941" s="14" t="str">
        <f t="shared" si="56"/>
        <v>NIS1998</v>
      </c>
      <c r="B941" s="14" t="s">
        <v>36</v>
      </c>
      <c r="C941" s="14" t="s">
        <v>57</v>
      </c>
      <c r="D941" s="14">
        <v>1998</v>
      </c>
      <c r="E941" s="14">
        <v>2.0903149999999999E-4</v>
      </c>
      <c r="F941" s="14">
        <v>7.6386580000000004E-3</v>
      </c>
      <c r="G941" s="14">
        <v>2.004831E-2</v>
      </c>
      <c r="H941" s="14">
        <v>2</v>
      </c>
      <c r="I941" s="14">
        <v>5</v>
      </c>
      <c r="J941" s="14" t="s">
        <v>238</v>
      </c>
      <c r="K941" s="14">
        <v>5</v>
      </c>
      <c r="L941" s="14" t="str">
        <f>VLOOKUP($C941,'Info on Coh Anal Stocks'!$A$6:$K$68,2,FALSE)</f>
        <v>PS</v>
      </c>
      <c r="M941" s="14" t="str">
        <f>VLOOKUP($C941,'Info on Coh Anal Stocks'!$A$6:$K$68,3,FALSE)</f>
        <v>NPS</v>
      </c>
      <c r="N941" s="14" t="str">
        <f>VLOOKUP($C941,'Info on Coh Anal Stocks'!$A$6:$K$68,4,FALSE)</f>
        <v>Nisqually Fall Fingerling</v>
      </c>
      <c r="O941" s="14">
        <f>VLOOKUP($C941,'Info on Coh Anal Stocks'!$A$6:$K$68,5,FALSE)</f>
        <v>3</v>
      </c>
      <c r="P941" s="14">
        <f>VLOOKUP($C941,'Info on Coh Anal Stocks'!$A$6:$K$68,6,FALSE)</f>
        <v>2</v>
      </c>
      <c r="Q941" s="14">
        <f>VLOOKUP($C941,'Info on Coh Anal Stocks'!$A$6:$K$68,7,FALSE)</f>
        <v>4</v>
      </c>
      <c r="R941" s="14">
        <f>VLOOKUP($C941,'Info on Coh Anal Stocks'!$A$6:$K$68,8,FALSE)</f>
        <v>5</v>
      </c>
      <c r="S941" s="14">
        <f>VLOOKUP($C941,'Info on Coh Anal Stocks'!$A$6:$K$68,9,FALSE)</f>
        <v>0</v>
      </c>
      <c r="T941" s="14">
        <f>VLOOKUP($C941,'Info on Coh Anal Stocks'!$A$6:$K$68,10,FALSE)</f>
        <v>3</v>
      </c>
      <c r="U941">
        <f t="shared" si="57"/>
        <v>1999</v>
      </c>
      <c r="V941" s="14">
        <f>VLOOKUP($C941,'Info on Coh Anal Stocks'!$A$6:$K$68,10,FALSE)</f>
        <v>3</v>
      </c>
      <c r="W941" t="str">
        <f t="shared" si="58"/>
        <v>ocean</v>
      </c>
      <c r="X941">
        <f t="shared" si="59"/>
        <v>0</v>
      </c>
    </row>
    <row r="942" spans="1:24" x14ac:dyDescent="0.25">
      <c r="A942" s="14" t="str">
        <f t="shared" si="56"/>
        <v>NIS1999</v>
      </c>
      <c r="B942" s="14" t="s">
        <v>36</v>
      </c>
      <c r="C942" s="14" t="s">
        <v>57</v>
      </c>
      <c r="D942" s="14">
        <v>1999</v>
      </c>
      <c r="E942" s="14">
        <v>1.2372189999999999E-3</v>
      </c>
      <c r="F942" s="14">
        <v>9.1034199999999992E-3</v>
      </c>
      <c r="G942" s="14">
        <v>2.3560930000000001E-2</v>
      </c>
      <c r="H942" s="14">
        <v>2</v>
      </c>
      <c r="I942" s="14">
        <v>5</v>
      </c>
      <c r="J942" s="14" t="s">
        <v>238</v>
      </c>
      <c r="K942" s="14">
        <v>5</v>
      </c>
      <c r="L942" s="14" t="str">
        <f>VLOOKUP($C942,'Info on Coh Anal Stocks'!$A$6:$K$68,2,FALSE)</f>
        <v>PS</v>
      </c>
      <c r="M942" s="14" t="str">
        <f>VLOOKUP($C942,'Info on Coh Anal Stocks'!$A$6:$K$68,3,FALSE)</f>
        <v>NPS</v>
      </c>
      <c r="N942" s="14" t="str">
        <f>VLOOKUP($C942,'Info on Coh Anal Stocks'!$A$6:$K$68,4,FALSE)</f>
        <v>Nisqually Fall Fingerling</v>
      </c>
      <c r="O942" s="14">
        <f>VLOOKUP($C942,'Info on Coh Anal Stocks'!$A$6:$K$68,5,FALSE)</f>
        <v>3</v>
      </c>
      <c r="P942" s="14">
        <f>VLOOKUP($C942,'Info on Coh Anal Stocks'!$A$6:$K$68,6,FALSE)</f>
        <v>2</v>
      </c>
      <c r="Q942" s="14">
        <f>VLOOKUP($C942,'Info on Coh Anal Stocks'!$A$6:$K$68,7,FALSE)</f>
        <v>4</v>
      </c>
      <c r="R942" s="14">
        <f>VLOOKUP($C942,'Info on Coh Anal Stocks'!$A$6:$K$68,8,FALSE)</f>
        <v>5</v>
      </c>
      <c r="S942" s="14">
        <f>VLOOKUP($C942,'Info on Coh Anal Stocks'!$A$6:$K$68,9,FALSE)</f>
        <v>0</v>
      </c>
      <c r="T942" s="14">
        <f>VLOOKUP($C942,'Info on Coh Anal Stocks'!$A$6:$K$68,10,FALSE)</f>
        <v>3</v>
      </c>
      <c r="U942">
        <f t="shared" si="57"/>
        <v>2000</v>
      </c>
      <c r="V942" s="14">
        <f>VLOOKUP($C942,'Info on Coh Anal Stocks'!$A$6:$K$68,10,FALSE)</f>
        <v>3</v>
      </c>
      <c r="W942" t="str">
        <f t="shared" si="58"/>
        <v>ocean</v>
      </c>
      <c r="X942">
        <f t="shared" si="59"/>
        <v>0</v>
      </c>
    </row>
    <row r="943" spans="1:24" x14ac:dyDescent="0.25">
      <c r="A943" s="14" t="str">
        <f t="shared" si="56"/>
        <v>NIS2000</v>
      </c>
      <c r="B943" s="14" t="s">
        <v>36</v>
      </c>
      <c r="C943" s="14" t="s">
        <v>57</v>
      </c>
      <c r="D943" s="14">
        <v>2000</v>
      </c>
      <c r="E943" s="14">
        <v>1.3931550000000001E-3</v>
      </c>
      <c r="F943" s="14">
        <v>1.0981919999999999E-2</v>
      </c>
      <c r="G943" s="14">
        <v>2.8466439999999999E-2</v>
      </c>
      <c r="H943" s="14">
        <v>2</v>
      </c>
      <c r="I943" s="14">
        <v>5</v>
      </c>
      <c r="J943" s="14" t="s">
        <v>238</v>
      </c>
      <c r="K943" s="14">
        <v>5</v>
      </c>
      <c r="L943" s="14" t="str">
        <f>VLOOKUP($C943,'Info on Coh Anal Stocks'!$A$6:$K$68,2,FALSE)</f>
        <v>PS</v>
      </c>
      <c r="M943" s="14" t="str">
        <f>VLOOKUP($C943,'Info on Coh Anal Stocks'!$A$6:$K$68,3,FALSE)</f>
        <v>NPS</v>
      </c>
      <c r="N943" s="14" t="str">
        <f>VLOOKUP($C943,'Info on Coh Anal Stocks'!$A$6:$K$68,4,FALSE)</f>
        <v>Nisqually Fall Fingerling</v>
      </c>
      <c r="O943" s="14">
        <f>VLOOKUP($C943,'Info on Coh Anal Stocks'!$A$6:$K$68,5,FALSE)</f>
        <v>3</v>
      </c>
      <c r="P943" s="14">
        <f>VLOOKUP($C943,'Info on Coh Anal Stocks'!$A$6:$K$68,6,FALSE)</f>
        <v>2</v>
      </c>
      <c r="Q943" s="14">
        <f>VLOOKUP($C943,'Info on Coh Anal Stocks'!$A$6:$K$68,7,FALSE)</f>
        <v>4</v>
      </c>
      <c r="R943" s="14">
        <f>VLOOKUP($C943,'Info on Coh Anal Stocks'!$A$6:$K$68,8,FALSE)</f>
        <v>5</v>
      </c>
      <c r="S943" s="14">
        <f>VLOOKUP($C943,'Info on Coh Anal Stocks'!$A$6:$K$68,9,FALSE)</f>
        <v>0</v>
      </c>
      <c r="T943" s="14">
        <f>VLOOKUP($C943,'Info on Coh Anal Stocks'!$A$6:$K$68,10,FALSE)</f>
        <v>3</v>
      </c>
      <c r="U943">
        <f t="shared" si="57"/>
        <v>2001</v>
      </c>
      <c r="V943" s="14">
        <f>VLOOKUP($C943,'Info on Coh Anal Stocks'!$A$6:$K$68,10,FALSE)</f>
        <v>3</v>
      </c>
      <c r="W943" t="str">
        <f t="shared" si="58"/>
        <v>ocean</v>
      </c>
      <c r="X943">
        <f t="shared" si="59"/>
        <v>0</v>
      </c>
    </row>
    <row r="944" spans="1:24" x14ac:dyDescent="0.25">
      <c r="A944" s="14" t="str">
        <f t="shared" si="56"/>
        <v>NIS2001</v>
      </c>
      <c r="B944" s="14" t="s">
        <v>36</v>
      </c>
      <c r="C944" s="14" t="s">
        <v>57</v>
      </c>
      <c r="D944" s="14">
        <v>2001</v>
      </c>
      <c r="E944" s="14">
        <v>6.2610669999999999E-4</v>
      </c>
      <c r="F944" s="14">
        <v>3.8534070000000001E-3</v>
      </c>
      <c r="G944" s="14">
        <v>9.4957289999999996E-3</v>
      </c>
      <c r="H944" s="14">
        <v>2</v>
      </c>
      <c r="I944" s="14">
        <v>5</v>
      </c>
      <c r="J944" s="14" t="s">
        <v>238</v>
      </c>
      <c r="K944" s="14">
        <v>5</v>
      </c>
      <c r="L944" s="14" t="str">
        <f>VLOOKUP($C944,'Info on Coh Anal Stocks'!$A$6:$K$68,2,FALSE)</f>
        <v>PS</v>
      </c>
      <c r="M944" s="14" t="str">
        <f>VLOOKUP($C944,'Info on Coh Anal Stocks'!$A$6:$K$68,3,FALSE)</f>
        <v>NPS</v>
      </c>
      <c r="N944" s="14" t="str">
        <f>VLOOKUP($C944,'Info on Coh Anal Stocks'!$A$6:$K$68,4,FALSE)</f>
        <v>Nisqually Fall Fingerling</v>
      </c>
      <c r="O944" s="14">
        <f>VLOOKUP($C944,'Info on Coh Anal Stocks'!$A$6:$K$68,5,FALSE)</f>
        <v>3</v>
      </c>
      <c r="P944" s="14">
        <f>VLOOKUP($C944,'Info on Coh Anal Stocks'!$A$6:$K$68,6,FALSE)</f>
        <v>2</v>
      </c>
      <c r="Q944" s="14">
        <f>VLOOKUP($C944,'Info on Coh Anal Stocks'!$A$6:$K$68,7,FALSE)</f>
        <v>4</v>
      </c>
      <c r="R944" s="14">
        <f>VLOOKUP($C944,'Info on Coh Anal Stocks'!$A$6:$K$68,8,FALSE)</f>
        <v>5</v>
      </c>
      <c r="S944" s="14">
        <f>VLOOKUP($C944,'Info on Coh Anal Stocks'!$A$6:$K$68,9,FALSE)</f>
        <v>0</v>
      </c>
      <c r="T944" s="14">
        <f>VLOOKUP($C944,'Info on Coh Anal Stocks'!$A$6:$K$68,10,FALSE)</f>
        <v>3</v>
      </c>
      <c r="U944">
        <f t="shared" si="57"/>
        <v>2002</v>
      </c>
      <c r="V944" s="14">
        <f>VLOOKUP($C944,'Info on Coh Anal Stocks'!$A$6:$K$68,10,FALSE)</f>
        <v>3</v>
      </c>
      <c r="W944" t="str">
        <f t="shared" si="58"/>
        <v>ocean</v>
      </c>
      <c r="X944">
        <f t="shared" si="59"/>
        <v>0</v>
      </c>
    </row>
    <row r="945" spans="1:24" x14ac:dyDescent="0.25">
      <c r="A945" s="14" t="str">
        <f t="shared" si="56"/>
        <v>NIS2002</v>
      </c>
      <c r="B945" s="14" t="s">
        <v>36</v>
      </c>
      <c r="C945" s="14" t="s">
        <v>57</v>
      </c>
      <c r="D945" s="14">
        <v>2002</v>
      </c>
      <c r="E945" s="14">
        <v>2.9350679999999999E-3</v>
      </c>
      <c r="F945" s="14">
        <v>1.0259870000000001E-2</v>
      </c>
      <c r="G945" s="14">
        <v>2.4704630000000002E-2</v>
      </c>
      <c r="H945" s="14">
        <v>2</v>
      </c>
      <c r="I945" s="14">
        <v>5</v>
      </c>
      <c r="J945" s="14" t="s">
        <v>238</v>
      </c>
      <c r="K945" s="14">
        <v>5</v>
      </c>
      <c r="L945" s="14" t="str">
        <f>VLOOKUP($C945,'Info on Coh Anal Stocks'!$A$6:$K$68,2,FALSE)</f>
        <v>PS</v>
      </c>
      <c r="M945" s="14" t="str">
        <f>VLOOKUP($C945,'Info on Coh Anal Stocks'!$A$6:$K$68,3,FALSE)</f>
        <v>NPS</v>
      </c>
      <c r="N945" s="14" t="str">
        <f>VLOOKUP($C945,'Info on Coh Anal Stocks'!$A$6:$K$68,4,FALSE)</f>
        <v>Nisqually Fall Fingerling</v>
      </c>
      <c r="O945" s="14">
        <f>VLOOKUP($C945,'Info on Coh Anal Stocks'!$A$6:$K$68,5,FALSE)</f>
        <v>3</v>
      </c>
      <c r="P945" s="14">
        <f>VLOOKUP($C945,'Info on Coh Anal Stocks'!$A$6:$K$68,6,FALSE)</f>
        <v>2</v>
      </c>
      <c r="Q945" s="14">
        <f>VLOOKUP($C945,'Info on Coh Anal Stocks'!$A$6:$K$68,7,FALSE)</f>
        <v>4</v>
      </c>
      <c r="R945" s="14">
        <f>VLOOKUP($C945,'Info on Coh Anal Stocks'!$A$6:$K$68,8,FALSE)</f>
        <v>5</v>
      </c>
      <c r="S945" s="14">
        <f>VLOOKUP($C945,'Info on Coh Anal Stocks'!$A$6:$K$68,9,FALSE)</f>
        <v>0</v>
      </c>
      <c r="T945" s="14">
        <f>VLOOKUP($C945,'Info on Coh Anal Stocks'!$A$6:$K$68,10,FALSE)</f>
        <v>3</v>
      </c>
      <c r="U945">
        <f t="shared" si="57"/>
        <v>2003</v>
      </c>
      <c r="V945" s="14">
        <f>VLOOKUP($C945,'Info on Coh Anal Stocks'!$A$6:$K$68,10,FALSE)</f>
        <v>3</v>
      </c>
      <c r="W945" t="str">
        <f t="shared" si="58"/>
        <v>ocean</v>
      </c>
      <c r="X945">
        <f t="shared" si="59"/>
        <v>0</v>
      </c>
    </row>
    <row r="946" spans="1:24" x14ac:dyDescent="0.25">
      <c r="A946" s="14" t="str">
        <f t="shared" si="56"/>
        <v>NIS2003</v>
      </c>
      <c r="B946" s="14" t="s">
        <v>36</v>
      </c>
      <c r="C946" s="14" t="s">
        <v>57</v>
      </c>
      <c r="D946" s="14">
        <v>2003</v>
      </c>
      <c r="E946" s="14">
        <v>2.3415129999999999E-3</v>
      </c>
      <c r="F946" s="14">
        <v>1.7116159999999998E-2</v>
      </c>
      <c r="G946" s="14">
        <v>4.2928769999999998E-2</v>
      </c>
      <c r="H946" s="14">
        <v>2</v>
      </c>
      <c r="I946" s="14">
        <v>5</v>
      </c>
      <c r="J946" s="14" t="s">
        <v>238</v>
      </c>
      <c r="K946" s="14">
        <v>5</v>
      </c>
      <c r="L946" s="14" t="str">
        <f>VLOOKUP($C946,'Info on Coh Anal Stocks'!$A$6:$K$68,2,FALSE)</f>
        <v>PS</v>
      </c>
      <c r="M946" s="14" t="str">
        <f>VLOOKUP($C946,'Info on Coh Anal Stocks'!$A$6:$K$68,3,FALSE)</f>
        <v>NPS</v>
      </c>
      <c r="N946" s="14" t="str">
        <f>VLOOKUP($C946,'Info on Coh Anal Stocks'!$A$6:$K$68,4,FALSE)</f>
        <v>Nisqually Fall Fingerling</v>
      </c>
      <c r="O946" s="14">
        <f>VLOOKUP($C946,'Info on Coh Anal Stocks'!$A$6:$K$68,5,FALSE)</f>
        <v>3</v>
      </c>
      <c r="P946" s="14">
        <f>VLOOKUP($C946,'Info on Coh Anal Stocks'!$A$6:$K$68,6,FALSE)</f>
        <v>2</v>
      </c>
      <c r="Q946" s="14">
        <f>VLOOKUP($C946,'Info on Coh Anal Stocks'!$A$6:$K$68,7,FALSE)</f>
        <v>4</v>
      </c>
      <c r="R946" s="14">
        <f>VLOOKUP($C946,'Info on Coh Anal Stocks'!$A$6:$K$68,8,FALSE)</f>
        <v>5</v>
      </c>
      <c r="S946" s="14">
        <f>VLOOKUP($C946,'Info on Coh Anal Stocks'!$A$6:$K$68,9,FALSE)</f>
        <v>0</v>
      </c>
      <c r="T946" s="14">
        <f>VLOOKUP($C946,'Info on Coh Anal Stocks'!$A$6:$K$68,10,FALSE)</f>
        <v>3</v>
      </c>
      <c r="U946">
        <f t="shared" si="57"/>
        <v>2004</v>
      </c>
      <c r="V946" s="14">
        <f>VLOOKUP($C946,'Info on Coh Anal Stocks'!$A$6:$K$68,10,FALSE)</f>
        <v>3</v>
      </c>
      <c r="W946" t="str">
        <f t="shared" si="58"/>
        <v>ocean</v>
      </c>
      <c r="X946">
        <f t="shared" si="59"/>
        <v>0</v>
      </c>
    </row>
    <row r="947" spans="1:24" x14ac:dyDescent="0.25">
      <c r="A947" s="14" t="str">
        <f t="shared" si="56"/>
        <v>NIS2004</v>
      </c>
      <c r="B947" s="14" t="s">
        <v>36</v>
      </c>
      <c r="C947" s="14" t="s">
        <v>57</v>
      </c>
      <c r="D947" s="14">
        <v>2004</v>
      </c>
      <c r="E947" s="14">
        <v>3.0157460000000001E-3</v>
      </c>
      <c r="F947" s="14">
        <v>1.234098E-2</v>
      </c>
      <c r="G947" s="14">
        <v>2.835787E-2</v>
      </c>
      <c r="H947" s="14">
        <v>2</v>
      </c>
      <c r="I947" s="14">
        <v>5</v>
      </c>
      <c r="J947" s="14" t="s">
        <v>238</v>
      </c>
      <c r="K947" s="14">
        <v>5</v>
      </c>
      <c r="L947" s="14" t="str">
        <f>VLOOKUP($C947,'Info on Coh Anal Stocks'!$A$6:$K$68,2,FALSE)</f>
        <v>PS</v>
      </c>
      <c r="M947" s="14" t="str">
        <f>VLOOKUP($C947,'Info on Coh Anal Stocks'!$A$6:$K$68,3,FALSE)</f>
        <v>NPS</v>
      </c>
      <c r="N947" s="14" t="str">
        <f>VLOOKUP($C947,'Info on Coh Anal Stocks'!$A$6:$K$68,4,FALSE)</f>
        <v>Nisqually Fall Fingerling</v>
      </c>
      <c r="O947" s="14">
        <f>VLOOKUP($C947,'Info on Coh Anal Stocks'!$A$6:$K$68,5,FALSE)</f>
        <v>3</v>
      </c>
      <c r="P947" s="14">
        <f>VLOOKUP($C947,'Info on Coh Anal Stocks'!$A$6:$K$68,6,FALSE)</f>
        <v>2</v>
      </c>
      <c r="Q947" s="14">
        <f>VLOOKUP($C947,'Info on Coh Anal Stocks'!$A$6:$K$68,7,FALSE)</f>
        <v>4</v>
      </c>
      <c r="R947" s="14">
        <f>VLOOKUP($C947,'Info on Coh Anal Stocks'!$A$6:$K$68,8,FALSE)</f>
        <v>5</v>
      </c>
      <c r="S947" s="14">
        <f>VLOOKUP($C947,'Info on Coh Anal Stocks'!$A$6:$K$68,9,FALSE)</f>
        <v>0</v>
      </c>
      <c r="T947" s="14">
        <f>VLOOKUP($C947,'Info on Coh Anal Stocks'!$A$6:$K$68,10,FALSE)</f>
        <v>3</v>
      </c>
      <c r="U947">
        <f t="shared" si="57"/>
        <v>2005</v>
      </c>
      <c r="V947" s="14">
        <f>VLOOKUP($C947,'Info on Coh Anal Stocks'!$A$6:$K$68,10,FALSE)</f>
        <v>3</v>
      </c>
      <c r="W947" t="str">
        <f t="shared" si="58"/>
        <v>ocean</v>
      </c>
      <c r="X947">
        <f t="shared" si="59"/>
        <v>0</v>
      </c>
    </row>
    <row r="948" spans="1:24" x14ac:dyDescent="0.25">
      <c r="A948" s="14" t="str">
        <f t="shared" ref="A948:A1011" si="60">CONCATENATE(C948,D948)</f>
        <v>NIS2005</v>
      </c>
      <c r="B948" s="14" t="s">
        <v>36</v>
      </c>
      <c r="C948" s="14" t="s">
        <v>57</v>
      </c>
      <c r="D948" s="14">
        <v>2005</v>
      </c>
      <c r="E948" s="14">
        <v>3.0519480000000001E-3</v>
      </c>
      <c r="F948" s="14">
        <v>1.018998E-2</v>
      </c>
      <c r="G948" s="14">
        <v>2.3968989999999999E-2</v>
      </c>
      <c r="H948" s="14">
        <v>2</v>
      </c>
      <c r="I948" s="14">
        <v>5</v>
      </c>
      <c r="J948" s="14" t="s">
        <v>238</v>
      </c>
      <c r="K948" s="14">
        <v>5</v>
      </c>
      <c r="L948" s="14" t="str">
        <f>VLOOKUP($C948,'Info on Coh Anal Stocks'!$A$6:$K$68,2,FALSE)</f>
        <v>PS</v>
      </c>
      <c r="M948" s="14" t="str">
        <f>VLOOKUP($C948,'Info on Coh Anal Stocks'!$A$6:$K$68,3,FALSE)</f>
        <v>NPS</v>
      </c>
      <c r="N948" s="14" t="str">
        <f>VLOOKUP($C948,'Info on Coh Anal Stocks'!$A$6:$K$68,4,FALSE)</f>
        <v>Nisqually Fall Fingerling</v>
      </c>
      <c r="O948" s="14">
        <f>VLOOKUP($C948,'Info on Coh Anal Stocks'!$A$6:$K$68,5,FALSE)</f>
        <v>3</v>
      </c>
      <c r="P948" s="14">
        <f>VLOOKUP($C948,'Info on Coh Anal Stocks'!$A$6:$K$68,6,FALSE)</f>
        <v>2</v>
      </c>
      <c r="Q948" s="14">
        <f>VLOOKUP($C948,'Info on Coh Anal Stocks'!$A$6:$K$68,7,FALSE)</f>
        <v>4</v>
      </c>
      <c r="R948" s="14">
        <f>VLOOKUP($C948,'Info on Coh Anal Stocks'!$A$6:$K$68,8,FALSE)</f>
        <v>5</v>
      </c>
      <c r="S948" s="14">
        <f>VLOOKUP($C948,'Info on Coh Anal Stocks'!$A$6:$K$68,9,FALSE)</f>
        <v>0</v>
      </c>
      <c r="T948" s="14">
        <f>VLOOKUP($C948,'Info on Coh Anal Stocks'!$A$6:$K$68,10,FALSE)</f>
        <v>3</v>
      </c>
      <c r="U948">
        <f t="shared" ref="U948:U1011" si="61">IF($S948=0,($D948+1),($D948+2))</f>
        <v>2006</v>
      </c>
      <c r="V948" s="14">
        <f>VLOOKUP($C948,'Info on Coh Anal Stocks'!$A$6:$K$68,10,FALSE)</f>
        <v>3</v>
      </c>
      <c r="W948" t="str">
        <f t="shared" ref="W948:W1011" si="62">IF(S948=0,"ocean","stream")</f>
        <v>ocean</v>
      </c>
      <c r="X948">
        <f t="shared" si="59"/>
        <v>0</v>
      </c>
    </row>
    <row r="949" spans="1:24" x14ac:dyDescent="0.25">
      <c r="A949" s="14" t="str">
        <f t="shared" si="60"/>
        <v>NIS2006</v>
      </c>
      <c r="B949" s="14" t="s">
        <v>36</v>
      </c>
      <c r="C949" s="14" t="s">
        <v>57</v>
      </c>
      <c r="D949" s="14">
        <v>2006</v>
      </c>
      <c r="E949" s="14">
        <v>8.7911269999999995E-4</v>
      </c>
      <c r="F949" s="14">
        <v>5.478452E-3</v>
      </c>
      <c r="G949" s="14">
        <v>1.321929E-2</v>
      </c>
      <c r="H949" s="14">
        <v>2</v>
      </c>
      <c r="I949" s="14">
        <v>5</v>
      </c>
      <c r="J949" s="14" t="s">
        <v>238</v>
      </c>
      <c r="K949" s="14">
        <v>5</v>
      </c>
      <c r="L949" s="14" t="str">
        <f>VLOOKUP($C949,'Info on Coh Anal Stocks'!$A$6:$K$68,2,FALSE)</f>
        <v>PS</v>
      </c>
      <c r="M949" s="14" t="str">
        <f>VLOOKUP($C949,'Info on Coh Anal Stocks'!$A$6:$K$68,3,FALSE)</f>
        <v>NPS</v>
      </c>
      <c r="N949" s="14" t="str">
        <f>VLOOKUP($C949,'Info on Coh Anal Stocks'!$A$6:$K$68,4,FALSE)</f>
        <v>Nisqually Fall Fingerling</v>
      </c>
      <c r="O949" s="14">
        <f>VLOOKUP($C949,'Info on Coh Anal Stocks'!$A$6:$K$68,5,FALSE)</f>
        <v>3</v>
      </c>
      <c r="P949" s="14">
        <f>VLOOKUP($C949,'Info on Coh Anal Stocks'!$A$6:$K$68,6,FALSE)</f>
        <v>2</v>
      </c>
      <c r="Q949" s="14">
        <f>VLOOKUP($C949,'Info on Coh Anal Stocks'!$A$6:$K$68,7,FALSE)</f>
        <v>4</v>
      </c>
      <c r="R949" s="14">
        <f>VLOOKUP($C949,'Info on Coh Anal Stocks'!$A$6:$K$68,8,FALSE)</f>
        <v>5</v>
      </c>
      <c r="S949" s="14">
        <f>VLOOKUP($C949,'Info on Coh Anal Stocks'!$A$6:$K$68,9,FALSE)</f>
        <v>0</v>
      </c>
      <c r="T949" s="14">
        <f>VLOOKUP($C949,'Info on Coh Anal Stocks'!$A$6:$K$68,10,FALSE)</f>
        <v>3</v>
      </c>
      <c r="U949">
        <f t="shared" si="61"/>
        <v>2007</v>
      </c>
      <c r="V949" s="14">
        <f>VLOOKUP($C949,'Info on Coh Anal Stocks'!$A$6:$K$68,10,FALSE)</f>
        <v>3</v>
      </c>
      <c r="W949" t="str">
        <f t="shared" si="62"/>
        <v>ocean</v>
      </c>
      <c r="X949">
        <f t="shared" si="59"/>
        <v>0</v>
      </c>
    </row>
    <row r="950" spans="1:24" x14ac:dyDescent="0.25">
      <c r="A950" s="14" t="str">
        <f t="shared" si="60"/>
        <v>NIS2007</v>
      </c>
      <c r="B950" s="14" t="s">
        <v>36</v>
      </c>
      <c r="C950" s="14" t="s">
        <v>57</v>
      </c>
      <c r="D950" s="14">
        <v>2007</v>
      </c>
      <c r="E950" s="14">
        <v>3.6664559999999998E-3</v>
      </c>
      <c r="F950" s="14">
        <v>1.4700919999999999E-2</v>
      </c>
      <c r="G950" s="14">
        <v>3.4583339999999997E-2</v>
      </c>
      <c r="H950" s="14">
        <v>2</v>
      </c>
      <c r="I950" s="14">
        <v>5</v>
      </c>
      <c r="J950" s="14" t="s">
        <v>238</v>
      </c>
      <c r="K950" s="14">
        <v>5</v>
      </c>
      <c r="L950" s="14" t="str">
        <f>VLOOKUP($C950,'Info on Coh Anal Stocks'!$A$6:$K$68,2,FALSE)</f>
        <v>PS</v>
      </c>
      <c r="M950" s="14" t="str">
        <f>VLOOKUP($C950,'Info on Coh Anal Stocks'!$A$6:$K$68,3,FALSE)</f>
        <v>NPS</v>
      </c>
      <c r="N950" s="14" t="str">
        <f>VLOOKUP($C950,'Info on Coh Anal Stocks'!$A$6:$K$68,4,FALSE)</f>
        <v>Nisqually Fall Fingerling</v>
      </c>
      <c r="O950" s="14">
        <f>VLOOKUP($C950,'Info on Coh Anal Stocks'!$A$6:$K$68,5,FALSE)</f>
        <v>3</v>
      </c>
      <c r="P950" s="14">
        <f>VLOOKUP($C950,'Info on Coh Anal Stocks'!$A$6:$K$68,6,FALSE)</f>
        <v>2</v>
      </c>
      <c r="Q950" s="14">
        <f>VLOOKUP($C950,'Info on Coh Anal Stocks'!$A$6:$K$68,7,FALSE)</f>
        <v>4</v>
      </c>
      <c r="R950" s="14">
        <f>VLOOKUP($C950,'Info on Coh Anal Stocks'!$A$6:$K$68,8,FALSE)</f>
        <v>5</v>
      </c>
      <c r="S950" s="14">
        <f>VLOOKUP($C950,'Info on Coh Anal Stocks'!$A$6:$K$68,9,FALSE)</f>
        <v>0</v>
      </c>
      <c r="T950" s="14">
        <f>VLOOKUP($C950,'Info on Coh Anal Stocks'!$A$6:$K$68,10,FALSE)</f>
        <v>3</v>
      </c>
      <c r="U950">
        <f t="shared" si="61"/>
        <v>2008</v>
      </c>
      <c r="V950" s="14">
        <f>VLOOKUP($C950,'Info on Coh Anal Stocks'!$A$6:$K$68,10,FALSE)</f>
        <v>3</v>
      </c>
      <c r="W950" t="str">
        <f t="shared" si="62"/>
        <v>ocean</v>
      </c>
      <c r="X950">
        <f t="shared" si="59"/>
        <v>0</v>
      </c>
    </row>
    <row r="951" spans="1:24" x14ac:dyDescent="0.25">
      <c r="A951" s="14" t="str">
        <f t="shared" si="60"/>
        <v>NIS2008</v>
      </c>
      <c r="B951" s="14" t="s">
        <v>36</v>
      </c>
      <c r="C951" s="14" t="s">
        <v>57</v>
      </c>
      <c r="D951" s="14">
        <v>2008</v>
      </c>
      <c r="E951" s="14">
        <v>7.8133369999999996E-4</v>
      </c>
      <c r="F951" s="14">
        <v>4.6312660000000002E-3</v>
      </c>
      <c r="G951" s="14">
        <v>1.1418889999999999E-2</v>
      </c>
      <c r="H951" s="14">
        <v>2</v>
      </c>
      <c r="I951" s="14">
        <v>5</v>
      </c>
      <c r="J951" s="14" t="s">
        <v>238</v>
      </c>
      <c r="K951" s="14">
        <v>5</v>
      </c>
      <c r="L951" s="14" t="str">
        <f>VLOOKUP($C951,'Info on Coh Anal Stocks'!$A$6:$K$68,2,FALSE)</f>
        <v>PS</v>
      </c>
      <c r="M951" s="14" t="str">
        <f>VLOOKUP($C951,'Info on Coh Anal Stocks'!$A$6:$K$68,3,FALSE)</f>
        <v>NPS</v>
      </c>
      <c r="N951" s="14" t="str">
        <f>VLOOKUP($C951,'Info on Coh Anal Stocks'!$A$6:$K$68,4,FALSE)</f>
        <v>Nisqually Fall Fingerling</v>
      </c>
      <c r="O951" s="14">
        <f>VLOOKUP($C951,'Info on Coh Anal Stocks'!$A$6:$K$68,5,FALSE)</f>
        <v>3</v>
      </c>
      <c r="P951" s="14">
        <f>VLOOKUP($C951,'Info on Coh Anal Stocks'!$A$6:$K$68,6,FALSE)</f>
        <v>2</v>
      </c>
      <c r="Q951" s="14">
        <f>VLOOKUP($C951,'Info on Coh Anal Stocks'!$A$6:$K$68,7,FALSE)</f>
        <v>4</v>
      </c>
      <c r="R951" s="14">
        <f>VLOOKUP($C951,'Info on Coh Anal Stocks'!$A$6:$K$68,8,FALSE)</f>
        <v>5</v>
      </c>
      <c r="S951" s="14">
        <f>VLOOKUP($C951,'Info on Coh Anal Stocks'!$A$6:$K$68,9,FALSE)</f>
        <v>0</v>
      </c>
      <c r="T951" s="14">
        <f>VLOOKUP($C951,'Info on Coh Anal Stocks'!$A$6:$K$68,10,FALSE)</f>
        <v>3</v>
      </c>
      <c r="U951">
        <f t="shared" si="61"/>
        <v>2009</v>
      </c>
      <c r="V951" s="14">
        <f>VLOOKUP($C951,'Info on Coh Anal Stocks'!$A$6:$K$68,10,FALSE)</f>
        <v>3</v>
      </c>
      <c r="W951" t="str">
        <f t="shared" si="62"/>
        <v>ocean</v>
      </c>
      <c r="X951">
        <f t="shared" si="59"/>
        <v>0</v>
      </c>
    </row>
    <row r="952" spans="1:24" x14ac:dyDescent="0.25">
      <c r="A952" s="14" t="str">
        <f t="shared" si="60"/>
        <v>NIS2009</v>
      </c>
      <c r="B952" s="14" t="s">
        <v>36</v>
      </c>
      <c r="C952" s="14" t="s">
        <v>57</v>
      </c>
      <c r="D952" s="14">
        <v>2009</v>
      </c>
      <c r="E952" s="14">
        <v>2.0106759999999999E-3</v>
      </c>
      <c r="F952" s="14">
        <v>1.185195E-2</v>
      </c>
      <c r="G952" s="14">
        <v>2.9827469999999998E-2</v>
      </c>
      <c r="H952" s="14">
        <v>2</v>
      </c>
      <c r="I952" s="14">
        <v>5</v>
      </c>
      <c r="J952" s="14" t="s">
        <v>238</v>
      </c>
      <c r="K952" s="14">
        <v>5</v>
      </c>
      <c r="L952" s="14" t="str">
        <f>VLOOKUP($C952,'Info on Coh Anal Stocks'!$A$6:$K$68,2,FALSE)</f>
        <v>PS</v>
      </c>
      <c r="M952" s="14" t="str">
        <f>VLOOKUP($C952,'Info on Coh Anal Stocks'!$A$6:$K$68,3,FALSE)</f>
        <v>NPS</v>
      </c>
      <c r="N952" s="14" t="str">
        <f>VLOOKUP($C952,'Info on Coh Anal Stocks'!$A$6:$K$68,4,FALSE)</f>
        <v>Nisqually Fall Fingerling</v>
      </c>
      <c r="O952" s="14">
        <f>VLOOKUP($C952,'Info on Coh Anal Stocks'!$A$6:$K$68,5,FALSE)</f>
        <v>3</v>
      </c>
      <c r="P952" s="14">
        <f>VLOOKUP($C952,'Info on Coh Anal Stocks'!$A$6:$K$68,6,FALSE)</f>
        <v>2</v>
      </c>
      <c r="Q952" s="14">
        <f>VLOOKUP($C952,'Info on Coh Anal Stocks'!$A$6:$K$68,7,FALSE)</f>
        <v>4</v>
      </c>
      <c r="R952" s="14">
        <f>VLOOKUP($C952,'Info on Coh Anal Stocks'!$A$6:$K$68,8,FALSE)</f>
        <v>5</v>
      </c>
      <c r="S952" s="14">
        <f>VLOOKUP($C952,'Info on Coh Anal Stocks'!$A$6:$K$68,9,FALSE)</f>
        <v>0</v>
      </c>
      <c r="T952" s="14">
        <f>VLOOKUP($C952,'Info on Coh Anal Stocks'!$A$6:$K$68,10,FALSE)</f>
        <v>3</v>
      </c>
      <c r="U952">
        <f t="shared" si="61"/>
        <v>2010</v>
      </c>
      <c r="V952" s="14">
        <f>VLOOKUP($C952,'Info on Coh Anal Stocks'!$A$6:$K$68,10,FALSE)</f>
        <v>3</v>
      </c>
      <c r="W952" t="str">
        <f t="shared" si="62"/>
        <v>ocean</v>
      </c>
      <c r="X952">
        <f t="shared" si="59"/>
        <v>0</v>
      </c>
    </row>
    <row r="953" spans="1:24" x14ac:dyDescent="0.25">
      <c r="A953" s="14" t="str">
        <f t="shared" si="60"/>
        <v>NIS2010</v>
      </c>
      <c r="B953" s="14" t="s">
        <v>36</v>
      </c>
      <c r="C953" s="14" t="s">
        <v>57</v>
      </c>
      <c r="D953" s="14">
        <v>2010</v>
      </c>
      <c r="E953" s="14">
        <v>1.2336719999999999E-3</v>
      </c>
      <c r="F953" s="14">
        <v>8.0142719999999994E-3</v>
      </c>
      <c r="G953" s="14">
        <v>1.927249E-2</v>
      </c>
      <c r="H953" s="14">
        <v>2</v>
      </c>
      <c r="I953" s="14">
        <v>5</v>
      </c>
      <c r="J953" s="14" t="s">
        <v>238</v>
      </c>
      <c r="K953" s="14">
        <v>5</v>
      </c>
      <c r="L953" s="14" t="str">
        <f>VLOOKUP($C953,'Info on Coh Anal Stocks'!$A$6:$K$68,2,FALSE)</f>
        <v>PS</v>
      </c>
      <c r="M953" s="14" t="str">
        <f>VLOOKUP($C953,'Info on Coh Anal Stocks'!$A$6:$K$68,3,FALSE)</f>
        <v>NPS</v>
      </c>
      <c r="N953" s="14" t="str">
        <f>VLOOKUP($C953,'Info on Coh Anal Stocks'!$A$6:$K$68,4,FALSE)</f>
        <v>Nisqually Fall Fingerling</v>
      </c>
      <c r="O953" s="14">
        <f>VLOOKUP($C953,'Info on Coh Anal Stocks'!$A$6:$K$68,5,FALSE)</f>
        <v>3</v>
      </c>
      <c r="P953" s="14">
        <f>VLOOKUP($C953,'Info on Coh Anal Stocks'!$A$6:$K$68,6,FALSE)</f>
        <v>2</v>
      </c>
      <c r="Q953" s="14">
        <f>VLOOKUP($C953,'Info on Coh Anal Stocks'!$A$6:$K$68,7,FALSE)</f>
        <v>4</v>
      </c>
      <c r="R953" s="14">
        <f>VLOOKUP($C953,'Info on Coh Anal Stocks'!$A$6:$K$68,8,FALSE)</f>
        <v>5</v>
      </c>
      <c r="S953" s="14">
        <f>VLOOKUP($C953,'Info on Coh Anal Stocks'!$A$6:$K$68,9,FALSE)</f>
        <v>0</v>
      </c>
      <c r="T953" s="14">
        <f>VLOOKUP($C953,'Info on Coh Anal Stocks'!$A$6:$K$68,10,FALSE)</f>
        <v>3</v>
      </c>
      <c r="U953">
        <f t="shared" si="61"/>
        <v>2011</v>
      </c>
      <c r="V953" s="14">
        <f>VLOOKUP($C953,'Info on Coh Anal Stocks'!$A$6:$K$68,10,FALSE)</f>
        <v>3</v>
      </c>
      <c r="W953" t="str">
        <f t="shared" si="62"/>
        <v>ocean</v>
      </c>
      <c r="X953">
        <f t="shared" si="59"/>
        <v>0</v>
      </c>
    </row>
    <row r="954" spans="1:24" x14ac:dyDescent="0.25">
      <c r="A954" s="14" t="str">
        <f t="shared" si="60"/>
        <v>NIS2011</v>
      </c>
      <c r="B954" s="14" t="s">
        <v>36</v>
      </c>
      <c r="C954" s="14" t="s">
        <v>57</v>
      </c>
      <c r="D954" s="14">
        <v>2011</v>
      </c>
      <c r="E954" s="14">
        <v>1.264109E-3</v>
      </c>
      <c r="F954" s="14">
        <v>5.8521479999999997E-3</v>
      </c>
      <c r="G954" s="14">
        <v>1.4395710000000001E-2</v>
      </c>
      <c r="H954" s="14">
        <v>2</v>
      </c>
      <c r="I954" s="14">
        <v>5</v>
      </c>
      <c r="J954" s="14" t="s">
        <v>239</v>
      </c>
      <c r="K954" s="14">
        <v>4</v>
      </c>
      <c r="L954" s="14" t="str">
        <f>VLOOKUP($C954,'Info on Coh Anal Stocks'!$A$6:$K$68,2,FALSE)</f>
        <v>PS</v>
      </c>
      <c r="M954" s="14" t="str">
        <f>VLOOKUP($C954,'Info on Coh Anal Stocks'!$A$6:$K$68,3,FALSE)</f>
        <v>NPS</v>
      </c>
      <c r="N954" s="14" t="str">
        <f>VLOOKUP($C954,'Info on Coh Anal Stocks'!$A$6:$K$68,4,FALSE)</f>
        <v>Nisqually Fall Fingerling</v>
      </c>
      <c r="O954" s="14">
        <f>VLOOKUP($C954,'Info on Coh Anal Stocks'!$A$6:$K$68,5,FALSE)</f>
        <v>3</v>
      </c>
      <c r="P954" s="14">
        <f>VLOOKUP($C954,'Info on Coh Anal Stocks'!$A$6:$K$68,6,FALSE)</f>
        <v>2</v>
      </c>
      <c r="Q954" s="14">
        <f>VLOOKUP($C954,'Info on Coh Anal Stocks'!$A$6:$K$68,7,FALSE)</f>
        <v>4</v>
      </c>
      <c r="R954" s="14">
        <f>VLOOKUP($C954,'Info on Coh Anal Stocks'!$A$6:$K$68,8,FALSE)</f>
        <v>5</v>
      </c>
      <c r="S954" s="14">
        <f>VLOOKUP($C954,'Info on Coh Anal Stocks'!$A$6:$K$68,9,FALSE)</f>
        <v>0</v>
      </c>
      <c r="T954" s="14">
        <f>VLOOKUP($C954,'Info on Coh Anal Stocks'!$A$6:$K$68,10,FALSE)</f>
        <v>3</v>
      </c>
      <c r="U954">
        <f t="shared" si="61"/>
        <v>2012</v>
      </c>
      <c r="V954" s="14">
        <f>VLOOKUP($C954,'Info on Coh Anal Stocks'!$A$6:$K$68,10,FALSE)</f>
        <v>3</v>
      </c>
      <c r="W954" t="str">
        <f t="shared" si="62"/>
        <v>ocean</v>
      </c>
      <c r="X954">
        <f t="shared" si="59"/>
        <v>1</v>
      </c>
    </row>
    <row r="955" spans="1:24" x14ac:dyDescent="0.25">
      <c r="A955" s="14" t="str">
        <f t="shared" si="60"/>
        <v>NIS2012</v>
      </c>
      <c r="B955" s="14" t="s">
        <v>36</v>
      </c>
      <c r="C955" s="14" t="s">
        <v>57</v>
      </c>
      <c r="D955" s="14">
        <v>2012</v>
      </c>
      <c r="E955" s="19">
        <v>3.6281220000000002E-4</v>
      </c>
      <c r="F955" s="19">
        <v>1.581739E-3</v>
      </c>
      <c r="G955" s="14">
        <v>5.7651320000000001E-3</v>
      </c>
      <c r="H955" s="14">
        <v>2</v>
      </c>
      <c r="I955" s="14">
        <v>5</v>
      </c>
      <c r="J955" s="14" t="s">
        <v>239</v>
      </c>
      <c r="K955" s="14">
        <v>3</v>
      </c>
      <c r="L955" s="14" t="str">
        <f>VLOOKUP($C955,'Info on Coh Anal Stocks'!$A$6:$K$68,2,FALSE)</f>
        <v>PS</v>
      </c>
      <c r="M955" s="14" t="str">
        <f>VLOOKUP($C955,'Info on Coh Anal Stocks'!$A$6:$K$68,3,FALSE)</f>
        <v>NPS</v>
      </c>
      <c r="N955" s="14" t="str">
        <f>VLOOKUP($C955,'Info on Coh Anal Stocks'!$A$6:$K$68,4,FALSE)</f>
        <v>Nisqually Fall Fingerling</v>
      </c>
      <c r="O955" s="14">
        <f>VLOOKUP($C955,'Info on Coh Anal Stocks'!$A$6:$K$68,5,FALSE)</f>
        <v>3</v>
      </c>
      <c r="P955" s="14">
        <f>VLOOKUP($C955,'Info on Coh Anal Stocks'!$A$6:$K$68,6,FALSE)</f>
        <v>2</v>
      </c>
      <c r="Q955" s="14">
        <f>VLOOKUP($C955,'Info on Coh Anal Stocks'!$A$6:$K$68,7,FALSE)</f>
        <v>4</v>
      </c>
      <c r="R955" s="14">
        <f>VLOOKUP($C955,'Info on Coh Anal Stocks'!$A$6:$K$68,8,FALSE)</f>
        <v>5</v>
      </c>
      <c r="S955" s="14">
        <f>VLOOKUP($C955,'Info on Coh Anal Stocks'!$A$6:$K$68,9,FALSE)</f>
        <v>0</v>
      </c>
      <c r="T955" s="14">
        <f>VLOOKUP($C955,'Info on Coh Anal Stocks'!$A$6:$K$68,10,FALSE)</f>
        <v>3</v>
      </c>
      <c r="U955">
        <f t="shared" si="61"/>
        <v>2013</v>
      </c>
      <c r="V955" s="14">
        <f>VLOOKUP($C955,'Info on Coh Anal Stocks'!$A$6:$K$68,10,FALSE)</f>
        <v>3</v>
      </c>
      <c r="W955" t="str">
        <f t="shared" si="62"/>
        <v>ocean</v>
      </c>
      <c r="X955">
        <f t="shared" si="59"/>
        <v>2</v>
      </c>
    </row>
    <row r="956" spans="1:24" x14ac:dyDescent="0.25">
      <c r="A956" s="14" t="str">
        <f t="shared" si="60"/>
        <v>NIS2013</v>
      </c>
      <c r="B956" s="14" t="s">
        <v>36</v>
      </c>
      <c r="C956" s="14" t="s">
        <v>57</v>
      </c>
      <c r="D956" s="14">
        <v>2013</v>
      </c>
      <c r="E956" s="19">
        <v>1.4303510000000001E-3</v>
      </c>
      <c r="F956" s="14">
        <v>1.4303510000000001E-3</v>
      </c>
      <c r="G956" s="14">
        <v>1.5593589999999999E-2</v>
      </c>
      <c r="H956" s="14">
        <v>2</v>
      </c>
      <c r="I956" s="14">
        <v>5</v>
      </c>
      <c r="J956" s="14" t="s">
        <v>239</v>
      </c>
      <c r="K956" s="14">
        <v>2</v>
      </c>
      <c r="L956" s="14" t="str">
        <f>VLOOKUP($C956,'Info on Coh Anal Stocks'!$A$6:$K$68,2,FALSE)</f>
        <v>PS</v>
      </c>
      <c r="M956" s="14" t="str">
        <f>VLOOKUP($C956,'Info on Coh Anal Stocks'!$A$6:$K$68,3,FALSE)</f>
        <v>NPS</v>
      </c>
      <c r="N956" s="14" t="str">
        <f>VLOOKUP($C956,'Info on Coh Anal Stocks'!$A$6:$K$68,4,FALSE)</f>
        <v>Nisqually Fall Fingerling</v>
      </c>
      <c r="O956" s="14">
        <f>VLOOKUP($C956,'Info on Coh Anal Stocks'!$A$6:$K$68,5,FALSE)</f>
        <v>3</v>
      </c>
      <c r="P956" s="14">
        <f>VLOOKUP($C956,'Info on Coh Anal Stocks'!$A$6:$K$68,6,FALSE)</f>
        <v>2</v>
      </c>
      <c r="Q956" s="14">
        <f>VLOOKUP($C956,'Info on Coh Anal Stocks'!$A$6:$K$68,7,FALSE)</f>
        <v>4</v>
      </c>
      <c r="R956" s="14">
        <f>VLOOKUP($C956,'Info on Coh Anal Stocks'!$A$6:$K$68,8,FALSE)</f>
        <v>5</v>
      </c>
      <c r="S956" s="14">
        <f>VLOOKUP($C956,'Info on Coh Anal Stocks'!$A$6:$K$68,9,FALSE)</f>
        <v>0</v>
      </c>
      <c r="T956" s="14">
        <f>VLOOKUP($C956,'Info on Coh Anal Stocks'!$A$6:$K$68,10,FALSE)</f>
        <v>3</v>
      </c>
      <c r="U956">
        <f t="shared" si="61"/>
        <v>2014</v>
      </c>
      <c r="V956" s="14">
        <f>VLOOKUP($C956,'Info on Coh Anal Stocks'!$A$6:$K$68,10,FALSE)</f>
        <v>3</v>
      </c>
      <c r="W956" t="str">
        <f t="shared" si="62"/>
        <v>ocean</v>
      </c>
      <c r="X956">
        <f t="shared" si="59"/>
        <v>3</v>
      </c>
    </row>
    <row r="957" spans="1:24" x14ac:dyDescent="0.25">
      <c r="A957" s="14" t="str">
        <f t="shared" si="60"/>
        <v>NKS1981</v>
      </c>
      <c r="B957" s="14" t="s">
        <v>36</v>
      </c>
      <c r="C957" s="14" t="s">
        <v>59</v>
      </c>
      <c r="D957" s="14">
        <v>1981</v>
      </c>
      <c r="E957" s="14">
        <v>6.0649079999999995E-4</v>
      </c>
      <c r="F957" s="14">
        <v>9.2621779999999994E-3</v>
      </c>
      <c r="G957" s="14">
        <v>2.399188E-2</v>
      </c>
      <c r="H957" s="14">
        <v>2</v>
      </c>
      <c r="I957" s="14">
        <v>5</v>
      </c>
      <c r="J957" s="14" t="s">
        <v>238</v>
      </c>
      <c r="K957" s="14">
        <v>5</v>
      </c>
      <c r="L957" s="14" t="str">
        <f>VLOOKUP($C957,'Info on Coh Anal Stocks'!$A$6:$K$68,2,FALSE)</f>
        <v>PS</v>
      </c>
      <c r="M957" s="14" t="str">
        <f>VLOOKUP($C957,'Info on Coh Anal Stocks'!$A$6:$K$68,3,FALSE)</f>
        <v>NPS</v>
      </c>
      <c r="N957" s="14" t="str">
        <f>VLOOKUP($C957,'Info on Coh Anal Stocks'!$A$6:$K$68,4,FALSE)</f>
        <v>Nooksack Spring Yearling</v>
      </c>
      <c r="O957" s="14">
        <f>VLOOKUP($C957,'Info on Coh Anal Stocks'!$A$6:$K$68,5,FALSE)</f>
        <v>3</v>
      </c>
      <c r="P957" s="14">
        <f>VLOOKUP($C957,'Info on Coh Anal Stocks'!$A$6:$K$68,6,FALSE)</f>
        <v>2</v>
      </c>
      <c r="Q957" s="14">
        <f>VLOOKUP($C957,'Info on Coh Anal Stocks'!$A$6:$K$68,7,FALSE)</f>
        <v>4</v>
      </c>
      <c r="R957" s="14">
        <f>VLOOKUP($C957,'Info on Coh Anal Stocks'!$A$6:$K$68,8,FALSE)</f>
        <v>5</v>
      </c>
      <c r="S957" s="14">
        <f>VLOOKUP($C957,'Info on Coh Anal Stocks'!$A$6:$K$68,9,FALSE)</f>
        <v>1</v>
      </c>
      <c r="T957" s="14">
        <f>VLOOKUP($C957,'Info on Coh Anal Stocks'!$A$6:$K$68,10,FALSE)</f>
        <v>1</v>
      </c>
      <c r="U957">
        <f t="shared" si="61"/>
        <v>1983</v>
      </c>
      <c r="V957" s="14">
        <f>VLOOKUP($C957,'Info on Coh Anal Stocks'!$A$6:$K$68,10,FALSE)</f>
        <v>1</v>
      </c>
      <c r="W957" t="str">
        <f t="shared" si="62"/>
        <v>stream</v>
      </c>
      <c r="X957">
        <f t="shared" si="59"/>
        <v>0</v>
      </c>
    </row>
    <row r="958" spans="1:24" x14ac:dyDescent="0.25">
      <c r="A958" s="14" t="str">
        <f t="shared" si="60"/>
        <v>NKS1982</v>
      </c>
      <c r="B958" s="14" t="s">
        <v>36</v>
      </c>
      <c r="C958" s="14" t="s">
        <v>59</v>
      </c>
      <c r="D958" s="14">
        <v>1982</v>
      </c>
      <c r="E958" s="14">
        <v>2.5567660000000002E-4</v>
      </c>
      <c r="F958" s="14">
        <v>4.0823420000000001E-3</v>
      </c>
      <c r="G958" s="14">
        <v>1.1384419999999999E-2</v>
      </c>
      <c r="H958" s="14">
        <v>2</v>
      </c>
      <c r="I958" s="14">
        <v>5</v>
      </c>
      <c r="J958" s="14" t="s">
        <v>238</v>
      </c>
      <c r="K958" s="14">
        <v>5</v>
      </c>
      <c r="L958" s="14" t="str">
        <f>VLOOKUP($C958,'Info on Coh Anal Stocks'!$A$6:$K$68,2,FALSE)</f>
        <v>PS</v>
      </c>
      <c r="M958" s="14" t="str">
        <f>VLOOKUP($C958,'Info on Coh Anal Stocks'!$A$6:$K$68,3,FALSE)</f>
        <v>NPS</v>
      </c>
      <c r="N958" s="14" t="str">
        <f>VLOOKUP($C958,'Info on Coh Anal Stocks'!$A$6:$K$68,4,FALSE)</f>
        <v>Nooksack Spring Yearling</v>
      </c>
      <c r="O958" s="14">
        <f>VLOOKUP($C958,'Info on Coh Anal Stocks'!$A$6:$K$68,5,FALSE)</f>
        <v>3</v>
      </c>
      <c r="P958" s="14">
        <f>VLOOKUP($C958,'Info on Coh Anal Stocks'!$A$6:$K$68,6,FALSE)</f>
        <v>2</v>
      </c>
      <c r="Q958" s="14">
        <f>VLOOKUP($C958,'Info on Coh Anal Stocks'!$A$6:$K$68,7,FALSE)</f>
        <v>4</v>
      </c>
      <c r="R958" s="14">
        <f>VLOOKUP($C958,'Info on Coh Anal Stocks'!$A$6:$K$68,8,FALSE)</f>
        <v>5</v>
      </c>
      <c r="S958" s="14">
        <f>VLOOKUP($C958,'Info on Coh Anal Stocks'!$A$6:$K$68,9,FALSE)</f>
        <v>1</v>
      </c>
      <c r="T958" s="14">
        <f>VLOOKUP($C958,'Info on Coh Anal Stocks'!$A$6:$K$68,10,FALSE)</f>
        <v>1</v>
      </c>
      <c r="U958">
        <f t="shared" si="61"/>
        <v>1984</v>
      </c>
      <c r="V958" s="14">
        <f>VLOOKUP($C958,'Info on Coh Anal Stocks'!$A$6:$K$68,10,FALSE)</f>
        <v>1</v>
      </c>
      <c r="W958" t="str">
        <f t="shared" si="62"/>
        <v>stream</v>
      </c>
      <c r="X958">
        <f t="shared" si="59"/>
        <v>0</v>
      </c>
    </row>
    <row r="959" spans="1:24" x14ac:dyDescent="0.25">
      <c r="A959" s="14" t="str">
        <f t="shared" si="60"/>
        <v>NKS1983</v>
      </c>
      <c r="B959" s="14" t="s">
        <v>36</v>
      </c>
      <c r="C959" s="14" t="s">
        <v>59</v>
      </c>
      <c r="D959" s="14">
        <v>1983</v>
      </c>
      <c r="E959" s="14" t="s">
        <v>142</v>
      </c>
      <c r="F959" s="14" t="s">
        <v>142</v>
      </c>
      <c r="G959" s="14" t="s">
        <v>142</v>
      </c>
      <c r="H959" s="14" t="s">
        <v>142</v>
      </c>
      <c r="I959" s="14" t="s">
        <v>142</v>
      </c>
      <c r="J959" s="14" t="s">
        <v>142</v>
      </c>
      <c r="K959" s="14" t="s">
        <v>142</v>
      </c>
      <c r="L959" s="14" t="str">
        <f>VLOOKUP($C959,'Info on Coh Anal Stocks'!$A$6:$K$68,2,FALSE)</f>
        <v>PS</v>
      </c>
      <c r="M959" s="14" t="str">
        <f>VLOOKUP($C959,'Info on Coh Anal Stocks'!$A$6:$K$68,3,FALSE)</f>
        <v>NPS</v>
      </c>
      <c r="N959" s="14" t="str">
        <f>VLOOKUP($C959,'Info on Coh Anal Stocks'!$A$6:$K$68,4,FALSE)</f>
        <v>Nooksack Spring Yearling</v>
      </c>
      <c r="O959" s="14">
        <f>VLOOKUP($C959,'Info on Coh Anal Stocks'!$A$6:$K$68,5,FALSE)</f>
        <v>3</v>
      </c>
      <c r="P959" s="14">
        <f>VLOOKUP($C959,'Info on Coh Anal Stocks'!$A$6:$K$68,6,FALSE)</f>
        <v>2</v>
      </c>
      <c r="Q959" s="14">
        <f>VLOOKUP($C959,'Info on Coh Anal Stocks'!$A$6:$K$68,7,FALSE)</f>
        <v>4</v>
      </c>
      <c r="R959" s="14">
        <f>VLOOKUP($C959,'Info on Coh Anal Stocks'!$A$6:$K$68,8,FALSE)</f>
        <v>5</v>
      </c>
      <c r="S959" s="14">
        <f>VLOOKUP($C959,'Info on Coh Anal Stocks'!$A$6:$K$68,9,FALSE)</f>
        <v>1</v>
      </c>
      <c r="T959" s="14">
        <f>VLOOKUP($C959,'Info on Coh Anal Stocks'!$A$6:$K$68,10,FALSE)</f>
        <v>1</v>
      </c>
      <c r="U959">
        <f t="shared" si="61"/>
        <v>1985</v>
      </c>
      <c r="V959" s="14">
        <f>VLOOKUP($C959,'Info on Coh Anal Stocks'!$A$6:$K$68,10,FALSE)</f>
        <v>1</v>
      </c>
      <c r="W959" t="str">
        <f t="shared" si="62"/>
        <v>stream</v>
      </c>
      <c r="X959" t="str">
        <f t="shared" si="59"/>
        <v>na</v>
      </c>
    </row>
    <row r="960" spans="1:24" x14ac:dyDescent="0.25">
      <c r="A960" s="14" t="str">
        <f t="shared" si="60"/>
        <v>NKS1984</v>
      </c>
      <c r="B960" s="14" t="s">
        <v>36</v>
      </c>
      <c r="C960" s="14" t="s">
        <v>59</v>
      </c>
      <c r="D960" s="14">
        <v>1984</v>
      </c>
      <c r="E960" s="14">
        <v>1.9009579999999999E-3</v>
      </c>
      <c r="F960" s="14">
        <v>1.4062089999999999E-2</v>
      </c>
      <c r="G960" s="14">
        <v>3.6015470000000001E-2</v>
      </c>
      <c r="H960" s="14">
        <v>2</v>
      </c>
      <c r="I960" s="14">
        <v>5</v>
      </c>
      <c r="J960" s="14" t="s">
        <v>238</v>
      </c>
      <c r="K960" s="14">
        <v>5</v>
      </c>
      <c r="L960" s="14" t="str">
        <f>VLOOKUP($C960,'Info on Coh Anal Stocks'!$A$6:$K$68,2,FALSE)</f>
        <v>PS</v>
      </c>
      <c r="M960" s="14" t="str">
        <f>VLOOKUP($C960,'Info on Coh Anal Stocks'!$A$6:$K$68,3,FALSE)</f>
        <v>NPS</v>
      </c>
      <c r="N960" s="14" t="str">
        <f>VLOOKUP($C960,'Info on Coh Anal Stocks'!$A$6:$K$68,4,FALSE)</f>
        <v>Nooksack Spring Yearling</v>
      </c>
      <c r="O960" s="14">
        <f>VLOOKUP($C960,'Info on Coh Anal Stocks'!$A$6:$K$68,5,FALSE)</f>
        <v>3</v>
      </c>
      <c r="P960" s="14">
        <f>VLOOKUP($C960,'Info on Coh Anal Stocks'!$A$6:$K$68,6,FALSE)</f>
        <v>2</v>
      </c>
      <c r="Q960" s="14">
        <f>VLOOKUP($C960,'Info on Coh Anal Stocks'!$A$6:$K$68,7,FALSE)</f>
        <v>4</v>
      </c>
      <c r="R960" s="14">
        <f>VLOOKUP($C960,'Info on Coh Anal Stocks'!$A$6:$K$68,8,FALSE)</f>
        <v>5</v>
      </c>
      <c r="S960" s="14">
        <f>VLOOKUP($C960,'Info on Coh Anal Stocks'!$A$6:$K$68,9,FALSE)</f>
        <v>1</v>
      </c>
      <c r="T960" s="14">
        <f>VLOOKUP($C960,'Info on Coh Anal Stocks'!$A$6:$K$68,10,FALSE)</f>
        <v>1</v>
      </c>
      <c r="U960">
        <f t="shared" si="61"/>
        <v>1986</v>
      </c>
      <c r="V960" s="14">
        <f>VLOOKUP($C960,'Info on Coh Anal Stocks'!$A$6:$K$68,10,FALSE)</f>
        <v>1</v>
      </c>
      <c r="W960" t="str">
        <f t="shared" si="62"/>
        <v>stream</v>
      </c>
      <c r="X960">
        <f t="shared" si="59"/>
        <v>0</v>
      </c>
    </row>
    <row r="961" spans="1:24" x14ac:dyDescent="0.25">
      <c r="A961" s="14" t="str">
        <f t="shared" si="60"/>
        <v>NKS1985</v>
      </c>
      <c r="B961" s="14" t="s">
        <v>36</v>
      </c>
      <c r="C961" s="14" t="s">
        <v>59</v>
      </c>
      <c r="D961" s="14">
        <v>1985</v>
      </c>
      <c r="E961" s="14" t="s">
        <v>142</v>
      </c>
      <c r="F961" s="14" t="s">
        <v>142</v>
      </c>
      <c r="G961" s="14" t="s">
        <v>142</v>
      </c>
      <c r="H961" s="14" t="s">
        <v>142</v>
      </c>
      <c r="I961" s="14" t="s">
        <v>142</v>
      </c>
      <c r="J961" s="14" t="s">
        <v>142</v>
      </c>
      <c r="K961" s="14" t="s">
        <v>142</v>
      </c>
      <c r="L961" s="14" t="str">
        <f>VLOOKUP($C961,'Info on Coh Anal Stocks'!$A$6:$K$68,2,FALSE)</f>
        <v>PS</v>
      </c>
      <c r="M961" s="14" t="str">
        <f>VLOOKUP($C961,'Info on Coh Anal Stocks'!$A$6:$K$68,3,FALSE)</f>
        <v>NPS</v>
      </c>
      <c r="N961" s="14" t="str">
        <f>VLOOKUP($C961,'Info on Coh Anal Stocks'!$A$6:$K$68,4,FALSE)</f>
        <v>Nooksack Spring Yearling</v>
      </c>
      <c r="O961" s="14">
        <f>VLOOKUP($C961,'Info on Coh Anal Stocks'!$A$6:$K$68,5,FALSE)</f>
        <v>3</v>
      </c>
      <c r="P961" s="14">
        <f>VLOOKUP($C961,'Info on Coh Anal Stocks'!$A$6:$K$68,6,FALSE)</f>
        <v>2</v>
      </c>
      <c r="Q961" s="14">
        <f>VLOOKUP($C961,'Info on Coh Anal Stocks'!$A$6:$K$68,7,FALSE)</f>
        <v>4</v>
      </c>
      <c r="R961" s="14">
        <f>VLOOKUP($C961,'Info on Coh Anal Stocks'!$A$6:$K$68,8,FALSE)</f>
        <v>5</v>
      </c>
      <c r="S961" s="14">
        <f>VLOOKUP($C961,'Info on Coh Anal Stocks'!$A$6:$K$68,9,FALSE)</f>
        <v>1</v>
      </c>
      <c r="T961" s="14">
        <f>VLOOKUP($C961,'Info on Coh Anal Stocks'!$A$6:$K$68,10,FALSE)</f>
        <v>1</v>
      </c>
      <c r="U961">
        <f t="shared" si="61"/>
        <v>1987</v>
      </c>
      <c r="V961" s="14">
        <f>VLOOKUP($C961,'Info on Coh Anal Stocks'!$A$6:$K$68,10,FALSE)</f>
        <v>1</v>
      </c>
      <c r="W961" t="str">
        <f t="shared" si="62"/>
        <v>stream</v>
      </c>
      <c r="X961" t="str">
        <f t="shared" si="59"/>
        <v>na</v>
      </c>
    </row>
    <row r="962" spans="1:24" x14ac:dyDescent="0.25">
      <c r="A962" s="14" t="str">
        <f t="shared" si="60"/>
        <v>NKS1986</v>
      </c>
      <c r="B962" s="14" t="s">
        <v>36</v>
      </c>
      <c r="C962" s="14" t="s">
        <v>59</v>
      </c>
      <c r="D962" s="14">
        <v>1986</v>
      </c>
      <c r="E962" s="19">
        <v>4.9888880000000001E-5</v>
      </c>
      <c r="F962" s="14">
        <v>3.8105769999999999E-4</v>
      </c>
      <c r="G962" s="14">
        <v>9.8714229999999998E-4</v>
      </c>
      <c r="H962" s="14">
        <v>2</v>
      </c>
      <c r="I962" s="14">
        <v>5</v>
      </c>
      <c r="J962" s="14" t="s">
        <v>238</v>
      </c>
      <c r="K962" s="14">
        <v>5</v>
      </c>
      <c r="L962" s="14" t="str">
        <f>VLOOKUP($C962,'Info on Coh Anal Stocks'!$A$6:$K$68,2,FALSE)</f>
        <v>PS</v>
      </c>
      <c r="M962" s="14" t="str">
        <f>VLOOKUP($C962,'Info on Coh Anal Stocks'!$A$6:$K$68,3,FALSE)</f>
        <v>NPS</v>
      </c>
      <c r="N962" s="14" t="str">
        <f>VLOOKUP($C962,'Info on Coh Anal Stocks'!$A$6:$K$68,4,FALSE)</f>
        <v>Nooksack Spring Yearling</v>
      </c>
      <c r="O962" s="14">
        <f>VLOOKUP($C962,'Info on Coh Anal Stocks'!$A$6:$K$68,5,FALSE)</f>
        <v>3</v>
      </c>
      <c r="P962" s="14">
        <f>VLOOKUP($C962,'Info on Coh Anal Stocks'!$A$6:$K$68,6,FALSE)</f>
        <v>2</v>
      </c>
      <c r="Q962" s="14">
        <f>VLOOKUP($C962,'Info on Coh Anal Stocks'!$A$6:$K$68,7,FALSE)</f>
        <v>4</v>
      </c>
      <c r="R962" s="14">
        <f>VLOOKUP($C962,'Info on Coh Anal Stocks'!$A$6:$K$68,8,FALSE)</f>
        <v>5</v>
      </c>
      <c r="S962" s="14">
        <f>VLOOKUP($C962,'Info on Coh Anal Stocks'!$A$6:$K$68,9,FALSE)</f>
        <v>1</v>
      </c>
      <c r="T962" s="14">
        <f>VLOOKUP($C962,'Info on Coh Anal Stocks'!$A$6:$K$68,10,FALSE)</f>
        <v>1</v>
      </c>
      <c r="U962">
        <f t="shared" si="61"/>
        <v>1988</v>
      </c>
      <c r="V962" s="14">
        <f>VLOOKUP($C962,'Info on Coh Anal Stocks'!$A$6:$K$68,10,FALSE)</f>
        <v>1</v>
      </c>
      <c r="W962" t="str">
        <f t="shared" si="62"/>
        <v>stream</v>
      </c>
      <c r="X962">
        <f t="shared" si="59"/>
        <v>0</v>
      </c>
    </row>
    <row r="963" spans="1:24" x14ac:dyDescent="0.25">
      <c r="A963" s="14" t="str">
        <f t="shared" si="60"/>
        <v>NKS1987</v>
      </c>
      <c r="B963" s="14" t="s">
        <v>36</v>
      </c>
      <c r="C963" s="14" t="s">
        <v>59</v>
      </c>
      <c r="D963" s="14">
        <v>1987</v>
      </c>
      <c r="E963" s="14">
        <v>3.5864939999999997E-4</v>
      </c>
      <c r="F963" s="14">
        <v>1.420269E-3</v>
      </c>
      <c r="G963" s="14">
        <v>3.5344650000000001E-3</v>
      </c>
      <c r="H963" s="14">
        <v>2</v>
      </c>
      <c r="I963" s="14">
        <v>5</v>
      </c>
      <c r="J963" s="14" t="s">
        <v>238</v>
      </c>
      <c r="K963" s="14">
        <v>5</v>
      </c>
      <c r="L963" s="14" t="str">
        <f>VLOOKUP($C963,'Info on Coh Anal Stocks'!$A$6:$K$68,2,FALSE)</f>
        <v>PS</v>
      </c>
      <c r="M963" s="14" t="str">
        <f>VLOOKUP($C963,'Info on Coh Anal Stocks'!$A$6:$K$68,3,FALSE)</f>
        <v>NPS</v>
      </c>
      <c r="N963" s="14" t="str">
        <f>VLOOKUP($C963,'Info on Coh Anal Stocks'!$A$6:$K$68,4,FALSE)</f>
        <v>Nooksack Spring Yearling</v>
      </c>
      <c r="O963" s="14">
        <f>VLOOKUP($C963,'Info on Coh Anal Stocks'!$A$6:$K$68,5,FALSE)</f>
        <v>3</v>
      </c>
      <c r="P963" s="14">
        <f>VLOOKUP($C963,'Info on Coh Anal Stocks'!$A$6:$K$68,6,FALSE)</f>
        <v>2</v>
      </c>
      <c r="Q963" s="14">
        <f>VLOOKUP($C963,'Info on Coh Anal Stocks'!$A$6:$K$68,7,FALSE)</f>
        <v>4</v>
      </c>
      <c r="R963" s="14">
        <f>VLOOKUP($C963,'Info on Coh Anal Stocks'!$A$6:$K$68,8,FALSE)</f>
        <v>5</v>
      </c>
      <c r="S963" s="14">
        <f>VLOOKUP($C963,'Info on Coh Anal Stocks'!$A$6:$K$68,9,FALSE)</f>
        <v>1</v>
      </c>
      <c r="T963" s="14">
        <f>VLOOKUP($C963,'Info on Coh Anal Stocks'!$A$6:$K$68,10,FALSE)</f>
        <v>1</v>
      </c>
      <c r="U963">
        <f t="shared" si="61"/>
        <v>1989</v>
      </c>
      <c r="V963" s="14">
        <f>VLOOKUP($C963,'Info on Coh Anal Stocks'!$A$6:$K$68,10,FALSE)</f>
        <v>1</v>
      </c>
      <c r="W963" t="str">
        <f t="shared" si="62"/>
        <v>stream</v>
      </c>
      <c r="X963">
        <f t="shared" si="59"/>
        <v>0</v>
      </c>
    </row>
    <row r="964" spans="1:24" x14ac:dyDescent="0.25">
      <c r="A964" s="14" t="str">
        <f t="shared" si="60"/>
        <v>NKS1988</v>
      </c>
      <c r="B964" s="14" t="s">
        <v>36</v>
      </c>
      <c r="C964" s="14" t="s">
        <v>59</v>
      </c>
      <c r="D964" s="14">
        <v>1988</v>
      </c>
      <c r="E964" s="14">
        <v>4.8147160000000001E-4</v>
      </c>
      <c r="F964" s="14">
        <v>4.5968270000000004E-3</v>
      </c>
      <c r="G964" s="14">
        <v>1.2073230000000001E-2</v>
      </c>
      <c r="H964" s="14">
        <v>2</v>
      </c>
      <c r="I964" s="14">
        <v>5</v>
      </c>
      <c r="J964" s="14" t="s">
        <v>238</v>
      </c>
      <c r="K964" s="14">
        <v>5</v>
      </c>
      <c r="L964" s="14" t="str">
        <f>VLOOKUP($C964,'Info on Coh Anal Stocks'!$A$6:$K$68,2,FALSE)</f>
        <v>PS</v>
      </c>
      <c r="M964" s="14" t="str">
        <f>VLOOKUP($C964,'Info on Coh Anal Stocks'!$A$6:$K$68,3,FALSE)</f>
        <v>NPS</v>
      </c>
      <c r="N964" s="14" t="str">
        <f>VLOOKUP($C964,'Info on Coh Anal Stocks'!$A$6:$K$68,4,FALSE)</f>
        <v>Nooksack Spring Yearling</v>
      </c>
      <c r="O964" s="14">
        <f>VLOOKUP($C964,'Info on Coh Anal Stocks'!$A$6:$K$68,5,FALSE)</f>
        <v>3</v>
      </c>
      <c r="P964" s="14">
        <f>VLOOKUP($C964,'Info on Coh Anal Stocks'!$A$6:$K$68,6,FALSE)</f>
        <v>2</v>
      </c>
      <c r="Q964" s="14">
        <f>VLOOKUP($C964,'Info on Coh Anal Stocks'!$A$6:$K$68,7,FALSE)</f>
        <v>4</v>
      </c>
      <c r="R964" s="14">
        <f>VLOOKUP($C964,'Info on Coh Anal Stocks'!$A$6:$K$68,8,FALSE)</f>
        <v>5</v>
      </c>
      <c r="S964" s="14">
        <f>VLOOKUP($C964,'Info on Coh Anal Stocks'!$A$6:$K$68,9,FALSE)</f>
        <v>1</v>
      </c>
      <c r="T964" s="14">
        <f>VLOOKUP($C964,'Info on Coh Anal Stocks'!$A$6:$K$68,10,FALSE)</f>
        <v>1</v>
      </c>
      <c r="U964">
        <f t="shared" si="61"/>
        <v>1990</v>
      </c>
      <c r="V964" s="14">
        <f>VLOOKUP($C964,'Info on Coh Anal Stocks'!$A$6:$K$68,10,FALSE)</f>
        <v>1</v>
      </c>
      <c r="W964" t="str">
        <f t="shared" si="62"/>
        <v>stream</v>
      </c>
      <c r="X964">
        <f t="shared" si="59"/>
        <v>0</v>
      </c>
    </row>
    <row r="965" spans="1:24" x14ac:dyDescent="0.25">
      <c r="A965" s="14" t="str">
        <f t="shared" si="60"/>
        <v>NKS1989</v>
      </c>
      <c r="B965" s="14" t="s">
        <v>36</v>
      </c>
      <c r="C965" s="14" t="s">
        <v>59</v>
      </c>
      <c r="D965" s="14">
        <v>1989</v>
      </c>
      <c r="E965" s="14">
        <v>9.0438309999999996E-4</v>
      </c>
      <c r="F965" s="14">
        <v>6.218337E-3</v>
      </c>
      <c r="G965" s="14">
        <v>1.54819E-2</v>
      </c>
      <c r="H965" s="14">
        <v>2</v>
      </c>
      <c r="I965" s="14">
        <v>5</v>
      </c>
      <c r="J965" s="14" t="s">
        <v>238</v>
      </c>
      <c r="K965" s="14">
        <v>5</v>
      </c>
      <c r="L965" s="14" t="str">
        <f>VLOOKUP($C965,'Info on Coh Anal Stocks'!$A$6:$K$68,2,FALSE)</f>
        <v>PS</v>
      </c>
      <c r="M965" s="14" t="str">
        <f>VLOOKUP($C965,'Info on Coh Anal Stocks'!$A$6:$K$68,3,FALSE)</f>
        <v>NPS</v>
      </c>
      <c r="N965" s="14" t="str">
        <f>VLOOKUP($C965,'Info on Coh Anal Stocks'!$A$6:$K$68,4,FALSE)</f>
        <v>Nooksack Spring Yearling</v>
      </c>
      <c r="O965" s="14">
        <f>VLOOKUP($C965,'Info on Coh Anal Stocks'!$A$6:$K$68,5,FALSE)</f>
        <v>3</v>
      </c>
      <c r="P965" s="14">
        <f>VLOOKUP($C965,'Info on Coh Anal Stocks'!$A$6:$K$68,6,FALSE)</f>
        <v>2</v>
      </c>
      <c r="Q965" s="14">
        <f>VLOOKUP($C965,'Info on Coh Anal Stocks'!$A$6:$K$68,7,FALSE)</f>
        <v>4</v>
      </c>
      <c r="R965" s="14">
        <f>VLOOKUP($C965,'Info on Coh Anal Stocks'!$A$6:$K$68,8,FALSE)</f>
        <v>5</v>
      </c>
      <c r="S965" s="14">
        <f>VLOOKUP($C965,'Info on Coh Anal Stocks'!$A$6:$K$68,9,FALSE)</f>
        <v>1</v>
      </c>
      <c r="T965" s="14">
        <f>VLOOKUP($C965,'Info on Coh Anal Stocks'!$A$6:$K$68,10,FALSE)</f>
        <v>1</v>
      </c>
      <c r="U965">
        <f t="shared" si="61"/>
        <v>1991</v>
      </c>
      <c r="V965" s="14">
        <f>VLOOKUP($C965,'Info on Coh Anal Stocks'!$A$6:$K$68,10,FALSE)</f>
        <v>1</v>
      </c>
      <c r="W965" t="str">
        <f t="shared" si="62"/>
        <v>stream</v>
      </c>
      <c r="X965">
        <f t="shared" si="59"/>
        <v>0</v>
      </c>
    </row>
    <row r="966" spans="1:24" x14ac:dyDescent="0.25">
      <c r="A966" s="14" t="str">
        <f t="shared" si="60"/>
        <v>NKS1990</v>
      </c>
      <c r="B966" s="14" t="s">
        <v>36</v>
      </c>
      <c r="C966" s="14" t="s">
        <v>59</v>
      </c>
      <c r="D966" s="14">
        <v>1990</v>
      </c>
      <c r="E966" s="14">
        <v>1.9903329999999999E-3</v>
      </c>
      <c r="F966" s="14">
        <v>7.4830039999999997E-3</v>
      </c>
      <c r="G966" s="14">
        <v>1.8536250000000001E-2</v>
      </c>
      <c r="H966" s="14">
        <v>2</v>
      </c>
      <c r="I966" s="14">
        <v>5</v>
      </c>
      <c r="J966" s="14" t="s">
        <v>238</v>
      </c>
      <c r="K966" s="14">
        <v>5</v>
      </c>
      <c r="L966" s="14" t="str">
        <f>VLOOKUP($C966,'Info on Coh Anal Stocks'!$A$6:$K$68,2,FALSE)</f>
        <v>PS</v>
      </c>
      <c r="M966" s="14" t="str">
        <f>VLOOKUP($C966,'Info on Coh Anal Stocks'!$A$6:$K$68,3,FALSE)</f>
        <v>NPS</v>
      </c>
      <c r="N966" s="14" t="str">
        <f>VLOOKUP($C966,'Info on Coh Anal Stocks'!$A$6:$K$68,4,FALSE)</f>
        <v>Nooksack Spring Yearling</v>
      </c>
      <c r="O966" s="14">
        <f>VLOOKUP($C966,'Info on Coh Anal Stocks'!$A$6:$K$68,5,FALSE)</f>
        <v>3</v>
      </c>
      <c r="P966" s="14">
        <f>VLOOKUP($C966,'Info on Coh Anal Stocks'!$A$6:$K$68,6,FALSE)</f>
        <v>2</v>
      </c>
      <c r="Q966" s="14">
        <f>VLOOKUP($C966,'Info on Coh Anal Stocks'!$A$6:$K$68,7,FALSE)</f>
        <v>4</v>
      </c>
      <c r="R966" s="14">
        <f>VLOOKUP($C966,'Info on Coh Anal Stocks'!$A$6:$K$68,8,FALSE)</f>
        <v>5</v>
      </c>
      <c r="S966" s="14">
        <f>VLOOKUP($C966,'Info on Coh Anal Stocks'!$A$6:$K$68,9,FALSE)</f>
        <v>1</v>
      </c>
      <c r="T966" s="14">
        <f>VLOOKUP($C966,'Info on Coh Anal Stocks'!$A$6:$K$68,10,FALSE)</f>
        <v>1</v>
      </c>
      <c r="U966">
        <f t="shared" si="61"/>
        <v>1992</v>
      </c>
      <c r="V966" s="14">
        <f>VLOOKUP($C966,'Info on Coh Anal Stocks'!$A$6:$K$68,10,FALSE)</f>
        <v>1</v>
      </c>
      <c r="W966" t="str">
        <f t="shared" si="62"/>
        <v>stream</v>
      </c>
      <c r="X966">
        <f t="shared" si="59"/>
        <v>0</v>
      </c>
    </row>
    <row r="967" spans="1:24" x14ac:dyDescent="0.25">
      <c r="A967" s="14" t="str">
        <f t="shared" si="60"/>
        <v>NKS1991</v>
      </c>
      <c r="B967" s="14" t="s">
        <v>36</v>
      </c>
      <c r="C967" s="14" t="s">
        <v>59</v>
      </c>
      <c r="D967" s="14">
        <v>1991</v>
      </c>
      <c r="E967" s="14" t="s">
        <v>142</v>
      </c>
      <c r="F967" s="14" t="s">
        <v>142</v>
      </c>
      <c r="G967" s="14" t="s">
        <v>142</v>
      </c>
      <c r="H967" s="14" t="s">
        <v>142</v>
      </c>
      <c r="I967" s="14" t="s">
        <v>142</v>
      </c>
      <c r="J967" s="14" t="s">
        <v>142</v>
      </c>
      <c r="K967" s="14" t="s">
        <v>142</v>
      </c>
      <c r="L967" s="14" t="str">
        <f>VLOOKUP($C967,'Info on Coh Anal Stocks'!$A$6:$K$68,2,FALSE)</f>
        <v>PS</v>
      </c>
      <c r="M967" s="14" t="str">
        <f>VLOOKUP($C967,'Info on Coh Anal Stocks'!$A$6:$K$68,3,FALSE)</f>
        <v>NPS</v>
      </c>
      <c r="N967" s="14" t="str">
        <f>VLOOKUP($C967,'Info on Coh Anal Stocks'!$A$6:$K$68,4,FALSE)</f>
        <v>Nooksack Spring Yearling</v>
      </c>
      <c r="O967" s="14">
        <f>VLOOKUP($C967,'Info on Coh Anal Stocks'!$A$6:$K$68,5,FALSE)</f>
        <v>3</v>
      </c>
      <c r="P967" s="14">
        <f>VLOOKUP($C967,'Info on Coh Anal Stocks'!$A$6:$K$68,6,FALSE)</f>
        <v>2</v>
      </c>
      <c r="Q967" s="14">
        <f>VLOOKUP($C967,'Info on Coh Anal Stocks'!$A$6:$K$68,7,FALSE)</f>
        <v>4</v>
      </c>
      <c r="R967" s="14">
        <f>VLOOKUP($C967,'Info on Coh Anal Stocks'!$A$6:$K$68,8,FALSE)</f>
        <v>5</v>
      </c>
      <c r="S967" s="14">
        <f>VLOOKUP($C967,'Info on Coh Anal Stocks'!$A$6:$K$68,9,FALSE)</f>
        <v>1</v>
      </c>
      <c r="T967" s="14">
        <f>VLOOKUP($C967,'Info on Coh Anal Stocks'!$A$6:$K$68,10,FALSE)</f>
        <v>1</v>
      </c>
      <c r="U967">
        <f t="shared" si="61"/>
        <v>1993</v>
      </c>
      <c r="V967" s="14">
        <f>VLOOKUP($C967,'Info on Coh Anal Stocks'!$A$6:$K$68,10,FALSE)</f>
        <v>1</v>
      </c>
      <c r="W967" t="str">
        <f t="shared" si="62"/>
        <v>stream</v>
      </c>
      <c r="X967" t="str">
        <f t="shared" si="59"/>
        <v>na</v>
      </c>
    </row>
    <row r="968" spans="1:24" x14ac:dyDescent="0.25">
      <c r="A968" s="14" t="str">
        <f t="shared" si="60"/>
        <v>NKS1992</v>
      </c>
      <c r="B968" s="14" t="s">
        <v>36</v>
      </c>
      <c r="C968" s="14" t="s">
        <v>59</v>
      </c>
      <c r="D968" s="14">
        <v>1992</v>
      </c>
      <c r="E968" s="14">
        <v>3.1618549999999998E-4</v>
      </c>
      <c r="F968" s="14">
        <v>1.606157E-3</v>
      </c>
      <c r="G968" s="14">
        <v>4.039061E-3</v>
      </c>
      <c r="H968" s="14">
        <v>2</v>
      </c>
      <c r="I968" s="14">
        <v>5</v>
      </c>
      <c r="J968" s="14" t="s">
        <v>238</v>
      </c>
      <c r="K968" s="14">
        <v>5</v>
      </c>
      <c r="L968" s="14" t="str">
        <f>VLOOKUP($C968,'Info on Coh Anal Stocks'!$A$6:$K$68,2,FALSE)</f>
        <v>PS</v>
      </c>
      <c r="M968" s="14" t="str">
        <f>VLOOKUP($C968,'Info on Coh Anal Stocks'!$A$6:$K$68,3,FALSE)</f>
        <v>NPS</v>
      </c>
      <c r="N968" s="14" t="str">
        <f>VLOOKUP($C968,'Info on Coh Anal Stocks'!$A$6:$K$68,4,FALSE)</f>
        <v>Nooksack Spring Yearling</v>
      </c>
      <c r="O968" s="14">
        <f>VLOOKUP($C968,'Info on Coh Anal Stocks'!$A$6:$K$68,5,FALSE)</f>
        <v>3</v>
      </c>
      <c r="P968" s="14">
        <f>VLOOKUP($C968,'Info on Coh Anal Stocks'!$A$6:$K$68,6,FALSE)</f>
        <v>2</v>
      </c>
      <c r="Q968" s="14">
        <f>VLOOKUP($C968,'Info on Coh Anal Stocks'!$A$6:$K$68,7,FALSE)</f>
        <v>4</v>
      </c>
      <c r="R968" s="14">
        <f>VLOOKUP($C968,'Info on Coh Anal Stocks'!$A$6:$K$68,8,FALSE)</f>
        <v>5</v>
      </c>
      <c r="S968" s="14">
        <f>VLOOKUP($C968,'Info on Coh Anal Stocks'!$A$6:$K$68,9,FALSE)</f>
        <v>1</v>
      </c>
      <c r="T968" s="14">
        <f>VLOOKUP($C968,'Info on Coh Anal Stocks'!$A$6:$K$68,10,FALSE)</f>
        <v>1</v>
      </c>
      <c r="U968">
        <f t="shared" si="61"/>
        <v>1994</v>
      </c>
      <c r="V968" s="14">
        <f>VLOOKUP($C968,'Info on Coh Anal Stocks'!$A$6:$K$68,10,FALSE)</f>
        <v>1</v>
      </c>
      <c r="W968" t="str">
        <f t="shared" si="62"/>
        <v>stream</v>
      </c>
      <c r="X968">
        <f t="shared" si="59"/>
        <v>0</v>
      </c>
    </row>
    <row r="969" spans="1:24" x14ac:dyDescent="0.25">
      <c r="A969" s="14" t="str">
        <f t="shared" si="60"/>
        <v>NKS1993</v>
      </c>
      <c r="B969" s="14" t="s">
        <v>36</v>
      </c>
      <c r="C969" s="14" t="s">
        <v>59</v>
      </c>
      <c r="D969" s="14">
        <v>1993</v>
      </c>
      <c r="E969" s="14">
        <v>3.286985E-4</v>
      </c>
      <c r="F969" s="14">
        <v>1.3886300000000001E-3</v>
      </c>
      <c r="G969" s="14">
        <v>3.4268139999999998E-3</v>
      </c>
      <c r="H969" s="14">
        <v>2</v>
      </c>
      <c r="I969" s="14">
        <v>5</v>
      </c>
      <c r="J969" s="14" t="s">
        <v>238</v>
      </c>
      <c r="K969" s="14">
        <v>5</v>
      </c>
      <c r="L969" s="14" t="str">
        <f>VLOOKUP($C969,'Info on Coh Anal Stocks'!$A$6:$K$68,2,FALSE)</f>
        <v>PS</v>
      </c>
      <c r="M969" s="14" t="str">
        <f>VLOOKUP($C969,'Info on Coh Anal Stocks'!$A$6:$K$68,3,FALSE)</f>
        <v>NPS</v>
      </c>
      <c r="N969" s="14" t="str">
        <f>VLOOKUP($C969,'Info on Coh Anal Stocks'!$A$6:$K$68,4,FALSE)</f>
        <v>Nooksack Spring Yearling</v>
      </c>
      <c r="O969" s="14">
        <f>VLOOKUP($C969,'Info on Coh Anal Stocks'!$A$6:$K$68,5,FALSE)</f>
        <v>3</v>
      </c>
      <c r="P969" s="14">
        <f>VLOOKUP($C969,'Info on Coh Anal Stocks'!$A$6:$K$68,6,FALSE)</f>
        <v>2</v>
      </c>
      <c r="Q969" s="14">
        <f>VLOOKUP($C969,'Info on Coh Anal Stocks'!$A$6:$K$68,7,FALSE)</f>
        <v>4</v>
      </c>
      <c r="R969" s="14">
        <f>VLOOKUP($C969,'Info on Coh Anal Stocks'!$A$6:$K$68,8,FALSE)</f>
        <v>5</v>
      </c>
      <c r="S969" s="14">
        <f>VLOOKUP($C969,'Info on Coh Anal Stocks'!$A$6:$K$68,9,FALSE)</f>
        <v>1</v>
      </c>
      <c r="T969" s="14">
        <f>VLOOKUP($C969,'Info on Coh Anal Stocks'!$A$6:$K$68,10,FALSE)</f>
        <v>1</v>
      </c>
      <c r="U969">
        <f t="shared" si="61"/>
        <v>1995</v>
      </c>
      <c r="V969" s="14">
        <f>VLOOKUP($C969,'Info on Coh Anal Stocks'!$A$6:$K$68,10,FALSE)</f>
        <v>1</v>
      </c>
      <c r="W969" t="str">
        <f t="shared" si="62"/>
        <v>stream</v>
      </c>
      <c r="X969">
        <f t="shared" si="59"/>
        <v>0</v>
      </c>
    </row>
    <row r="970" spans="1:24" x14ac:dyDescent="0.25">
      <c r="A970" s="14" t="str">
        <f t="shared" si="60"/>
        <v>NKS1994</v>
      </c>
      <c r="B970" s="14" t="s">
        <v>36</v>
      </c>
      <c r="C970" s="14" t="s">
        <v>59</v>
      </c>
      <c r="D970" s="14">
        <v>1994</v>
      </c>
      <c r="E970" s="14">
        <v>3.0644929999999997E-4</v>
      </c>
      <c r="F970" s="14">
        <v>9.0459540000000004E-4</v>
      </c>
      <c r="G970" s="14">
        <v>2.2171309999999998E-3</v>
      </c>
      <c r="H970" s="14">
        <v>2</v>
      </c>
      <c r="I970" s="14">
        <v>5</v>
      </c>
      <c r="J970" s="14" t="s">
        <v>238</v>
      </c>
      <c r="K970" s="14">
        <v>5</v>
      </c>
      <c r="L970" s="14" t="str">
        <f>VLOOKUP($C970,'Info on Coh Anal Stocks'!$A$6:$K$68,2,FALSE)</f>
        <v>PS</v>
      </c>
      <c r="M970" s="14" t="str">
        <f>VLOOKUP($C970,'Info on Coh Anal Stocks'!$A$6:$K$68,3,FALSE)</f>
        <v>NPS</v>
      </c>
      <c r="N970" s="14" t="str">
        <f>VLOOKUP($C970,'Info on Coh Anal Stocks'!$A$6:$K$68,4,FALSE)</f>
        <v>Nooksack Spring Yearling</v>
      </c>
      <c r="O970" s="14">
        <f>VLOOKUP($C970,'Info on Coh Anal Stocks'!$A$6:$K$68,5,FALSE)</f>
        <v>3</v>
      </c>
      <c r="P970" s="14">
        <f>VLOOKUP($C970,'Info on Coh Anal Stocks'!$A$6:$K$68,6,FALSE)</f>
        <v>2</v>
      </c>
      <c r="Q970" s="14">
        <f>VLOOKUP($C970,'Info on Coh Anal Stocks'!$A$6:$K$68,7,FALSE)</f>
        <v>4</v>
      </c>
      <c r="R970" s="14">
        <f>VLOOKUP($C970,'Info on Coh Anal Stocks'!$A$6:$K$68,8,FALSE)</f>
        <v>5</v>
      </c>
      <c r="S970" s="14">
        <f>VLOOKUP($C970,'Info on Coh Anal Stocks'!$A$6:$K$68,9,FALSE)</f>
        <v>1</v>
      </c>
      <c r="T970" s="14">
        <f>VLOOKUP($C970,'Info on Coh Anal Stocks'!$A$6:$K$68,10,FALSE)</f>
        <v>1</v>
      </c>
      <c r="U970">
        <f t="shared" si="61"/>
        <v>1996</v>
      </c>
      <c r="V970" s="14">
        <f>VLOOKUP($C970,'Info on Coh Anal Stocks'!$A$6:$K$68,10,FALSE)</f>
        <v>1</v>
      </c>
      <c r="W970" t="str">
        <f t="shared" si="62"/>
        <v>stream</v>
      </c>
      <c r="X970">
        <f t="shared" ref="X970:X1033" si="63">IF(EXACT(I970,"na"),"na",I970-K970)</f>
        <v>0</v>
      </c>
    </row>
    <row r="971" spans="1:24" x14ac:dyDescent="0.25">
      <c r="A971" s="14" t="str">
        <f t="shared" si="60"/>
        <v>NKS1995</v>
      </c>
      <c r="B971" s="14" t="s">
        <v>36</v>
      </c>
      <c r="C971" s="14" t="s">
        <v>59</v>
      </c>
      <c r="D971" s="14">
        <v>1995</v>
      </c>
      <c r="E971" s="14">
        <v>1.2372549999999999E-4</v>
      </c>
      <c r="F971" s="14">
        <v>5.9913489999999995E-4</v>
      </c>
      <c r="G971" s="14">
        <v>1.502073E-3</v>
      </c>
      <c r="H971" s="14">
        <v>2</v>
      </c>
      <c r="I971" s="14">
        <v>5</v>
      </c>
      <c r="J971" s="14" t="s">
        <v>238</v>
      </c>
      <c r="K971" s="14">
        <v>5</v>
      </c>
      <c r="L971" s="14" t="str">
        <f>VLOOKUP($C971,'Info on Coh Anal Stocks'!$A$6:$K$68,2,FALSE)</f>
        <v>PS</v>
      </c>
      <c r="M971" s="14" t="str">
        <f>VLOOKUP($C971,'Info on Coh Anal Stocks'!$A$6:$K$68,3,FALSE)</f>
        <v>NPS</v>
      </c>
      <c r="N971" s="14" t="str">
        <f>VLOOKUP($C971,'Info on Coh Anal Stocks'!$A$6:$K$68,4,FALSE)</f>
        <v>Nooksack Spring Yearling</v>
      </c>
      <c r="O971" s="14">
        <f>VLOOKUP($C971,'Info on Coh Anal Stocks'!$A$6:$K$68,5,FALSE)</f>
        <v>3</v>
      </c>
      <c r="P971" s="14">
        <f>VLOOKUP($C971,'Info on Coh Anal Stocks'!$A$6:$K$68,6,FALSE)</f>
        <v>2</v>
      </c>
      <c r="Q971" s="14">
        <f>VLOOKUP($C971,'Info on Coh Anal Stocks'!$A$6:$K$68,7,FALSE)</f>
        <v>4</v>
      </c>
      <c r="R971" s="14">
        <f>VLOOKUP($C971,'Info on Coh Anal Stocks'!$A$6:$K$68,8,FALSE)</f>
        <v>5</v>
      </c>
      <c r="S971" s="14">
        <f>VLOOKUP($C971,'Info on Coh Anal Stocks'!$A$6:$K$68,9,FALSE)</f>
        <v>1</v>
      </c>
      <c r="T971" s="14">
        <f>VLOOKUP($C971,'Info on Coh Anal Stocks'!$A$6:$K$68,10,FALSE)</f>
        <v>1</v>
      </c>
      <c r="U971">
        <f t="shared" si="61"/>
        <v>1997</v>
      </c>
      <c r="V971" s="14">
        <f>VLOOKUP($C971,'Info on Coh Anal Stocks'!$A$6:$K$68,10,FALSE)</f>
        <v>1</v>
      </c>
      <c r="W971" t="str">
        <f t="shared" si="62"/>
        <v>stream</v>
      </c>
      <c r="X971">
        <f t="shared" si="63"/>
        <v>0</v>
      </c>
    </row>
    <row r="972" spans="1:24" x14ac:dyDescent="0.25">
      <c r="A972" s="14" t="str">
        <f t="shared" si="60"/>
        <v>NKS1996</v>
      </c>
      <c r="B972" s="14" t="s">
        <v>36</v>
      </c>
      <c r="C972" s="14" t="s">
        <v>59</v>
      </c>
      <c r="D972" s="14">
        <v>1996</v>
      </c>
      <c r="E972" s="14">
        <v>2.5325469999999998E-4</v>
      </c>
      <c r="F972" s="14">
        <v>2.3009559999999998E-3</v>
      </c>
      <c r="G972" s="14">
        <v>6.0590710000000001E-3</v>
      </c>
      <c r="H972" s="14">
        <v>2</v>
      </c>
      <c r="I972" s="14">
        <v>5</v>
      </c>
      <c r="J972" s="14" t="s">
        <v>238</v>
      </c>
      <c r="K972" s="14">
        <v>5</v>
      </c>
      <c r="L972" s="14" t="str">
        <f>VLOOKUP($C972,'Info on Coh Anal Stocks'!$A$6:$K$68,2,FALSE)</f>
        <v>PS</v>
      </c>
      <c r="M972" s="14" t="str">
        <f>VLOOKUP($C972,'Info on Coh Anal Stocks'!$A$6:$K$68,3,FALSE)</f>
        <v>NPS</v>
      </c>
      <c r="N972" s="14" t="str">
        <f>VLOOKUP($C972,'Info on Coh Anal Stocks'!$A$6:$K$68,4,FALSE)</f>
        <v>Nooksack Spring Yearling</v>
      </c>
      <c r="O972" s="14">
        <f>VLOOKUP($C972,'Info on Coh Anal Stocks'!$A$6:$K$68,5,FALSE)</f>
        <v>3</v>
      </c>
      <c r="P972" s="14">
        <f>VLOOKUP($C972,'Info on Coh Anal Stocks'!$A$6:$K$68,6,FALSE)</f>
        <v>2</v>
      </c>
      <c r="Q972" s="14">
        <f>VLOOKUP($C972,'Info on Coh Anal Stocks'!$A$6:$K$68,7,FALSE)</f>
        <v>4</v>
      </c>
      <c r="R972" s="14">
        <f>VLOOKUP($C972,'Info on Coh Anal Stocks'!$A$6:$K$68,8,FALSE)</f>
        <v>5</v>
      </c>
      <c r="S972" s="14">
        <f>VLOOKUP($C972,'Info on Coh Anal Stocks'!$A$6:$K$68,9,FALSE)</f>
        <v>1</v>
      </c>
      <c r="T972" s="14">
        <f>VLOOKUP($C972,'Info on Coh Anal Stocks'!$A$6:$K$68,10,FALSE)</f>
        <v>1</v>
      </c>
      <c r="U972">
        <f t="shared" si="61"/>
        <v>1998</v>
      </c>
      <c r="V972" s="14">
        <f>VLOOKUP($C972,'Info on Coh Anal Stocks'!$A$6:$K$68,10,FALSE)</f>
        <v>1</v>
      </c>
      <c r="W972" t="str">
        <f t="shared" si="62"/>
        <v>stream</v>
      </c>
      <c r="X972">
        <f t="shared" si="63"/>
        <v>0</v>
      </c>
    </row>
    <row r="973" spans="1:24" x14ac:dyDescent="0.25">
      <c r="A973" s="14" t="str">
        <f t="shared" si="60"/>
        <v>NSF1988</v>
      </c>
      <c r="B973" s="14" t="s">
        <v>36</v>
      </c>
      <c r="C973" s="14" t="s">
        <v>61</v>
      </c>
      <c r="D973" s="14">
        <v>1988</v>
      </c>
      <c r="E973" s="19">
        <v>4.4711569999999999E-5</v>
      </c>
      <c r="F973" s="14">
        <v>1.105965E-3</v>
      </c>
      <c r="G973" s="14">
        <v>2.9282599999999998E-3</v>
      </c>
      <c r="H973" s="14">
        <v>2</v>
      </c>
      <c r="I973" s="14">
        <v>5</v>
      </c>
      <c r="J973" s="14" t="s">
        <v>238</v>
      </c>
      <c r="K973" s="14">
        <v>5</v>
      </c>
      <c r="L973" s="14" t="str">
        <f>VLOOKUP($C973,'Info on Coh Anal Stocks'!$A$6:$K$68,2,FALSE)</f>
        <v>PS</v>
      </c>
      <c r="M973" s="14" t="str">
        <f>VLOOKUP($C973,'Info on Coh Anal Stocks'!$A$6:$K$68,3,FALSE)</f>
        <v>NPS</v>
      </c>
      <c r="N973" s="14" t="str">
        <f>VLOOKUP($C973,'Info on Coh Anal Stocks'!$A$6:$K$68,4,FALSE)</f>
        <v>Nooksack Spring Fingerling</v>
      </c>
      <c r="O973" s="14">
        <f>VLOOKUP($C973,'Info on Coh Anal Stocks'!$A$6:$K$68,5,FALSE)</f>
        <v>3</v>
      </c>
      <c r="P973" s="14">
        <f>VLOOKUP($C973,'Info on Coh Anal Stocks'!$A$6:$K$68,6,FALSE)</f>
        <v>2</v>
      </c>
      <c r="Q973" s="14">
        <f>VLOOKUP($C973,'Info on Coh Anal Stocks'!$A$6:$K$68,7,FALSE)</f>
        <v>4</v>
      </c>
      <c r="R973" s="14">
        <f>VLOOKUP($C973,'Info on Coh Anal Stocks'!$A$6:$K$68,8,FALSE)</f>
        <v>5</v>
      </c>
      <c r="S973" s="14">
        <f>VLOOKUP($C973,'Info on Coh Anal Stocks'!$A$6:$K$68,9,FALSE)</f>
        <v>1</v>
      </c>
      <c r="T973" s="14">
        <f>VLOOKUP($C973,'Info on Coh Anal Stocks'!$A$6:$K$68,10,FALSE)</f>
        <v>1</v>
      </c>
      <c r="U973">
        <f t="shared" si="61"/>
        <v>1990</v>
      </c>
      <c r="V973" s="14">
        <f>VLOOKUP($C973,'Info on Coh Anal Stocks'!$A$6:$K$68,10,FALSE)</f>
        <v>1</v>
      </c>
      <c r="W973" t="str">
        <f t="shared" si="62"/>
        <v>stream</v>
      </c>
      <c r="X973">
        <f t="shared" si="63"/>
        <v>0</v>
      </c>
    </row>
    <row r="974" spans="1:24" x14ac:dyDescent="0.25">
      <c r="A974" s="14" t="str">
        <f t="shared" si="60"/>
        <v>NSF1989</v>
      </c>
      <c r="B974" s="14" t="s">
        <v>36</v>
      </c>
      <c r="C974" s="14" t="s">
        <v>61</v>
      </c>
      <c r="D974" s="14">
        <v>1989</v>
      </c>
      <c r="E974" s="19">
        <v>2.5746470000000002E-4</v>
      </c>
      <c r="F974" s="14">
        <v>2.5523350000000002E-3</v>
      </c>
      <c r="G974" s="14">
        <v>6.5495780000000003E-3</v>
      </c>
      <c r="H974" s="14">
        <v>2</v>
      </c>
      <c r="I974" s="14">
        <v>5</v>
      </c>
      <c r="J974" s="14" t="s">
        <v>238</v>
      </c>
      <c r="K974" s="14">
        <v>5</v>
      </c>
      <c r="L974" s="14" t="str">
        <f>VLOOKUP($C974,'Info on Coh Anal Stocks'!$A$6:$K$68,2,FALSE)</f>
        <v>PS</v>
      </c>
      <c r="M974" s="14" t="str">
        <f>VLOOKUP($C974,'Info on Coh Anal Stocks'!$A$6:$K$68,3,FALSE)</f>
        <v>NPS</v>
      </c>
      <c r="N974" s="14" t="str">
        <f>VLOOKUP($C974,'Info on Coh Anal Stocks'!$A$6:$K$68,4,FALSE)</f>
        <v>Nooksack Spring Fingerling</v>
      </c>
      <c r="O974" s="14">
        <f>VLOOKUP($C974,'Info on Coh Anal Stocks'!$A$6:$K$68,5,FALSE)</f>
        <v>3</v>
      </c>
      <c r="P974" s="14">
        <f>VLOOKUP($C974,'Info on Coh Anal Stocks'!$A$6:$K$68,6,FALSE)</f>
        <v>2</v>
      </c>
      <c r="Q974" s="14">
        <f>VLOOKUP($C974,'Info on Coh Anal Stocks'!$A$6:$K$68,7,FALSE)</f>
        <v>4</v>
      </c>
      <c r="R974" s="14">
        <f>VLOOKUP($C974,'Info on Coh Anal Stocks'!$A$6:$K$68,8,FALSE)</f>
        <v>5</v>
      </c>
      <c r="S974" s="14">
        <f>VLOOKUP($C974,'Info on Coh Anal Stocks'!$A$6:$K$68,9,FALSE)</f>
        <v>1</v>
      </c>
      <c r="T974" s="14">
        <f>VLOOKUP($C974,'Info on Coh Anal Stocks'!$A$6:$K$68,10,FALSE)</f>
        <v>1</v>
      </c>
      <c r="U974">
        <f t="shared" si="61"/>
        <v>1991</v>
      </c>
      <c r="V974" s="14">
        <f>VLOOKUP($C974,'Info on Coh Anal Stocks'!$A$6:$K$68,10,FALSE)</f>
        <v>1</v>
      </c>
      <c r="W974" t="str">
        <f t="shared" si="62"/>
        <v>stream</v>
      </c>
      <c r="X974">
        <f t="shared" si="63"/>
        <v>0</v>
      </c>
    </row>
    <row r="975" spans="1:24" x14ac:dyDescent="0.25">
      <c r="A975" s="14" t="str">
        <f t="shared" si="60"/>
        <v>NSF1990</v>
      </c>
      <c r="B975" s="14" t="s">
        <v>36</v>
      </c>
      <c r="C975" s="14" t="s">
        <v>61</v>
      </c>
      <c r="D975" s="14">
        <v>1990</v>
      </c>
      <c r="E975" s="14" t="s">
        <v>142</v>
      </c>
      <c r="F975" s="14" t="s">
        <v>142</v>
      </c>
      <c r="G975" s="14" t="s">
        <v>142</v>
      </c>
      <c r="H975" s="14" t="s">
        <v>142</v>
      </c>
      <c r="I975" s="14" t="s">
        <v>142</v>
      </c>
      <c r="J975" s="14" t="s">
        <v>142</v>
      </c>
      <c r="K975" s="14" t="s">
        <v>142</v>
      </c>
      <c r="L975" s="14" t="str">
        <f>VLOOKUP($C975,'Info on Coh Anal Stocks'!$A$6:$K$68,2,FALSE)</f>
        <v>PS</v>
      </c>
      <c r="M975" s="14" t="str">
        <f>VLOOKUP($C975,'Info on Coh Anal Stocks'!$A$6:$K$68,3,FALSE)</f>
        <v>NPS</v>
      </c>
      <c r="N975" s="14" t="str">
        <f>VLOOKUP($C975,'Info on Coh Anal Stocks'!$A$6:$K$68,4,FALSE)</f>
        <v>Nooksack Spring Fingerling</v>
      </c>
      <c r="O975" s="14">
        <f>VLOOKUP($C975,'Info on Coh Anal Stocks'!$A$6:$K$68,5,FALSE)</f>
        <v>3</v>
      </c>
      <c r="P975" s="14">
        <f>VLOOKUP($C975,'Info on Coh Anal Stocks'!$A$6:$K$68,6,FALSE)</f>
        <v>2</v>
      </c>
      <c r="Q975" s="14">
        <f>VLOOKUP($C975,'Info on Coh Anal Stocks'!$A$6:$K$68,7,FALSE)</f>
        <v>4</v>
      </c>
      <c r="R975" s="14">
        <f>VLOOKUP($C975,'Info on Coh Anal Stocks'!$A$6:$K$68,8,FALSE)</f>
        <v>5</v>
      </c>
      <c r="S975" s="14">
        <f>VLOOKUP($C975,'Info on Coh Anal Stocks'!$A$6:$K$68,9,FALSE)</f>
        <v>1</v>
      </c>
      <c r="T975" s="14">
        <f>VLOOKUP($C975,'Info on Coh Anal Stocks'!$A$6:$K$68,10,FALSE)</f>
        <v>1</v>
      </c>
      <c r="U975">
        <f t="shared" si="61"/>
        <v>1992</v>
      </c>
      <c r="V975" s="14">
        <f>VLOOKUP($C975,'Info on Coh Anal Stocks'!$A$6:$K$68,10,FALSE)</f>
        <v>1</v>
      </c>
      <c r="W975" t="str">
        <f t="shared" si="62"/>
        <v>stream</v>
      </c>
      <c r="X975" t="str">
        <f t="shared" si="63"/>
        <v>na</v>
      </c>
    </row>
    <row r="976" spans="1:24" x14ac:dyDescent="0.25">
      <c r="A976" s="14" t="str">
        <f t="shared" si="60"/>
        <v>NSF1991</v>
      </c>
      <c r="B976" s="14" t="s">
        <v>36</v>
      </c>
      <c r="C976" s="14" t="s">
        <v>61</v>
      </c>
      <c r="D976" s="14">
        <v>1991</v>
      </c>
      <c r="E976" s="14" t="s">
        <v>142</v>
      </c>
      <c r="F976" s="14" t="s">
        <v>142</v>
      </c>
      <c r="G976" s="14" t="s">
        <v>142</v>
      </c>
      <c r="H976" s="14" t="s">
        <v>142</v>
      </c>
      <c r="I976" s="14" t="s">
        <v>142</v>
      </c>
      <c r="J976" s="14" t="s">
        <v>142</v>
      </c>
      <c r="K976" s="14" t="s">
        <v>142</v>
      </c>
      <c r="L976" s="14" t="str">
        <f>VLOOKUP($C976,'Info on Coh Anal Stocks'!$A$6:$K$68,2,FALSE)</f>
        <v>PS</v>
      </c>
      <c r="M976" s="14" t="str">
        <f>VLOOKUP($C976,'Info on Coh Anal Stocks'!$A$6:$K$68,3,FALSE)</f>
        <v>NPS</v>
      </c>
      <c r="N976" s="14" t="str">
        <f>VLOOKUP($C976,'Info on Coh Anal Stocks'!$A$6:$K$68,4,FALSE)</f>
        <v>Nooksack Spring Fingerling</v>
      </c>
      <c r="O976" s="14">
        <f>VLOOKUP($C976,'Info on Coh Anal Stocks'!$A$6:$K$68,5,FALSE)</f>
        <v>3</v>
      </c>
      <c r="P976" s="14">
        <f>VLOOKUP($C976,'Info on Coh Anal Stocks'!$A$6:$K$68,6,FALSE)</f>
        <v>2</v>
      </c>
      <c r="Q976" s="14">
        <f>VLOOKUP($C976,'Info on Coh Anal Stocks'!$A$6:$K$68,7,FALSE)</f>
        <v>4</v>
      </c>
      <c r="R976" s="14">
        <f>VLOOKUP($C976,'Info on Coh Anal Stocks'!$A$6:$K$68,8,FALSE)</f>
        <v>5</v>
      </c>
      <c r="S976" s="14">
        <f>VLOOKUP($C976,'Info on Coh Anal Stocks'!$A$6:$K$68,9,FALSE)</f>
        <v>1</v>
      </c>
      <c r="T976" s="14">
        <f>VLOOKUP($C976,'Info on Coh Anal Stocks'!$A$6:$K$68,10,FALSE)</f>
        <v>1</v>
      </c>
      <c r="U976">
        <f t="shared" si="61"/>
        <v>1993</v>
      </c>
      <c r="V976" s="14">
        <f>VLOOKUP($C976,'Info on Coh Anal Stocks'!$A$6:$K$68,10,FALSE)</f>
        <v>1</v>
      </c>
      <c r="W976" t="str">
        <f t="shared" si="62"/>
        <v>stream</v>
      </c>
      <c r="X976" t="str">
        <f t="shared" si="63"/>
        <v>na</v>
      </c>
    </row>
    <row r="977" spans="1:24" x14ac:dyDescent="0.25">
      <c r="A977" s="14" t="str">
        <f t="shared" si="60"/>
        <v>NSF1992</v>
      </c>
      <c r="B977" s="14" t="s">
        <v>36</v>
      </c>
      <c r="C977" s="14" t="s">
        <v>61</v>
      </c>
      <c r="D977" s="14">
        <v>1992</v>
      </c>
      <c r="E977" s="14">
        <v>2.3965759999999999E-4</v>
      </c>
      <c r="F977" s="14">
        <v>1.1191700000000001E-3</v>
      </c>
      <c r="G977" s="14">
        <v>2.7156239999999998E-3</v>
      </c>
      <c r="H977" s="14">
        <v>2</v>
      </c>
      <c r="I977" s="14">
        <v>5</v>
      </c>
      <c r="J977" s="14" t="s">
        <v>238</v>
      </c>
      <c r="K977" s="14">
        <v>5</v>
      </c>
      <c r="L977" s="14" t="str">
        <f>VLOOKUP($C977,'Info on Coh Anal Stocks'!$A$6:$K$68,2,FALSE)</f>
        <v>PS</v>
      </c>
      <c r="M977" s="14" t="str">
        <f>VLOOKUP($C977,'Info on Coh Anal Stocks'!$A$6:$K$68,3,FALSE)</f>
        <v>NPS</v>
      </c>
      <c r="N977" s="14" t="str">
        <f>VLOOKUP($C977,'Info on Coh Anal Stocks'!$A$6:$K$68,4,FALSE)</f>
        <v>Nooksack Spring Fingerling</v>
      </c>
      <c r="O977" s="14">
        <f>VLOOKUP($C977,'Info on Coh Anal Stocks'!$A$6:$K$68,5,FALSE)</f>
        <v>3</v>
      </c>
      <c r="P977" s="14">
        <f>VLOOKUP($C977,'Info on Coh Anal Stocks'!$A$6:$K$68,6,FALSE)</f>
        <v>2</v>
      </c>
      <c r="Q977" s="14">
        <f>VLOOKUP($C977,'Info on Coh Anal Stocks'!$A$6:$K$68,7,FALSE)</f>
        <v>4</v>
      </c>
      <c r="R977" s="14">
        <f>VLOOKUP($C977,'Info on Coh Anal Stocks'!$A$6:$K$68,8,FALSE)</f>
        <v>5</v>
      </c>
      <c r="S977" s="14">
        <f>VLOOKUP($C977,'Info on Coh Anal Stocks'!$A$6:$K$68,9,FALSE)</f>
        <v>1</v>
      </c>
      <c r="T977" s="14">
        <f>VLOOKUP($C977,'Info on Coh Anal Stocks'!$A$6:$K$68,10,FALSE)</f>
        <v>1</v>
      </c>
      <c r="U977">
        <f t="shared" si="61"/>
        <v>1994</v>
      </c>
      <c r="V977" s="14">
        <f>VLOOKUP($C977,'Info on Coh Anal Stocks'!$A$6:$K$68,10,FALSE)</f>
        <v>1</v>
      </c>
      <c r="W977" t="str">
        <f t="shared" si="62"/>
        <v>stream</v>
      </c>
      <c r="X977">
        <f t="shared" si="63"/>
        <v>0</v>
      </c>
    </row>
    <row r="978" spans="1:24" x14ac:dyDescent="0.25">
      <c r="A978" s="14" t="str">
        <f t="shared" si="60"/>
        <v>NSF1993</v>
      </c>
      <c r="B978" s="14" t="s">
        <v>36</v>
      </c>
      <c r="C978" s="14" t="s">
        <v>61</v>
      </c>
      <c r="D978" s="14">
        <v>1993</v>
      </c>
      <c r="E978" s="14">
        <v>6.4752050000000002E-4</v>
      </c>
      <c r="F978" s="14">
        <v>3.5565309999999999E-3</v>
      </c>
      <c r="G978" s="14">
        <v>9.064641E-3</v>
      </c>
      <c r="H978" s="14">
        <v>2</v>
      </c>
      <c r="I978" s="14">
        <v>5</v>
      </c>
      <c r="J978" s="14" t="s">
        <v>238</v>
      </c>
      <c r="K978" s="14">
        <v>5</v>
      </c>
      <c r="L978" s="14" t="str">
        <f>VLOOKUP($C978,'Info on Coh Anal Stocks'!$A$6:$K$68,2,FALSE)</f>
        <v>PS</v>
      </c>
      <c r="M978" s="14" t="str">
        <f>VLOOKUP($C978,'Info on Coh Anal Stocks'!$A$6:$K$68,3,FALSE)</f>
        <v>NPS</v>
      </c>
      <c r="N978" s="14" t="str">
        <f>VLOOKUP($C978,'Info on Coh Anal Stocks'!$A$6:$K$68,4,FALSE)</f>
        <v>Nooksack Spring Fingerling</v>
      </c>
      <c r="O978" s="14">
        <f>VLOOKUP($C978,'Info on Coh Anal Stocks'!$A$6:$K$68,5,FALSE)</f>
        <v>3</v>
      </c>
      <c r="P978" s="14">
        <f>VLOOKUP($C978,'Info on Coh Anal Stocks'!$A$6:$K$68,6,FALSE)</f>
        <v>2</v>
      </c>
      <c r="Q978" s="14">
        <f>VLOOKUP($C978,'Info on Coh Anal Stocks'!$A$6:$K$68,7,FALSE)</f>
        <v>4</v>
      </c>
      <c r="R978" s="14">
        <f>VLOOKUP($C978,'Info on Coh Anal Stocks'!$A$6:$K$68,8,FALSE)</f>
        <v>5</v>
      </c>
      <c r="S978" s="14">
        <f>VLOOKUP($C978,'Info on Coh Anal Stocks'!$A$6:$K$68,9,FALSE)</f>
        <v>1</v>
      </c>
      <c r="T978" s="14">
        <f>VLOOKUP($C978,'Info on Coh Anal Stocks'!$A$6:$K$68,10,FALSE)</f>
        <v>1</v>
      </c>
      <c r="U978">
        <f t="shared" si="61"/>
        <v>1995</v>
      </c>
      <c r="V978" s="14">
        <f>VLOOKUP($C978,'Info on Coh Anal Stocks'!$A$6:$K$68,10,FALSE)</f>
        <v>1</v>
      </c>
      <c r="W978" t="str">
        <f t="shared" si="62"/>
        <v>stream</v>
      </c>
      <c r="X978">
        <f t="shared" si="63"/>
        <v>0</v>
      </c>
    </row>
    <row r="979" spans="1:24" x14ac:dyDescent="0.25">
      <c r="A979" s="14" t="str">
        <f t="shared" si="60"/>
        <v>NSF1994</v>
      </c>
      <c r="B979" s="14" t="s">
        <v>36</v>
      </c>
      <c r="C979" s="14" t="s">
        <v>61</v>
      </c>
      <c r="D979" s="14">
        <v>1994</v>
      </c>
      <c r="E979" s="14">
        <v>2.261777E-3</v>
      </c>
      <c r="F979" s="14">
        <v>1.7460199999999999E-2</v>
      </c>
      <c r="G979" s="14">
        <v>4.6013440000000003E-2</v>
      </c>
      <c r="H979" s="14">
        <v>2</v>
      </c>
      <c r="I979" s="14">
        <v>5</v>
      </c>
      <c r="J979" s="14" t="s">
        <v>238</v>
      </c>
      <c r="K979" s="14">
        <v>5</v>
      </c>
      <c r="L979" s="14" t="str">
        <f>VLOOKUP($C979,'Info on Coh Anal Stocks'!$A$6:$K$68,2,FALSE)</f>
        <v>PS</v>
      </c>
      <c r="M979" s="14" t="str">
        <f>VLOOKUP($C979,'Info on Coh Anal Stocks'!$A$6:$K$68,3,FALSE)</f>
        <v>NPS</v>
      </c>
      <c r="N979" s="14" t="str">
        <f>VLOOKUP($C979,'Info on Coh Anal Stocks'!$A$6:$K$68,4,FALSE)</f>
        <v>Nooksack Spring Fingerling</v>
      </c>
      <c r="O979" s="14">
        <f>VLOOKUP($C979,'Info on Coh Anal Stocks'!$A$6:$K$68,5,FALSE)</f>
        <v>3</v>
      </c>
      <c r="P979" s="14">
        <f>VLOOKUP($C979,'Info on Coh Anal Stocks'!$A$6:$K$68,6,FALSE)</f>
        <v>2</v>
      </c>
      <c r="Q979" s="14">
        <f>VLOOKUP($C979,'Info on Coh Anal Stocks'!$A$6:$K$68,7,FALSE)</f>
        <v>4</v>
      </c>
      <c r="R979" s="14">
        <f>VLOOKUP($C979,'Info on Coh Anal Stocks'!$A$6:$K$68,8,FALSE)</f>
        <v>5</v>
      </c>
      <c r="S979" s="14">
        <f>VLOOKUP($C979,'Info on Coh Anal Stocks'!$A$6:$K$68,9,FALSE)</f>
        <v>1</v>
      </c>
      <c r="T979" s="14">
        <f>VLOOKUP($C979,'Info on Coh Anal Stocks'!$A$6:$K$68,10,FALSE)</f>
        <v>1</v>
      </c>
      <c r="U979">
        <f t="shared" si="61"/>
        <v>1996</v>
      </c>
      <c r="V979" s="14">
        <f>VLOOKUP($C979,'Info on Coh Anal Stocks'!$A$6:$K$68,10,FALSE)</f>
        <v>1</v>
      </c>
      <c r="W979" t="str">
        <f t="shared" si="62"/>
        <v>stream</v>
      </c>
      <c r="X979">
        <f t="shared" si="63"/>
        <v>0</v>
      </c>
    </row>
    <row r="980" spans="1:24" x14ac:dyDescent="0.25">
      <c r="A980" s="14" t="str">
        <f t="shared" si="60"/>
        <v>NSF1995</v>
      </c>
      <c r="B980" s="14" t="s">
        <v>36</v>
      </c>
      <c r="C980" s="14" t="s">
        <v>61</v>
      </c>
      <c r="D980" s="14">
        <v>1995</v>
      </c>
      <c r="E980" s="14">
        <v>1.2218789999999999E-3</v>
      </c>
      <c r="F980" s="14">
        <v>3.5509600000000001E-3</v>
      </c>
      <c r="G980" s="14">
        <v>8.8520609999999996E-3</v>
      </c>
      <c r="H980" s="14">
        <v>2</v>
      </c>
      <c r="I980" s="14">
        <v>5</v>
      </c>
      <c r="J980" s="14" t="s">
        <v>238</v>
      </c>
      <c r="K980" s="14">
        <v>5</v>
      </c>
      <c r="L980" s="14" t="str">
        <f>VLOOKUP($C980,'Info on Coh Anal Stocks'!$A$6:$K$68,2,FALSE)</f>
        <v>PS</v>
      </c>
      <c r="M980" s="14" t="str">
        <f>VLOOKUP($C980,'Info on Coh Anal Stocks'!$A$6:$K$68,3,FALSE)</f>
        <v>NPS</v>
      </c>
      <c r="N980" s="14" t="str">
        <f>VLOOKUP($C980,'Info on Coh Anal Stocks'!$A$6:$K$68,4,FALSE)</f>
        <v>Nooksack Spring Fingerling</v>
      </c>
      <c r="O980" s="14">
        <f>VLOOKUP($C980,'Info on Coh Anal Stocks'!$A$6:$K$68,5,FALSE)</f>
        <v>3</v>
      </c>
      <c r="P980" s="14">
        <f>VLOOKUP($C980,'Info on Coh Anal Stocks'!$A$6:$K$68,6,FALSE)</f>
        <v>2</v>
      </c>
      <c r="Q980" s="14">
        <f>VLOOKUP($C980,'Info on Coh Anal Stocks'!$A$6:$K$68,7,FALSE)</f>
        <v>4</v>
      </c>
      <c r="R980" s="14">
        <f>VLOOKUP($C980,'Info on Coh Anal Stocks'!$A$6:$K$68,8,FALSE)</f>
        <v>5</v>
      </c>
      <c r="S980" s="14">
        <f>VLOOKUP($C980,'Info on Coh Anal Stocks'!$A$6:$K$68,9,FALSE)</f>
        <v>1</v>
      </c>
      <c r="T980" s="14">
        <f>VLOOKUP($C980,'Info on Coh Anal Stocks'!$A$6:$K$68,10,FALSE)</f>
        <v>1</v>
      </c>
      <c r="U980">
        <f t="shared" si="61"/>
        <v>1997</v>
      </c>
      <c r="V980" s="14">
        <f>VLOOKUP($C980,'Info on Coh Anal Stocks'!$A$6:$K$68,10,FALSE)</f>
        <v>1</v>
      </c>
      <c r="W980" t="str">
        <f t="shared" si="62"/>
        <v>stream</v>
      </c>
      <c r="X980">
        <f t="shared" si="63"/>
        <v>0</v>
      </c>
    </row>
    <row r="981" spans="1:24" x14ac:dyDescent="0.25">
      <c r="A981" s="14" t="str">
        <f t="shared" si="60"/>
        <v>NSF1996</v>
      </c>
      <c r="B981" s="14" t="s">
        <v>36</v>
      </c>
      <c r="C981" s="14" t="s">
        <v>61</v>
      </c>
      <c r="D981" s="14">
        <v>1996</v>
      </c>
      <c r="E981" s="14">
        <v>5.2738730000000003E-4</v>
      </c>
      <c r="F981" s="14">
        <v>1.2982219999999999E-2</v>
      </c>
      <c r="G981" s="14">
        <v>3.3683629999999999E-2</v>
      </c>
      <c r="H981" s="14">
        <v>2</v>
      </c>
      <c r="I981" s="14">
        <v>5</v>
      </c>
      <c r="J981" s="14" t="s">
        <v>238</v>
      </c>
      <c r="K981" s="14">
        <v>5</v>
      </c>
      <c r="L981" s="14" t="str">
        <f>VLOOKUP($C981,'Info on Coh Anal Stocks'!$A$6:$K$68,2,FALSE)</f>
        <v>PS</v>
      </c>
      <c r="M981" s="14" t="str">
        <f>VLOOKUP($C981,'Info on Coh Anal Stocks'!$A$6:$K$68,3,FALSE)</f>
        <v>NPS</v>
      </c>
      <c r="N981" s="14" t="str">
        <f>VLOOKUP($C981,'Info on Coh Anal Stocks'!$A$6:$K$68,4,FALSE)</f>
        <v>Nooksack Spring Fingerling</v>
      </c>
      <c r="O981" s="14">
        <f>VLOOKUP($C981,'Info on Coh Anal Stocks'!$A$6:$K$68,5,FALSE)</f>
        <v>3</v>
      </c>
      <c r="P981" s="14">
        <f>VLOOKUP($C981,'Info on Coh Anal Stocks'!$A$6:$K$68,6,FALSE)</f>
        <v>2</v>
      </c>
      <c r="Q981" s="14">
        <f>VLOOKUP($C981,'Info on Coh Anal Stocks'!$A$6:$K$68,7,FALSE)</f>
        <v>4</v>
      </c>
      <c r="R981" s="14">
        <f>VLOOKUP($C981,'Info on Coh Anal Stocks'!$A$6:$K$68,8,FALSE)</f>
        <v>5</v>
      </c>
      <c r="S981" s="14">
        <f>VLOOKUP($C981,'Info on Coh Anal Stocks'!$A$6:$K$68,9,FALSE)</f>
        <v>1</v>
      </c>
      <c r="T981" s="14">
        <f>VLOOKUP($C981,'Info on Coh Anal Stocks'!$A$6:$K$68,10,FALSE)</f>
        <v>1</v>
      </c>
      <c r="U981">
        <f t="shared" si="61"/>
        <v>1998</v>
      </c>
      <c r="V981" s="14">
        <f>VLOOKUP($C981,'Info on Coh Anal Stocks'!$A$6:$K$68,10,FALSE)</f>
        <v>1</v>
      </c>
      <c r="W981" t="str">
        <f t="shared" si="62"/>
        <v>stream</v>
      </c>
      <c r="X981">
        <f t="shared" si="63"/>
        <v>0</v>
      </c>
    </row>
    <row r="982" spans="1:24" x14ac:dyDescent="0.25">
      <c r="A982" s="14" t="str">
        <f t="shared" si="60"/>
        <v>NSF1997</v>
      </c>
      <c r="B982" s="14" t="s">
        <v>36</v>
      </c>
      <c r="C982" s="14" t="s">
        <v>61</v>
      </c>
      <c r="D982" s="14">
        <v>1997</v>
      </c>
      <c r="E982" s="14">
        <v>2.0623890000000001E-4</v>
      </c>
      <c r="F982" s="14">
        <v>4.5778429999999998E-3</v>
      </c>
      <c r="G982" s="14">
        <v>1.3151960000000001E-2</v>
      </c>
      <c r="H982" s="14">
        <v>2</v>
      </c>
      <c r="I982" s="14">
        <v>5</v>
      </c>
      <c r="J982" s="14" t="s">
        <v>238</v>
      </c>
      <c r="K982" s="14">
        <v>5</v>
      </c>
      <c r="L982" s="14" t="str">
        <f>VLOOKUP($C982,'Info on Coh Anal Stocks'!$A$6:$K$68,2,FALSE)</f>
        <v>PS</v>
      </c>
      <c r="M982" s="14" t="str">
        <f>VLOOKUP($C982,'Info on Coh Anal Stocks'!$A$6:$K$68,3,FALSE)</f>
        <v>NPS</v>
      </c>
      <c r="N982" s="14" t="str">
        <f>VLOOKUP($C982,'Info on Coh Anal Stocks'!$A$6:$K$68,4,FALSE)</f>
        <v>Nooksack Spring Fingerling</v>
      </c>
      <c r="O982" s="14">
        <f>VLOOKUP($C982,'Info on Coh Anal Stocks'!$A$6:$K$68,5,FALSE)</f>
        <v>3</v>
      </c>
      <c r="P982" s="14">
        <f>VLOOKUP($C982,'Info on Coh Anal Stocks'!$A$6:$K$68,6,FALSE)</f>
        <v>2</v>
      </c>
      <c r="Q982" s="14">
        <f>VLOOKUP($C982,'Info on Coh Anal Stocks'!$A$6:$K$68,7,FALSE)</f>
        <v>4</v>
      </c>
      <c r="R982" s="14">
        <f>VLOOKUP($C982,'Info on Coh Anal Stocks'!$A$6:$K$68,8,FALSE)</f>
        <v>5</v>
      </c>
      <c r="S982" s="14">
        <f>VLOOKUP($C982,'Info on Coh Anal Stocks'!$A$6:$K$68,9,FALSE)</f>
        <v>1</v>
      </c>
      <c r="T982" s="14">
        <f>VLOOKUP($C982,'Info on Coh Anal Stocks'!$A$6:$K$68,10,FALSE)</f>
        <v>1</v>
      </c>
      <c r="U982">
        <f t="shared" si="61"/>
        <v>1999</v>
      </c>
      <c r="V982" s="14">
        <f>VLOOKUP($C982,'Info on Coh Anal Stocks'!$A$6:$K$68,10,FALSE)</f>
        <v>1</v>
      </c>
      <c r="W982" t="str">
        <f t="shared" si="62"/>
        <v>stream</v>
      </c>
      <c r="X982">
        <f t="shared" si="63"/>
        <v>0</v>
      </c>
    </row>
    <row r="983" spans="1:24" x14ac:dyDescent="0.25">
      <c r="A983" s="14" t="str">
        <f t="shared" si="60"/>
        <v>NSF1998</v>
      </c>
      <c r="B983" s="14" t="s">
        <v>36</v>
      </c>
      <c r="C983" s="14" t="s">
        <v>61</v>
      </c>
      <c r="D983" s="14">
        <v>1998</v>
      </c>
      <c r="E983" s="14">
        <v>5.4850489999999999E-4</v>
      </c>
      <c r="F983" s="14">
        <v>9.4376930000000005E-3</v>
      </c>
      <c r="G983" s="14">
        <v>2.645366E-2</v>
      </c>
      <c r="H983" s="14">
        <v>2</v>
      </c>
      <c r="I983" s="14">
        <v>5</v>
      </c>
      <c r="J983" s="14" t="s">
        <v>238</v>
      </c>
      <c r="K983" s="14">
        <v>5</v>
      </c>
      <c r="L983" s="14" t="str">
        <f>VLOOKUP($C983,'Info on Coh Anal Stocks'!$A$6:$K$68,2,FALSE)</f>
        <v>PS</v>
      </c>
      <c r="M983" s="14" t="str">
        <f>VLOOKUP($C983,'Info on Coh Anal Stocks'!$A$6:$K$68,3,FALSE)</f>
        <v>NPS</v>
      </c>
      <c r="N983" s="14" t="str">
        <f>VLOOKUP($C983,'Info on Coh Anal Stocks'!$A$6:$K$68,4,FALSE)</f>
        <v>Nooksack Spring Fingerling</v>
      </c>
      <c r="O983" s="14">
        <f>VLOOKUP($C983,'Info on Coh Anal Stocks'!$A$6:$K$68,5,FALSE)</f>
        <v>3</v>
      </c>
      <c r="P983" s="14">
        <f>VLOOKUP($C983,'Info on Coh Anal Stocks'!$A$6:$K$68,6,FALSE)</f>
        <v>2</v>
      </c>
      <c r="Q983" s="14">
        <f>VLOOKUP($C983,'Info on Coh Anal Stocks'!$A$6:$K$68,7,FALSE)</f>
        <v>4</v>
      </c>
      <c r="R983" s="14">
        <f>VLOOKUP($C983,'Info on Coh Anal Stocks'!$A$6:$K$68,8,FALSE)</f>
        <v>5</v>
      </c>
      <c r="S983" s="14">
        <f>VLOOKUP($C983,'Info on Coh Anal Stocks'!$A$6:$K$68,9,FALSE)</f>
        <v>1</v>
      </c>
      <c r="T983" s="14">
        <f>VLOOKUP($C983,'Info on Coh Anal Stocks'!$A$6:$K$68,10,FALSE)</f>
        <v>1</v>
      </c>
      <c r="U983">
        <f t="shared" si="61"/>
        <v>2000</v>
      </c>
      <c r="V983" s="14">
        <f>VLOOKUP($C983,'Info on Coh Anal Stocks'!$A$6:$K$68,10,FALSE)</f>
        <v>1</v>
      </c>
      <c r="W983" t="str">
        <f t="shared" si="62"/>
        <v>stream</v>
      </c>
      <c r="X983">
        <f t="shared" si="63"/>
        <v>0</v>
      </c>
    </row>
    <row r="984" spans="1:24" x14ac:dyDescent="0.25">
      <c r="A984" s="14" t="str">
        <f t="shared" si="60"/>
        <v>NSF1999</v>
      </c>
      <c r="B984" s="14" t="s">
        <v>36</v>
      </c>
      <c r="C984" s="14" t="s">
        <v>61</v>
      </c>
      <c r="D984" s="14">
        <v>1999</v>
      </c>
      <c r="E984" s="14">
        <v>3.2957510000000001E-4</v>
      </c>
      <c r="F984" s="14">
        <v>4.4231339999999996E-3</v>
      </c>
      <c r="G984" s="14">
        <v>1.189308E-2</v>
      </c>
      <c r="H984" s="14">
        <v>2</v>
      </c>
      <c r="I984" s="14">
        <v>5</v>
      </c>
      <c r="J984" s="14" t="s">
        <v>238</v>
      </c>
      <c r="K984" s="14">
        <v>5</v>
      </c>
      <c r="L984" s="14" t="str">
        <f>VLOOKUP($C984,'Info on Coh Anal Stocks'!$A$6:$K$68,2,FALSE)</f>
        <v>PS</v>
      </c>
      <c r="M984" s="14" t="str">
        <f>VLOOKUP($C984,'Info on Coh Anal Stocks'!$A$6:$K$68,3,FALSE)</f>
        <v>NPS</v>
      </c>
      <c r="N984" s="14" t="str">
        <f>VLOOKUP($C984,'Info on Coh Anal Stocks'!$A$6:$K$68,4,FALSE)</f>
        <v>Nooksack Spring Fingerling</v>
      </c>
      <c r="O984" s="14">
        <f>VLOOKUP($C984,'Info on Coh Anal Stocks'!$A$6:$K$68,5,FALSE)</f>
        <v>3</v>
      </c>
      <c r="P984" s="14">
        <f>VLOOKUP($C984,'Info on Coh Anal Stocks'!$A$6:$K$68,6,FALSE)</f>
        <v>2</v>
      </c>
      <c r="Q984" s="14">
        <f>VLOOKUP($C984,'Info on Coh Anal Stocks'!$A$6:$K$68,7,FALSE)</f>
        <v>4</v>
      </c>
      <c r="R984" s="14">
        <f>VLOOKUP($C984,'Info on Coh Anal Stocks'!$A$6:$K$68,8,FALSE)</f>
        <v>5</v>
      </c>
      <c r="S984" s="14">
        <f>VLOOKUP($C984,'Info on Coh Anal Stocks'!$A$6:$K$68,9,FALSE)</f>
        <v>1</v>
      </c>
      <c r="T984" s="14">
        <f>VLOOKUP($C984,'Info on Coh Anal Stocks'!$A$6:$K$68,10,FALSE)</f>
        <v>1</v>
      </c>
      <c r="U984">
        <f t="shared" si="61"/>
        <v>2001</v>
      </c>
      <c r="V984" s="14">
        <f>VLOOKUP($C984,'Info on Coh Anal Stocks'!$A$6:$K$68,10,FALSE)</f>
        <v>1</v>
      </c>
      <c r="W984" t="str">
        <f t="shared" si="62"/>
        <v>stream</v>
      </c>
      <c r="X984">
        <f t="shared" si="63"/>
        <v>0</v>
      </c>
    </row>
    <row r="985" spans="1:24" x14ac:dyDescent="0.25">
      <c r="A985" s="14" t="str">
        <f t="shared" si="60"/>
        <v>NSF2000</v>
      </c>
      <c r="B985" s="14" t="s">
        <v>36</v>
      </c>
      <c r="C985" s="14" t="s">
        <v>61</v>
      </c>
      <c r="D985" s="14">
        <v>2000</v>
      </c>
      <c r="E985" s="14">
        <v>1.6791469999999999E-4</v>
      </c>
      <c r="F985" s="14">
        <v>2.0024130000000002E-3</v>
      </c>
      <c r="G985" s="14">
        <v>5.3649300000000004E-3</v>
      </c>
      <c r="H985" s="14">
        <v>2</v>
      </c>
      <c r="I985" s="14">
        <v>5</v>
      </c>
      <c r="J985" s="14" t="s">
        <v>238</v>
      </c>
      <c r="K985" s="14">
        <v>5</v>
      </c>
      <c r="L985" s="14" t="str">
        <f>VLOOKUP($C985,'Info on Coh Anal Stocks'!$A$6:$K$68,2,FALSE)</f>
        <v>PS</v>
      </c>
      <c r="M985" s="14" t="str">
        <f>VLOOKUP($C985,'Info on Coh Anal Stocks'!$A$6:$K$68,3,FALSE)</f>
        <v>NPS</v>
      </c>
      <c r="N985" s="14" t="str">
        <f>VLOOKUP($C985,'Info on Coh Anal Stocks'!$A$6:$K$68,4,FALSE)</f>
        <v>Nooksack Spring Fingerling</v>
      </c>
      <c r="O985" s="14">
        <f>VLOOKUP($C985,'Info on Coh Anal Stocks'!$A$6:$K$68,5,FALSE)</f>
        <v>3</v>
      </c>
      <c r="P985" s="14">
        <f>VLOOKUP($C985,'Info on Coh Anal Stocks'!$A$6:$K$68,6,FALSE)</f>
        <v>2</v>
      </c>
      <c r="Q985" s="14">
        <f>VLOOKUP($C985,'Info on Coh Anal Stocks'!$A$6:$K$68,7,FALSE)</f>
        <v>4</v>
      </c>
      <c r="R985" s="14">
        <f>VLOOKUP($C985,'Info on Coh Anal Stocks'!$A$6:$K$68,8,FALSE)</f>
        <v>5</v>
      </c>
      <c r="S985" s="14">
        <f>VLOOKUP($C985,'Info on Coh Anal Stocks'!$A$6:$K$68,9,FALSE)</f>
        <v>1</v>
      </c>
      <c r="T985" s="14">
        <f>VLOOKUP($C985,'Info on Coh Anal Stocks'!$A$6:$K$68,10,FALSE)</f>
        <v>1</v>
      </c>
      <c r="U985">
        <f t="shared" si="61"/>
        <v>2002</v>
      </c>
      <c r="V985" s="14">
        <f>VLOOKUP($C985,'Info on Coh Anal Stocks'!$A$6:$K$68,10,FALSE)</f>
        <v>1</v>
      </c>
      <c r="W985" t="str">
        <f t="shared" si="62"/>
        <v>stream</v>
      </c>
      <c r="X985">
        <f t="shared" si="63"/>
        <v>0</v>
      </c>
    </row>
    <row r="986" spans="1:24" x14ac:dyDescent="0.25">
      <c r="A986" s="14" t="str">
        <f t="shared" si="60"/>
        <v>NSF2001</v>
      </c>
      <c r="B986" s="14" t="s">
        <v>36</v>
      </c>
      <c r="C986" s="14" t="s">
        <v>61</v>
      </c>
      <c r="D986" s="14">
        <v>2001</v>
      </c>
      <c r="E986" s="14">
        <v>5.5569280000000005E-4</v>
      </c>
      <c r="F986" s="14">
        <v>6.5404879999999997E-3</v>
      </c>
      <c r="G986" s="14">
        <v>1.7590669999999999E-2</v>
      </c>
      <c r="H986" s="14">
        <v>2</v>
      </c>
      <c r="I986" s="14">
        <v>5</v>
      </c>
      <c r="J986" s="14" t="s">
        <v>238</v>
      </c>
      <c r="K986" s="14">
        <v>5</v>
      </c>
      <c r="L986" s="14" t="str">
        <f>VLOOKUP($C986,'Info on Coh Anal Stocks'!$A$6:$K$68,2,FALSE)</f>
        <v>PS</v>
      </c>
      <c r="M986" s="14" t="str">
        <f>VLOOKUP($C986,'Info on Coh Anal Stocks'!$A$6:$K$68,3,FALSE)</f>
        <v>NPS</v>
      </c>
      <c r="N986" s="14" t="str">
        <f>VLOOKUP($C986,'Info on Coh Anal Stocks'!$A$6:$K$68,4,FALSE)</f>
        <v>Nooksack Spring Fingerling</v>
      </c>
      <c r="O986" s="14">
        <f>VLOOKUP($C986,'Info on Coh Anal Stocks'!$A$6:$K$68,5,FALSE)</f>
        <v>3</v>
      </c>
      <c r="P986" s="14">
        <f>VLOOKUP($C986,'Info on Coh Anal Stocks'!$A$6:$K$68,6,FALSE)</f>
        <v>2</v>
      </c>
      <c r="Q986" s="14">
        <f>VLOOKUP($C986,'Info on Coh Anal Stocks'!$A$6:$K$68,7,FALSE)</f>
        <v>4</v>
      </c>
      <c r="R986" s="14">
        <f>VLOOKUP($C986,'Info on Coh Anal Stocks'!$A$6:$K$68,8,FALSE)</f>
        <v>5</v>
      </c>
      <c r="S986" s="14">
        <f>VLOOKUP($C986,'Info on Coh Anal Stocks'!$A$6:$K$68,9,FALSE)</f>
        <v>1</v>
      </c>
      <c r="T986" s="14">
        <f>VLOOKUP($C986,'Info on Coh Anal Stocks'!$A$6:$K$68,10,FALSE)</f>
        <v>1</v>
      </c>
      <c r="U986">
        <f t="shared" si="61"/>
        <v>2003</v>
      </c>
      <c r="V986" s="14">
        <f>VLOOKUP($C986,'Info on Coh Anal Stocks'!$A$6:$K$68,10,FALSE)</f>
        <v>1</v>
      </c>
      <c r="W986" t="str">
        <f t="shared" si="62"/>
        <v>stream</v>
      </c>
      <c r="X986">
        <f t="shared" si="63"/>
        <v>0</v>
      </c>
    </row>
    <row r="987" spans="1:24" x14ac:dyDescent="0.25">
      <c r="A987" s="14" t="str">
        <f t="shared" si="60"/>
        <v>NSF2002</v>
      </c>
      <c r="B987" s="14" t="s">
        <v>36</v>
      </c>
      <c r="C987" s="14" t="s">
        <v>61</v>
      </c>
      <c r="D987" s="14">
        <v>2002</v>
      </c>
      <c r="E987" s="14">
        <v>1.6893790000000001E-4</v>
      </c>
      <c r="F987" s="14">
        <v>2.1333900000000002E-3</v>
      </c>
      <c r="G987" s="14">
        <v>5.8064529999999996E-3</v>
      </c>
      <c r="H987" s="14">
        <v>2</v>
      </c>
      <c r="I987" s="14">
        <v>5</v>
      </c>
      <c r="J987" s="14" t="s">
        <v>238</v>
      </c>
      <c r="K987" s="14">
        <v>5</v>
      </c>
      <c r="L987" s="14" t="str">
        <f>VLOOKUP($C987,'Info on Coh Anal Stocks'!$A$6:$K$68,2,FALSE)</f>
        <v>PS</v>
      </c>
      <c r="M987" s="14" t="str">
        <f>VLOOKUP($C987,'Info on Coh Anal Stocks'!$A$6:$K$68,3,FALSE)</f>
        <v>NPS</v>
      </c>
      <c r="N987" s="14" t="str">
        <f>VLOOKUP($C987,'Info on Coh Anal Stocks'!$A$6:$K$68,4,FALSE)</f>
        <v>Nooksack Spring Fingerling</v>
      </c>
      <c r="O987" s="14">
        <f>VLOOKUP($C987,'Info on Coh Anal Stocks'!$A$6:$K$68,5,FALSE)</f>
        <v>3</v>
      </c>
      <c r="P987" s="14">
        <f>VLOOKUP($C987,'Info on Coh Anal Stocks'!$A$6:$K$68,6,FALSE)</f>
        <v>2</v>
      </c>
      <c r="Q987" s="14">
        <f>VLOOKUP($C987,'Info on Coh Anal Stocks'!$A$6:$K$68,7,FALSE)</f>
        <v>4</v>
      </c>
      <c r="R987" s="14">
        <f>VLOOKUP($C987,'Info on Coh Anal Stocks'!$A$6:$K$68,8,FALSE)</f>
        <v>5</v>
      </c>
      <c r="S987" s="14">
        <f>VLOOKUP($C987,'Info on Coh Anal Stocks'!$A$6:$K$68,9,FALSE)</f>
        <v>1</v>
      </c>
      <c r="T987" s="14">
        <f>VLOOKUP($C987,'Info on Coh Anal Stocks'!$A$6:$K$68,10,FALSE)</f>
        <v>1</v>
      </c>
      <c r="U987">
        <f t="shared" si="61"/>
        <v>2004</v>
      </c>
      <c r="V987" s="14">
        <f>VLOOKUP($C987,'Info on Coh Anal Stocks'!$A$6:$K$68,10,FALSE)</f>
        <v>1</v>
      </c>
      <c r="W987" t="str">
        <f t="shared" si="62"/>
        <v>stream</v>
      </c>
      <c r="X987">
        <f t="shared" si="63"/>
        <v>0</v>
      </c>
    </row>
    <row r="988" spans="1:24" x14ac:dyDescent="0.25">
      <c r="A988" s="14" t="str">
        <f t="shared" si="60"/>
        <v>NSF2003</v>
      </c>
      <c r="B988" s="14" t="s">
        <v>36</v>
      </c>
      <c r="C988" s="14" t="s">
        <v>61</v>
      </c>
      <c r="D988" s="14">
        <v>2003</v>
      </c>
      <c r="E988" s="14">
        <v>3.1931899999999998E-4</v>
      </c>
      <c r="F988" s="14">
        <v>2.996444E-3</v>
      </c>
      <c r="G988" s="14">
        <v>7.784371E-3</v>
      </c>
      <c r="H988" s="14">
        <v>2</v>
      </c>
      <c r="I988" s="14">
        <v>5</v>
      </c>
      <c r="J988" s="14" t="s">
        <v>238</v>
      </c>
      <c r="K988" s="14">
        <v>5</v>
      </c>
      <c r="L988" s="14" t="str">
        <f>VLOOKUP($C988,'Info on Coh Anal Stocks'!$A$6:$K$68,2,FALSE)</f>
        <v>PS</v>
      </c>
      <c r="M988" s="14" t="str">
        <f>VLOOKUP($C988,'Info on Coh Anal Stocks'!$A$6:$K$68,3,FALSE)</f>
        <v>NPS</v>
      </c>
      <c r="N988" s="14" t="str">
        <f>VLOOKUP($C988,'Info on Coh Anal Stocks'!$A$6:$K$68,4,FALSE)</f>
        <v>Nooksack Spring Fingerling</v>
      </c>
      <c r="O988" s="14">
        <f>VLOOKUP($C988,'Info on Coh Anal Stocks'!$A$6:$K$68,5,FALSE)</f>
        <v>3</v>
      </c>
      <c r="P988" s="14">
        <f>VLOOKUP($C988,'Info on Coh Anal Stocks'!$A$6:$K$68,6,FALSE)</f>
        <v>2</v>
      </c>
      <c r="Q988" s="14">
        <f>VLOOKUP($C988,'Info on Coh Anal Stocks'!$A$6:$K$68,7,FALSE)</f>
        <v>4</v>
      </c>
      <c r="R988" s="14">
        <f>VLOOKUP($C988,'Info on Coh Anal Stocks'!$A$6:$K$68,8,FALSE)</f>
        <v>5</v>
      </c>
      <c r="S988" s="14">
        <f>VLOOKUP($C988,'Info on Coh Anal Stocks'!$A$6:$K$68,9,FALSE)</f>
        <v>1</v>
      </c>
      <c r="T988" s="14">
        <f>VLOOKUP($C988,'Info on Coh Anal Stocks'!$A$6:$K$68,10,FALSE)</f>
        <v>1</v>
      </c>
      <c r="U988">
        <f t="shared" si="61"/>
        <v>2005</v>
      </c>
      <c r="V988" s="14">
        <f>VLOOKUP($C988,'Info on Coh Anal Stocks'!$A$6:$K$68,10,FALSE)</f>
        <v>1</v>
      </c>
      <c r="W988" t="str">
        <f t="shared" si="62"/>
        <v>stream</v>
      </c>
      <c r="X988">
        <f t="shared" si="63"/>
        <v>0</v>
      </c>
    </row>
    <row r="989" spans="1:24" x14ac:dyDescent="0.25">
      <c r="A989" s="14" t="str">
        <f t="shared" si="60"/>
        <v>NSF2004</v>
      </c>
      <c r="B989" s="14" t="s">
        <v>36</v>
      </c>
      <c r="C989" s="14" t="s">
        <v>61</v>
      </c>
      <c r="D989" s="14">
        <v>2004</v>
      </c>
      <c r="E989" s="14">
        <v>3.489179E-4</v>
      </c>
      <c r="F989" s="14">
        <v>2.6605410000000002E-3</v>
      </c>
      <c r="G989" s="14">
        <v>6.6865839999999998E-3</v>
      </c>
      <c r="H989" s="14">
        <v>2</v>
      </c>
      <c r="I989" s="14">
        <v>5</v>
      </c>
      <c r="J989" s="14" t="s">
        <v>238</v>
      </c>
      <c r="K989" s="14">
        <v>5</v>
      </c>
      <c r="L989" s="14" t="str">
        <f>VLOOKUP($C989,'Info on Coh Anal Stocks'!$A$6:$K$68,2,FALSE)</f>
        <v>PS</v>
      </c>
      <c r="M989" s="14" t="str">
        <f>VLOOKUP($C989,'Info on Coh Anal Stocks'!$A$6:$K$68,3,FALSE)</f>
        <v>NPS</v>
      </c>
      <c r="N989" s="14" t="str">
        <f>VLOOKUP($C989,'Info on Coh Anal Stocks'!$A$6:$K$68,4,FALSE)</f>
        <v>Nooksack Spring Fingerling</v>
      </c>
      <c r="O989" s="14">
        <f>VLOOKUP($C989,'Info on Coh Anal Stocks'!$A$6:$K$68,5,FALSE)</f>
        <v>3</v>
      </c>
      <c r="P989" s="14">
        <f>VLOOKUP($C989,'Info on Coh Anal Stocks'!$A$6:$K$68,6,FALSE)</f>
        <v>2</v>
      </c>
      <c r="Q989" s="14">
        <f>VLOOKUP($C989,'Info on Coh Anal Stocks'!$A$6:$K$68,7,FALSE)</f>
        <v>4</v>
      </c>
      <c r="R989" s="14">
        <f>VLOOKUP($C989,'Info on Coh Anal Stocks'!$A$6:$K$68,8,FALSE)</f>
        <v>5</v>
      </c>
      <c r="S989" s="14">
        <f>VLOOKUP($C989,'Info on Coh Anal Stocks'!$A$6:$K$68,9,FALSE)</f>
        <v>1</v>
      </c>
      <c r="T989" s="14">
        <f>VLOOKUP($C989,'Info on Coh Anal Stocks'!$A$6:$K$68,10,FALSE)</f>
        <v>1</v>
      </c>
      <c r="U989">
        <f t="shared" si="61"/>
        <v>2006</v>
      </c>
      <c r="V989" s="14">
        <f>VLOOKUP($C989,'Info on Coh Anal Stocks'!$A$6:$K$68,10,FALSE)</f>
        <v>1</v>
      </c>
      <c r="W989" t="str">
        <f t="shared" si="62"/>
        <v>stream</v>
      </c>
      <c r="X989">
        <f t="shared" si="63"/>
        <v>0</v>
      </c>
    </row>
    <row r="990" spans="1:24" x14ac:dyDescent="0.25">
      <c r="A990" s="14" t="str">
        <f t="shared" si="60"/>
        <v>NSF2005</v>
      </c>
      <c r="B990" s="14" t="s">
        <v>36</v>
      </c>
      <c r="C990" s="14" t="s">
        <v>61</v>
      </c>
      <c r="D990" s="14">
        <v>2005</v>
      </c>
      <c r="E990" s="14">
        <v>6.1415980000000003E-4</v>
      </c>
      <c r="F990" s="14">
        <v>7.39962E-3</v>
      </c>
      <c r="G990" s="14">
        <v>1.8714919999999999E-2</v>
      </c>
      <c r="H990" s="14">
        <v>2</v>
      </c>
      <c r="I990" s="14">
        <v>5</v>
      </c>
      <c r="J990" s="14" t="s">
        <v>238</v>
      </c>
      <c r="K990" s="14">
        <v>5</v>
      </c>
      <c r="L990" s="14" t="str">
        <f>VLOOKUP($C990,'Info on Coh Anal Stocks'!$A$6:$K$68,2,FALSE)</f>
        <v>PS</v>
      </c>
      <c r="M990" s="14" t="str">
        <f>VLOOKUP($C990,'Info on Coh Anal Stocks'!$A$6:$K$68,3,FALSE)</f>
        <v>NPS</v>
      </c>
      <c r="N990" s="14" t="str">
        <f>VLOOKUP($C990,'Info on Coh Anal Stocks'!$A$6:$K$68,4,FALSE)</f>
        <v>Nooksack Spring Fingerling</v>
      </c>
      <c r="O990" s="14">
        <f>VLOOKUP($C990,'Info on Coh Anal Stocks'!$A$6:$K$68,5,FALSE)</f>
        <v>3</v>
      </c>
      <c r="P990" s="14">
        <f>VLOOKUP($C990,'Info on Coh Anal Stocks'!$A$6:$K$68,6,FALSE)</f>
        <v>2</v>
      </c>
      <c r="Q990" s="14">
        <f>VLOOKUP($C990,'Info on Coh Anal Stocks'!$A$6:$K$68,7,FALSE)</f>
        <v>4</v>
      </c>
      <c r="R990" s="14">
        <f>VLOOKUP($C990,'Info on Coh Anal Stocks'!$A$6:$K$68,8,FALSE)</f>
        <v>5</v>
      </c>
      <c r="S990" s="14">
        <f>VLOOKUP($C990,'Info on Coh Anal Stocks'!$A$6:$K$68,9,FALSE)</f>
        <v>1</v>
      </c>
      <c r="T990" s="14">
        <f>VLOOKUP($C990,'Info on Coh Anal Stocks'!$A$6:$K$68,10,FALSE)</f>
        <v>1</v>
      </c>
      <c r="U990">
        <f t="shared" si="61"/>
        <v>2007</v>
      </c>
      <c r="V990" s="14">
        <f>VLOOKUP($C990,'Info on Coh Anal Stocks'!$A$6:$K$68,10,FALSE)</f>
        <v>1</v>
      </c>
      <c r="W990" t="str">
        <f t="shared" si="62"/>
        <v>stream</v>
      </c>
      <c r="X990">
        <f t="shared" si="63"/>
        <v>0</v>
      </c>
    </row>
    <row r="991" spans="1:24" x14ac:dyDescent="0.25">
      <c r="A991" s="14" t="str">
        <f t="shared" si="60"/>
        <v>NSF2006</v>
      </c>
      <c r="B991" s="14" t="s">
        <v>36</v>
      </c>
      <c r="C991" s="14" t="s">
        <v>61</v>
      </c>
      <c r="D991" s="14">
        <v>2006</v>
      </c>
      <c r="E991" s="14">
        <v>3.1149999999999998E-4</v>
      </c>
      <c r="F991" s="14">
        <v>3.0655470000000001E-3</v>
      </c>
      <c r="G991" s="14">
        <v>7.9836200000000003E-3</v>
      </c>
      <c r="H991" s="14">
        <v>2</v>
      </c>
      <c r="I991" s="14">
        <v>5</v>
      </c>
      <c r="J991" s="14" t="s">
        <v>238</v>
      </c>
      <c r="K991" s="14">
        <v>5</v>
      </c>
      <c r="L991" s="14" t="str">
        <f>VLOOKUP($C991,'Info on Coh Anal Stocks'!$A$6:$K$68,2,FALSE)</f>
        <v>PS</v>
      </c>
      <c r="M991" s="14" t="str">
        <f>VLOOKUP($C991,'Info on Coh Anal Stocks'!$A$6:$K$68,3,FALSE)</f>
        <v>NPS</v>
      </c>
      <c r="N991" s="14" t="str">
        <f>VLOOKUP($C991,'Info on Coh Anal Stocks'!$A$6:$K$68,4,FALSE)</f>
        <v>Nooksack Spring Fingerling</v>
      </c>
      <c r="O991" s="14">
        <f>VLOOKUP($C991,'Info on Coh Anal Stocks'!$A$6:$K$68,5,FALSE)</f>
        <v>3</v>
      </c>
      <c r="P991" s="14">
        <f>VLOOKUP($C991,'Info on Coh Anal Stocks'!$A$6:$K$68,6,FALSE)</f>
        <v>2</v>
      </c>
      <c r="Q991" s="14">
        <f>VLOOKUP($C991,'Info on Coh Anal Stocks'!$A$6:$K$68,7,FALSE)</f>
        <v>4</v>
      </c>
      <c r="R991" s="14">
        <f>VLOOKUP($C991,'Info on Coh Anal Stocks'!$A$6:$K$68,8,FALSE)</f>
        <v>5</v>
      </c>
      <c r="S991" s="14">
        <f>VLOOKUP($C991,'Info on Coh Anal Stocks'!$A$6:$K$68,9,FALSE)</f>
        <v>1</v>
      </c>
      <c r="T991" s="14">
        <f>VLOOKUP($C991,'Info on Coh Anal Stocks'!$A$6:$K$68,10,FALSE)</f>
        <v>1</v>
      </c>
      <c r="U991">
        <f t="shared" si="61"/>
        <v>2008</v>
      </c>
      <c r="V991" s="14">
        <f>VLOOKUP($C991,'Info on Coh Anal Stocks'!$A$6:$K$68,10,FALSE)</f>
        <v>1</v>
      </c>
      <c r="W991" t="str">
        <f t="shared" si="62"/>
        <v>stream</v>
      </c>
      <c r="X991">
        <f t="shared" si="63"/>
        <v>0</v>
      </c>
    </row>
    <row r="992" spans="1:24" x14ac:dyDescent="0.25">
      <c r="A992" s="14" t="str">
        <f t="shared" si="60"/>
        <v>NSF2007</v>
      </c>
      <c r="B992" s="14" t="s">
        <v>36</v>
      </c>
      <c r="C992" s="14" t="s">
        <v>61</v>
      </c>
      <c r="D992" s="14">
        <v>2007</v>
      </c>
      <c r="E992" s="14">
        <v>9.0144189999999999E-4</v>
      </c>
      <c r="F992" s="14">
        <v>5.9849619999999999E-3</v>
      </c>
      <c r="G992" s="14">
        <v>1.461252E-2</v>
      </c>
      <c r="H992" s="14">
        <v>2</v>
      </c>
      <c r="I992" s="14">
        <v>5</v>
      </c>
      <c r="J992" s="14" t="s">
        <v>238</v>
      </c>
      <c r="K992" s="14">
        <v>5</v>
      </c>
      <c r="L992" s="14" t="str">
        <f>VLOOKUP($C992,'Info on Coh Anal Stocks'!$A$6:$K$68,2,FALSE)</f>
        <v>PS</v>
      </c>
      <c r="M992" s="14" t="str">
        <f>VLOOKUP($C992,'Info on Coh Anal Stocks'!$A$6:$K$68,3,FALSE)</f>
        <v>NPS</v>
      </c>
      <c r="N992" s="14" t="str">
        <f>VLOOKUP($C992,'Info on Coh Anal Stocks'!$A$6:$K$68,4,FALSE)</f>
        <v>Nooksack Spring Fingerling</v>
      </c>
      <c r="O992" s="14">
        <f>VLOOKUP($C992,'Info on Coh Anal Stocks'!$A$6:$K$68,5,FALSE)</f>
        <v>3</v>
      </c>
      <c r="P992" s="14">
        <f>VLOOKUP($C992,'Info on Coh Anal Stocks'!$A$6:$K$68,6,FALSE)</f>
        <v>2</v>
      </c>
      <c r="Q992" s="14">
        <f>VLOOKUP($C992,'Info on Coh Anal Stocks'!$A$6:$K$68,7,FALSE)</f>
        <v>4</v>
      </c>
      <c r="R992" s="14">
        <f>VLOOKUP($C992,'Info on Coh Anal Stocks'!$A$6:$K$68,8,FALSE)</f>
        <v>5</v>
      </c>
      <c r="S992" s="14">
        <f>VLOOKUP($C992,'Info on Coh Anal Stocks'!$A$6:$K$68,9,FALSE)</f>
        <v>1</v>
      </c>
      <c r="T992" s="14">
        <f>VLOOKUP($C992,'Info on Coh Anal Stocks'!$A$6:$K$68,10,FALSE)</f>
        <v>1</v>
      </c>
      <c r="U992">
        <f t="shared" si="61"/>
        <v>2009</v>
      </c>
      <c r="V992" s="14">
        <f>VLOOKUP($C992,'Info on Coh Anal Stocks'!$A$6:$K$68,10,FALSE)</f>
        <v>1</v>
      </c>
      <c r="W992" t="str">
        <f t="shared" si="62"/>
        <v>stream</v>
      </c>
      <c r="X992">
        <f t="shared" si="63"/>
        <v>0</v>
      </c>
    </row>
    <row r="993" spans="1:24" x14ac:dyDescent="0.25">
      <c r="A993" s="14" t="str">
        <f t="shared" si="60"/>
        <v>NSF2008</v>
      </c>
      <c r="B993" s="14" t="s">
        <v>36</v>
      </c>
      <c r="C993" s="14" t="s">
        <v>61</v>
      </c>
      <c r="D993" s="14">
        <v>2008</v>
      </c>
      <c r="E993" s="14">
        <v>2.029151E-4</v>
      </c>
      <c r="F993" s="14">
        <v>2.2493589999999998E-3</v>
      </c>
      <c r="G993" s="14">
        <v>5.8491610000000003E-3</v>
      </c>
      <c r="H993" s="14">
        <v>2</v>
      </c>
      <c r="I993" s="14">
        <v>5</v>
      </c>
      <c r="J993" s="14" t="s">
        <v>238</v>
      </c>
      <c r="K993" s="14">
        <v>5</v>
      </c>
      <c r="L993" s="14" t="str">
        <f>VLOOKUP($C993,'Info on Coh Anal Stocks'!$A$6:$K$68,2,FALSE)</f>
        <v>PS</v>
      </c>
      <c r="M993" s="14" t="str">
        <f>VLOOKUP($C993,'Info on Coh Anal Stocks'!$A$6:$K$68,3,FALSE)</f>
        <v>NPS</v>
      </c>
      <c r="N993" s="14" t="str">
        <f>VLOOKUP($C993,'Info on Coh Anal Stocks'!$A$6:$K$68,4,FALSE)</f>
        <v>Nooksack Spring Fingerling</v>
      </c>
      <c r="O993" s="14">
        <f>VLOOKUP($C993,'Info on Coh Anal Stocks'!$A$6:$K$68,5,FALSE)</f>
        <v>3</v>
      </c>
      <c r="P993" s="14">
        <f>VLOOKUP($C993,'Info on Coh Anal Stocks'!$A$6:$K$68,6,FALSE)</f>
        <v>2</v>
      </c>
      <c r="Q993" s="14">
        <f>VLOOKUP($C993,'Info on Coh Anal Stocks'!$A$6:$K$68,7,FALSE)</f>
        <v>4</v>
      </c>
      <c r="R993" s="14">
        <f>VLOOKUP($C993,'Info on Coh Anal Stocks'!$A$6:$K$68,8,FALSE)</f>
        <v>5</v>
      </c>
      <c r="S993" s="14">
        <f>VLOOKUP($C993,'Info on Coh Anal Stocks'!$A$6:$K$68,9,FALSE)</f>
        <v>1</v>
      </c>
      <c r="T993" s="14">
        <f>VLOOKUP($C993,'Info on Coh Anal Stocks'!$A$6:$K$68,10,FALSE)</f>
        <v>1</v>
      </c>
      <c r="U993">
        <f t="shared" si="61"/>
        <v>2010</v>
      </c>
      <c r="V993" s="14">
        <f>VLOOKUP($C993,'Info on Coh Anal Stocks'!$A$6:$K$68,10,FALSE)</f>
        <v>1</v>
      </c>
      <c r="W993" t="str">
        <f t="shared" si="62"/>
        <v>stream</v>
      </c>
      <c r="X993">
        <f t="shared" si="63"/>
        <v>0</v>
      </c>
    </row>
    <row r="994" spans="1:24" x14ac:dyDescent="0.25">
      <c r="A994" s="14" t="str">
        <f t="shared" si="60"/>
        <v>NSF2009</v>
      </c>
      <c r="B994" s="14" t="s">
        <v>36</v>
      </c>
      <c r="C994" s="14" t="s">
        <v>61</v>
      </c>
      <c r="D994" s="14">
        <v>2009</v>
      </c>
      <c r="E994" s="14">
        <v>3.5744629999999997E-4</v>
      </c>
      <c r="F994" s="14">
        <v>3.0868369999999998E-3</v>
      </c>
      <c r="G994" s="14">
        <v>8.1393709999999994E-3</v>
      </c>
      <c r="H994" s="14">
        <v>2</v>
      </c>
      <c r="I994" s="14">
        <v>5</v>
      </c>
      <c r="J994" s="14" t="s">
        <v>238</v>
      </c>
      <c r="K994" s="14">
        <v>5</v>
      </c>
      <c r="L994" s="14" t="str">
        <f>VLOOKUP($C994,'Info on Coh Anal Stocks'!$A$6:$K$68,2,FALSE)</f>
        <v>PS</v>
      </c>
      <c r="M994" s="14" t="str">
        <f>VLOOKUP($C994,'Info on Coh Anal Stocks'!$A$6:$K$68,3,FALSE)</f>
        <v>NPS</v>
      </c>
      <c r="N994" s="14" t="str">
        <f>VLOOKUP($C994,'Info on Coh Anal Stocks'!$A$6:$K$68,4,FALSE)</f>
        <v>Nooksack Spring Fingerling</v>
      </c>
      <c r="O994" s="14">
        <f>VLOOKUP($C994,'Info on Coh Anal Stocks'!$A$6:$K$68,5,FALSE)</f>
        <v>3</v>
      </c>
      <c r="P994" s="14">
        <f>VLOOKUP($C994,'Info on Coh Anal Stocks'!$A$6:$K$68,6,FALSE)</f>
        <v>2</v>
      </c>
      <c r="Q994" s="14">
        <f>VLOOKUP($C994,'Info on Coh Anal Stocks'!$A$6:$K$68,7,FALSE)</f>
        <v>4</v>
      </c>
      <c r="R994" s="14">
        <f>VLOOKUP($C994,'Info on Coh Anal Stocks'!$A$6:$K$68,8,FALSE)</f>
        <v>5</v>
      </c>
      <c r="S994" s="14">
        <f>VLOOKUP($C994,'Info on Coh Anal Stocks'!$A$6:$K$68,9,FALSE)</f>
        <v>1</v>
      </c>
      <c r="T994" s="14">
        <f>VLOOKUP($C994,'Info on Coh Anal Stocks'!$A$6:$K$68,10,FALSE)</f>
        <v>1</v>
      </c>
      <c r="U994">
        <f t="shared" si="61"/>
        <v>2011</v>
      </c>
      <c r="V994" s="14">
        <f>VLOOKUP($C994,'Info on Coh Anal Stocks'!$A$6:$K$68,10,FALSE)</f>
        <v>1</v>
      </c>
      <c r="W994" t="str">
        <f t="shared" si="62"/>
        <v>stream</v>
      </c>
      <c r="X994">
        <f t="shared" si="63"/>
        <v>0</v>
      </c>
    </row>
    <row r="995" spans="1:24" x14ac:dyDescent="0.25">
      <c r="A995" s="14" t="str">
        <f t="shared" si="60"/>
        <v>NSF2010</v>
      </c>
      <c r="B995" s="14" t="s">
        <v>36</v>
      </c>
      <c r="C995" s="14" t="s">
        <v>61</v>
      </c>
      <c r="D995" s="14">
        <v>2010</v>
      </c>
      <c r="E995" s="14">
        <v>5.7106219999999996E-4</v>
      </c>
      <c r="F995" s="14">
        <v>5.9184169999999996E-3</v>
      </c>
      <c r="G995" s="14">
        <v>1.5375750000000001E-2</v>
      </c>
      <c r="H995" s="14">
        <v>2</v>
      </c>
      <c r="I995" s="14">
        <v>5</v>
      </c>
      <c r="J995" s="14" t="s">
        <v>238</v>
      </c>
      <c r="K995" s="14">
        <v>5</v>
      </c>
      <c r="L995" s="14" t="str">
        <f>VLOOKUP($C995,'Info on Coh Anal Stocks'!$A$6:$K$68,2,FALSE)</f>
        <v>PS</v>
      </c>
      <c r="M995" s="14" t="str">
        <f>VLOOKUP($C995,'Info on Coh Anal Stocks'!$A$6:$K$68,3,FALSE)</f>
        <v>NPS</v>
      </c>
      <c r="N995" s="14" t="str">
        <f>VLOOKUP($C995,'Info on Coh Anal Stocks'!$A$6:$K$68,4,FALSE)</f>
        <v>Nooksack Spring Fingerling</v>
      </c>
      <c r="O995" s="14">
        <f>VLOOKUP($C995,'Info on Coh Anal Stocks'!$A$6:$K$68,5,FALSE)</f>
        <v>3</v>
      </c>
      <c r="P995" s="14">
        <f>VLOOKUP($C995,'Info on Coh Anal Stocks'!$A$6:$K$68,6,FALSE)</f>
        <v>2</v>
      </c>
      <c r="Q995" s="14">
        <f>VLOOKUP($C995,'Info on Coh Anal Stocks'!$A$6:$K$68,7,FALSE)</f>
        <v>4</v>
      </c>
      <c r="R995" s="14">
        <f>VLOOKUP($C995,'Info on Coh Anal Stocks'!$A$6:$K$68,8,FALSE)</f>
        <v>5</v>
      </c>
      <c r="S995" s="14">
        <f>VLOOKUP($C995,'Info on Coh Anal Stocks'!$A$6:$K$68,9,FALSE)</f>
        <v>1</v>
      </c>
      <c r="T995" s="14">
        <f>VLOOKUP($C995,'Info on Coh Anal Stocks'!$A$6:$K$68,10,FALSE)</f>
        <v>1</v>
      </c>
      <c r="U995">
        <f t="shared" si="61"/>
        <v>2012</v>
      </c>
      <c r="V995" s="14">
        <f>VLOOKUP($C995,'Info on Coh Anal Stocks'!$A$6:$K$68,10,FALSE)</f>
        <v>1</v>
      </c>
      <c r="W995" t="str">
        <f t="shared" si="62"/>
        <v>stream</v>
      </c>
      <c r="X995">
        <f t="shared" si="63"/>
        <v>0</v>
      </c>
    </row>
    <row r="996" spans="1:24" x14ac:dyDescent="0.25">
      <c r="A996" s="14" t="str">
        <f t="shared" si="60"/>
        <v>NSF2011</v>
      </c>
      <c r="B996" s="14" t="s">
        <v>36</v>
      </c>
      <c r="C996" s="14" t="s">
        <v>61</v>
      </c>
      <c r="D996" s="14">
        <v>2011</v>
      </c>
      <c r="E996" s="14">
        <v>5.5676339999999997E-4</v>
      </c>
      <c r="F996" s="14">
        <v>6.5561300000000003E-3</v>
      </c>
      <c r="G996" s="14">
        <v>1.7716220000000001E-2</v>
      </c>
      <c r="H996" s="14">
        <v>2</v>
      </c>
      <c r="I996" s="14">
        <v>5</v>
      </c>
      <c r="J996" s="14" t="s">
        <v>239</v>
      </c>
      <c r="K996" s="14">
        <v>4</v>
      </c>
      <c r="L996" s="14" t="str">
        <f>VLOOKUP($C996,'Info on Coh Anal Stocks'!$A$6:$K$68,2,FALSE)</f>
        <v>PS</v>
      </c>
      <c r="M996" s="14" t="str">
        <f>VLOOKUP($C996,'Info on Coh Anal Stocks'!$A$6:$K$68,3,FALSE)</f>
        <v>NPS</v>
      </c>
      <c r="N996" s="14" t="str">
        <f>VLOOKUP($C996,'Info on Coh Anal Stocks'!$A$6:$K$68,4,FALSE)</f>
        <v>Nooksack Spring Fingerling</v>
      </c>
      <c r="O996" s="14">
        <f>VLOOKUP($C996,'Info on Coh Anal Stocks'!$A$6:$K$68,5,FALSE)</f>
        <v>3</v>
      </c>
      <c r="P996" s="14">
        <f>VLOOKUP($C996,'Info on Coh Anal Stocks'!$A$6:$K$68,6,FALSE)</f>
        <v>2</v>
      </c>
      <c r="Q996" s="14">
        <f>VLOOKUP($C996,'Info on Coh Anal Stocks'!$A$6:$K$68,7,FALSE)</f>
        <v>4</v>
      </c>
      <c r="R996" s="14">
        <f>VLOOKUP($C996,'Info on Coh Anal Stocks'!$A$6:$K$68,8,FALSE)</f>
        <v>5</v>
      </c>
      <c r="S996" s="14">
        <f>VLOOKUP($C996,'Info on Coh Anal Stocks'!$A$6:$K$68,9,FALSE)</f>
        <v>1</v>
      </c>
      <c r="T996" s="14">
        <f>VLOOKUP($C996,'Info on Coh Anal Stocks'!$A$6:$K$68,10,FALSE)</f>
        <v>1</v>
      </c>
      <c r="U996">
        <f t="shared" si="61"/>
        <v>2013</v>
      </c>
      <c r="V996" s="14">
        <f>VLOOKUP($C996,'Info on Coh Anal Stocks'!$A$6:$K$68,10,FALSE)</f>
        <v>1</v>
      </c>
      <c r="W996" t="str">
        <f t="shared" si="62"/>
        <v>stream</v>
      </c>
      <c r="X996">
        <f t="shared" si="63"/>
        <v>1</v>
      </c>
    </row>
    <row r="997" spans="1:24" x14ac:dyDescent="0.25">
      <c r="A997" s="14" t="str">
        <f t="shared" si="60"/>
        <v>NSF2012</v>
      </c>
      <c r="B997" s="14" t="s">
        <v>36</v>
      </c>
      <c r="C997" s="14" t="s">
        <v>61</v>
      </c>
      <c r="D997" s="14">
        <v>2012</v>
      </c>
      <c r="E997" s="14">
        <v>8.7033960000000002E-4</v>
      </c>
      <c r="F997" s="14">
        <v>5.6902489999999997E-3</v>
      </c>
      <c r="G997" s="14">
        <v>3.53645E-2</v>
      </c>
      <c r="H997" s="14">
        <v>2</v>
      </c>
      <c r="I997" s="14">
        <v>5</v>
      </c>
      <c r="J997" s="14" t="s">
        <v>239</v>
      </c>
      <c r="K997" s="14">
        <v>3</v>
      </c>
      <c r="L997" s="14" t="str">
        <f>VLOOKUP($C997,'Info on Coh Anal Stocks'!$A$6:$K$68,2,FALSE)</f>
        <v>PS</v>
      </c>
      <c r="M997" s="14" t="str">
        <f>VLOOKUP($C997,'Info on Coh Anal Stocks'!$A$6:$K$68,3,FALSE)</f>
        <v>NPS</v>
      </c>
      <c r="N997" s="14" t="str">
        <f>VLOOKUP($C997,'Info on Coh Anal Stocks'!$A$6:$K$68,4,FALSE)</f>
        <v>Nooksack Spring Fingerling</v>
      </c>
      <c r="O997" s="14">
        <f>VLOOKUP($C997,'Info on Coh Anal Stocks'!$A$6:$K$68,5,FALSE)</f>
        <v>3</v>
      </c>
      <c r="P997" s="14">
        <f>VLOOKUP($C997,'Info on Coh Anal Stocks'!$A$6:$K$68,6,FALSE)</f>
        <v>2</v>
      </c>
      <c r="Q997" s="14">
        <f>VLOOKUP($C997,'Info on Coh Anal Stocks'!$A$6:$K$68,7,FALSE)</f>
        <v>4</v>
      </c>
      <c r="R997" s="14">
        <f>VLOOKUP($C997,'Info on Coh Anal Stocks'!$A$6:$K$68,8,FALSE)</f>
        <v>5</v>
      </c>
      <c r="S997" s="14">
        <f>VLOOKUP($C997,'Info on Coh Anal Stocks'!$A$6:$K$68,9,FALSE)</f>
        <v>1</v>
      </c>
      <c r="T997" s="14">
        <f>VLOOKUP($C997,'Info on Coh Anal Stocks'!$A$6:$K$68,10,FALSE)</f>
        <v>1</v>
      </c>
      <c r="U997">
        <f t="shared" si="61"/>
        <v>2014</v>
      </c>
      <c r="V997" s="14">
        <f>VLOOKUP($C997,'Info on Coh Anal Stocks'!$A$6:$K$68,10,FALSE)</f>
        <v>1</v>
      </c>
      <c r="W997" t="str">
        <f t="shared" si="62"/>
        <v>stream</v>
      </c>
      <c r="X997">
        <f t="shared" si="63"/>
        <v>2</v>
      </c>
    </row>
    <row r="998" spans="1:24" x14ac:dyDescent="0.25">
      <c r="A998" s="14" t="str">
        <f t="shared" si="60"/>
        <v>NSF2013</v>
      </c>
      <c r="B998" s="14" t="s">
        <v>36</v>
      </c>
      <c r="C998" s="14" t="s">
        <v>61</v>
      </c>
      <c r="D998" s="14">
        <v>2013</v>
      </c>
      <c r="E998" s="14">
        <v>9.4035570000000005E-4</v>
      </c>
      <c r="F998" s="14">
        <v>9.4035570000000005E-4</v>
      </c>
      <c r="G998" s="14">
        <v>4.946768E-2</v>
      </c>
      <c r="H998" s="14">
        <v>2</v>
      </c>
      <c r="I998" s="14">
        <v>5</v>
      </c>
      <c r="J998" s="14" t="s">
        <v>239</v>
      </c>
      <c r="K998" s="14">
        <v>2</v>
      </c>
      <c r="L998" s="14" t="str">
        <f>VLOOKUP($C998,'Info on Coh Anal Stocks'!$A$6:$K$68,2,FALSE)</f>
        <v>PS</v>
      </c>
      <c r="M998" s="14" t="str">
        <f>VLOOKUP($C998,'Info on Coh Anal Stocks'!$A$6:$K$68,3,FALSE)</f>
        <v>NPS</v>
      </c>
      <c r="N998" s="14" t="str">
        <f>VLOOKUP($C998,'Info on Coh Anal Stocks'!$A$6:$K$68,4,FALSE)</f>
        <v>Nooksack Spring Fingerling</v>
      </c>
      <c r="O998" s="14">
        <f>VLOOKUP($C998,'Info on Coh Anal Stocks'!$A$6:$K$68,5,FALSE)</f>
        <v>3</v>
      </c>
      <c r="P998" s="14">
        <f>VLOOKUP($C998,'Info on Coh Anal Stocks'!$A$6:$K$68,6,FALSE)</f>
        <v>2</v>
      </c>
      <c r="Q998" s="14">
        <f>VLOOKUP($C998,'Info on Coh Anal Stocks'!$A$6:$K$68,7,FALSE)</f>
        <v>4</v>
      </c>
      <c r="R998" s="14">
        <f>VLOOKUP($C998,'Info on Coh Anal Stocks'!$A$6:$K$68,8,FALSE)</f>
        <v>5</v>
      </c>
      <c r="S998" s="14">
        <f>VLOOKUP($C998,'Info on Coh Anal Stocks'!$A$6:$K$68,9,FALSE)</f>
        <v>1</v>
      </c>
      <c r="T998" s="14">
        <f>VLOOKUP($C998,'Info on Coh Anal Stocks'!$A$6:$K$68,10,FALSE)</f>
        <v>1</v>
      </c>
      <c r="U998">
        <f t="shared" si="61"/>
        <v>2015</v>
      </c>
      <c r="V998" s="14">
        <f>VLOOKUP($C998,'Info on Coh Anal Stocks'!$A$6:$K$68,10,FALSE)</f>
        <v>1</v>
      </c>
      <c r="W998" t="str">
        <f t="shared" si="62"/>
        <v>stream</v>
      </c>
      <c r="X998">
        <f t="shared" si="63"/>
        <v>3</v>
      </c>
    </row>
    <row r="999" spans="1:24" x14ac:dyDescent="0.25">
      <c r="A999" s="14" t="str">
        <f t="shared" si="60"/>
        <v>QUE1977</v>
      </c>
      <c r="B999" s="14" t="s">
        <v>36</v>
      </c>
      <c r="C999" s="14" t="s">
        <v>111</v>
      </c>
      <c r="D999" s="14">
        <v>1977</v>
      </c>
      <c r="E999" s="14">
        <v>0</v>
      </c>
      <c r="F999" s="14">
        <v>2.3645250000000001E-3</v>
      </c>
      <c r="G999" s="14">
        <v>7.3214980000000001E-3</v>
      </c>
      <c r="H999" s="14">
        <v>2</v>
      </c>
      <c r="I999" s="14">
        <v>5</v>
      </c>
      <c r="J999" s="14" t="s">
        <v>238</v>
      </c>
      <c r="K999" s="14">
        <v>5</v>
      </c>
      <c r="L999" s="14" t="str">
        <f>VLOOKUP($C999,'Info on Coh Anal Stocks'!$A$6:$K$68,2,FALSE)</f>
        <v>WAC</v>
      </c>
      <c r="M999" s="14" t="str">
        <f>VLOOKUP($C999,'Info on Coh Anal Stocks'!$A$6:$K$68,3,FALSE)</f>
        <v>WAC</v>
      </c>
      <c r="N999" s="14" t="str">
        <f>VLOOKUP($C999,'Info on Coh Anal Stocks'!$A$6:$K$68,4,FALSE)</f>
        <v>Queets Fall Fingerling</v>
      </c>
      <c r="O999" s="14">
        <f>VLOOKUP($C999,'Info on Coh Anal Stocks'!$A$6:$K$68,5,FALSE)</f>
        <v>3</v>
      </c>
      <c r="P999" s="14">
        <f>VLOOKUP($C999,'Info on Coh Anal Stocks'!$A$6:$K$68,6,FALSE)</f>
        <v>2</v>
      </c>
      <c r="Q999" s="14">
        <f>VLOOKUP($C999,'Info on Coh Anal Stocks'!$A$6:$K$68,7,FALSE)</f>
        <v>4</v>
      </c>
      <c r="R999" s="14">
        <f>VLOOKUP($C999,'Info on Coh Anal Stocks'!$A$6:$K$68,8,FALSE)</f>
        <v>6</v>
      </c>
      <c r="S999" s="14">
        <f>VLOOKUP($C999,'Info on Coh Anal Stocks'!$A$6:$K$68,9,FALSE)</f>
        <v>0</v>
      </c>
      <c r="T999" s="14">
        <f>VLOOKUP($C999,'Info on Coh Anal Stocks'!$A$6:$K$68,10,FALSE)</f>
        <v>3</v>
      </c>
      <c r="U999">
        <f t="shared" si="61"/>
        <v>1978</v>
      </c>
      <c r="V999" s="14">
        <f>VLOOKUP($C999,'Info on Coh Anal Stocks'!$A$6:$K$68,10,FALSE)</f>
        <v>3</v>
      </c>
      <c r="W999" t="str">
        <f t="shared" si="62"/>
        <v>ocean</v>
      </c>
      <c r="X999">
        <f t="shared" si="63"/>
        <v>0</v>
      </c>
    </row>
    <row r="1000" spans="1:24" x14ac:dyDescent="0.25">
      <c r="A1000" s="14" t="str">
        <f t="shared" si="60"/>
        <v>QUE1978</v>
      </c>
      <c r="B1000" s="14" t="s">
        <v>36</v>
      </c>
      <c r="C1000" s="14" t="s">
        <v>111</v>
      </c>
      <c r="D1000" s="14">
        <v>1978</v>
      </c>
      <c r="E1000" s="19">
        <v>4.7205669999999999E-5</v>
      </c>
      <c r="F1000" s="14">
        <v>3.027802E-3</v>
      </c>
      <c r="G1000" s="14">
        <v>8.8196290000000007E-3</v>
      </c>
      <c r="H1000" s="14">
        <v>2</v>
      </c>
      <c r="I1000" s="14">
        <v>5</v>
      </c>
      <c r="J1000" s="14" t="s">
        <v>238</v>
      </c>
      <c r="K1000" s="14">
        <v>5</v>
      </c>
      <c r="L1000" s="14" t="str">
        <f>VLOOKUP($C1000,'Info on Coh Anal Stocks'!$A$6:$K$68,2,FALSE)</f>
        <v>WAC</v>
      </c>
      <c r="M1000" s="14" t="str">
        <f>VLOOKUP($C1000,'Info on Coh Anal Stocks'!$A$6:$K$68,3,FALSE)</f>
        <v>WAC</v>
      </c>
      <c r="N1000" s="14" t="str">
        <f>VLOOKUP($C1000,'Info on Coh Anal Stocks'!$A$6:$K$68,4,FALSE)</f>
        <v>Queets Fall Fingerling</v>
      </c>
      <c r="O1000" s="14">
        <f>VLOOKUP($C1000,'Info on Coh Anal Stocks'!$A$6:$K$68,5,FALSE)</f>
        <v>3</v>
      </c>
      <c r="P1000" s="14">
        <f>VLOOKUP($C1000,'Info on Coh Anal Stocks'!$A$6:$K$68,6,FALSE)</f>
        <v>2</v>
      </c>
      <c r="Q1000" s="14">
        <f>VLOOKUP($C1000,'Info on Coh Anal Stocks'!$A$6:$K$68,7,FALSE)</f>
        <v>4</v>
      </c>
      <c r="R1000" s="14">
        <f>VLOOKUP($C1000,'Info on Coh Anal Stocks'!$A$6:$K$68,8,FALSE)</f>
        <v>6</v>
      </c>
      <c r="S1000" s="14">
        <f>VLOOKUP($C1000,'Info on Coh Anal Stocks'!$A$6:$K$68,9,FALSE)</f>
        <v>0</v>
      </c>
      <c r="T1000" s="14">
        <f>VLOOKUP($C1000,'Info on Coh Anal Stocks'!$A$6:$K$68,10,FALSE)</f>
        <v>3</v>
      </c>
      <c r="U1000">
        <f t="shared" si="61"/>
        <v>1979</v>
      </c>
      <c r="V1000" s="14">
        <f>VLOOKUP($C1000,'Info on Coh Anal Stocks'!$A$6:$K$68,10,FALSE)</f>
        <v>3</v>
      </c>
      <c r="W1000" t="str">
        <f t="shared" si="62"/>
        <v>ocean</v>
      </c>
      <c r="X1000">
        <f t="shared" si="63"/>
        <v>0</v>
      </c>
    </row>
    <row r="1001" spans="1:24" x14ac:dyDescent="0.25">
      <c r="A1001" s="14" t="str">
        <f t="shared" si="60"/>
        <v>QUE1979</v>
      </c>
      <c r="B1001" s="14" t="s">
        <v>36</v>
      </c>
      <c r="C1001" s="14" t="s">
        <v>111</v>
      </c>
      <c r="D1001" s="14">
        <v>1979</v>
      </c>
      <c r="E1001" s="14">
        <v>6.8002320000000005E-4</v>
      </c>
      <c r="F1001" s="14">
        <v>1.1179379999999999E-2</v>
      </c>
      <c r="G1001" s="14">
        <v>3.125704E-2</v>
      </c>
      <c r="H1001" s="14">
        <v>2</v>
      </c>
      <c r="I1001" s="14">
        <v>5</v>
      </c>
      <c r="J1001" s="14" t="s">
        <v>238</v>
      </c>
      <c r="K1001" s="14">
        <v>5</v>
      </c>
      <c r="L1001" s="14" t="str">
        <f>VLOOKUP($C1001,'Info on Coh Anal Stocks'!$A$6:$K$68,2,FALSE)</f>
        <v>WAC</v>
      </c>
      <c r="M1001" s="14" t="str">
        <f>VLOOKUP($C1001,'Info on Coh Anal Stocks'!$A$6:$K$68,3,FALSE)</f>
        <v>WAC</v>
      </c>
      <c r="N1001" s="14" t="str">
        <f>VLOOKUP($C1001,'Info on Coh Anal Stocks'!$A$6:$K$68,4,FALSE)</f>
        <v>Queets Fall Fingerling</v>
      </c>
      <c r="O1001" s="14">
        <f>VLOOKUP($C1001,'Info on Coh Anal Stocks'!$A$6:$K$68,5,FALSE)</f>
        <v>3</v>
      </c>
      <c r="P1001" s="14">
        <f>VLOOKUP($C1001,'Info on Coh Anal Stocks'!$A$6:$K$68,6,FALSE)</f>
        <v>2</v>
      </c>
      <c r="Q1001" s="14">
        <f>VLOOKUP($C1001,'Info on Coh Anal Stocks'!$A$6:$K$68,7,FALSE)</f>
        <v>4</v>
      </c>
      <c r="R1001" s="14">
        <f>VLOOKUP($C1001,'Info on Coh Anal Stocks'!$A$6:$K$68,8,FALSE)</f>
        <v>6</v>
      </c>
      <c r="S1001" s="14">
        <f>VLOOKUP($C1001,'Info on Coh Anal Stocks'!$A$6:$K$68,9,FALSE)</f>
        <v>0</v>
      </c>
      <c r="T1001" s="14">
        <f>VLOOKUP($C1001,'Info on Coh Anal Stocks'!$A$6:$K$68,10,FALSE)</f>
        <v>3</v>
      </c>
      <c r="U1001">
        <f t="shared" si="61"/>
        <v>1980</v>
      </c>
      <c r="V1001" s="14">
        <f>VLOOKUP($C1001,'Info on Coh Anal Stocks'!$A$6:$K$68,10,FALSE)</f>
        <v>3</v>
      </c>
      <c r="W1001" t="str">
        <f t="shared" si="62"/>
        <v>ocean</v>
      </c>
      <c r="X1001">
        <f t="shared" si="63"/>
        <v>0</v>
      </c>
    </row>
    <row r="1002" spans="1:24" x14ac:dyDescent="0.25">
      <c r="A1002" s="14" t="str">
        <f t="shared" si="60"/>
        <v>QUE1980</v>
      </c>
      <c r="B1002" s="14" t="s">
        <v>36</v>
      </c>
      <c r="C1002" s="14" t="s">
        <v>111</v>
      </c>
      <c r="D1002" s="14">
        <v>1980</v>
      </c>
      <c r="E1002" s="14">
        <v>2.406451E-4</v>
      </c>
      <c r="F1002" s="14">
        <v>3.6578840000000001E-3</v>
      </c>
      <c r="G1002" s="14">
        <v>1.082981E-2</v>
      </c>
      <c r="H1002" s="14">
        <v>2</v>
      </c>
      <c r="I1002" s="14">
        <v>5</v>
      </c>
      <c r="J1002" s="14" t="s">
        <v>238</v>
      </c>
      <c r="K1002" s="14">
        <v>5</v>
      </c>
      <c r="L1002" s="14" t="str">
        <f>VLOOKUP($C1002,'Info on Coh Anal Stocks'!$A$6:$K$68,2,FALSE)</f>
        <v>WAC</v>
      </c>
      <c r="M1002" s="14" t="str">
        <f>VLOOKUP($C1002,'Info on Coh Anal Stocks'!$A$6:$K$68,3,FALSE)</f>
        <v>WAC</v>
      </c>
      <c r="N1002" s="14" t="str">
        <f>VLOOKUP($C1002,'Info on Coh Anal Stocks'!$A$6:$K$68,4,FALSE)</f>
        <v>Queets Fall Fingerling</v>
      </c>
      <c r="O1002" s="14">
        <f>VLOOKUP($C1002,'Info on Coh Anal Stocks'!$A$6:$K$68,5,FALSE)</f>
        <v>3</v>
      </c>
      <c r="P1002" s="14">
        <f>VLOOKUP($C1002,'Info on Coh Anal Stocks'!$A$6:$K$68,6,FALSE)</f>
        <v>2</v>
      </c>
      <c r="Q1002" s="14">
        <f>VLOOKUP($C1002,'Info on Coh Anal Stocks'!$A$6:$K$68,7,FALSE)</f>
        <v>4</v>
      </c>
      <c r="R1002" s="14">
        <f>VLOOKUP($C1002,'Info on Coh Anal Stocks'!$A$6:$K$68,8,FALSE)</f>
        <v>6</v>
      </c>
      <c r="S1002" s="14">
        <f>VLOOKUP($C1002,'Info on Coh Anal Stocks'!$A$6:$K$68,9,FALSE)</f>
        <v>0</v>
      </c>
      <c r="T1002" s="14">
        <f>VLOOKUP($C1002,'Info on Coh Anal Stocks'!$A$6:$K$68,10,FALSE)</f>
        <v>3</v>
      </c>
      <c r="U1002">
        <f t="shared" si="61"/>
        <v>1981</v>
      </c>
      <c r="V1002" s="14">
        <f>VLOOKUP($C1002,'Info on Coh Anal Stocks'!$A$6:$K$68,10,FALSE)</f>
        <v>3</v>
      </c>
      <c r="W1002" t="str">
        <f t="shared" si="62"/>
        <v>ocean</v>
      </c>
      <c r="X1002">
        <f t="shared" si="63"/>
        <v>0</v>
      </c>
    </row>
    <row r="1003" spans="1:24" x14ac:dyDescent="0.25">
      <c r="A1003" s="14" t="str">
        <f t="shared" si="60"/>
        <v>QUE1981</v>
      </c>
      <c r="B1003" s="14" t="s">
        <v>36</v>
      </c>
      <c r="C1003" s="14" t="s">
        <v>111</v>
      </c>
      <c r="D1003" s="14">
        <v>1981</v>
      </c>
      <c r="E1003" s="14">
        <v>4.6336750000000002E-4</v>
      </c>
      <c r="F1003" s="14">
        <v>2.7126979999999999E-3</v>
      </c>
      <c r="G1003" s="14">
        <v>7.482687E-3</v>
      </c>
      <c r="H1003" s="14">
        <v>2</v>
      </c>
      <c r="I1003" s="14">
        <v>5</v>
      </c>
      <c r="J1003" s="14" t="s">
        <v>238</v>
      </c>
      <c r="K1003" s="14">
        <v>5</v>
      </c>
      <c r="L1003" s="14" t="str">
        <f>VLOOKUP($C1003,'Info on Coh Anal Stocks'!$A$6:$K$68,2,FALSE)</f>
        <v>WAC</v>
      </c>
      <c r="M1003" s="14" t="str">
        <f>VLOOKUP($C1003,'Info on Coh Anal Stocks'!$A$6:$K$68,3,FALSE)</f>
        <v>WAC</v>
      </c>
      <c r="N1003" s="14" t="str">
        <f>VLOOKUP($C1003,'Info on Coh Anal Stocks'!$A$6:$K$68,4,FALSE)</f>
        <v>Queets Fall Fingerling</v>
      </c>
      <c r="O1003" s="14">
        <f>VLOOKUP($C1003,'Info on Coh Anal Stocks'!$A$6:$K$68,5,FALSE)</f>
        <v>3</v>
      </c>
      <c r="P1003" s="14">
        <f>VLOOKUP($C1003,'Info on Coh Anal Stocks'!$A$6:$K$68,6,FALSE)</f>
        <v>2</v>
      </c>
      <c r="Q1003" s="14">
        <f>VLOOKUP($C1003,'Info on Coh Anal Stocks'!$A$6:$K$68,7,FALSE)</f>
        <v>4</v>
      </c>
      <c r="R1003" s="14">
        <f>VLOOKUP($C1003,'Info on Coh Anal Stocks'!$A$6:$K$68,8,FALSE)</f>
        <v>6</v>
      </c>
      <c r="S1003" s="14">
        <f>VLOOKUP($C1003,'Info on Coh Anal Stocks'!$A$6:$K$68,9,FALSE)</f>
        <v>0</v>
      </c>
      <c r="T1003" s="14">
        <f>VLOOKUP($C1003,'Info on Coh Anal Stocks'!$A$6:$K$68,10,FALSE)</f>
        <v>3</v>
      </c>
      <c r="U1003">
        <f t="shared" si="61"/>
        <v>1982</v>
      </c>
      <c r="V1003" s="14">
        <f>VLOOKUP($C1003,'Info on Coh Anal Stocks'!$A$6:$K$68,10,FALSE)</f>
        <v>3</v>
      </c>
      <c r="W1003" t="str">
        <f t="shared" si="62"/>
        <v>ocean</v>
      </c>
      <c r="X1003">
        <f t="shared" si="63"/>
        <v>0</v>
      </c>
    </row>
    <row r="1004" spans="1:24" x14ac:dyDescent="0.25">
      <c r="A1004" s="14" t="str">
        <f t="shared" si="60"/>
        <v>QUE1982</v>
      </c>
      <c r="B1004" s="14" t="s">
        <v>36</v>
      </c>
      <c r="C1004" s="14" t="s">
        <v>111</v>
      </c>
      <c r="D1004" s="14">
        <v>1982</v>
      </c>
      <c r="E1004" s="19">
        <v>1.8616720000000001E-4</v>
      </c>
      <c r="F1004" s="14">
        <v>3.0797350000000001E-3</v>
      </c>
      <c r="G1004" s="14">
        <v>9.157274E-3</v>
      </c>
      <c r="H1004" s="14">
        <v>2</v>
      </c>
      <c r="I1004" s="14">
        <v>5</v>
      </c>
      <c r="J1004" s="14" t="s">
        <v>238</v>
      </c>
      <c r="K1004" s="14">
        <v>5</v>
      </c>
      <c r="L1004" s="14" t="str">
        <f>VLOOKUP($C1004,'Info on Coh Anal Stocks'!$A$6:$K$68,2,FALSE)</f>
        <v>WAC</v>
      </c>
      <c r="M1004" s="14" t="str">
        <f>VLOOKUP($C1004,'Info on Coh Anal Stocks'!$A$6:$K$68,3,FALSE)</f>
        <v>WAC</v>
      </c>
      <c r="N1004" s="14" t="str">
        <f>VLOOKUP($C1004,'Info on Coh Anal Stocks'!$A$6:$K$68,4,FALSE)</f>
        <v>Queets Fall Fingerling</v>
      </c>
      <c r="O1004" s="14">
        <f>VLOOKUP($C1004,'Info on Coh Anal Stocks'!$A$6:$K$68,5,FALSE)</f>
        <v>3</v>
      </c>
      <c r="P1004" s="14">
        <f>VLOOKUP($C1004,'Info on Coh Anal Stocks'!$A$6:$K$68,6,FALSE)</f>
        <v>2</v>
      </c>
      <c r="Q1004" s="14">
        <f>VLOOKUP($C1004,'Info on Coh Anal Stocks'!$A$6:$K$68,7,FALSE)</f>
        <v>4</v>
      </c>
      <c r="R1004" s="14">
        <f>VLOOKUP($C1004,'Info on Coh Anal Stocks'!$A$6:$K$68,8,FALSE)</f>
        <v>6</v>
      </c>
      <c r="S1004" s="14">
        <f>VLOOKUP($C1004,'Info on Coh Anal Stocks'!$A$6:$K$68,9,FALSE)</f>
        <v>0</v>
      </c>
      <c r="T1004" s="14">
        <f>VLOOKUP($C1004,'Info on Coh Anal Stocks'!$A$6:$K$68,10,FALSE)</f>
        <v>3</v>
      </c>
      <c r="U1004">
        <f t="shared" si="61"/>
        <v>1983</v>
      </c>
      <c r="V1004" s="14">
        <f>VLOOKUP($C1004,'Info on Coh Anal Stocks'!$A$6:$K$68,10,FALSE)</f>
        <v>3</v>
      </c>
      <c r="W1004" t="str">
        <f t="shared" si="62"/>
        <v>ocean</v>
      </c>
      <c r="X1004">
        <f t="shared" si="63"/>
        <v>0</v>
      </c>
    </row>
    <row r="1005" spans="1:24" x14ac:dyDescent="0.25">
      <c r="A1005" s="14" t="str">
        <f t="shared" si="60"/>
        <v>QUE1983</v>
      </c>
      <c r="B1005" s="14" t="s">
        <v>36</v>
      </c>
      <c r="C1005" s="14" t="s">
        <v>111</v>
      </c>
      <c r="D1005" s="14">
        <v>1983</v>
      </c>
      <c r="E1005" s="14">
        <v>6.2793829999999997E-4</v>
      </c>
      <c r="F1005" s="14">
        <v>1.382224E-2</v>
      </c>
      <c r="G1005" s="14">
        <v>4.1024770000000002E-2</v>
      </c>
      <c r="H1005" s="14">
        <v>2</v>
      </c>
      <c r="I1005" s="14">
        <v>5</v>
      </c>
      <c r="J1005" s="14" t="s">
        <v>238</v>
      </c>
      <c r="K1005" s="14">
        <v>5</v>
      </c>
      <c r="L1005" s="14" t="str">
        <f>VLOOKUP($C1005,'Info on Coh Anal Stocks'!$A$6:$K$68,2,FALSE)</f>
        <v>WAC</v>
      </c>
      <c r="M1005" s="14" t="str">
        <f>VLOOKUP($C1005,'Info on Coh Anal Stocks'!$A$6:$K$68,3,FALSE)</f>
        <v>WAC</v>
      </c>
      <c r="N1005" s="14" t="str">
        <f>VLOOKUP($C1005,'Info on Coh Anal Stocks'!$A$6:$K$68,4,FALSE)</f>
        <v>Queets Fall Fingerling</v>
      </c>
      <c r="O1005" s="14">
        <f>VLOOKUP($C1005,'Info on Coh Anal Stocks'!$A$6:$K$68,5,FALSE)</f>
        <v>3</v>
      </c>
      <c r="P1005" s="14">
        <f>VLOOKUP($C1005,'Info on Coh Anal Stocks'!$A$6:$K$68,6,FALSE)</f>
        <v>2</v>
      </c>
      <c r="Q1005" s="14">
        <f>VLOOKUP($C1005,'Info on Coh Anal Stocks'!$A$6:$K$68,7,FALSE)</f>
        <v>4</v>
      </c>
      <c r="R1005" s="14">
        <f>VLOOKUP($C1005,'Info on Coh Anal Stocks'!$A$6:$K$68,8,FALSE)</f>
        <v>6</v>
      </c>
      <c r="S1005" s="14">
        <f>VLOOKUP($C1005,'Info on Coh Anal Stocks'!$A$6:$K$68,9,FALSE)</f>
        <v>0</v>
      </c>
      <c r="T1005" s="14">
        <f>VLOOKUP($C1005,'Info on Coh Anal Stocks'!$A$6:$K$68,10,FALSE)</f>
        <v>3</v>
      </c>
      <c r="U1005">
        <f t="shared" si="61"/>
        <v>1984</v>
      </c>
      <c r="V1005" s="14">
        <f>VLOOKUP($C1005,'Info on Coh Anal Stocks'!$A$6:$K$68,10,FALSE)</f>
        <v>3</v>
      </c>
      <c r="W1005" t="str">
        <f t="shared" si="62"/>
        <v>ocean</v>
      </c>
      <c r="X1005">
        <f t="shared" si="63"/>
        <v>0</v>
      </c>
    </row>
    <row r="1006" spans="1:24" x14ac:dyDescent="0.25">
      <c r="A1006" s="14" t="str">
        <f t="shared" si="60"/>
        <v>QUE1984</v>
      </c>
      <c r="B1006" s="14" t="s">
        <v>36</v>
      </c>
      <c r="C1006" s="14" t="s">
        <v>111</v>
      </c>
      <c r="D1006" s="14">
        <v>1984</v>
      </c>
      <c r="E1006" s="14" t="s">
        <v>142</v>
      </c>
      <c r="F1006" s="14" t="s">
        <v>142</v>
      </c>
      <c r="G1006" s="14" t="s">
        <v>142</v>
      </c>
      <c r="H1006" s="14" t="s">
        <v>142</v>
      </c>
      <c r="I1006" s="14" t="s">
        <v>142</v>
      </c>
      <c r="J1006" s="14" t="s">
        <v>142</v>
      </c>
      <c r="K1006" s="14" t="s">
        <v>142</v>
      </c>
      <c r="L1006" s="14" t="str">
        <f>VLOOKUP($C1006,'Info on Coh Anal Stocks'!$A$6:$K$68,2,FALSE)</f>
        <v>WAC</v>
      </c>
      <c r="M1006" s="14" t="str">
        <f>VLOOKUP($C1006,'Info on Coh Anal Stocks'!$A$6:$K$68,3,FALSE)</f>
        <v>WAC</v>
      </c>
      <c r="N1006" s="14" t="str">
        <f>VLOOKUP($C1006,'Info on Coh Anal Stocks'!$A$6:$K$68,4,FALSE)</f>
        <v>Queets Fall Fingerling</v>
      </c>
      <c r="O1006" s="14">
        <f>VLOOKUP($C1006,'Info on Coh Anal Stocks'!$A$6:$K$68,5,FALSE)</f>
        <v>3</v>
      </c>
      <c r="P1006" s="14">
        <f>VLOOKUP($C1006,'Info on Coh Anal Stocks'!$A$6:$K$68,6,FALSE)</f>
        <v>2</v>
      </c>
      <c r="Q1006" s="14">
        <f>VLOOKUP($C1006,'Info on Coh Anal Stocks'!$A$6:$K$68,7,FALSE)</f>
        <v>4</v>
      </c>
      <c r="R1006" s="14">
        <f>VLOOKUP($C1006,'Info on Coh Anal Stocks'!$A$6:$K$68,8,FALSE)</f>
        <v>6</v>
      </c>
      <c r="S1006" s="14">
        <f>VLOOKUP($C1006,'Info on Coh Anal Stocks'!$A$6:$K$68,9,FALSE)</f>
        <v>0</v>
      </c>
      <c r="T1006" s="14">
        <f>VLOOKUP($C1006,'Info on Coh Anal Stocks'!$A$6:$K$68,10,FALSE)</f>
        <v>3</v>
      </c>
      <c r="U1006">
        <f t="shared" si="61"/>
        <v>1985</v>
      </c>
      <c r="V1006" s="14">
        <f>VLOOKUP($C1006,'Info on Coh Anal Stocks'!$A$6:$K$68,10,FALSE)</f>
        <v>3</v>
      </c>
      <c r="W1006" t="str">
        <f t="shared" si="62"/>
        <v>ocean</v>
      </c>
      <c r="X1006" t="str">
        <f t="shared" si="63"/>
        <v>na</v>
      </c>
    </row>
    <row r="1007" spans="1:24" x14ac:dyDescent="0.25">
      <c r="A1007" s="14" t="str">
        <f t="shared" si="60"/>
        <v>QUE1985</v>
      </c>
      <c r="B1007" s="14" t="s">
        <v>36</v>
      </c>
      <c r="C1007" s="14" t="s">
        <v>111</v>
      </c>
      <c r="D1007" s="14">
        <v>1985</v>
      </c>
      <c r="E1007" s="14">
        <v>7.5346389999999999E-4</v>
      </c>
      <c r="F1007" s="14">
        <v>1.031789E-2</v>
      </c>
      <c r="G1007" s="14">
        <v>2.9891540000000001E-2</v>
      </c>
      <c r="H1007" s="14">
        <v>2</v>
      </c>
      <c r="I1007" s="14">
        <v>5</v>
      </c>
      <c r="J1007" s="14" t="s">
        <v>238</v>
      </c>
      <c r="K1007" s="14">
        <v>5</v>
      </c>
      <c r="L1007" s="14" t="str">
        <f>VLOOKUP($C1007,'Info on Coh Anal Stocks'!$A$6:$K$68,2,FALSE)</f>
        <v>WAC</v>
      </c>
      <c r="M1007" s="14" t="str">
        <f>VLOOKUP($C1007,'Info on Coh Anal Stocks'!$A$6:$K$68,3,FALSE)</f>
        <v>WAC</v>
      </c>
      <c r="N1007" s="14" t="str">
        <f>VLOOKUP($C1007,'Info on Coh Anal Stocks'!$A$6:$K$68,4,FALSE)</f>
        <v>Queets Fall Fingerling</v>
      </c>
      <c r="O1007" s="14">
        <f>VLOOKUP($C1007,'Info on Coh Anal Stocks'!$A$6:$K$68,5,FALSE)</f>
        <v>3</v>
      </c>
      <c r="P1007" s="14">
        <f>VLOOKUP($C1007,'Info on Coh Anal Stocks'!$A$6:$K$68,6,FALSE)</f>
        <v>2</v>
      </c>
      <c r="Q1007" s="14">
        <f>VLOOKUP($C1007,'Info on Coh Anal Stocks'!$A$6:$K$68,7,FALSE)</f>
        <v>4</v>
      </c>
      <c r="R1007" s="14">
        <f>VLOOKUP($C1007,'Info on Coh Anal Stocks'!$A$6:$K$68,8,FALSE)</f>
        <v>6</v>
      </c>
      <c r="S1007" s="14">
        <f>VLOOKUP($C1007,'Info on Coh Anal Stocks'!$A$6:$K$68,9,FALSE)</f>
        <v>0</v>
      </c>
      <c r="T1007" s="14">
        <f>VLOOKUP($C1007,'Info on Coh Anal Stocks'!$A$6:$K$68,10,FALSE)</f>
        <v>3</v>
      </c>
      <c r="U1007">
        <f t="shared" si="61"/>
        <v>1986</v>
      </c>
      <c r="V1007" s="14">
        <f>VLOOKUP($C1007,'Info on Coh Anal Stocks'!$A$6:$K$68,10,FALSE)</f>
        <v>3</v>
      </c>
      <c r="W1007" t="str">
        <f t="shared" si="62"/>
        <v>ocean</v>
      </c>
      <c r="X1007">
        <f t="shared" si="63"/>
        <v>0</v>
      </c>
    </row>
    <row r="1008" spans="1:24" x14ac:dyDescent="0.25">
      <c r="A1008" s="14" t="str">
        <f t="shared" si="60"/>
        <v>QUE1986</v>
      </c>
      <c r="B1008" s="14" t="s">
        <v>36</v>
      </c>
      <c r="C1008" s="14" t="s">
        <v>111</v>
      </c>
      <c r="D1008" s="14">
        <v>1986</v>
      </c>
      <c r="E1008" s="14">
        <v>7.0271709999999998E-4</v>
      </c>
      <c r="F1008" s="14">
        <v>1.333582E-2</v>
      </c>
      <c r="G1008" s="14">
        <v>3.8927320000000001E-2</v>
      </c>
      <c r="H1008" s="14">
        <v>2</v>
      </c>
      <c r="I1008" s="14">
        <v>5</v>
      </c>
      <c r="J1008" s="14" t="s">
        <v>238</v>
      </c>
      <c r="K1008" s="14">
        <v>5</v>
      </c>
      <c r="L1008" s="14" t="str">
        <f>VLOOKUP($C1008,'Info on Coh Anal Stocks'!$A$6:$K$68,2,FALSE)</f>
        <v>WAC</v>
      </c>
      <c r="M1008" s="14" t="str">
        <f>VLOOKUP($C1008,'Info on Coh Anal Stocks'!$A$6:$K$68,3,FALSE)</f>
        <v>WAC</v>
      </c>
      <c r="N1008" s="14" t="str">
        <f>VLOOKUP($C1008,'Info on Coh Anal Stocks'!$A$6:$K$68,4,FALSE)</f>
        <v>Queets Fall Fingerling</v>
      </c>
      <c r="O1008" s="14">
        <f>VLOOKUP($C1008,'Info on Coh Anal Stocks'!$A$6:$K$68,5,FALSE)</f>
        <v>3</v>
      </c>
      <c r="P1008" s="14">
        <f>VLOOKUP($C1008,'Info on Coh Anal Stocks'!$A$6:$K$68,6,FALSE)</f>
        <v>2</v>
      </c>
      <c r="Q1008" s="14">
        <f>VLOOKUP($C1008,'Info on Coh Anal Stocks'!$A$6:$K$68,7,FALSE)</f>
        <v>4</v>
      </c>
      <c r="R1008" s="14">
        <f>VLOOKUP($C1008,'Info on Coh Anal Stocks'!$A$6:$K$68,8,FALSE)</f>
        <v>6</v>
      </c>
      <c r="S1008" s="14">
        <f>VLOOKUP($C1008,'Info on Coh Anal Stocks'!$A$6:$K$68,9,FALSE)</f>
        <v>0</v>
      </c>
      <c r="T1008" s="14">
        <f>VLOOKUP($C1008,'Info on Coh Anal Stocks'!$A$6:$K$68,10,FALSE)</f>
        <v>3</v>
      </c>
      <c r="U1008">
        <f t="shared" si="61"/>
        <v>1987</v>
      </c>
      <c r="V1008" s="14">
        <f>VLOOKUP($C1008,'Info on Coh Anal Stocks'!$A$6:$K$68,10,FALSE)</f>
        <v>3</v>
      </c>
      <c r="W1008" t="str">
        <f t="shared" si="62"/>
        <v>ocean</v>
      </c>
      <c r="X1008">
        <f t="shared" si="63"/>
        <v>0</v>
      </c>
    </row>
    <row r="1009" spans="1:24" x14ac:dyDescent="0.25">
      <c r="A1009" s="14" t="str">
        <f t="shared" si="60"/>
        <v>QUE1987</v>
      </c>
      <c r="B1009" s="14" t="s">
        <v>36</v>
      </c>
      <c r="C1009" s="14" t="s">
        <v>111</v>
      </c>
      <c r="D1009" s="14">
        <v>1987</v>
      </c>
      <c r="E1009" s="14">
        <v>2.441888E-4</v>
      </c>
      <c r="F1009" s="14">
        <v>1.1337440000000001E-2</v>
      </c>
      <c r="G1009" s="14">
        <v>3.3024079999999997E-2</v>
      </c>
      <c r="H1009" s="14">
        <v>2</v>
      </c>
      <c r="I1009" s="14">
        <v>5</v>
      </c>
      <c r="J1009" s="14" t="s">
        <v>238</v>
      </c>
      <c r="K1009" s="14">
        <v>5</v>
      </c>
      <c r="L1009" s="14" t="str">
        <f>VLOOKUP($C1009,'Info on Coh Anal Stocks'!$A$6:$K$68,2,FALSE)</f>
        <v>WAC</v>
      </c>
      <c r="M1009" s="14" t="str">
        <f>VLOOKUP($C1009,'Info on Coh Anal Stocks'!$A$6:$K$68,3,FALSE)</f>
        <v>WAC</v>
      </c>
      <c r="N1009" s="14" t="str">
        <f>VLOOKUP($C1009,'Info on Coh Anal Stocks'!$A$6:$K$68,4,FALSE)</f>
        <v>Queets Fall Fingerling</v>
      </c>
      <c r="O1009" s="14">
        <f>VLOOKUP($C1009,'Info on Coh Anal Stocks'!$A$6:$K$68,5,FALSE)</f>
        <v>3</v>
      </c>
      <c r="P1009" s="14">
        <f>VLOOKUP($C1009,'Info on Coh Anal Stocks'!$A$6:$K$68,6,FALSE)</f>
        <v>2</v>
      </c>
      <c r="Q1009" s="14">
        <f>VLOOKUP($C1009,'Info on Coh Anal Stocks'!$A$6:$K$68,7,FALSE)</f>
        <v>4</v>
      </c>
      <c r="R1009" s="14">
        <f>VLOOKUP($C1009,'Info on Coh Anal Stocks'!$A$6:$K$68,8,FALSE)</f>
        <v>6</v>
      </c>
      <c r="S1009" s="14">
        <f>VLOOKUP($C1009,'Info on Coh Anal Stocks'!$A$6:$K$68,9,FALSE)</f>
        <v>0</v>
      </c>
      <c r="T1009" s="14">
        <f>VLOOKUP($C1009,'Info on Coh Anal Stocks'!$A$6:$K$68,10,FALSE)</f>
        <v>3</v>
      </c>
      <c r="U1009">
        <f t="shared" si="61"/>
        <v>1988</v>
      </c>
      <c r="V1009" s="14">
        <f>VLOOKUP($C1009,'Info on Coh Anal Stocks'!$A$6:$K$68,10,FALSE)</f>
        <v>3</v>
      </c>
      <c r="W1009" t="str">
        <f t="shared" si="62"/>
        <v>ocean</v>
      </c>
      <c r="X1009">
        <f t="shared" si="63"/>
        <v>0</v>
      </c>
    </row>
    <row r="1010" spans="1:24" x14ac:dyDescent="0.25">
      <c r="A1010" s="14" t="str">
        <f t="shared" si="60"/>
        <v>QUE1988</v>
      </c>
      <c r="B1010" s="14" t="s">
        <v>36</v>
      </c>
      <c r="C1010" s="14" t="s">
        <v>111</v>
      </c>
      <c r="D1010" s="14">
        <v>1988</v>
      </c>
      <c r="E1010" s="14">
        <v>2.1483240000000001E-4</v>
      </c>
      <c r="F1010" s="14">
        <v>4.3048560000000001E-3</v>
      </c>
      <c r="G1010" s="14">
        <v>1.300195E-2</v>
      </c>
      <c r="H1010" s="14">
        <v>2</v>
      </c>
      <c r="I1010" s="14">
        <v>5</v>
      </c>
      <c r="J1010" s="14" t="s">
        <v>238</v>
      </c>
      <c r="K1010" s="14">
        <v>5</v>
      </c>
      <c r="L1010" s="14" t="str">
        <f>VLOOKUP($C1010,'Info on Coh Anal Stocks'!$A$6:$K$68,2,FALSE)</f>
        <v>WAC</v>
      </c>
      <c r="M1010" s="14" t="str">
        <f>VLOOKUP($C1010,'Info on Coh Anal Stocks'!$A$6:$K$68,3,FALSE)</f>
        <v>WAC</v>
      </c>
      <c r="N1010" s="14" t="str">
        <f>VLOOKUP($C1010,'Info on Coh Anal Stocks'!$A$6:$K$68,4,FALSE)</f>
        <v>Queets Fall Fingerling</v>
      </c>
      <c r="O1010" s="14">
        <f>VLOOKUP($C1010,'Info on Coh Anal Stocks'!$A$6:$K$68,5,FALSE)</f>
        <v>3</v>
      </c>
      <c r="P1010" s="14">
        <f>VLOOKUP($C1010,'Info on Coh Anal Stocks'!$A$6:$K$68,6,FALSE)</f>
        <v>2</v>
      </c>
      <c r="Q1010" s="14">
        <f>VLOOKUP($C1010,'Info on Coh Anal Stocks'!$A$6:$K$68,7,FALSE)</f>
        <v>4</v>
      </c>
      <c r="R1010" s="14">
        <f>VLOOKUP($C1010,'Info on Coh Anal Stocks'!$A$6:$K$68,8,FALSE)</f>
        <v>6</v>
      </c>
      <c r="S1010" s="14">
        <f>VLOOKUP($C1010,'Info on Coh Anal Stocks'!$A$6:$K$68,9,FALSE)</f>
        <v>0</v>
      </c>
      <c r="T1010" s="14">
        <f>VLOOKUP($C1010,'Info on Coh Anal Stocks'!$A$6:$K$68,10,FALSE)</f>
        <v>3</v>
      </c>
      <c r="U1010">
        <f t="shared" si="61"/>
        <v>1989</v>
      </c>
      <c r="V1010" s="14">
        <f>VLOOKUP($C1010,'Info on Coh Anal Stocks'!$A$6:$K$68,10,FALSE)</f>
        <v>3</v>
      </c>
      <c r="W1010" t="str">
        <f t="shared" si="62"/>
        <v>ocean</v>
      </c>
      <c r="X1010">
        <f t="shared" si="63"/>
        <v>0</v>
      </c>
    </row>
    <row r="1011" spans="1:24" x14ac:dyDescent="0.25">
      <c r="A1011" s="14" t="str">
        <f t="shared" si="60"/>
        <v>QUE1989</v>
      </c>
      <c r="B1011" s="14" t="s">
        <v>36</v>
      </c>
      <c r="C1011" s="14" t="s">
        <v>111</v>
      </c>
      <c r="D1011" s="14">
        <v>1989</v>
      </c>
      <c r="E1011" s="14">
        <v>7.0049830000000002E-4</v>
      </c>
      <c r="F1011" s="14">
        <v>1.4674980000000001E-2</v>
      </c>
      <c r="G1011" s="14">
        <v>4.4922499999999997E-2</v>
      </c>
      <c r="H1011" s="14">
        <v>2</v>
      </c>
      <c r="I1011" s="14">
        <v>5</v>
      </c>
      <c r="J1011" s="14" t="s">
        <v>238</v>
      </c>
      <c r="K1011" s="14">
        <v>5</v>
      </c>
      <c r="L1011" s="14" t="str">
        <f>VLOOKUP($C1011,'Info on Coh Anal Stocks'!$A$6:$K$68,2,FALSE)</f>
        <v>WAC</v>
      </c>
      <c r="M1011" s="14" t="str">
        <f>VLOOKUP($C1011,'Info on Coh Anal Stocks'!$A$6:$K$68,3,FALSE)</f>
        <v>WAC</v>
      </c>
      <c r="N1011" s="14" t="str">
        <f>VLOOKUP($C1011,'Info on Coh Anal Stocks'!$A$6:$K$68,4,FALSE)</f>
        <v>Queets Fall Fingerling</v>
      </c>
      <c r="O1011" s="14">
        <f>VLOOKUP($C1011,'Info on Coh Anal Stocks'!$A$6:$K$68,5,FALSE)</f>
        <v>3</v>
      </c>
      <c r="P1011" s="14">
        <f>VLOOKUP($C1011,'Info on Coh Anal Stocks'!$A$6:$K$68,6,FALSE)</f>
        <v>2</v>
      </c>
      <c r="Q1011" s="14">
        <f>VLOOKUP($C1011,'Info on Coh Anal Stocks'!$A$6:$K$68,7,FALSE)</f>
        <v>4</v>
      </c>
      <c r="R1011" s="14">
        <f>VLOOKUP($C1011,'Info on Coh Anal Stocks'!$A$6:$K$68,8,FALSE)</f>
        <v>6</v>
      </c>
      <c r="S1011" s="14">
        <f>VLOOKUP($C1011,'Info on Coh Anal Stocks'!$A$6:$K$68,9,FALSE)</f>
        <v>0</v>
      </c>
      <c r="T1011" s="14">
        <f>VLOOKUP($C1011,'Info on Coh Anal Stocks'!$A$6:$K$68,10,FALSE)</f>
        <v>3</v>
      </c>
      <c r="U1011">
        <f t="shared" si="61"/>
        <v>1990</v>
      </c>
      <c r="V1011" s="14">
        <f>VLOOKUP($C1011,'Info on Coh Anal Stocks'!$A$6:$K$68,10,FALSE)</f>
        <v>3</v>
      </c>
      <c r="W1011" t="str">
        <f t="shared" si="62"/>
        <v>ocean</v>
      </c>
      <c r="X1011">
        <f t="shared" si="63"/>
        <v>0</v>
      </c>
    </row>
    <row r="1012" spans="1:24" x14ac:dyDescent="0.25">
      <c r="A1012" s="14" t="str">
        <f t="shared" ref="A1012:A1075" si="64">CONCATENATE(C1012,D1012)</f>
        <v>QUE1990</v>
      </c>
      <c r="B1012" s="14" t="s">
        <v>36</v>
      </c>
      <c r="C1012" s="14" t="s">
        <v>111</v>
      </c>
      <c r="D1012" s="14">
        <v>1990</v>
      </c>
      <c r="E1012" s="14">
        <v>7.5786460000000001E-4</v>
      </c>
      <c r="F1012" s="14">
        <v>1.345875E-2</v>
      </c>
      <c r="G1012" s="14">
        <v>4.0653500000000002E-2</v>
      </c>
      <c r="H1012" s="14">
        <v>2</v>
      </c>
      <c r="I1012" s="14">
        <v>5</v>
      </c>
      <c r="J1012" s="14" t="s">
        <v>238</v>
      </c>
      <c r="K1012" s="14">
        <v>5</v>
      </c>
      <c r="L1012" s="14" t="str">
        <f>VLOOKUP($C1012,'Info on Coh Anal Stocks'!$A$6:$K$68,2,FALSE)</f>
        <v>WAC</v>
      </c>
      <c r="M1012" s="14" t="str">
        <f>VLOOKUP($C1012,'Info on Coh Anal Stocks'!$A$6:$K$68,3,FALSE)</f>
        <v>WAC</v>
      </c>
      <c r="N1012" s="14" t="str">
        <f>VLOOKUP($C1012,'Info on Coh Anal Stocks'!$A$6:$K$68,4,FALSE)</f>
        <v>Queets Fall Fingerling</v>
      </c>
      <c r="O1012" s="14">
        <f>VLOOKUP($C1012,'Info on Coh Anal Stocks'!$A$6:$K$68,5,FALSE)</f>
        <v>3</v>
      </c>
      <c r="P1012" s="14">
        <f>VLOOKUP($C1012,'Info on Coh Anal Stocks'!$A$6:$K$68,6,FALSE)</f>
        <v>2</v>
      </c>
      <c r="Q1012" s="14">
        <f>VLOOKUP($C1012,'Info on Coh Anal Stocks'!$A$6:$K$68,7,FALSE)</f>
        <v>4</v>
      </c>
      <c r="R1012" s="14">
        <f>VLOOKUP($C1012,'Info on Coh Anal Stocks'!$A$6:$K$68,8,FALSE)</f>
        <v>6</v>
      </c>
      <c r="S1012" s="14">
        <f>VLOOKUP($C1012,'Info on Coh Anal Stocks'!$A$6:$K$68,9,FALSE)</f>
        <v>0</v>
      </c>
      <c r="T1012" s="14">
        <f>VLOOKUP($C1012,'Info on Coh Anal Stocks'!$A$6:$K$68,10,FALSE)</f>
        <v>3</v>
      </c>
      <c r="U1012">
        <f t="shared" ref="U1012:U1075" si="65">IF($S1012=0,($D1012+1),($D1012+2))</f>
        <v>1991</v>
      </c>
      <c r="V1012" s="14">
        <f>VLOOKUP($C1012,'Info on Coh Anal Stocks'!$A$6:$K$68,10,FALSE)</f>
        <v>3</v>
      </c>
      <c r="W1012" t="str">
        <f t="shared" ref="W1012:W1075" si="66">IF(S1012=0,"ocean","stream")</f>
        <v>ocean</v>
      </c>
      <c r="X1012">
        <f t="shared" si="63"/>
        <v>0</v>
      </c>
    </row>
    <row r="1013" spans="1:24" x14ac:dyDescent="0.25">
      <c r="A1013" s="14" t="str">
        <f t="shared" si="64"/>
        <v>QUE1991</v>
      </c>
      <c r="B1013" s="14" t="s">
        <v>36</v>
      </c>
      <c r="C1013" s="14" t="s">
        <v>111</v>
      </c>
      <c r="D1013" s="14">
        <v>1991</v>
      </c>
      <c r="E1013" s="14">
        <v>1.4142770000000001E-4</v>
      </c>
      <c r="F1013" s="14">
        <v>3.5046330000000001E-3</v>
      </c>
      <c r="G1013" s="14">
        <v>1.0586689999999999E-2</v>
      </c>
      <c r="H1013" s="14">
        <v>2</v>
      </c>
      <c r="I1013" s="14">
        <v>5</v>
      </c>
      <c r="J1013" s="14" t="s">
        <v>238</v>
      </c>
      <c r="K1013" s="14">
        <v>5</v>
      </c>
      <c r="L1013" s="14" t="str">
        <f>VLOOKUP($C1013,'Info on Coh Anal Stocks'!$A$6:$K$68,2,FALSE)</f>
        <v>WAC</v>
      </c>
      <c r="M1013" s="14" t="str">
        <f>VLOOKUP($C1013,'Info on Coh Anal Stocks'!$A$6:$K$68,3,FALSE)</f>
        <v>WAC</v>
      </c>
      <c r="N1013" s="14" t="str">
        <f>VLOOKUP($C1013,'Info on Coh Anal Stocks'!$A$6:$K$68,4,FALSE)</f>
        <v>Queets Fall Fingerling</v>
      </c>
      <c r="O1013" s="14">
        <f>VLOOKUP($C1013,'Info on Coh Anal Stocks'!$A$6:$K$68,5,FALSE)</f>
        <v>3</v>
      </c>
      <c r="P1013" s="14">
        <f>VLOOKUP($C1013,'Info on Coh Anal Stocks'!$A$6:$K$68,6,FALSE)</f>
        <v>2</v>
      </c>
      <c r="Q1013" s="14">
        <f>VLOOKUP($C1013,'Info on Coh Anal Stocks'!$A$6:$K$68,7,FALSE)</f>
        <v>4</v>
      </c>
      <c r="R1013" s="14">
        <f>VLOOKUP($C1013,'Info on Coh Anal Stocks'!$A$6:$K$68,8,FALSE)</f>
        <v>6</v>
      </c>
      <c r="S1013" s="14">
        <f>VLOOKUP($C1013,'Info on Coh Anal Stocks'!$A$6:$K$68,9,FALSE)</f>
        <v>0</v>
      </c>
      <c r="T1013" s="14">
        <f>VLOOKUP($C1013,'Info on Coh Anal Stocks'!$A$6:$K$68,10,FALSE)</f>
        <v>3</v>
      </c>
      <c r="U1013">
        <f t="shared" si="65"/>
        <v>1992</v>
      </c>
      <c r="V1013" s="14">
        <f>VLOOKUP($C1013,'Info on Coh Anal Stocks'!$A$6:$K$68,10,FALSE)</f>
        <v>3</v>
      </c>
      <c r="W1013" t="str">
        <f t="shared" si="66"/>
        <v>ocean</v>
      </c>
      <c r="X1013">
        <f t="shared" si="63"/>
        <v>0</v>
      </c>
    </row>
    <row r="1014" spans="1:24" x14ac:dyDescent="0.25">
      <c r="A1014" s="14" t="str">
        <f t="shared" si="64"/>
        <v>QUE1992</v>
      </c>
      <c r="B1014" s="14" t="s">
        <v>36</v>
      </c>
      <c r="C1014" s="14" t="s">
        <v>111</v>
      </c>
      <c r="D1014" s="14">
        <v>1992</v>
      </c>
      <c r="E1014" s="14">
        <v>5.0289479999999999E-4</v>
      </c>
      <c r="F1014" s="14">
        <v>4.5303599999999998E-3</v>
      </c>
      <c r="G1014" s="14">
        <v>1.3225209999999999E-2</v>
      </c>
      <c r="H1014" s="14">
        <v>2</v>
      </c>
      <c r="I1014" s="14">
        <v>5</v>
      </c>
      <c r="J1014" s="14" t="s">
        <v>238</v>
      </c>
      <c r="K1014" s="14">
        <v>5</v>
      </c>
      <c r="L1014" s="14" t="str">
        <f>VLOOKUP($C1014,'Info on Coh Anal Stocks'!$A$6:$K$68,2,FALSE)</f>
        <v>WAC</v>
      </c>
      <c r="M1014" s="14" t="str">
        <f>VLOOKUP($C1014,'Info on Coh Anal Stocks'!$A$6:$K$68,3,FALSE)</f>
        <v>WAC</v>
      </c>
      <c r="N1014" s="14" t="str">
        <f>VLOOKUP($C1014,'Info on Coh Anal Stocks'!$A$6:$K$68,4,FALSE)</f>
        <v>Queets Fall Fingerling</v>
      </c>
      <c r="O1014" s="14">
        <f>VLOOKUP($C1014,'Info on Coh Anal Stocks'!$A$6:$K$68,5,FALSE)</f>
        <v>3</v>
      </c>
      <c r="P1014" s="14">
        <f>VLOOKUP($C1014,'Info on Coh Anal Stocks'!$A$6:$K$68,6,FALSE)</f>
        <v>2</v>
      </c>
      <c r="Q1014" s="14">
        <f>VLOOKUP($C1014,'Info on Coh Anal Stocks'!$A$6:$K$68,7,FALSE)</f>
        <v>4</v>
      </c>
      <c r="R1014" s="14">
        <f>VLOOKUP($C1014,'Info on Coh Anal Stocks'!$A$6:$K$68,8,FALSE)</f>
        <v>6</v>
      </c>
      <c r="S1014" s="14">
        <f>VLOOKUP($C1014,'Info on Coh Anal Stocks'!$A$6:$K$68,9,FALSE)</f>
        <v>0</v>
      </c>
      <c r="T1014" s="14">
        <f>VLOOKUP($C1014,'Info on Coh Anal Stocks'!$A$6:$K$68,10,FALSE)</f>
        <v>3</v>
      </c>
      <c r="U1014">
        <f t="shared" si="65"/>
        <v>1993</v>
      </c>
      <c r="V1014" s="14">
        <f>VLOOKUP($C1014,'Info on Coh Anal Stocks'!$A$6:$K$68,10,FALSE)</f>
        <v>3</v>
      </c>
      <c r="W1014" t="str">
        <f t="shared" si="66"/>
        <v>ocean</v>
      </c>
      <c r="X1014">
        <f t="shared" si="63"/>
        <v>0</v>
      </c>
    </row>
    <row r="1015" spans="1:24" x14ac:dyDescent="0.25">
      <c r="A1015" s="14" t="str">
        <f t="shared" si="64"/>
        <v>QUE1993</v>
      </c>
      <c r="B1015" s="14" t="s">
        <v>36</v>
      </c>
      <c r="C1015" s="14" t="s">
        <v>111</v>
      </c>
      <c r="D1015" s="14">
        <v>1993</v>
      </c>
      <c r="E1015" s="14">
        <v>4.5138939999999998E-4</v>
      </c>
      <c r="F1015" s="14">
        <v>1.2946859999999999E-2</v>
      </c>
      <c r="G1015" s="14">
        <v>3.8933820000000001E-2</v>
      </c>
      <c r="H1015" s="14">
        <v>2</v>
      </c>
      <c r="I1015" s="14">
        <v>5</v>
      </c>
      <c r="J1015" s="14" t="s">
        <v>238</v>
      </c>
      <c r="K1015" s="14">
        <v>5</v>
      </c>
      <c r="L1015" s="14" t="str">
        <f>VLOOKUP($C1015,'Info on Coh Anal Stocks'!$A$6:$K$68,2,FALSE)</f>
        <v>WAC</v>
      </c>
      <c r="M1015" s="14" t="str">
        <f>VLOOKUP($C1015,'Info on Coh Anal Stocks'!$A$6:$K$68,3,FALSE)</f>
        <v>WAC</v>
      </c>
      <c r="N1015" s="14" t="str">
        <f>VLOOKUP($C1015,'Info on Coh Anal Stocks'!$A$6:$K$68,4,FALSE)</f>
        <v>Queets Fall Fingerling</v>
      </c>
      <c r="O1015" s="14">
        <f>VLOOKUP($C1015,'Info on Coh Anal Stocks'!$A$6:$K$68,5,FALSE)</f>
        <v>3</v>
      </c>
      <c r="P1015" s="14">
        <f>VLOOKUP($C1015,'Info on Coh Anal Stocks'!$A$6:$K$68,6,FALSE)</f>
        <v>2</v>
      </c>
      <c r="Q1015" s="14">
        <f>VLOOKUP($C1015,'Info on Coh Anal Stocks'!$A$6:$K$68,7,FALSE)</f>
        <v>4</v>
      </c>
      <c r="R1015" s="14">
        <f>VLOOKUP($C1015,'Info on Coh Anal Stocks'!$A$6:$K$68,8,FALSE)</f>
        <v>6</v>
      </c>
      <c r="S1015" s="14">
        <f>VLOOKUP($C1015,'Info on Coh Anal Stocks'!$A$6:$K$68,9,FALSE)</f>
        <v>0</v>
      </c>
      <c r="T1015" s="14">
        <f>VLOOKUP($C1015,'Info on Coh Anal Stocks'!$A$6:$K$68,10,FALSE)</f>
        <v>3</v>
      </c>
      <c r="U1015">
        <f t="shared" si="65"/>
        <v>1994</v>
      </c>
      <c r="V1015" s="14">
        <f>VLOOKUP($C1015,'Info on Coh Anal Stocks'!$A$6:$K$68,10,FALSE)</f>
        <v>3</v>
      </c>
      <c r="W1015" t="str">
        <f t="shared" si="66"/>
        <v>ocean</v>
      </c>
      <c r="X1015">
        <f t="shared" si="63"/>
        <v>0</v>
      </c>
    </row>
    <row r="1016" spans="1:24" x14ac:dyDescent="0.25">
      <c r="A1016" s="14" t="str">
        <f t="shared" si="64"/>
        <v>QUE1994</v>
      </c>
      <c r="B1016" s="14" t="s">
        <v>36</v>
      </c>
      <c r="C1016" s="14" t="s">
        <v>111</v>
      </c>
      <c r="D1016" s="14">
        <v>1994</v>
      </c>
      <c r="E1016" s="14">
        <v>1.949462E-4</v>
      </c>
      <c r="F1016" s="14">
        <v>7.9606880000000005E-3</v>
      </c>
      <c r="G1016" s="14">
        <v>2.480688E-2</v>
      </c>
      <c r="H1016" s="14">
        <v>2</v>
      </c>
      <c r="I1016" s="14">
        <v>5</v>
      </c>
      <c r="J1016" s="14" t="s">
        <v>238</v>
      </c>
      <c r="K1016" s="14">
        <v>5</v>
      </c>
      <c r="L1016" s="14" t="str">
        <f>VLOOKUP($C1016,'Info on Coh Anal Stocks'!$A$6:$K$68,2,FALSE)</f>
        <v>WAC</v>
      </c>
      <c r="M1016" s="14" t="str">
        <f>VLOOKUP($C1016,'Info on Coh Anal Stocks'!$A$6:$K$68,3,FALSE)</f>
        <v>WAC</v>
      </c>
      <c r="N1016" s="14" t="str">
        <f>VLOOKUP($C1016,'Info on Coh Anal Stocks'!$A$6:$K$68,4,FALSE)</f>
        <v>Queets Fall Fingerling</v>
      </c>
      <c r="O1016" s="14">
        <f>VLOOKUP($C1016,'Info on Coh Anal Stocks'!$A$6:$K$68,5,FALSE)</f>
        <v>3</v>
      </c>
      <c r="P1016" s="14">
        <f>VLOOKUP($C1016,'Info on Coh Anal Stocks'!$A$6:$K$68,6,FALSE)</f>
        <v>2</v>
      </c>
      <c r="Q1016" s="14">
        <f>VLOOKUP($C1016,'Info on Coh Anal Stocks'!$A$6:$K$68,7,FALSE)</f>
        <v>4</v>
      </c>
      <c r="R1016" s="14">
        <f>VLOOKUP($C1016,'Info on Coh Anal Stocks'!$A$6:$K$68,8,FALSE)</f>
        <v>6</v>
      </c>
      <c r="S1016" s="14">
        <f>VLOOKUP($C1016,'Info on Coh Anal Stocks'!$A$6:$K$68,9,FALSE)</f>
        <v>0</v>
      </c>
      <c r="T1016" s="14">
        <f>VLOOKUP($C1016,'Info on Coh Anal Stocks'!$A$6:$K$68,10,FALSE)</f>
        <v>3</v>
      </c>
      <c r="U1016">
        <f t="shared" si="65"/>
        <v>1995</v>
      </c>
      <c r="V1016" s="14">
        <f>VLOOKUP($C1016,'Info on Coh Anal Stocks'!$A$6:$K$68,10,FALSE)</f>
        <v>3</v>
      </c>
      <c r="W1016" t="str">
        <f t="shared" si="66"/>
        <v>ocean</v>
      </c>
      <c r="X1016">
        <f t="shared" si="63"/>
        <v>0</v>
      </c>
    </row>
    <row r="1017" spans="1:24" x14ac:dyDescent="0.25">
      <c r="A1017" s="14" t="str">
        <f t="shared" si="64"/>
        <v>QUE1995</v>
      </c>
      <c r="B1017" s="14" t="s">
        <v>36</v>
      </c>
      <c r="C1017" s="14" t="s">
        <v>111</v>
      </c>
      <c r="D1017" s="14">
        <v>1995</v>
      </c>
      <c r="E1017" s="14">
        <v>1.5191219999999999E-4</v>
      </c>
      <c r="F1017" s="14">
        <v>2.888023E-3</v>
      </c>
      <c r="G1017" s="14">
        <v>8.701716E-3</v>
      </c>
      <c r="H1017" s="14">
        <v>2</v>
      </c>
      <c r="I1017" s="14">
        <v>5</v>
      </c>
      <c r="J1017" s="14" t="s">
        <v>238</v>
      </c>
      <c r="K1017" s="14">
        <v>5</v>
      </c>
      <c r="L1017" s="14" t="str">
        <f>VLOOKUP($C1017,'Info on Coh Anal Stocks'!$A$6:$K$68,2,FALSE)</f>
        <v>WAC</v>
      </c>
      <c r="M1017" s="14" t="str">
        <f>VLOOKUP($C1017,'Info on Coh Anal Stocks'!$A$6:$K$68,3,FALSE)</f>
        <v>WAC</v>
      </c>
      <c r="N1017" s="14" t="str">
        <f>VLOOKUP($C1017,'Info on Coh Anal Stocks'!$A$6:$K$68,4,FALSE)</f>
        <v>Queets Fall Fingerling</v>
      </c>
      <c r="O1017" s="14">
        <f>VLOOKUP($C1017,'Info on Coh Anal Stocks'!$A$6:$K$68,5,FALSE)</f>
        <v>3</v>
      </c>
      <c r="P1017" s="14">
        <f>VLOOKUP($C1017,'Info on Coh Anal Stocks'!$A$6:$K$68,6,FALSE)</f>
        <v>2</v>
      </c>
      <c r="Q1017" s="14">
        <f>VLOOKUP($C1017,'Info on Coh Anal Stocks'!$A$6:$K$68,7,FALSE)</f>
        <v>4</v>
      </c>
      <c r="R1017" s="14">
        <f>VLOOKUP($C1017,'Info on Coh Anal Stocks'!$A$6:$K$68,8,FALSE)</f>
        <v>6</v>
      </c>
      <c r="S1017" s="14">
        <f>VLOOKUP($C1017,'Info on Coh Anal Stocks'!$A$6:$K$68,9,FALSE)</f>
        <v>0</v>
      </c>
      <c r="T1017" s="14">
        <f>VLOOKUP($C1017,'Info on Coh Anal Stocks'!$A$6:$K$68,10,FALSE)</f>
        <v>3</v>
      </c>
      <c r="U1017">
        <f t="shared" si="65"/>
        <v>1996</v>
      </c>
      <c r="V1017" s="14">
        <f>VLOOKUP($C1017,'Info on Coh Anal Stocks'!$A$6:$K$68,10,FALSE)</f>
        <v>3</v>
      </c>
      <c r="W1017" t="str">
        <f t="shared" si="66"/>
        <v>ocean</v>
      </c>
      <c r="X1017">
        <f t="shared" si="63"/>
        <v>0</v>
      </c>
    </row>
    <row r="1018" spans="1:24" x14ac:dyDescent="0.25">
      <c r="A1018" s="14" t="str">
        <f t="shared" si="64"/>
        <v>QUE1996</v>
      </c>
      <c r="B1018" s="14" t="s">
        <v>36</v>
      </c>
      <c r="C1018" s="14" t="s">
        <v>111</v>
      </c>
      <c r="D1018" s="14">
        <v>1996</v>
      </c>
      <c r="E1018" s="14">
        <v>1.385844E-4</v>
      </c>
      <c r="F1018" s="14">
        <v>3.7141600000000002E-3</v>
      </c>
      <c r="G1018" s="14">
        <v>1.103518E-2</v>
      </c>
      <c r="H1018" s="14">
        <v>2</v>
      </c>
      <c r="I1018" s="14">
        <v>5</v>
      </c>
      <c r="J1018" s="14" t="s">
        <v>238</v>
      </c>
      <c r="K1018" s="14">
        <v>5</v>
      </c>
      <c r="L1018" s="14" t="str">
        <f>VLOOKUP($C1018,'Info on Coh Anal Stocks'!$A$6:$K$68,2,FALSE)</f>
        <v>WAC</v>
      </c>
      <c r="M1018" s="14" t="str">
        <f>VLOOKUP($C1018,'Info on Coh Anal Stocks'!$A$6:$K$68,3,FALSE)</f>
        <v>WAC</v>
      </c>
      <c r="N1018" s="14" t="str">
        <f>VLOOKUP($C1018,'Info on Coh Anal Stocks'!$A$6:$K$68,4,FALSE)</f>
        <v>Queets Fall Fingerling</v>
      </c>
      <c r="O1018" s="14">
        <f>VLOOKUP($C1018,'Info on Coh Anal Stocks'!$A$6:$K$68,5,FALSE)</f>
        <v>3</v>
      </c>
      <c r="P1018" s="14">
        <f>VLOOKUP($C1018,'Info on Coh Anal Stocks'!$A$6:$K$68,6,FALSE)</f>
        <v>2</v>
      </c>
      <c r="Q1018" s="14">
        <f>VLOOKUP($C1018,'Info on Coh Anal Stocks'!$A$6:$K$68,7,FALSE)</f>
        <v>4</v>
      </c>
      <c r="R1018" s="14">
        <f>VLOOKUP($C1018,'Info on Coh Anal Stocks'!$A$6:$K$68,8,FALSE)</f>
        <v>6</v>
      </c>
      <c r="S1018" s="14">
        <f>VLOOKUP($C1018,'Info on Coh Anal Stocks'!$A$6:$K$68,9,FALSE)</f>
        <v>0</v>
      </c>
      <c r="T1018" s="14">
        <f>VLOOKUP($C1018,'Info on Coh Anal Stocks'!$A$6:$K$68,10,FALSE)</f>
        <v>3</v>
      </c>
      <c r="U1018">
        <f t="shared" si="65"/>
        <v>1997</v>
      </c>
      <c r="V1018" s="14">
        <f>VLOOKUP($C1018,'Info on Coh Anal Stocks'!$A$6:$K$68,10,FALSE)</f>
        <v>3</v>
      </c>
      <c r="W1018" t="str">
        <f t="shared" si="66"/>
        <v>ocean</v>
      </c>
      <c r="X1018">
        <f t="shared" si="63"/>
        <v>0</v>
      </c>
    </row>
    <row r="1019" spans="1:24" x14ac:dyDescent="0.25">
      <c r="A1019" s="14" t="str">
        <f t="shared" si="64"/>
        <v>QUE1997</v>
      </c>
      <c r="B1019" s="14" t="s">
        <v>36</v>
      </c>
      <c r="C1019" s="14" t="s">
        <v>111</v>
      </c>
      <c r="D1019" s="14">
        <v>1997</v>
      </c>
      <c r="E1019" s="14">
        <v>4.0491220000000002E-4</v>
      </c>
      <c r="F1019" s="14">
        <v>9.4301239999999998E-3</v>
      </c>
      <c r="G1019" s="14">
        <v>3.067773E-2</v>
      </c>
      <c r="H1019" s="14">
        <v>2</v>
      </c>
      <c r="I1019" s="14">
        <v>5</v>
      </c>
      <c r="J1019" s="14" t="s">
        <v>238</v>
      </c>
      <c r="K1019" s="14">
        <v>5</v>
      </c>
      <c r="L1019" s="14" t="str">
        <f>VLOOKUP($C1019,'Info on Coh Anal Stocks'!$A$6:$K$68,2,FALSE)</f>
        <v>WAC</v>
      </c>
      <c r="M1019" s="14" t="str">
        <f>VLOOKUP($C1019,'Info on Coh Anal Stocks'!$A$6:$K$68,3,FALSE)</f>
        <v>WAC</v>
      </c>
      <c r="N1019" s="14" t="str">
        <f>VLOOKUP($C1019,'Info on Coh Anal Stocks'!$A$6:$K$68,4,FALSE)</f>
        <v>Queets Fall Fingerling</v>
      </c>
      <c r="O1019" s="14">
        <f>VLOOKUP($C1019,'Info on Coh Anal Stocks'!$A$6:$K$68,5,FALSE)</f>
        <v>3</v>
      </c>
      <c r="P1019" s="14">
        <f>VLOOKUP($C1019,'Info on Coh Anal Stocks'!$A$6:$K$68,6,FALSE)</f>
        <v>2</v>
      </c>
      <c r="Q1019" s="14">
        <f>VLOOKUP($C1019,'Info on Coh Anal Stocks'!$A$6:$K$68,7,FALSE)</f>
        <v>4</v>
      </c>
      <c r="R1019" s="14">
        <f>VLOOKUP($C1019,'Info on Coh Anal Stocks'!$A$6:$K$68,8,FALSE)</f>
        <v>6</v>
      </c>
      <c r="S1019" s="14">
        <f>VLOOKUP($C1019,'Info on Coh Anal Stocks'!$A$6:$K$68,9,FALSE)</f>
        <v>0</v>
      </c>
      <c r="T1019" s="14">
        <f>VLOOKUP($C1019,'Info on Coh Anal Stocks'!$A$6:$K$68,10,FALSE)</f>
        <v>3</v>
      </c>
      <c r="U1019">
        <f t="shared" si="65"/>
        <v>1998</v>
      </c>
      <c r="V1019" s="14">
        <f>VLOOKUP($C1019,'Info on Coh Anal Stocks'!$A$6:$K$68,10,FALSE)</f>
        <v>3</v>
      </c>
      <c r="W1019" t="str">
        <f t="shared" si="66"/>
        <v>ocean</v>
      </c>
      <c r="X1019">
        <f t="shared" si="63"/>
        <v>0</v>
      </c>
    </row>
    <row r="1020" spans="1:24" x14ac:dyDescent="0.25">
      <c r="A1020" s="14" t="str">
        <f t="shared" si="64"/>
        <v>QUE1998</v>
      </c>
      <c r="B1020" s="14" t="s">
        <v>36</v>
      </c>
      <c r="C1020" s="14" t="s">
        <v>111</v>
      </c>
      <c r="D1020" s="14">
        <v>1998</v>
      </c>
      <c r="E1020" s="14">
        <v>3.0285279999999999E-4</v>
      </c>
      <c r="F1020" s="14">
        <v>1.65883E-2</v>
      </c>
      <c r="G1020" s="14">
        <v>5.358752E-2</v>
      </c>
      <c r="H1020" s="14">
        <v>2</v>
      </c>
      <c r="I1020" s="14">
        <v>5</v>
      </c>
      <c r="J1020" s="14" t="s">
        <v>238</v>
      </c>
      <c r="K1020" s="14">
        <v>5</v>
      </c>
      <c r="L1020" s="14" t="str">
        <f>VLOOKUP($C1020,'Info on Coh Anal Stocks'!$A$6:$K$68,2,FALSE)</f>
        <v>WAC</v>
      </c>
      <c r="M1020" s="14" t="str">
        <f>VLOOKUP($C1020,'Info on Coh Anal Stocks'!$A$6:$K$68,3,FALSE)</f>
        <v>WAC</v>
      </c>
      <c r="N1020" s="14" t="str">
        <f>VLOOKUP($C1020,'Info on Coh Anal Stocks'!$A$6:$K$68,4,FALSE)</f>
        <v>Queets Fall Fingerling</v>
      </c>
      <c r="O1020" s="14">
        <f>VLOOKUP($C1020,'Info on Coh Anal Stocks'!$A$6:$K$68,5,FALSE)</f>
        <v>3</v>
      </c>
      <c r="P1020" s="14">
        <f>VLOOKUP($C1020,'Info on Coh Anal Stocks'!$A$6:$K$68,6,FALSE)</f>
        <v>2</v>
      </c>
      <c r="Q1020" s="14">
        <f>VLOOKUP($C1020,'Info on Coh Anal Stocks'!$A$6:$K$68,7,FALSE)</f>
        <v>4</v>
      </c>
      <c r="R1020" s="14">
        <f>VLOOKUP($C1020,'Info on Coh Anal Stocks'!$A$6:$K$68,8,FALSE)</f>
        <v>6</v>
      </c>
      <c r="S1020" s="14">
        <f>VLOOKUP($C1020,'Info on Coh Anal Stocks'!$A$6:$K$68,9,FALSE)</f>
        <v>0</v>
      </c>
      <c r="T1020" s="14">
        <f>VLOOKUP($C1020,'Info on Coh Anal Stocks'!$A$6:$K$68,10,FALSE)</f>
        <v>3</v>
      </c>
      <c r="U1020">
        <f t="shared" si="65"/>
        <v>1999</v>
      </c>
      <c r="V1020" s="14">
        <f>VLOOKUP($C1020,'Info on Coh Anal Stocks'!$A$6:$K$68,10,FALSE)</f>
        <v>3</v>
      </c>
      <c r="W1020" t="str">
        <f t="shared" si="66"/>
        <v>ocean</v>
      </c>
      <c r="X1020">
        <f t="shared" si="63"/>
        <v>0</v>
      </c>
    </row>
    <row r="1021" spans="1:24" x14ac:dyDescent="0.25">
      <c r="A1021" s="14" t="str">
        <f t="shared" si="64"/>
        <v>QUE1999</v>
      </c>
      <c r="B1021" s="14" t="s">
        <v>36</v>
      </c>
      <c r="C1021" s="14" t="s">
        <v>111</v>
      </c>
      <c r="D1021" s="14">
        <v>1999</v>
      </c>
      <c r="E1021" s="14">
        <v>2.174856E-4</v>
      </c>
      <c r="F1021" s="14">
        <v>2.0394740000000001E-2</v>
      </c>
      <c r="G1021" s="14">
        <v>6.2898430000000005E-2</v>
      </c>
      <c r="H1021" s="14">
        <v>2</v>
      </c>
      <c r="I1021" s="14">
        <v>5</v>
      </c>
      <c r="J1021" s="14" t="s">
        <v>238</v>
      </c>
      <c r="K1021" s="14">
        <v>5</v>
      </c>
      <c r="L1021" s="14" t="str">
        <f>VLOOKUP($C1021,'Info on Coh Anal Stocks'!$A$6:$K$68,2,FALSE)</f>
        <v>WAC</v>
      </c>
      <c r="M1021" s="14" t="str">
        <f>VLOOKUP($C1021,'Info on Coh Anal Stocks'!$A$6:$K$68,3,FALSE)</f>
        <v>WAC</v>
      </c>
      <c r="N1021" s="14" t="str">
        <f>VLOOKUP($C1021,'Info on Coh Anal Stocks'!$A$6:$K$68,4,FALSE)</f>
        <v>Queets Fall Fingerling</v>
      </c>
      <c r="O1021" s="14">
        <f>VLOOKUP($C1021,'Info on Coh Anal Stocks'!$A$6:$K$68,5,FALSE)</f>
        <v>3</v>
      </c>
      <c r="P1021" s="14">
        <f>VLOOKUP($C1021,'Info on Coh Anal Stocks'!$A$6:$K$68,6,FALSE)</f>
        <v>2</v>
      </c>
      <c r="Q1021" s="14">
        <f>VLOOKUP($C1021,'Info on Coh Anal Stocks'!$A$6:$K$68,7,FALSE)</f>
        <v>4</v>
      </c>
      <c r="R1021" s="14">
        <f>VLOOKUP($C1021,'Info on Coh Anal Stocks'!$A$6:$K$68,8,FALSE)</f>
        <v>6</v>
      </c>
      <c r="S1021" s="14">
        <f>VLOOKUP($C1021,'Info on Coh Anal Stocks'!$A$6:$K$68,9,FALSE)</f>
        <v>0</v>
      </c>
      <c r="T1021" s="14">
        <f>VLOOKUP($C1021,'Info on Coh Anal Stocks'!$A$6:$K$68,10,FALSE)</f>
        <v>3</v>
      </c>
      <c r="U1021">
        <f t="shared" si="65"/>
        <v>2000</v>
      </c>
      <c r="V1021" s="14">
        <f>VLOOKUP($C1021,'Info on Coh Anal Stocks'!$A$6:$K$68,10,FALSE)</f>
        <v>3</v>
      </c>
      <c r="W1021" t="str">
        <f t="shared" si="66"/>
        <v>ocean</v>
      </c>
      <c r="X1021">
        <f t="shared" si="63"/>
        <v>0</v>
      </c>
    </row>
    <row r="1022" spans="1:24" x14ac:dyDescent="0.25">
      <c r="A1022" s="14" t="str">
        <f t="shared" si="64"/>
        <v>QUE2000</v>
      </c>
      <c r="B1022" s="14" t="s">
        <v>36</v>
      </c>
      <c r="C1022" s="14" t="s">
        <v>111</v>
      </c>
      <c r="D1022" s="14">
        <v>2000</v>
      </c>
      <c r="E1022" s="14">
        <v>3.7837390000000003E-4</v>
      </c>
      <c r="F1022" s="14">
        <v>1.215662E-2</v>
      </c>
      <c r="G1022" s="14">
        <v>3.6647010000000001E-2</v>
      </c>
      <c r="H1022" s="14">
        <v>2</v>
      </c>
      <c r="I1022" s="14">
        <v>5</v>
      </c>
      <c r="J1022" s="14" t="s">
        <v>238</v>
      </c>
      <c r="K1022" s="14">
        <v>5</v>
      </c>
      <c r="L1022" s="14" t="str">
        <f>VLOOKUP($C1022,'Info on Coh Anal Stocks'!$A$6:$K$68,2,FALSE)</f>
        <v>WAC</v>
      </c>
      <c r="M1022" s="14" t="str">
        <f>VLOOKUP($C1022,'Info on Coh Anal Stocks'!$A$6:$K$68,3,FALSE)</f>
        <v>WAC</v>
      </c>
      <c r="N1022" s="14" t="str">
        <f>VLOOKUP($C1022,'Info on Coh Anal Stocks'!$A$6:$K$68,4,FALSE)</f>
        <v>Queets Fall Fingerling</v>
      </c>
      <c r="O1022" s="14">
        <f>VLOOKUP($C1022,'Info on Coh Anal Stocks'!$A$6:$K$68,5,FALSE)</f>
        <v>3</v>
      </c>
      <c r="P1022" s="14">
        <f>VLOOKUP($C1022,'Info on Coh Anal Stocks'!$A$6:$K$68,6,FALSE)</f>
        <v>2</v>
      </c>
      <c r="Q1022" s="14">
        <f>VLOOKUP($C1022,'Info on Coh Anal Stocks'!$A$6:$K$68,7,FALSE)</f>
        <v>4</v>
      </c>
      <c r="R1022" s="14">
        <f>VLOOKUP($C1022,'Info on Coh Anal Stocks'!$A$6:$K$68,8,FALSE)</f>
        <v>6</v>
      </c>
      <c r="S1022" s="14">
        <f>VLOOKUP($C1022,'Info on Coh Anal Stocks'!$A$6:$K$68,9,FALSE)</f>
        <v>0</v>
      </c>
      <c r="T1022" s="14">
        <f>VLOOKUP($C1022,'Info on Coh Anal Stocks'!$A$6:$K$68,10,FALSE)</f>
        <v>3</v>
      </c>
      <c r="U1022">
        <f t="shared" si="65"/>
        <v>2001</v>
      </c>
      <c r="V1022" s="14">
        <f>VLOOKUP($C1022,'Info on Coh Anal Stocks'!$A$6:$K$68,10,FALSE)</f>
        <v>3</v>
      </c>
      <c r="W1022" t="str">
        <f t="shared" si="66"/>
        <v>ocean</v>
      </c>
      <c r="X1022">
        <f t="shared" si="63"/>
        <v>0</v>
      </c>
    </row>
    <row r="1023" spans="1:24" x14ac:dyDescent="0.25">
      <c r="A1023" s="14" t="str">
        <f t="shared" si="64"/>
        <v>QUE2001</v>
      </c>
      <c r="B1023" s="14" t="s">
        <v>36</v>
      </c>
      <c r="C1023" s="14" t="s">
        <v>111</v>
      </c>
      <c r="D1023" s="14">
        <v>2001</v>
      </c>
      <c r="E1023" s="14">
        <v>3.989005E-4</v>
      </c>
      <c r="F1023" s="14">
        <v>1.747371E-2</v>
      </c>
      <c r="G1023" s="14">
        <v>5.1525019999999998E-2</v>
      </c>
      <c r="H1023" s="14">
        <v>2</v>
      </c>
      <c r="I1023" s="14">
        <v>5</v>
      </c>
      <c r="J1023" s="14" t="s">
        <v>238</v>
      </c>
      <c r="K1023" s="14">
        <v>5</v>
      </c>
      <c r="L1023" s="14" t="str">
        <f>VLOOKUP($C1023,'Info on Coh Anal Stocks'!$A$6:$K$68,2,FALSE)</f>
        <v>WAC</v>
      </c>
      <c r="M1023" s="14" t="str">
        <f>VLOOKUP($C1023,'Info on Coh Anal Stocks'!$A$6:$K$68,3,FALSE)</f>
        <v>WAC</v>
      </c>
      <c r="N1023" s="14" t="str">
        <f>VLOOKUP($C1023,'Info on Coh Anal Stocks'!$A$6:$K$68,4,FALSE)</f>
        <v>Queets Fall Fingerling</v>
      </c>
      <c r="O1023" s="14">
        <f>VLOOKUP($C1023,'Info on Coh Anal Stocks'!$A$6:$K$68,5,FALSE)</f>
        <v>3</v>
      </c>
      <c r="P1023" s="14">
        <f>VLOOKUP($C1023,'Info on Coh Anal Stocks'!$A$6:$K$68,6,FALSE)</f>
        <v>2</v>
      </c>
      <c r="Q1023" s="14">
        <f>VLOOKUP($C1023,'Info on Coh Anal Stocks'!$A$6:$K$68,7,FALSE)</f>
        <v>4</v>
      </c>
      <c r="R1023" s="14">
        <f>VLOOKUP($C1023,'Info on Coh Anal Stocks'!$A$6:$K$68,8,FALSE)</f>
        <v>6</v>
      </c>
      <c r="S1023" s="14">
        <f>VLOOKUP($C1023,'Info on Coh Anal Stocks'!$A$6:$K$68,9,FALSE)</f>
        <v>0</v>
      </c>
      <c r="T1023" s="14">
        <f>VLOOKUP($C1023,'Info on Coh Anal Stocks'!$A$6:$K$68,10,FALSE)</f>
        <v>3</v>
      </c>
      <c r="U1023">
        <f t="shared" si="65"/>
        <v>2002</v>
      </c>
      <c r="V1023" s="14">
        <f>VLOOKUP($C1023,'Info on Coh Anal Stocks'!$A$6:$K$68,10,FALSE)</f>
        <v>3</v>
      </c>
      <c r="W1023" t="str">
        <f t="shared" si="66"/>
        <v>ocean</v>
      </c>
      <c r="X1023">
        <f t="shared" si="63"/>
        <v>0</v>
      </c>
    </row>
    <row r="1024" spans="1:24" x14ac:dyDescent="0.25">
      <c r="A1024" s="14" t="str">
        <f t="shared" si="64"/>
        <v>QUE2002</v>
      </c>
      <c r="B1024" s="14" t="s">
        <v>36</v>
      </c>
      <c r="C1024" s="14" t="s">
        <v>111</v>
      </c>
      <c r="D1024" s="14">
        <v>2002</v>
      </c>
      <c r="E1024" s="14">
        <v>1.590285E-4</v>
      </c>
      <c r="F1024" s="14">
        <v>3.6856850000000002E-3</v>
      </c>
      <c r="G1024" s="14">
        <v>1.1094929999999999E-2</v>
      </c>
      <c r="H1024" s="14">
        <v>2</v>
      </c>
      <c r="I1024" s="14">
        <v>5</v>
      </c>
      <c r="J1024" s="14" t="s">
        <v>238</v>
      </c>
      <c r="K1024" s="14">
        <v>5</v>
      </c>
      <c r="L1024" s="14" t="str">
        <f>VLOOKUP($C1024,'Info on Coh Anal Stocks'!$A$6:$K$68,2,FALSE)</f>
        <v>WAC</v>
      </c>
      <c r="M1024" s="14" t="str">
        <f>VLOOKUP($C1024,'Info on Coh Anal Stocks'!$A$6:$K$68,3,FALSE)</f>
        <v>WAC</v>
      </c>
      <c r="N1024" s="14" t="str">
        <f>VLOOKUP($C1024,'Info on Coh Anal Stocks'!$A$6:$K$68,4,FALSE)</f>
        <v>Queets Fall Fingerling</v>
      </c>
      <c r="O1024" s="14">
        <f>VLOOKUP($C1024,'Info on Coh Anal Stocks'!$A$6:$K$68,5,FALSE)</f>
        <v>3</v>
      </c>
      <c r="P1024" s="14">
        <f>VLOOKUP($C1024,'Info on Coh Anal Stocks'!$A$6:$K$68,6,FALSE)</f>
        <v>2</v>
      </c>
      <c r="Q1024" s="14">
        <f>VLOOKUP($C1024,'Info on Coh Anal Stocks'!$A$6:$K$68,7,FALSE)</f>
        <v>4</v>
      </c>
      <c r="R1024" s="14">
        <f>VLOOKUP($C1024,'Info on Coh Anal Stocks'!$A$6:$K$68,8,FALSE)</f>
        <v>6</v>
      </c>
      <c r="S1024" s="14">
        <f>VLOOKUP($C1024,'Info on Coh Anal Stocks'!$A$6:$K$68,9,FALSE)</f>
        <v>0</v>
      </c>
      <c r="T1024" s="14">
        <f>VLOOKUP($C1024,'Info on Coh Anal Stocks'!$A$6:$K$68,10,FALSE)</f>
        <v>3</v>
      </c>
      <c r="U1024">
        <f t="shared" si="65"/>
        <v>2003</v>
      </c>
      <c r="V1024" s="14">
        <f>VLOOKUP($C1024,'Info on Coh Anal Stocks'!$A$6:$K$68,10,FALSE)</f>
        <v>3</v>
      </c>
      <c r="W1024" t="str">
        <f t="shared" si="66"/>
        <v>ocean</v>
      </c>
      <c r="X1024">
        <f t="shared" si="63"/>
        <v>0</v>
      </c>
    </row>
    <row r="1025" spans="1:24" x14ac:dyDescent="0.25">
      <c r="A1025" s="14" t="str">
        <f t="shared" si="64"/>
        <v>QUE2003</v>
      </c>
      <c r="B1025" s="14" t="s">
        <v>36</v>
      </c>
      <c r="C1025" s="14" t="s">
        <v>111</v>
      </c>
      <c r="D1025" s="14">
        <v>2003</v>
      </c>
      <c r="E1025" s="14">
        <v>1.6725560000000001E-4</v>
      </c>
      <c r="F1025" s="14">
        <v>3.5674370000000001E-3</v>
      </c>
      <c r="G1025" s="14">
        <v>1.0616169999999999E-2</v>
      </c>
      <c r="H1025" s="14">
        <v>2</v>
      </c>
      <c r="I1025" s="14">
        <v>5</v>
      </c>
      <c r="J1025" s="14" t="s">
        <v>238</v>
      </c>
      <c r="K1025" s="14">
        <v>5</v>
      </c>
      <c r="L1025" s="14" t="str">
        <f>VLOOKUP($C1025,'Info on Coh Anal Stocks'!$A$6:$K$68,2,FALSE)</f>
        <v>WAC</v>
      </c>
      <c r="M1025" s="14" t="str">
        <f>VLOOKUP($C1025,'Info on Coh Anal Stocks'!$A$6:$K$68,3,FALSE)</f>
        <v>WAC</v>
      </c>
      <c r="N1025" s="14" t="str">
        <f>VLOOKUP($C1025,'Info on Coh Anal Stocks'!$A$6:$K$68,4,FALSE)</f>
        <v>Queets Fall Fingerling</v>
      </c>
      <c r="O1025" s="14">
        <f>VLOOKUP($C1025,'Info on Coh Anal Stocks'!$A$6:$K$68,5,FALSE)</f>
        <v>3</v>
      </c>
      <c r="P1025" s="14">
        <f>VLOOKUP($C1025,'Info on Coh Anal Stocks'!$A$6:$K$68,6,FALSE)</f>
        <v>2</v>
      </c>
      <c r="Q1025" s="14">
        <f>VLOOKUP($C1025,'Info on Coh Anal Stocks'!$A$6:$K$68,7,FALSE)</f>
        <v>4</v>
      </c>
      <c r="R1025" s="14">
        <f>VLOOKUP($C1025,'Info on Coh Anal Stocks'!$A$6:$K$68,8,FALSE)</f>
        <v>6</v>
      </c>
      <c r="S1025" s="14">
        <f>VLOOKUP($C1025,'Info on Coh Anal Stocks'!$A$6:$K$68,9,FALSE)</f>
        <v>0</v>
      </c>
      <c r="T1025" s="14">
        <f>VLOOKUP($C1025,'Info on Coh Anal Stocks'!$A$6:$K$68,10,FALSE)</f>
        <v>3</v>
      </c>
      <c r="U1025">
        <f t="shared" si="65"/>
        <v>2004</v>
      </c>
      <c r="V1025" s="14">
        <f>VLOOKUP($C1025,'Info on Coh Anal Stocks'!$A$6:$K$68,10,FALSE)</f>
        <v>3</v>
      </c>
      <c r="W1025" t="str">
        <f t="shared" si="66"/>
        <v>ocean</v>
      </c>
      <c r="X1025">
        <f t="shared" si="63"/>
        <v>0</v>
      </c>
    </row>
    <row r="1026" spans="1:24" x14ac:dyDescent="0.25">
      <c r="A1026" s="14" t="str">
        <f t="shared" si="64"/>
        <v>QUE2004</v>
      </c>
      <c r="B1026" s="14" t="s">
        <v>36</v>
      </c>
      <c r="C1026" s="14" t="s">
        <v>111</v>
      </c>
      <c r="D1026" s="14">
        <v>2004</v>
      </c>
      <c r="E1026" s="14">
        <v>3.8638609999999999E-4</v>
      </c>
      <c r="F1026" s="14">
        <v>8.4150240000000001E-3</v>
      </c>
      <c r="G1026" s="14">
        <v>2.5175670000000001E-2</v>
      </c>
      <c r="H1026" s="14">
        <v>2</v>
      </c>
      <c r="I1026" s="14">
        <v>5</v>
      </c>
      <c r="J1026" s="14" t="s">
        <v>238</v>
      </c>
      <c r="K1026" s="14">
        <v>5</v>
      </c>
      <c r="L1026" s="14" t="str">
        <f>VLOOKUP($C1026,'Info on Coh Anal Stocks'!$A$6:$K$68,2,FALSE)</f>
        <v>WAC</v>
      </c>
      <c r="M1026" s="14" t="str">
        <f>VLOOKUP($C1026,'Info on Coh Anal Stocks'!$A$6:$K$68,3,FALSE)</f>
        <v>WAC</v>
      </c>
      <c r="N1026" s="14" t="str">
        <f>VLOOKUP($C1026,'Info on Coh Anal Stocks'!$A$6:$K$68,4,FALSE)</f>
        <v>Queets Fall Fingerling</v>
      </c>
      <c r="O1026" s="14">
        <f>VLOOKUP($C1026,'Info on Coh Anal Stocks'!$A$6:$K$68,5,FALSE)</f>
        <v>3</v>
      </c>
      <c r="P1026" s="14">
        <f>VLOOKUP($C1026,'Info on Coh Anal Stocks'!$A$6:$K$68,6,FALSE)</f>
        <v>2</v>
      </c>
      <c r="Q1026" s="14">
        <f>VLOOKUP($C1026,'Info on Coh Anal Stocks'!$A$6:$K$68,7,FALSE)</f>
        <v>4</v>
      </c>
      <c r="R1026" s="14">
        <f>VLOOKUP($C1026,'Info on Coh Anal Stocks'!$A$6:$K$68,8,FALSE)</f>
        <v>6</v>
      </c>
      <c r="S1026" s="14">
        <f>VLOOKUP($C1026,'Info on Coh Anal Stocks'!$A$6:$K$68,9,FALSE)</f>
        <v>0</v>
      </c>
      <c r="T1026" s="14">
        <f>VLOOKUP($C1026,'Info on Coh Anal Stocks'!$A$6:$K$68,10,FALSE)</f>
        <v>3</v>
      </c>
      <c r="U1026">
        <f t="shared" si="65"/>
        <v>2005</v>
      </c>
      <c r="V1026" s="14">
        <f>VLOOKUP($C1026,'Info on Coh Anal Stocks'!$A$6:$K$68,10,FALSE)</f>
        <v>3</v>
      </c>
      <c r="W1026" t="str">
        <f t="shared" si="66"/>
        <v>ocean</v>
      </c>
      <c r="X1026">
        <f t="shared" si="63"/>
        <v>0</v>
      </c>
    </row>
    <row r="1027" spans="1:24" x14ac:dyDescent="0.25">
      <c r="A1027" s="14" t="str">
        <f t="shared" si="64"/>
        <v>QUE2005</v>
      </c>
      <c r="B1027" s="14" t="s">
        <v>36</v>
      </c>
      <c r="C1027" s="14" t="s">
        <v>111</v>
      </c>
      <c r="D1027" s="14">
        <v>2005</v>
      </c>
      <c r="E1027" s="14">
        <v>4.86923E-4</v>
      </c>
      <c r="F1027" s="14">
        <v>1.187175E-2</v>
      </c>
      <c r="G1027" s="14">
        <v>3.5839080000000002E-2</v>
      </c>
      <c r="H1027" s="14">
        <v>2</v>
      </c>
      <c r="I1027" s="14">
        <v>5</v>
      </c>
      <c r="J1027" s="14" t="s">
        <v>238</v>
      </c>
      <c r="K1027" s="14">
        <v>5</v>
      </c>
      <c r="L1027" s="14" t="str">
        <f>VLOOKUP($C1027,'Info on Coh Anal Stocks'!$A$6:$K$68,2,FALSE)</f>
        <v>WAC</v>
      </c>
      <c r="M1027" s="14" t="str">
        <f>VLOOKUP($C1027,'Info on Coh Anal Stocks'!$A$6:$K$68,3,FALSE)</f>
        <v>WAC</v>
      </c>
      <c r="N1027" s="14" t="str">
        <f>VLOOKUP($C1027,'Info on Coh Anal Stocks'!$A$6:$K$68,4,FALSE)</f>
        <v>Queets Fall Fingerling</v>
      </c>
      <c r="O1027" s="14">
        <f>VLOOKUP($C1027,'Info on Coh Anal Stocks'!$A$6:$K$68,5,FALSE)</f>
        <v>3</v>
      </c>
      <c r="P1027" s="14">
        <f>VLOOKUP($C1027,'Info on Coh Anal Stocks'!$A$6:$K$68,6,FALSE)</f>
        <v>2</v>
      </c>
      <c r="Q1027" s="14">
        <f>VLOOKUP($C1027,'Info on Coh Anal Stocks'!$A$6:$K$68,7,FALSE)</f>
        <v>4</v>
      </c>
      <c r="R1027" s="14">
        <f>VLOOKUP($C1027,'Info on Coh Anal Stocks'!$A$6:$K$68,8,FALSE)</f>
        <v>6</v>
      </c>
      <c r="S1027" s="14">
        <f>VLOOKUP($C1027,'Info on Coh Anal Stocks'!$A$6:$K$68,9,FALSE)</f>
        <v>0</v>
      </c>
      <c r="T1027" s="14">
        <f>VLOOKUP($C1027,'Info on Coh Anal Stocks'!$A$6:$K$68,10,FALSE)</f>
        <v>3</v>
      </c>
      <c r="U1027">
        <f t="shared" si="65"/>
        <v>2006</v>
      </c>
      <c r="V1027" s="14">
        <f>VLOOKUP($C1027,'Info on Coh Anal Stocks'!$A$6:$K$68,10,FALSE)</f>
        <v>3</v>
      </c>
      <c r="W1027" t="str">
        <f t="shared" si="66"/>
        <v>ocean</v>
      </c>
      <c r="X1027">
        <f t="shared" si="63"/>
        <v>0</v>
      </c>
    </row>
    <row r="1028" spans="1:24" x14ac:dyDescent="0.25">
      <c r="A1028" s="14" t="str">
        <f t="shared" si="64"/>
        <v>QUE2006</v>
      </c>
      <c r="B1028" s="14" t="s">
        <v>36</v>
      </c>
      <c r="C1028" s="14" t="s">
        <v>111</v>
      </c>
      <c r="D1028" s="14">
        <v>2006</v>
      </c>
      <c r="E1028" s="14">
        <v>2.4634499999999997E-4</v>
      </c>
      <c r="F1028" s="14">
        <v>9.7774690000000004E-3</v>
      </c>
      <c r="G1028" s="14">
        <v>2.8892640000000001E-2</v>
      </c>
      <c r="H1028" s="14">
        <v>2</v>
      </c>
      <c r="I1028" s="14">
        <v>5</v>
      </c>
      <c r="J1028" s="14" t="s">
        <v>238</v>
      </c>
      <c r="K1028" s="14">
        <v>5</v>
      </c>
      <c r="L1028" s="14" t="str">
        <f>VLOOKUP($C1028,'Info on Coh Anal Stocks'!$A$6:$K$68,2,FALSE)</f>
        <v>WAC</v>
      </c>
      <c r="M1028" s="14" t="str">
        <f>VLOOKUP($C1028,'Info on Coh Anal Stocks'!$A$6:$K$68,3,FALSE)</f>
        <v>WAC</v>
      </c>
      <c r="N1028" s="14" t="str">
        <f>VLOOKUP($C1028,'Info on Coh Anal Stocks'!$A$6:$K$68,4,FALSE)</f>
        <v>Queets Fall Fingerling</v>
      </c>
      <c r="O1028" s="14">
        <f>VLOOKUP($C1028,'Info on Coh Anal Stocks'!$A$6:$K$68,5,FALSE)</f>
        <v>3</v>
      </c>
      <c r="P1028" s="14">
        <f>VLOOKUP($C1028,'Info on Coh Anal Stocks'!$A$6:$K$68,6,FALSE)</f>
        <v>2</v>
      </c>
      <c r="Q1028" s="14">
        <f>VLOOKUP($C1028,'Info on Coh Anal Stocks'!$A$6:$K$68,7,FALSE)</f>
        <v>4</v>
      </c>
      <c r="R1028" s="14">
        <f>VLOOKUP($C1028,'Info on Coh Anal Stocks'!$A$6:$K$68,8,FALSE)</f>
        <v>6</v>
      </c>
      <c r="S1028" s="14">
        <f>VLOOKUP($C1028,'Info on Coh Anal Stocks'!$A$6:$K$68,9,FALSE)</f>
        <v>0</v>
      </c>
      <c r="T1028" s="14">
        <f>VLOOKUP($C1028,'Info on Coh Anal Stocks'!$A$6:$K$68,10,FALSE)</f>
        <v>3</v>
      </c>
      <c r="U1028">
        <f t="shared" si="65"/>
        <v>2007</v>
      </c>
      <c r="V1028" s="14">
        <f>VLOOKUP($C1028,'Info on Coh Anal Stocks'!$A$6:$K$68,10,FALSE)</f>
        <v>3</v>
      </c>
      <c r="W1028" t="str">
        <f t="shared" si="66"/>
        <v>ocean</v>
      </c>
      <c r="X1028">
        <f t="shared" si="63"/>
        <v>0</v>
      </c>
    </row>
    <row r="1029" spans="1:24" x14ac:dyDescent="0.25">
      <c r="A1029" s="14" t="str">
        <f t="shared" si="64"/>
        <v>QUE2007</v>
      </c>
      <c r="B1029" s="14" t="s">
        <v>36</v>
      </c>
      <c r="C1029" s="14" t="s">
        <v>111</v>
      </c>
      <c r="D1029" s="14">
        <v>2007</v>
      </c>
      <c r="E1029" s="19">
        <v>6.8809410000000002E-4</v>
      </c>
      <c r="F1029" s="14">
        <v>1.7899200000000001E-2</v>
      </c>
      <c r="G1029" s="14">
        <v>5.2870750000000001E-2</v>
      </c>
      <c r="H1029" s="14">
        <v>2</v>
      </c>
      <c r="I1029" s="14">
        <v>5</v>
      </c>
      <c r="J1029" s="14" t="s">
        <v>238</v>
      </c>
      <c r="K1029" s="14">
        <v>5</v>
      </c>
      <c r="L1029" s="14" t="str">
        <f>VLOOKUP($C1029,'Info on Coh Anal Stocks'!$A$6:$K$68,2,FALSE)</f>
        <v>WAC</v>
      </c>
      <c r="M1029" s="14" t="str">
        <f>VLOOKUP($C1029,'Info on Coh Anal Stocks'!$A$6:$K$68,3,FALSE)</f>
        <v>WAC</v>
      </c>
      <c r="N1029" s="14" t="str">
        <f>VLOOKUP($C1029,'Info on Coh Anal Stocks'!$A$6:$K$68,4,FALSE)</f>
        <v>Queets Fall Fingerling</v>
      </c>
      <c r="O1029" s="14">
        <f>VLOOKUP($C1029,'Info on Coh Anal Stocks'!$A$6:$K$68,5,FALSE)</f>
        <v>3</v>
      </c>
      <c r="P1029" s="14">
        <f>VLOOKUP($C1029,'Info on Coh Anal Stocks'!$A$6:$K$68,6,FALSE)</f>
        <v>2</v>
      </c>
      <c r="Q1029" s="14">
        <f>VLOOKUP($C1029,'Info on Coh Anal Stocks'!$A$6:$K$68,7,FALSE)</f>
        <v>4</v>
      </c>
      <c r="R1029" s="14">
        <f>VLOOKUP($C1029,'Info on Coh Anal Stocks'!$A$6:$K$68,8,FALSE)</f>
        <v>6</v>
      </c>
      <c r="S1029" s="14">
        <f>VLOOKUP($C1029,'Info on Coh Anal Stocks'!$A$6:$K$68,9,FALSE)</f>
        <v>0</v>
      </c>
      <c r="T1029" s="14">
        <f>VLOOKUP($C1029,'Info on Coh Anal Stocks'!$A$6:$K$68,10,FALSE)</f>
        <v>3</v>
      </c>
      <c r="U1029">
        <f t="shared" si="65"/>
        <v>2008</v>
      </c>
      <c r="V1029" s="14">
        <f>VLOOKUP($C1029,'Info on Coh Anal Stocks'!$A$6:$K$68,10,FALSE)</f>
        <v>3</v>
      </c>
      <c r="W1029" t="str">
        <f t="shared" si="66"/>
        <v>ocean</v>
      </c>
      <c r="X1029">
        <f t="shared" si="63"/>
        <v>0</v>
      </c>
    </row>
    <row r="1030" spans="1:24" x14ac:dyDescent="0.25">
      <c r="A1030" s="14" t="str">
        <f t="shared" si="64"/>
        <v>QUE2008</v>
      </c>
      <c r="B1030" s="14" t="s">
        <v>36</v>
      </c>
      <c r="C1030" s="14" t="s">
        <v>111</v>
      </c>
      <c r="D1030" s="14">
        <v>2008</v>
      </c>
      <c r="E1030" s="14">
        <v>5.9207729999999998E-4</v>
      </c>
      <c r="F1030" s="14">
        <v>1.5654560000000001E-2</v>
      </c>
      <c r="G1030" s="14">
        <v>4.4714039999999997E-2</v>
      </c>
      <c r="H1030" s="14">
        <v>2</v>
      </c>
      <c r="I1030" s="14">
        <v>5</v>
      </c>
      <c r="J1030" s="14" t="s">
        <v>238</v>
      </c>
      <c r="K1030" s="14">
        <v>5</v>
      </c>
      <c r="L1030" s="14" t="str">
        <f>VLOOKUP($C1030,'Info on Coh Anal Stocks'!$A$6:$K$68,2,FALSE)</f>
        <v>WAC</v>
      </c>
      <c r="M1030" s="14" t="str">
        <f>VLOOKUP($C1030,'Info on Coh Anal Stocks'!$A$6:$K$68,3,FALSE)</f>
        <v>WAC</v>
      </c>
      <c r="N1030" s="14" t="str">
        <f>VLOOKUP($C1030,'Info on Coh Anal Stocks'!$A$6:$K$68,4,FALSE)</f>
        <v>Queets Fall Fingerling</v>
      </c>
      <c r="O1030" s="14">
        <f>VLOOKUP($C1030,'Info on Coh Anal Stocks'!$A$6:$K$68,5,FALSE)</f>
        <v>3</v>
      </c>
      <c r="P1030" s="14">
        <f>VLOOKUP($C1030,'Info on Coh Anal Stocks'!$A$6:$K$68,6,FALSE)</f>
        <v>2</v>
      </c>
      <c r="Q1030" s="14">
        <f>VLOOKUP($C1030,'Info on Coh Anal Stocks'!$A$6:$K$68,7,FALSE)</f>
        <v>4</v>
      </c>
      <c r="R1030" s="14">
        <f>VLOOKUP($C1030,'Info on Coh Anal Stocks'!$A$6:$K$68,8,FALSE)</f>
        <v>6</v>
      </c>
      <c r="S1030" s="14">
        <f>VLOOKUP($C1030,'Info on Coh Anal Stocks'!$A$6:$K$68,9,FALSE)</f>
        <v>0</v>
      </c>
      <c r="T1030" s="14">
        <f>VLOOKUP($C1030,'Info on Coh Anal Stocks'!$A$6:$K$68,10,FALSE)</f>
        <v>3</v>
      </c>
      <c r="U1030">
        <f t="shared" si="65"/>
        <v>2009</v>
      </c>
      <c r="V1030" s="14">
        <f>VLOOKUP($C1030,'Info on Coh Anal Stocks'!$A$6:$K$68,10,FALSE)</f>
        <v>3</v>
      </c>
      <c r="W1030" t="str">
        <f t="shared" si="66"/>
        <v>ocean</v>
      </c>
      <c r="X1030">
        <f t="shared" si="63"/>
        <v>0</v>
      </c>
    </row>
    <row r="1031" spans="1:24" x14ac:dyDescent="0.25">
      <c r="A1031" s="14" t="str">
        <f t="shared" si="64"/>
        <v>QUE2009</v>
      </c>
      <c r="B1031" s="14" t="s">
        <v>36</v>
      </c>
      <c r="C1031" s="14" t="s">
        <v>111</v>
      </c>
      <c r="D1031" s="14">
        <v>2009</v>
      </c>
      <c r="E1031" s="14">
        <v>4.4428019999999998E-4</v>
      </c>
      <c r="F1031" s="14">
        <v>9.6579950000000008E-3</v>
      </c>
      <c r="G1031" s="14">
        <v>2.8483560000000002E-2</v>
      </c>
      <c r="H1031" s="14">
        <v>2</v>
      </c>
      <c r="I1031" s="14">
        <v>5</v>
      </c>
      <c r="J1031" s="14" t="s">
        <v>238</v>
      </c>
      <c r="K1031" s="14">
        <v>5</v>
      </c>
      <c r="L1031" s="14" t="str">
        <f>VLOOKUP($C1031,'Info on Coh Anal Stocks'!$A$6:$K$68,2,FALSE)</f>
        <v>WAC</v>
      </c>
      <c r="M1031" s="14" t="str">
        <f>VLOOKUP($C1031,'Info on Coh Anal Stocks'!$A$6:$K$68,3,FALSE)</f>
        <v>WAC</v>
      </c>
      <c r="N1031" s="14" t="str">
        <f>VLOOKUP($C1031,'Info on Coh Anal Stocks'!$A$6:$K$68,4,FALSE)</f>
        <v>Queets Fall Fingerling</v>
      </c>
      <c r="O1031" s="14">
        <f>VLOOKUP($C1031,'Info on Coh Anal Stocks'!$A$6:$K$68,5,FALSE)</f>
        <v>3</v>
      </c>
      <c r="P1031" s="14">
        <f>VLOOKUP($C1031,'Info on Coh Anal Stocks'!$A$6:$K$68,6,FALSE)</f>
        <v>2</v>
      </c>
      <c r="Q1031" s="14">
        <f>VLOOKUP($C1031,'Info on Coh Anal Stocks'!$A$6:$K$68,7,FALSE)</f>
        <v>4</v>
      </c>
      <c r="R1031" s="14">
        <f>VLOOKUP($C1031,'Info on Coh Anal Stocks'!$A$6:$K$68,8,FALSE)</f>
        <v>6</v>
      </c>
      <c r="S1031" s="14">
        <f>VLOOKUP($C1031,'Info on Coh Anal Stocks'!$A$6:$K$68,9,FALSE)</f>
        <v>0</v>
      </c>
      <c r="T1031" s="14">
        <f>VLOOKUP($C1031,'Info on Coh Anal Stocks'!$A$6:$K$68,10,FALSE)</f>
        <v>3</v>
      </c>
      <c r="U1031">
        <f t="shared" si="65"/>
        <v>2010</v>
      </c>
      <c r="V1031" s="14">
        <f>VLOOKUP($C1031,'Info on Coh Anal Stocks'!$A$6:$K$68,10,FALSE)</f>
        <v>3</v>
      </c>
      <c r="W1031" t="str">
        <f t="shared" si="66"/>
        <v>ocean</v>
      </c>
      <c r="X1031">
        <f t="shared" si="63"/>
        <v>0</v>
      </c>
    </row>
    <row r="1032" spans="1:24" x14ac:dyDescent="0.25">
      <c r="A1032" s="14" t="str">
        <f t="shared" si="64"/>
        <v>QUE2010</v>
      </c>
      <c r="B1032" s="14" t="s">
        <v>36</v>
      </c>
      <c r="C1032" s="14" t="s">
        <v>111</v>
      </c>
      <c r="D1032" s="14">
        <v>2010</v>
      </c>
      <c r="E1032" s="14">
        <v>1.1826880000000001E-3</v>
      </c>
      <c r="F1032" s="14">
        <v>1.8847200000000001E-2</v>
      </c>
      <c r="G1032" s="14">
        <v>5.4750010000000002E-2</v>
      </c>
      <c r="H1032" s="14">
        <v>2</v>
      </c>
      <c r="I1032" s="14">
        <v>5</v>
      </c>
      <c r="J1032" s="14" t="s">
        <v>238</v>
      </c>
      <c r="K1032" s="14">
        <v>5</v>
      </c>
      <c r="L1032" s="14" t="str">
        <f>VLOOKUP($C1032,'Info on Coh Anal Stocks'!$A$6:$K$68,2,FALSE)</f>
        <v>WAC</v>
      </c>
      <c r="M1032" s="14" t="str">
        <f>VLOOKUP($C1032,'Info on Coh Anal Stocks'!$A$6:$K$68,3,FALSE)</f>
        <v>WAC</v>
      </c>
      <c r="N1032" s="14" t="str">
        <f>VLOOKUP($C1032,'Info on Coh Anal Stocks'!$A$6:$K$68,4,FALSE)</f>
        <v>Queets Fall Fingerling</v>
      </c>
      <c r="O1032" s="14">
        <f>VLOOKUP($C1032,'Info on Coh Anal Stocks'!$A$6:$K$68,5,FALSE)</f>
        <v>3</v>
      </c>
      <c r="P1032" s="14">
        <f>VLOOKUP($C1032,'Info on Coh Anal Stocks'!$A$6:$K$68,6,FALSE)</f>
        <v>2</v>
      </c>
      <c r="Q1032" s="14">
        <f>VLOOKUP($C1032,'Info on Coh Anal Stocks'!$A$6:$K$68,7,FALSE)</f>
        <v>4</v>
      </c>
      <c r="R1032" s="14">
        <f>VLOOKUP($C1032,'Info on Coh Anal Stocks'!$A$6:$K$68,8,FALSE)</f>
        <v>6</v>
      </c>
      <c r="S1032" s="14">
        <f>VLOOKUP($C1032,'Info on Coh Anal Stocks'!$A$6:$K$68,9,FALSE)</f>
        <v>0</v>
      </c>
      <c r="T1032" s="14">
        <f>VLOOKUP($C1032,'Info on Coh Anal Stocks'!$A$6:$K$68,10,FALSE)</f>
        <v>3</v>
      </c>
      <c r="U1032">
        <f t="shared" si="65"/>
        <v>2011</v>
      </c>
      <c r="V1032" s="14">
        <f>VLOOKUP($C1032,'Info on Coh Anal Stocks'!$A$6:$K$68,10,FALSE)</f>
        <v>3</v>
      </c>
      <c r="W1032" t="str">
        <f t="shared" si="66"/>
        <v>ocean</v>
      </c>
      <c r="X1032">
        <f t="shared" si="63"/>
        <v>0</v>
      </c>
    </row>
    <row r="1033" spans="1:24" x14ac:dyDescent="0.25">
      <c r="A1033" s="14" t="str">
        <f t="shared" si="64"/>
        <v>QUE2011</v>
      </c>
      <c r="B1033" s="14" t="s">
        <v>36</v>
      </c>
      <c r="C1033" s="14" t="s">
        <v>111</v>
      </c>
      <c r="D1033" s="14">
        <v>2011</v>
      </c>
      <c r="E1033" s="14">
        <v>3.0902780000000002E-4</v>
      </c>
      <c r="F1033" s="14">
        <v>5.1326970000000003E-3</v>
      </c>
      <c r="G1033" s="14">
        <v>2.2744460000000001E-2</v>
      </c>
      <c r="H1033" s="14">
        <v>2</v>
      </c>
      <c r="I1033" s="14">
        <v>5</v>
      </c>
      <c r="J1033" s="14" t="s">
        <v>239</v>
      </c>
      <c r="K1033" s="14">
        <v>4</v>
      </c>
      <c r="L1033" s="14" t="str">
        <f>VLOOKUP($C1033,'Info on Coh Anal Stocks'!$A$6:$K$68,2,FALSE)</f>
        <v>WAC</v>
      </c>
      <c r="M1033" s="14" t="str">
        <f>VLOOKUP($C1033,'Info on Coh Anal Stocks'!$A$6:$K$68,3,FALSE)</f>
        <v>WAC</v>
      </c>
      <c r="N1033" s="14" t="str">
        <f>VLOOKUP($C1033,'Info on Coh Anal Stocks'!$A$6:$K$68,4,FALSE)</f>
        <v>Queets Fall Fingerling</v>
      </c>
      <c r="O1033" s="14">
        <f>VLOOKUP($C1033,'Info on Coh Anal Stocks'!$A$6:$K$68,5,FALSE)</f>
        <v>3</v>
      </c>
      <c r="P1033" s="14">
        <f>VLOOKUP($C1033,'Info on Coh Anal Stocks'!$A$6:$K$68,6,FALSE)</f>
        <v>2</v>
      </c>
      <c r="Q1033" s="14">
        <f>VLOOKUP($C1033,'Info on Coh Anal Stocks'!$A$6:$K$68,7,FALSE)</f>
        <v>4</v>
      </c>
      <c r="R1033" s="14">
        <f>VLOOKUP($C1033,'Info on Coh Anal Stocks'!$A$6:$K$68,8,FALSE)</f>
        <v>6</v>
      </c>
      <c r="S1033" s="14">
        <f>VLOOKUP($C1033,'Info on Coh Anal Stocks'!$A$6:$K$68,9,FALSE)</f>
        <v>0</v>
      </c>
      <c r="T1033" s="14">
        <f>VLOOKUP($C1033,'Info on Coh Anal Stocks'!$A$6:$K$68,10,FALSE)</f>
        <v>3</v>
      </c>
      <c r="U1033">
        <f t="shared" si="65"/>
        <v>2012</v>
      </c>
      <c r="V1033" s="14">
        <f>VLOOKUP($C1033,'Info on Coh Anal Stocks'!$A$6:$K$68,10,FALSE)</f>
        <v>3</v>
      </c>
      <c r="W1033" t="str">
        <f t="shared" si="66"/>
        <v>ocean</v>
      </c>
      <c r="X1033">
        <f t="shared" si="63"/>
        <v>1</v>
      </c>
    </row>
    <row r="1034" spans="1:24" x14ac:dyDescent="0.25">
      <c r="A1034" s="14" t="str">
        <f t="shared" si="64"/>
        <v>QUE2012</v>
      </c>
      <c r="B1034" s="14" t="s">
        <v>36</v>
      </c>
      <c r="C1034" s="14" t="s">
        <v>111</v>
      </c>
      <c r="D1034" s="14">
        <v>2012</v>
      </c>
      <c r="E1034" s="14">
        <v>3.7055669999999999E-4</v>
      </c>
      <c r="F1034" s="14">
        <v>1.4264569999999999E-3</v>
      </c>
      <c r="G1034" s="14">
        <v>1.930111E-2</v>
      </c>
      <c r="H1034" s="14">
        <v>2</v>
      </c>
      <c r="I1034" s="14">
        <v>5</v>
      </c>
      <c r="J1034" s="14" t="s">
        <v>239</v>
      </c>
      <c r="K1034" s="14">
        <v>3</v>
      </c>
      <c r="L1034" s="14" t="str">
        <f>VLOOKUP($C1034,'Info on Coh Anal Stocks'!$A$6:$K$68,2,FALSE)</f>
        <v>WAC</v>
      </c>
      <c r="M1034" s="14" t="str">
        <f>VLOOKUP($C1034,'Info on Coh Anal Stocks'!$A$6:$K$68,3,FALSE)</f>
        <v>WAC</v>
      </c>
      <c r="N1034" s="14" t="str">
        <f>VLOOKUP($C1034,'Info on Coh Anal Stocks'!$A$6:$K$68,4,FALSE)</f>
        <v>Queets Fall Fingerling</v>
      </c>
      <c r="O1034" s="14">
        <f>VLOOKUP($C1034,'Info on Coh Anal Stocks'!$A$6:$K$68,5,FALSE)</f>
        <v>3</v>
      </c>
      <c r="P1034" s="14">
        <f>VLOOKUP($C1034,'Info on Coh Anal Stocks'!$A$6:$K$68,6,FALSE)</f>
        <v>2</v>
      </c>
      <c r="Q1034" s="14">
        <f>VLOOKUP($C1034,'Info on Coh Anal Stocks'!$A$6:$K$68,7,FALSE)</f>
        <v>4</v>
      </c>
      <c r="R1034" s="14">
        <f>VLOOKUP($C1034,'Info on Coh Anal Stocks'!$A$6:$K$68,8,FALSE)</f>
        <v>6</v>
      </c>
      <c r="S1034" s="14">
        <f>VLOOKUP($C1034,'Info on Coh Anal Stocks'!$A$6:$K$68,9,FALSE)</f>
        <v>0</v>
      </c>
      <c r="T1034" s="14">
        <f>VLOOKUP($C1034,'Info on Coh Anal Stocks'!$A$6:$K$68,10,FALSE)</f>
        <v>3</v>
      </c>
      <c r="U1034">
        <f t="shared" si="65"/>
        <v>2013</v>
      </c>
      <c r="V1034" s="14">
        <f>VLOOKUP($C1034,'Info on Coh Anal Stocks'!$A$6:$K$68,10,FALSE)</f>
        <v>3</v>
      </c>
      <c r="W1034" t="str">
        <f t="shared" si="66"/>
        <v>ocean</v>
      </c>
      <c r="X1034">
        <f t="shared" ref="X1034:X1097" si="67">IF(EXACT(I1034,"na"),"na",I1034-K1034)</f>
        <v>2</v>
      </c>
    </row>
    <row r="1035" spans="1:24" x14ac:dyDescent="0.25">
      <c r="A1035" s="14" t="str">
        <f t="shared" si="64"/>
        <v>SAM1974</v>
      </c>
      <c r="B1035" s="14" t="s">
        <v>36</v>
      </c>
      <c r="C1035" s="14" t="s">
        <v>63</v>
      </c>
      <c r="D1035" s="14">
        <v>1974</v>
      </c>
      <c r="E1035" s="14">
        <v>8.3022770000000003E-3</v>
      </c>
      <c r="F1035" s="14">
        <v>5.5463709999999999E-2</v>
      </c>
      <c r="G1035" s="14">
        <v>0.1446616</v>
      </c>
      <c r="H1035" s="14">
        <v>2</v>
      </c>
      <c r="I1035" s="14">
        <v>5</v>
      </c>
      <c r="J1035" s="14" t="s">
        <v>238</v>
      </c>
      <c r="K1035" s="14">
        <v>5</v>
      </c>
      <c r="L1035" s="14" t="str">
        <f>VLOOKUP($C1035,'Info on Coh Anal Stocks'!$A$6:$K$68,2,FALSE)</f>
        <v>PS</v>
      </c>
      <c r="M1035" s="14" t="str">
        <f>VLOOKUP($C1035,'Info on Coh Anal Stocks'!$A$6:$K$68,3,FALSE)</f>
        <v>NPS</v>
      </c>
      <c r="N1035" s="14" t="str">
        <f>VLOOKUP($C1035,'Info on Coh Anal Stocks'!$A$6:$K$68,4,FALSE)</f>
        <v>Samish Fall Fingerling</v>
      </c>
      <c r="O1035" s="14">
        <f>VLOOKUP($C1035,'Info on Coh Anal Stocks'!$A$6:$K$68,5,FALSE)</f>
        <v>3</v>
      </c>
      <c r="P1035" s="14">
        <f>VLOOKUP($C1035,'Info on Coh Anal Stocks'!$A$6:$K$68,6,FALSE)</f>
        <v>2</v>
      </c>
      <c r="Q1035" s="14">
        <f>VLOOKUP($C1035,'Info on Coh Anal Stocks'!$A$6:$K$68,7,FALSE)</f>
        <v>4</v>
      </c>
      <c r="R1035" s="14">
        <f>VLOOKUP($C1035,'Info on Coh Anal Stocks'!$A$6:$K$68,8,FALSE)</f>
        <v>5</v>
      </c>
      <c r="S1035" s="14">
        <f>VLOOKUP($C1035,'Info on Coh Anal Stocks'!$A$6:$K$68,9,FALSE)</f>
        <v>0</v>
      </c>
      <c r="T1035" s="14">
        <f>VLOOKUP($C1035,'Info on Coh Anal Stocks'!$A$6:$K$68,10,FALSE)</f>
        <v>3</v>
      </c>
      <c r="U1035">
        <f t="shared" si="65"/>
        <v>1975</v>
      </c>
      <c r="V1035" s="14">
        <f>VLOOKUP($C1035,'Info on Coh Anal Stocks'!$A$6:$K$68,10,FALSE)</f>
        <v>3</v>
      </c>
      <c r="W1035" t="str">
        <f t="shared" si="66"/>
        <v>ocean</v>
      </c>
      <c r="X1035">
        <f t="shared" si="67"/>
        <v>0</v>
      </c>
    </row>
    <row r="1036" spans="1:24" x14ac:dyDescent="0.25">
      <c r="A1036" s="14" t="str">
        <f t="shared" si="64"/>
        <v>SAM1975</v>
      </c>
      <c r="B1036" s="14" t="s">
        <v>36</v>
      </c>
      <c r="C1036" s="14" t="s">
        <v>63</v>
      </c>
      <c r="D1036" s="14">
        <v>1975</v>
      </c>
      <c r="E1036" s="14">
        <v>3.7735569999999999E-3</v>
      </c>
      <c r="F1036" s="14">
        <v>2.252827E-2</v>
      </c>
      <c r="G1036" s="14">
        <v>5.6962270000000002E-2</v>
      </c>
      <c r="H1036" s="14">
        <v>2</v>
      </c>
      <c r="I1036" s="14">
        <v>5</v>
      </c>
      <c r="J1036" s="14" t="s">
        <v>238</v>
      </c>
      <c r="K1036" s="14">
        <v>5</v>
      </c>
      <c r="L1036" s="14" t="str">
        <f>VLOOKUP($C1036,'Info on Coh Anal Stocks'!$A$6:$K$68,2,FALSE)</f>
        <v>PS</v>
      </c>
      <c r="M1036" s="14" t="str">
        <f>VLOOKUP($C1036,'Info on Coh Anal Stocks'!$A$6:$K$68,3,FALSE)</f>
        <v>NPS</v>
      </c>
      <c r="N1036" s="14" t="str">
        <f>VLOOKUP($C1036,'Info on Coh Anal Stocks'!$A$6:$K$68,4,FALSE)</f>
        <v>Samish Fall Fingerling</v>
      </c>
      <c r="O1036" s="14">
        <f>VLOOKUP($C1036,'Info on Coh Anal Stocks'!$A$6:$K$68,5,FALSE)</f>
        <v>3</v>
      </c>
      <c r="P1036" s="14">
        <f>VLOOKUP($C1036,'Info on Coh Anal Stocks'!$A$6:$K$68,6,FALSE)</f>
        <v>2</v>
      </c>
      <c r="Q1036" s="14">
        <f>VLOOKUP($C1036,'Info on Coh Anal Stocks'!$A$6:$K$68,7,FALSE)</f>
        <v>4</v>
      </c>
      <c r="R1036" s="14">
        <f>VLOOKUP($C1036,'Info on Coh Anal Stocks'!$A$6:$K$68,8,FALSE)</f>
        <v>5</v>
      </c>
      <c r="S1036" s="14">
        <f>VLOOKUP($C1036,'Info on Coh Anal Stocks'!$A$6:$K$68,9,FALSE)</f>
        <v>0</v>
      </c>
      <c r="T1036" s="14">
        <f>VLOOKUP($C1036,'Info on Coh Anal Stocks'!$A$6:$K$68,10,FALSE)</f>
        <v>3</v>
      </c>
      <c r="U1036">
        <f t="shared" si="65"/>
        <v>1976</v>
      </c>
      <c r="V1036" s="14">
        <f>VLOOKUP($C1036,'Info on Coh Anal Stocks'!$A$6:$K$68,10,FALSE)</f>
        <v>3</v>
      </c>
      <c r="W1036" t="str">
        <f t="shared" si="66"/>
        <v>ocean</v>
      </c>
      <c r="X1036">
        <f t="shared" si="67"/>
        <v>0</v>
      </c>
    </row>
    <row r="1037" spans="1:24" x14ac:dyDescent="0.25">
      <c r="A1037" s="14" t="str">
        <f t="shared" si="64"/>
        <v>SAM1976</v>
      </c>
      <c r="B1037" s="14" t="s">
        <v>36</v>
      </c>
      <c r="C1037" s="14" t="s">
        <v>63</v>
      </c>
      <c r="D1037" s="14">
        <v>1976</v>
      </c>
      <c r="E1037" s="14" t="s">
        <v>142</v>
      </c>
      <c r="F1037" s="14" t="s">
        <v>142</v>
      </c>
      <c r="G1037" s="14" t="s">
        <v>142</v>
      </c>
      <c r="H1037" s="14" t="s">
        <v>142</v>
      </c>
      <c r="I1037" s="14" t="s">
        <v>142</v>
      </c>
      <c r="J1037" s="14" t="s">
        <v>142</v>
      </c>
      <c r="K1037" s="14" t="s">
        <v>142</v>
      </c>
      <c r="L1037" s="14" t="str">
        <f>VLOOKUP($C1037,'Info on Coh Anal Stocks'!$A$6:$K$68,2,FALSE)</f>
        <v>PS</v>
      </c>
      <c r="M1037" s="14" t="str">
        <f>VLOOKUP($C1037,'Info on Coh Anal Stocks'!$A$6:$K$68,3,FALSE)</f>
        <v>NPS</v>
      </c>
      <c r="N1037" s="14" t="str">
        <f>VLOOKUP($C1037,'Info on Coh Anal Stocks'!$A$6:$K$68,4,FALSE)</f>
        <v>Samish Fall Fingerling</v>
      </c>
      <c r="O1037" s="14">
        <f>VLOOKUP($C1037,'Info on Coh Anal Stocks'!$A$6:$K$68,5,FALSE)</f>
        <v>3</v>
      </c>
      <c r="P1037" s="14">
        <f>VLOOKUP($C1037,'Info on Coh Anal Stocks'!$A$6:$K$68,6,FALSE)</f>
        <v>2</v>
      </c>
      <c r="Q1037" s="14">
        <f>VLOOKUP($C1037,'Info on Coh Anal Stocks'!$A$6:$K$68,7,FALSE)</f>
        <v>4</v>
      </c>
      <c r="R1037" s="14">
        <f>VLOOKUP($C1037,'Info on Coh Anal Stocks'!$A$6:$K$68,8,FALSE)</f>
        <v>5</v>
      </c>
      <c r="S1037" s="14">
        <f>VLOOKUP($C1037,'Info on Coh Anal Stocks'!$A$6:$K$68,9,FALSE)</f>
        <v>0</v>
      </c>
      <c r="T1037" s="14">
        <f>VLOOKUP($C1037,'Info on Coh Anal Stocks'!$A$6:$K$68,10,FALSE)</f>
        <v>3</v>
      </c>
      <c r="U1037">
        <f t="shared" si="65"/>
        <v>1977</v>
      </c>
      <c r="V1037" s="14">
        <f>VLOOKUP($C1037,'Info on Coh Anal Stocks'!$A$6:$K$68,10,FALSE)</f>
        <v>3</v>
      </c>
      <c r="W1037" t="str">
        <f t="shared" si="66"/>
        <v>ocean</v>
      </c>
      <c r="X1037" t="str">
        <f t="shared" si="67"/>
        <v>na</v>
      </c>
    </row>
    <row r="1038" spans="1:24" x14ac:dyDescent="0.25">
      <c r="A1038" s="14" t="str">
        <f t="shared" si="64"/>
        <v>SAM1977</v>
      </c>
      <c r="B1038" s="14" t="s">
        <v>36</v>
      </c>
      <c r="C1038" s="14" t="s">
        <v>63</v>
      </c>
      <c r="D1038" s="14">
        <v>1977</v>
      </c>
      <c r="E1038" s="14" t="s">
        <v>142</v>
      </c>
      <c r="F1038" s="14" t="s">
        <v>142</v>
      </c>
      <c r="G1038" s="14" t="s">
        <v>142</v>
      </c>
      <c r="H1038" s="14" t="s">
        <v>142</v>
      </c>
      <c r="I1038" s="14" t="s">
        <v>142</v>
      </c>
      <c r="J1038" s="14" t="s">
        <v>142</v>
      </c>
      <c r="K1038" s="14" t="s">
        <v>142</v>
      </c>
      <c r="L1038" s="14" t="str">
        <f>VLOOKUP($C1038,'Info on Coh Anal Stocks'!$A$6:$K$68,2,FALSE)</f>
        <v>PS</v>
      </c>
      <c r="M1038" s="14" t="str">
        <f>VLOOKUP($C1038,'Info on Coh Anal Stocks'!$A$6:$K$68,3,FALSE)</f>
        <v>NPS</v>
      </c>
      <c r="N1038" s="14" t="str">
        <f>VLOOKUP($C1038,'Info on Coh Anal Stocks'!$A$6:$K$68,4,FALSE)</f>
        <v>Samish Fall Fingerling</v>
      </c>
      <c r="O1038" s="14">
        <f>VLOOKUP($C1038,'Info on Coh Anal Stocks'!$A$6:$K$68,5,FALSE)</f>
        <v>3</v>
      </c>
      <c r="P1038" s="14">
        <f>VLOOKUP($C1038,'Info on Coh Anal Stocks'!$A$6:$K$68,6,FALSE)</f>
        <v>2</v>
      </c>
      <c r="Q1038" s="14">
        <f>VLOOKUP($C1038,'Info on Coh Anal Stocks'!$A$6:$K$68,7,FALSE)</f>
        <v>4</v>
      </c>
      <c r="R1038" s="14">
        <f>VLOOKUP($C1038,'Info on Coh Anal Stocks'!$A$6:$K$68,8,FALSE)</f>
        <v>5</v>
      </c>
      <c r="S1038" s="14">
        <f>VLOOKUP($C1038,'Info on Coh Anal Stocks'!$A$6:$K$68,9,FALSE)</f>
        <v>0</v>
      </c>
      <c r="T1038" s="14">
        <f>VLOOKUP($C1038,'Info on Coh Anal Stocks'!$A$6:$K$68,10,FALSE)</f>
        <v>3</v>
      </c>
      <c r="U1038">
        <f t="shared" si="65"/>
        <v>1978</v>
      </c>
      <c r="V1038" s="14">
        <f>VLOOKUP($C1038,'Info on Coh Anal Stocks'!$A$6:$K$68,10,FALSE)</f>
        <v>3</v>
      </c>
      <c r="W1038" t="str">
        <f t="shared" si="66"/>
        <v>ocean</v>
      </c>
      <c r="X1038" t="str">
        <f t="shared" si="67"/>
        <v>na</v>
      </c>
    </row>
    <row r="1039" spans="1:24" x14ac:dyDescent="0.25">
      <c r="A1039" s="14" t="str">
        <f t="shared" si="64"/>
        <v>SAM1978</v>
      </c>
      <c r="B1039" s="14" t="s">
        <v>36</v>
      </c>
      <c r="C1039" s="14" t="s">
        <v>63</v>
      </c>
      <c r="D1039" s="14">
        <v>1978</v>
      </c>
      <c r="E1039" s="14" t="s">
        <v>142</v>
      </c>
      <c r="F1039" s="14" t="s">
        <v>142</v>
      </c>
      <c r="G1039" s="14" t="s">
        <v>142</v>
      </c>
      <c r="H1039" s="14" t="s">
        <v>142</v>
      </c>
      <c r="I1039" s="14" t="s">
        <v>142</v>
      </c>
      <c r="J1039" s="14" t="s">
        <v>142</v>
      </c>
      <c r="K1039" s="14" t="s">
        <v>142</v>
      </c>
      <c r="L1039" s="14" t="str">
        <f>VLOOKUP($C1039,'Info on Coh Anal Stocks'!$A$6:$K$68,2,FALSE)</f>
        <v>PS</v>
      </c>
      <c r="M1039" s="14" t="str">
        <f>VLOOKUP($C1039,'Info on Coh Anal Stocks'!$A$6:$K$68,3,FALSE)</f>
        <v>NPS</v>
      </c>
      <c r="N1039" s="14" t="str">
        <f>VLOOKUP($C1039,'Info on Coh Anal Stocks'!$A$6:$K$68,4,FALSE)</f>
        <v>Samish Fall Fingerling</v>
      </c>
      <c r="O1039" s="14">
        <f>VLOOKUP($C1039,'Info on Coh Anal Stocks'!$A$6:$K$68,5,FALSE)</f>
        <v>3</v>
      </c>
      <c r="P1039" s="14">
        <f>VLOOKUP($C1039,'Info on Coh Anal Stocks'!$A$6:$K$68,6,FALSE)</f>
        <v>2</v>
      </c>
      <c r="Q1039" s="14">
        <f>VLOOKUP($C1039,'Info on Coh Anal Stocks'!$A$6:$K$68,7,FALSE)</f>
        <v>4</v>
      </c>
      <c r="R1039" s="14">
        <f>VLOOKUP($C1039,'Info on Coh Anal Stocks'!$A$6:$K$68,8,FALSE)</f>
        <v>5</v>
      </c>
      <c r="S1039" s="14">
        <f>VLOOKUP($C1039,'Info on Coh Anal Stocks'!$A$6:$K$68,9,FALSE)</f>
        <v>0</v>
      </c>
      <c r="T1039" s="14">
        <f>VLOOKUP($C1039,'Info on Coh Anal Stocks'!$A$6:$K$68,10,FALSE)</f>
        <v>3</v>
      </c>
      <c r="U1039">
        <f t="shared" si="65"/>
        <v>1979</v>
      </c>
      <c r="V1039" s="14">
        <f>VLOOKUP($C1039,'Info on Coh Anal Stocks'!$A$6:$K$68,10,FALSE)</f>
        <v>3</v>
      </c>
      <c r="W1039" t="str">
        <f t="shared" si="66"/>
        <v>ocean</v>
      </c>
      <c r="X1039" t="str">
        <f t="shared" si="67"/>
        <v>na</v>
      </c>
    </row>
    <row r="1040" spans="1:24" x14ac:dyDescent="0.25">
      <c r="A1040" s="14" t="str">
        <f t="shared" si="64"/>
        <v>SAM1979</v>
      </c>
      <c r="B1040" s="14" t="s">
        <v>36</v>
      </c>
      <c r="C1040" s="14" t="s">
        <v>63</v>
      </c>
      <c r="D1040" s="14">
        <v>1979</v>
      </c>
      <c r="E1040" s="14">
        <v>5.055314E-3</v>
      </c>
      <c r="F1040" s="14">
        <v>4.6034650000000003E-2</v>
      </c>
      <c r="G1040" s="14">
        <v>0.1194336</v>
      </c>
      <c r="H1040" s="14">
        <v>2</v>
      </c>
      <c r="I1040" s="14">
        <v>5</v>
      </c>
      <c r="J1040" s="14" t="s">
        <v>238</v>
      </c>
      <c r="K1040" s="14">
        <v>5</v>
      </c>
      <c r="L1040" s="14" t="str">
        <f>VLOOKUP($C1040,'Info on Coh Anal Stocks'!$A$6:$K$68,2,FALSE)</f>
        <v>PS</v>
      </c>
      <c r="M1040" s="14" t="str">
        <f>VLOOKUP($C1040,'Info on Coh Anal Stocks'!$A$6:$K$68,3,FALSE)</f>
        <v>NPS</v>
      </c>
      <c r="N1040" s="14" t="str">
        <f>VLOOKUP($C1040,'Info on Coh Anal Stocks'!$A$6:$K$68,4,FALSE)</f>
        <v>Samish Fall Fingerling</v>
      </c>
      <c r="O1040" s="14">
        <f>VLOOKUP($C1040,'Info on Coh Anal Stocks'!$A$6:$K$68,5,FALSE)</f>
        <v>3</v>
      </c>
      <c r="P1040" s="14">
        <f>VLOOKUP($C1040,'Info on Coh Anal Stocks'!$A$6:$K$68,6,FALSE)</f>
        <v>2</v>
      </c>
      <c r="Q1040" s="14">
        <f>VLOOKUP($C1040,'Info on Coh Anal Stocks'!$A$6:$K$68,7,FALSE)</f>
        <v>4</v>
      </c>
      <c r="R1040" s="14">
        <f>VLOOKUP($C1040,'Info on Coh Anal Stocks'!$A$6:$K$68,8,FALSE)</f>
        <v>5</v>
      </c>
      <c r="S1040" s="14">
        <f>VLOOKUP($C1040,'Info on Coh Anal Stocks'!$A$6:$K$68,9,FALSE)</f>
        <v>0</v>
      </c>
      <c r="T1040" s="14">
        <f>VLOOKUP($C1040,'Info on Coh Anal Stocks'!$A$6:$K$68,10,FALSE)</f>
        <v>3</v>
      </c>
      <c r="U1040">
        <f t="shared" si="65"/>
        <v>1980</v>
      </c>
      <c r="V1040" s="14">
        <f>VLOOKUP($C1040,'Info on Coh Anal Stocks'!$A$6:$K$68,10,FALSE)</f>
        <v>3</v>
      </c>
      <c r="W1040" t="str">
        <f t="shared" si="66"/>
        <v>ocean</v>
      </c>
      <c r="X1040">
        <f t="shared" si="67"/>
        <v>0</v>
      </c>
    </row>
    <row r="1041" spans="1:24" x14ac:dyDescent="0.25">
      <c r="A1041" s="14" t="str">
        <f t="shared" si="64"/>
        <v>SAM1980</v>
      </c>
      <c r="B1041" s="14" t="s">
        <v>36</v>
      </c>
      <c r="C1041" s="14" t="s">
        <v>63</v>
      </c>
      <c r="D1041" s="14">
        <v>1980</v>
      </c>
      <c r="E1041" s="14" t="s">
        <v>142</v>
      </c>
      <c r="F1041" s="14" t="s">
        <v>142</v>
      </c>
      <c r="G1041" s="14" t="s">
        <v>142</v>
      </c>
      <c r="H1041" s="14" t="s">
        <v>142</v>
      </c>
      <c r="I1041" s="14" t="s">
        <v>142</v>
      </c>
      <c r="J1041" s="14" t="s">
        <v>142</v>
      </c>
      <c r="K1041" s="14" t="s">
        <v>142</v>
      </c>
      <c r="L1041" s="14" t="str">
        <f>VLOOKUP($C1041,'Info on Coh Anal Stocks'!$A$6:$K$68,2,FALSE)</f>
        <v>PS</v>
      </c>
      <c r="M1041" s="14" t="str">
        <f>VLOOKUP($C1041,'Info on Coh Anal Stocks'!$A$6:$K$68,3,FALSE)</f>
        <v>NPS</v>
      </c>
      <c r="N1041" s="14" t="str">
        <f>VLOOKUP($C1041,'Info on Coh Anal Stocks'!$A$6:$K$68,4,FALSE)</f>
        <v>Samish Fall Fingerling</v>
      </c>
      <c r="O1041" s="14">
        <f>VLOOKUP($C1041,'Info on Coh Anal Stocks'!$A$6:$K$68,5,FALSE)</f>
        <v>3</v>
      </c>
      <c r="P1041" s="14">
        <f>VLOOKUP($C1041,'Info on Coh Anal Stocks'!$A$6:$K$68,6,FALSE)</f>
        <v>2</v>
      </c>
      <c r="Q1041" s="14">
        <f>VLOOKUP($C1041,'Info on Coh Anal Stocks'!$A$6:$K$68,7,FALSE)</f>
        <v>4</v>
      </c>
      <c r="R1041" s="14">
        <f>VLOOKUP($C1041,'Info on Coh Anal Stocks'!$A$6:$K$68,8,FALSE)</f>
        <v>5</v>
      </c>
      <c r="S1041" s="14">
        <f>VLOOKUP($C1041,'Info on Coh Anal Stocks'!$A$6:$K$68,9,FALSE)</f>
        <v>0</v>
      </c>
      <c r="T1041" s="14">
        <f>VLOOKUP($C1041,'Info on Coh Anal Stocks'!$A$6:$K$68,10,FALSE)</f>
        <v>3</v>
      </c>
      <c r="U1041">
        <f t="shared" si="65"/>
        <v>1981</v>
      </c>
      <c r="V1041" s="14">
        <f>VLOOKUP($C1041,'Info on Coh Anal Stocks'!$A$6:$K$68,10,FALSE)</f>
        <v>3</v>
      </c>
      <c r="W1041" t="str">
        <f t="shared" si="66"/>
        <v>ocean</v>
      </c>
      <c r="X1041" t="str">
        <f t="shared" si="67"/>
        <v>na</v>
      </c>
    </row>
    <row r="1042" spans="1:24" x14ac:dyDescent="0.25">
      <c r="A1042" s="14" t="str">
        <f t="shared" si="64"/>
        <v>SAM1981</v>
      </c>
      <c r="B1042" s="14" t="s">
        <v>36</v>
      </c>
      <c r="C1042" s="14" t="s">
        <v>63</v>
      </c>
      <c r="D1042" s="14">
        <v>1981</v>
      </c>
      <c r="E1042" s="14" t="s">
        <v>142</v>
      </c>
      <c r="F1042" s="14" t="s">
        <v>142</v>
      </c>
      <c r="G1042" s="14" t="s">
        <v>142</v>
      </c>
      <c r="H1042" s="14" t="s">
        <v>142</v>
      </c>
      <c r="I1042" s="14" t="s">
        <v>142</v>
      </c>
      <c r="J1042" s="14" t="s">
        <v>142</v>
      </c>
      <c r="K1042" s="14" t="s">
        <v>142</v>
      </c>
      <c r="L1042" s="14" t="str">
        <f>VLOOKUP($C1042,'Info on Coh Anal Stocks'!$A$6:$K$68,2,FALSE)</f>
        <v>PS</v>
      </c>
      <c r="M1042" s="14" t="str">
        <f>VLOOKUP($C1042,'Info on Coh Anal Stocks'!$A$6:$K$68,3,FALSE)</f>
        <v>NPS</v>
      </c>
      <c r="N1042" s="14" t="str">
        <f>VLOOKUP($C1042,'Info on Coh Anal Stocks'!$A$6:$K$68,4,FALSE)</f>
        <v>Samish Fall Fingerling</v>
      </c>
      <c r="O1042" s="14">
        <f>VLOOKUP($C1042,'Info on Coh Anal Stocks'!$A$6:$K$68,5,FALSE)</f>
        <v>3</v>
      </c>
      <c r="P1042" s="14">
        <f>VLOOKUP($C1042,'Info on Coh Anal Stocks'!$A$6:$K$68,6,FALSE)</f>
        <v>2</v>
      </c>
      <c r="Q1042" s="14">
        <f>VLOOKUP($C1042,'Info on Coh Anal Stocks'!$A$6:$K$68,7,FALSE)</f>
        <v>4</v>
      </c>
      <c r="R1042" s="14">
        <f>VLOOKUP($C1042,'Info on Coh Anal Stocks'!$A$6:$K$68,8,FALSE)</f>
        <v>5</v>
      </c>
      <c r="S1042" s="14">
        <f>VLOOKUP($C1042,'Info on Coh Anal Stocks'!$A$6:$K$68,9,FALSE)</f>
        <v>0</v>
      </c>
      <c r="T1042" s="14">
        <f>VLOOKUP($C1042,'Info on Coh Anal Stocks'!$A$6:$K$68,10,FALSE)</f>
        <v>3</v>
      </c>
      <c r="U1042">
        <f t="shared" si="65"/>
        <v>1982</v>
      </c>
      <c r="V1042" s="14">
        <f>VLOOKUP($C1042,'Info on Coh Anal Stocks'!$A$6:$K$68,10,FALSE)</f>
        <v>3</v>
      </c>
      <c r="W1042" t="str">
        <f t="shared" si="66"/>
        <v>ocean</v>
      </c>
      <c r="X1042" t="str">
        <f t="shared" si="67"/>
        <v>na</v>
      </c>
    </row>
    <row r="1043" spans="1:24" x14ac:dyDescent="0.25">
      <c r="A1043" s="14" t="str">
        <f t="shared" si="64"/>
        <v>SAM1982</v>
      </c>
      <c r="B1043" s="14" t="s">
        <v>36</v>
      </c>
      <c r="C1043" s="14" t="s">
        <v>63</v>
      </c>
      <c r="D1043" s="14">
        <v>1982</v>
      </c>
      <c r="E1043" s="14" t="s">
        <v>142</v>
      </c>
      <c r="F1043" s="14" t="s">
        <v>142</v>
      </c>
      <c r="G1043" s="14" t="s">
        <v>142</v>
      </c>
      <c r="H1043" s="14" t="s">
        <v>142</v>
      </c>
      <c r="I1043" s="14" t="s">
        <v>142</v>
      </c>
      <c r="J1043" s="14" t="s">
        <v>142</v>
      </c>
      <c r="K1043" s="14" t="s">
        <v>142</v>
      </c>
      <c r="L1043" s="14" t="str">
        <f>VLOOKUP($C1043,'Info on Coh Anal Stocks'!$A$6:$K$68,2,FALSE)</f>
        <v>PS</v>
      </c>
      <c r="M1043" s="14" t="str">
        <f>VLOOKUP($C1043,'Info on Coh Anal Stocks'!$A$6:$K$68,3,FALSE)</f>
        <v>NPS</v>
      </c>
      <c r="N1043" s="14" t="str">
        <f>VLOOKUP($C1043,'Info on Coh Anal Stocks'!$A$6:$K$68,4,FALSE)</f>
        <v>Samish Fall Fingerling</v>
      </c>
      <c r="O1043" s="14">
        <f>VLOOKUP($C1043,'Info on Coh Anal Stocks'!$A$6:$K$68,5,FALSE)</f>
        <v>3</v>
      </c>
      <c r="P1043" s="14">
        <f>VLOOKUP($C1043,'Info on Coh Anal Stocks'!$A$6:$K$68,6,FALSE)</f>
        <v>2</v>
      </c>
      <c r="Q1043" s="14">
        <f>VLOOKUP($C1043,'Info on Coh Anal Stocks'!$A$6:$K$68,7,FALSE)</f>
        <v>4</v>
      </c>
      <c r="R1043" s="14">
        <f>VLOOKUP($C1043,'Info on Coh Anal Stocks'!$A$6:$K$68,8,FALSE)</f>
        <v>5</v>
      </c>
      <c r="S1043" s="14">
        <f>VLOOKUP($C1043,'Info on Coh Anal Stocks'!$A$6:$K$68,9,FALSE)</f>
        <v>0</v>
      </c>
      <c r="T1043" s="14">
        <f>VLOOKUP($C1043,'Info on Coh Anal Stocks'!$A$6:$K$68,10,FALSE)</f>
        <v>3</v>
      </c>
      <c r="U1043">
        <f t="shared" si="65"/>
        <v>1983</v>
      </c>
      <c r="V1043" s="14">
        <f>VLOOKUP($C1043,'Info on Coh Anal Stocks'!$A$6:$K$68,10,FALSE)</f>
        <v>3</v>
      </c>
      <c r="W1043" t="str">
        <f t="shared" si="66"/>
        <v>ocean</v>
      </c>
      <c r="X1043" t="str">
        <f t="shared" si="67"/>
        <v>na</v>
      </c>
    </row>
    <row r="1044" spans="1:24" x14ac:dyDescent="0.25">
      <c r="A1044" s="14" t="str">
        <f t="shared" si="64"/>
        <v>SAM1983</v>
      </c>
      <c r="B1044" s="14" t="s">
        <v>36</v>
      </c>
      <c r="C1044" s="14" t="s">
        <v>63</v>
      </c>
      <c r="D1044" s="14">
        <v>1983</v>
      </c>
      <c r="E1044" s="14" t="s">
        <v>142</v>
      </c>
      <c r="F1044" s="14" t="s">
        <v>142</v>
      </c>
      <c r="G1044" s="14" t="s">
        <v>142</v>
      </c>
      <c r="H1044" s="14" t="s">
        <v>142</v>
      </c>
      <c r="I1044" s="14" t="s">
        <v>142</v>
      </c>
      <c r="J1044" s="14" t="s">
        <v>142</v>
      </c>
      <c r="K1044" s="14" t="s">
        <v>142</v>
      </c>
      <c r="L1044" s="14" t="str">
        <f>VLOOKUP($C1044,'Info on Coh Anal Stocks'!$A$6:$K$68,2,FALSE)</f>
        <v>PS</v>
      </c>
      <c r="M1044" s="14" t="str">
        <f>VLOOKUP($C1044,'Info on Coh Anal Stocks'!$A$6:$K$68,3,FALSE)</f>
        <v>NPS</v>
      </c>
      <c r="N1044" s="14" t="str">
        <f>VLOOKUP($C1044,'Info on Coh Anal Stocks'!$A$6:$K$68,4,FALSE)</f>
        <v>Samish Fall Fingerling</v>
      </c>
      <c r="O1044" s="14">
        <f>VLOOKUP($C1044,'Info on Coh Anal Stocks'!$A$6:$K$68,5,FALSE)</f>
        <v>3</v>
      </c>
      <c r="P1044" s="14">
        <f>VLOOKUP($C1044,'Info on Coh Anal Stocks'!$A$6:$K$68,6,FALSE)</f>
        <v>2</v>
      </c>
      <c r="Q1044" s="14">
        <f>VLOOKUP($C1044,'Info on Coh Anal Stocks'!$A$6:$K$68,7,FALSE)</f>
        <v>4</v>
      </c>
      <c r="R1044" s="14">
        <f>VLOOKUP($C1044,'Info on Coh Anal Stocks'!$A$6:$K$68,8,FALSE)</f>
        <v>5</v>
      </c>
      <c r="S1044" s="14">
        <f>VLOOKUP($C1044,'Info on Coh Anal Stocks'!$A$6:$K$68,9,FALSE)</f>
        <v>0</v>
      </c>
      <c r="T1044" s="14">
        <f>VLOOKUP($C1044,'Info on Coh Anal Stocks'!$A$6:$K$68,10,FALSE)</f>
        <v>3</v>
      </c>
      <c r="U1044">
        <f t="shared" si="65"/>
        <v>1984</v>
      </c>
      <c r="V1044" s="14">
        <f>VLOOKUP($C1044,'Info on Coh Anal Stocks'!$A$6:$K$68,10,FALSE)</f>
        <v>3</v>
      </c>
      <c r="W1044" t="str">
        <f t="shared" si="66"/>
        <v>ocean</v>
      </c>
      <c r="X1044" t="str">
        <f t="shared" si="67"/>
        <v>na</v>
      </c>
    </row>
    <row r="1045" spans="1:24" x14ac:dyDescent="0.25">
      <c r="A1045" s="14" t="str">
        <f t="shared" si="64"/>
        <v>SAM1984</v>
      </c>
      <c r="B1045" s="14" t="s">
        <v>36</v>
      </c>
      <c r="C1045" s="14" t="s">
        <v>63</v>
      </c>
      <c r="D1045" s="14">
        <v>1984</v>
      </c>
      <c r="E1045" s="14" t="s">
        <v>142</v>
      </c>
      <c r="F1045" s="14" t="s">
        <v>142</v>
      </c>
      <c r="G1045" s="14" t="s">
        <v>142</v>
      </c>
      <c r="H1045" s="14" t="s">
        <v>142</v>
      </c>
      <c r="I1045" s="14" t="s">
        <v>142</v>
      </c>
      <c r="J1045" s="14" t="s">
        <v>142</v>
      </c>
      <c r="K1045" s="14" t="s">
        <v>142</v>
      </c>
      <c r="L1045" s="14" t="str">
        <f>VLOOKUP($C1045,'Info on Coh Anal Stocks'!$A$6:$K$68,2,FALSE)</f>
        <v>PS</v>
      </c>
      <c r="M1045" s="14" t="str">
        <f>VLOOKUP($C1045,'Info on Coh Anal Stocks'!$A$6:$K$68,3,FALSE)</f>
        <v>NPS</v>
      </c>
      <c r="N1045" s="14" t="str">
        <f>VLOOKUP($C1045,'Info on Coh Anal Stocks'!$A$6:$K$68,4,FALSE)</f>
        <v>Samish Fall Fingerling</v>
      </c>
      <c r="O1045" s="14">
        <f>VLOOKUP($C1045,'Info on Coh Anal Stocks'!$A$6:$K$68,5,FALSE)</f>
        <v>3</v>
      </c>
      <c r="P1045" s="14">
        <f>VLOOKUP($C1045,'Info on Coh Anal Stocks'!$A$6:$K$68,6,FALSE)</f>
        <v>2</v>
      </c>
      <c r="Q1045" s="14">
        <f>VLOOKUP($C1045,'Info on Coh Anal Stocks'!$A$6:$K$68,7,FALSE)</f>
        <v>4</v>
      </c>
      <c r="R1045" s="14">
        <f>VLOOKUP($C1045,'Info on Coh Anal Stocks'!$A$6:$K$68,8,FALSE)</f>
        <v>5</v>
      </c>
      <c r="S1045" s="14">
        <f>VLOOKUP($C1045,'Info on Coh Anal Stocks'!$A$6:$K$68,9,FALSE)</f>
        <v>0</v>
      </c>
      <c r="T1045" s="14">
        <f>VLOOKUP($C1045,'Info on Coh Anal Stocks'!$A$6:$K$68,10,FALSE)</f>
        <v>3</v>
      </c>
      <c r="U1045">
        <f t="shared" si="65"/>
        <v>1985</v>
      </c>
      <c r="V1045" s="14">
        <f>VLOOKUP($C1045,'Info on Coh Anal Stocks'!$A$6:$K$68,10,FALSE)</f>
        <v>3</v>
      </c>
      <c r="W1045" t="str">
        <f t="shared" si="66"/>
        <v>ocean</v>
      </c>
      <c r="X1045" t="str">
        <f t="shared" si="67"/>
        <v>na</v>
      </c>
    </row>
    <row r="1046" spans="1:24" x14ac:dyDescent="0.25">
      <c r="A1046" s="14" t="str">
        <f t="shared" si="64"/>
        <v>SAM1985</v>
      </c>
      <c r="B1046" s="14" t="s">
        <v>36</v>
      </c>
      <c r="C1046" s="14" t="s">
        <v>63</v>
      </c>
      <c r="D1046" s="14">
        <v>1985</v>
      </c>
      <c r="E1046" s="14">
        <v>1.121114E-4</v>
      </c>
      <c r="F1046" s="14">
        <v>2.8068500000000001E-3</v>
      </c>
      <c r="G1046" s="14">
        <v>7.5454240000000002E-3</v>
      </c>
      <c r="H1046" s="14">
        <v>2</v>
      </c>
      <c r="I1046" s="14">
        <v>5</v>
      </c>
      <c r="J1046" s="14" t="s">
        <v>238</v>
      </c>
      <c r="K1046" s="14">
        <v>5</v>
      </c>
      <c r="L1046" s="14" t="str">
        <f>VLOOKUP($C1046,'Info on Coh Anal Stocks'!$A$6:$K$68,2,FALSE)</f>
        <v>PS</v>
      </c>
      <c r="M1046" s="14" t="str">
        <f>VLOOKUP($C1046,'Info on Coh Anal Stocks'!$A$6:$K$68,3,FALSE)</f>
        <v>NPS</v>
      </c>
      <c r="N1046" s="14" t="str">
        <f>VLOOKUP($C1046,'Info on Coh Anal Stocks'!$A$6:$K$68,4,FALSE)</f>
        <v>Samish Fall Fingerling</v>
      </c>
      <c r="O1046" s="14">
        <f>VLOOKUP($C1046,'Info on Coh Anal Stocks'!$A$6:$K$68,5,FALSE)</f>
        <v>3</v>
      </c>
      <c r="P1046" s="14">
        <f>VLOOKUP($C1046,'Info on Coh Anal Stocks'!$A$6:$K$68,6,FALSE)</f>
        <v>2</v>
      </c>
      <c r="Q1046" s="14">
        <f>VLOOKUP($C1046,'Info on Coh Anal Stocks'!$A$6:$K$68,7,FALSE)</f>
        <v>4</v>
      </c>
      <c r="R1046" s="14">
        <f>VLOOKUP($C1046,'Info on Coh Anal Stocks'!$A$6:$K$68,8,FALSE)</f>
        <v>5</v>
      </c>
      <c r="S1046" s="14">
        <f>VLOOKUP($C1046,'Info on Coh Anal Stocks'!$A$6:$K$68,9,FALSE)</f>
        <v>0</v>
      </c>
      <c r="T1046" s="14">
        <f>VLOOKUP($C1046,'Info on Coh Anal Stocks'!$A$6:$K$68,10,FALSE)</f>
        <v>3</v>
      </c>
      <c r="U1046">
        <f t="shared" si="65"/>
        <v>1986</v>
      </c>
      <c r="V1046" s="14">
        <f>VLOOKUP($C1046,'Info on Coh Anal Stocks'!$A$6:$K$68,10,FALSE)</f>
        <v>3</v>
      </c>
      <c r="W1046" t="str">
        <f t="shared" si="66"/>
        <v>ocean</v>
      </c>
      <c r="X1046">
        <f t="shared" si="67"/>
        <v>0</v>
      </c>
    </row>
    <row r="1047" spans="1:24" x14ac:dyDescent="0.25">
      <c r="A1047" s="14" t="str">
        <f t="shared" si="64"/>
        <v>SAM1986</v>
      </c>
      <c r="B1047" s="14" t="s">
        <v>36</v>
      </c>
      <c r="C1047" s="14" t="s">
        <v>63</v>
      </c>
      <c r="D1047" s="14">
        <v>1986</v>
      </c>
      <c r="E1047" s="14">
        <v>4.1527350000000003E-3</v>
      </c>
      <c r="F1047" s="14">
        <v>2.2475510000000001E-2</v>
      </c>
      <c r="G1047" s="14">
        <v>5.8297929999999998E-2</v>
      </c>
      <c r="H1047" s="14">
        <v>2</v>
      </c>
      <c r="I1047" s="14">
        <v>5</v>
      </c>
      <c r="J1047" s="14" t="s">
        <v>238</v>
      </c>
      <c r="K1047" s="14">
        <v>5</v>
      </c>
      <c r="L1047" s="14" t="str">
        <f>VLOOKUP($C1047,'Info on Coh Anal Stocks'!$A$6:$K$68,2,FALSE)</f>
        <v>PS</v>
      </c>
      <c r="M1047" s="14" t="str">
        <f>VLOOKUP($C1047,'Info on Coh Anal Stocks'!$A$6:$K$68,3,FALSE)</f>
        <v>NPS</v>
      </c>
      <c r="N1047" s="14" t="str">
        <f>VLOOKUP($C1047,'Info on Coh Anal Stocks'!$A$6:$K$68,4,FALSE)</f>
        <v>Samish Fall Fingerling</v>
      </c>
      <c r="O1047" s="14">
        <f>VLOOKUP($C1047,'Info on Coh Anal Stocks'!$A$6:$K$68,5,FALSE)</f>
        <v>3</v>
      </c>
      <c r="P1047" s="14">
        <f>VLOOKUP($C1047,'Info on Coh Anal Stocks'!$A$6:$K$68,6,FALSE)</f>
        <v>2</v>
      </c>
      <c r="Q1047" s="14">
        <f>VLOOKUP($C1047,'Info on Coh Anal Stocks'!$A$6:$K$68,7,FALSE)</f>
        <v>4</v>
      </c>
      <c r="R1047" s="14">
        <f>VLOOKUP($C1047,'Info on Coh Anal Stocks'!$A$6:$K$68,8,FALSE)</f>
        <v>5</v>
      </c>
      <c r="S1047" s="14">
        <f>VLOOKUP($C1047,'Info on Coh Anal Stocks'!$A$6:$K$68,9,FALSE)</f>
        <v>0</v>
      </c>
      <c r="T1047" s="14">
        <f>VLOOKUP($C1047,'Info on Coh Anal Stocks'!$A$6:$K$68,10,FALSE)</f>
        <v>3</v>
      </c>
      <c r="U1047">
        <f t="shared" si="65"/>
        <v>1987</v>
      </c>
      <c r="V1047" s="14">
        <f>VLOOKUP($C1047,'Info on Coh Anal Stocks'!$A$6:$K$68,10,FALSE)</f>
        <v>3</v>
      </c>
      <c r="W1047" t="str">
        <f t="shared" si="66"/>
        <v>ocean</v>
      </c>
      <c r="X1047">
        <f t="shared" si="67"/>
        <v>0</v>
      </c>
    </row>
    <row r="1048" spans="1:24" x14ac:dyDescent="0.25">
      <c r="A1048" s="14" t="str">
        <f t="shared" si="64"/>
        <v>SAM1987</v>
      </c>
      <c r="B1048" s="14" t="s">
        <v>36</v>
      </c>
      <c r="C1048" s="14" t="s">
        <v>63</v>
      </c>
      <c r="D1048" s="14">
        <v>1987</v>
      </c>
      <c r="E1048" s="19">
        <v>8.0312510000000005E-4</v>
      </c>
      <c r="F1048" s="14">
        <v>5.9547899999999997E-3</v>
      </c>
      <c r="G1048" s="14">
        <v>1.5643319999999999E-2</v>
      </c>
      <c r="H1048" s="14">
        <v>2</v>
      </c>
      <c r="I1048" s="14">
        <v>5</v>
      </c>
      <c r="J1048" s="14" t="s">
        <v>238</v>
      </c>
      <c r="K1048" s="14">
        <v>5</v>
      </c>
      <c r="L1048" s="14" t="str">
        <f>VLOOKUP($C1048,'Info on Coh Anal Stocks'!$A$6:$K$68,2,FALSE)</f>
        <v>PS</v>
      </c>
      <c r="M1048" s="14" t="str">
        <f>VLOOKUP($C1048,'Info on Coh Anal Stocks'!$A$6:$K$68,3,FALSE)</f>
        <v>NPS</v>
      </c>
      <c r="N1048" s="14" t="str">
        <f>VLOOKUP($C1048,'Info on Coh Anal Stocks'!$A$6:$K$68,4,FALSE)</f>
        <v>Samish Fall Fingerling</v>
      </c>
      <c r="O1048" s="14">
        <f>VLOOKUP($C1048,'Info on Coh Anal Stocks'!$A$6:$K$68,5,FALSE)</f>
        <v>3</v>
      </c>
      <c r="P1048" s="14">
        <f>VLOOKUP($C1048,'Info on Coh Anal Stocks'!$A$6:$K$68,6,FALSE)</f>
        <v>2</v>
      </c>
      <c r="Q1048" s="14">
        <f>VLOOKUP($C1048,'Info on Coh Anal Stocks'!$A$6:$K$68,7,FALSE)</f>
        <v>4</v>
      </c>
      <c r="R1048" s="14">
        <f>VLOOKUP($C1048,'Info on Coh Anal Stocks'!$A$6:$K$68,8,FALSE)</f>
        <v>5</v>
      </c>
      <c r="S1048" s="14">
        <f>VLOOKUP($C1048,'Info on Coh Anal Stocks'!$A$6:$K$68,9,FALSE)</f>
        <v>0</v>
      </c>
      <c r="T1048" s="14">
        <f>VLOOKUP($C1048,'Info on Coh Anal Stocks'!$A$6:$K$68,10,FALSE)</f>
        <v>3</v>
      </c>
      <c r="U1048">
        <f t="shared" si="65"/>
        <v>1988</v>
      </c>
      <c r="V1048" s="14">
        <f>VLOOKUP($C1048,'Info on Coh Anal Stocks'!$A$6:$K$68,10,FALSE)</f>
        <v>3</v>
      </c>
      <c r="W1048" t="str">
        <f t="shared" si="66"/>
        <v>ocean</v>
      </c>
      <c r="X1048">
        <f t="shared" si="67"/>
        <v>0</v>
      </c>
    </row>
    <row r="1049" spans="1:24" x14ac:dyDescent="0.25">
      <c r="A1049" s="14" t="str">
        <f t="shared" si="64"/>
        <v>SAM1988</v>
      </c>
      <c r="B1049" s="14" t="s">
        <v>36</v>
      </c>
      <c r="C1049" s="14" t="s">
        <v>63</v>
      </c>
      <c r="D1049" s="14">
        <v>1988</v>
      </c>
      <c r="E1049" s="14">
        <v>3.954475E-4</v>
      </c>
      <c r="F1049" s="14">
        <v>3.0288239999999998E-3</v>
      </c>
      <c r="G1049" s="14">
        <v>7.7642249999999996E-3</v>
      </c>
      <c r="H1049" s="14">
        <v>2</v>
      </c>
      <c r="I1049" s="14">
        <v>5</v>
      </c>
      <c r="J1049" s="14" t="s">
        <v>238</v>
      </c>
      <c r="K1049" s="14">
        <v>5</v>
      </c>
      <c r="L1049" s="14" t="str">
        <f>VLOOKUP($C1049,'Info on Coh Anal Stocks'!$A$6:$K$68,2,FALSE)</f>
        <v>PS</v>
      </c>
      <c r="M1049" s="14" t="str">
        <f>VLOOKUP($C1049,'Info on Coh Anal Stocks'!$A$6:$K$68,3,FALSE)</f>
        <v>NPS</v>
      </c>
      <c r="N1049" s="14" t="str">
        <f>VLOOKUP($C1049,'Info on Coh Anal Stocks'!$A$6:$K$68,4,FALSE)</f>
        <v>Samish Fall Fingerling</v>
      </c>
      <c r="O1049" s="14">
        <f>VLOOKUP($C1049,'Info on Coh Anal Stocks'!$A$6:$K$68,5,FALSE)</f>
        <v>3</v>
      </c>
      <c r="P1049" s="14">
        <f>VLOOKUP($C1049,'Info on Coh Anal Stocks'!$A$6:$K$68,6,FALSE)</f>
        <v>2</v>
      </c>
      <c r="Q1049" s="14">
        <f>VLOOKUP($C1049,'Info on Coh Anal Stocks'!$A$6:$K$68,7,FALSE)</f>
        <v>4</v>
      </c>
      <c r="R1049" s="14">
        <f>VLOOKUP($C1049,'Info on Coh Anal Stocks'!$A$6:$K$68,8,FALSE)</f>
        <v>5</v>
      </c>
      <c r="S1049" s="14">
        <f>VLOOKUP($C1049,'Info on Coh Anal Stocks'!$A$6:$K$68,9,FALSE)</f>
        <v>0</v>
      </c>
      <c r="T1049" s="14">
        <f>VLOOKUP($C1049,'Info on Coh Anal Stocks'!$A$6:$K$68,10,FALSE)</f>
        <v>3</v>
      </c>
      <c r="U1049">
        <f t="shared" si="65"/>
        <v>1989</v>
      </c>
      <c r="V1049" s="14">
        <f>VLOOKUP($C1049,'Info on Coh Anal Stocks'!$A$6:$K$68,10,FALSE)</f>
        <v>3</v>
      </c>
      <c r="W1049" t="str">
        <f t="shared" si="66"/>
        <v>ocean</v>
      </c>
      <c r="X1049">
        <f t="shared" si="67"/>
        <v>0</v>
      </c>
    </row>
    <row r="1050" spans="1:24" x14ac:dyDescent="0.25">
      <c r="A1050" s="14" t="str">
        <f t="shared" si="64"/>
        <v>SAM1989</v>
      </c>
      <c r="B1050" s="14" t="s">
        <v>36</v>
      </c>
      <c r="C1050" s="14" t="s">
        <v>63</v>
      </c>
      <c r="D1050" s="14">
        <v>1989</v>
      </c>
      <c r="E1050" s="19">
        <v>3.2859190000000002E-4</v>
      </c>
      <c r="F1050" s="14">
        <v>2.8636629999999998E-3</v>
      </c>
      <c r="G1050" s="14">
        <v>7.3862329999999999E-3</v>
      </c>
      <c r="H1050" s="14">
        <v>2</v>
      </c>
      <c r="I1050" s="14">
        <v>5</v>
      </c>
      <c r="J1050" s="14" t="s">
        <v>238</v>
      </c>
      <c r="K1050" s="14">
        <v>5</v>
      </c>
      <c r="L1050" s="14" t="str">
        <f>VLOOKUP($C1050,'Info on Coh Anal Stocks'!$A$6:$K$68,2,FALSE)</f>
        <v>PS</v>
      </c>
      <c r="M1050" s="14" t="str">
        <f>VLOOKUP($C1050,'Info on Coh Anal Stocks'!$A$6:$K$68,3,FALSE)</f>
        <v>NPS</v>
      </c>
      <c r="N1050" s="14" t="str">
        <f>VLOOKUP($C1050,'Info on Coh Anal Stocks'!$A$6:$K$68,4,FALSE)</f>
        <v>Samish Fall Fingerling</v>
      </c>
      <c r="O1050" s="14">
        <f>VLOOKUP($C1050,'Info on Coh Anal Stocks'!$A$6:$K$68,5,FALSE)</f>
        <v>3</v>
      </c>
      <c r="P1050" s="14">
        <f>VLOOKUP($C1050,'Info on Coh Anal Stocks'!$A$6:$K$68,6,FALSE)</f>
        <v>2</v>
      </c>
      <c r="Q1050" s="14">
        <f>VLOOKUP($C1050,'Info on Coh Anal Stocks'!$A$6:$K$68,7,FALSE)</f>
        <v>4</v>
      </c>
      <c r="R1050" s="14">
        <f>VLOOKUP($C1050,'Info on Coh Anal Stocks'!$A$6:$K$68,8,FALSE)</f>
        <v>5</v>
      </c>
      <c r="S1050" s="14">
        <f>VLOOKUP($C1050,'Info on Coh Anal Stocks'!$A$6:$K$68,9,FALSE)</f>
        <v>0</v>
      </c>
      <c r="T1050" s="14">
        <f>VLOOKUP($C1050,'Info on Coh Anal Stocks'!$A$6:$K$68,10,FALSE)</f>
        <v>3</v>
      </c>
      <c r="U1050">
        <f t="shared" si="65"/>
        <v>1990</v>
      </c>
      <c r="V1050" s="14">
        <f>VLOOKUP($C1050,'Info on Coh Anal Stocks'!$A$6:$K$68,10,FALSE)</f>
        <v>3</v>
      </c>
      <c r="W1050" t="str">
        <f t="shared" si="66"/>
        <v>ocean</v>
      </c>
      <c r="X1050">
        <f t="shared" si="67"/>
        <v>0</v>
      </c>
    </row>
    <row r="1051" spans="1:24" x14ac:dyDescent="0.25">
      <c r="A1051" s="14" t="str">
        <f t="shared" si="64"/>
        <v>SAM1990</v>
      </c>
      <c r="B1051" s="14" t="s">
        <v>36</v>
      </c>
      <c r="C1051" s="14" t="s">
        <v>63</v>
      </c>
      <c r="D1051" s="14">
        <v>1990</v>
      </c>
      <c r="E1051" s="19">
        <v>1.4723099999999999E-3</v>
      </c>
      <c r="F1051" s="14">
        <v>1.004446E-2</v>
      </c>
      <c r="G1051" s="14">
        <v>2.540771E-2</v>
      </c>
      <c r="H1051" s="14">
        <v>2</v>
      </c>
      <c r="I1051" s="14">
        <v>5</v>
      </c>
      <c r="J1051" s="14" t="s">
        <v>238</v>
      </c>
      <c r="K1051" s="14">
        <v>5</v>
      </c>
      <c r="L1051" s="14" t="str">
        <f>VLOOKUP($C1051,'Info on Coh Anal Stocks'!$A$6:$K$68,2,FALSE)</f>
        <v>PS</v>
      </c>
      <c r="M1051" s="14" t="str">
        <f>VLOOKUP($C1051,'Info on Coh Anal Stocks'!$A$6:$K$68,3,FALSE)</f>
        <v>NPS</v>
      </c>
      <c r="N1051" s="14" t="str">
        <f>VLOOKUP($C1051,'Info on Coh Anal Stocks'!$A$6:$K$68,4,FALSE)</f>
        <v>Samish Fall Fingerling</v>
      </c>
      <c r="O1051" s="14">
        <f>VLOOKUP($C1051,'Info on Coh Anal Stocks'!$A$6:$K$68,5,FALSE)</f>
        <v>3</v>
      </c>
      <c r="P1051" s="14">
        <f>VLOOKUP($C1051,'Info on Coh Anal Stocks'!$A$6:$K$68,6,FALSE)</f>
        <v>2</v>
      </c>
      <c r="Q1051" s="14">
        <f>VLOOKUP($C1051,'Info on Coh Anal Stocks'!$A$6:$K$68,7,FALSE)</f>
        <v>4</v>
      </c>
      <c r="R1051" s="14">
        <f>VLOOKUP($C1051,'Info on Coh Anal Stocks'!$A$6:$K$68,8,FALSE)</f>
        <v>5</v>
      </c>
      <c r="S1051" s="14">
        <f>VLOOKUP($C1051,'Info on Coh Anal Stocks'!$A$6:$K$68,9,FALSE)</f>
        <v>0</v>
      </c>
      <c r="T1051" s="14">
        <f>VLOOKUP($C1051,'Info on Coh Anal Stocks'!$A$6:$K$68,10,FALSE)</f>
        <v>3</v>
      </c>
      <c r="U1051">
        <f t="shared" si="65"/>
        <v>1991</v>
      </c>
      <c r="V1051" s="14">
        <f>VLOOKUP($C1051,'Info on Coh Anal Stocks'!$A$6:$K$68,10,FALSE)</f>
        <v>3</v>
      </c>
      <c r="W1051" t="str">
        <f t="shared" si="66"/>
        <v>ocean</v>
      </c>
      <c r="X1051">
        <f t="shared" si="67"/>
        <v>0</v>
      </c>
    </row>
    <row r="1052" spans="1:24" x14ac:dyDescent="0.25">
      <c r="A1052" s="14" t="str">
        <f t="shared" si="64"/>
        <v>SAM1991</v>
      </c>
      <c r="B1052" s="14" t="s">
        <v>36</v>
      </c>
      <c r="C1052" s="14" t="s">
        <v>63</v>
      </c>
      <c r="D1052" s="14">
        <v>1991</v>
      </c>
      <c r="E1052" s="14">
        <v>6.7380719999999997E-4</v>
      </c>
      <c r="F1052" s="14">
        <v>3.8349399999999998E-3</v>
      </c>
      <c r="G1052" s="14">
        <v>9.8743479999999998E-3</v>
      </c>
      <c r="H1052" s="14">
        <v>2</v>
      </c>
      <c r="I1052" s="14">
        <v>5</v>
      </c>
      <c r="J1052" s="14" t="s">
        <v>238</v>
      </c>
      <c r="K1052" s="14">
        <v>5</v>
      </c>
      <c r="L1052" s="14" t="str">
        <f>VLOOKUP($C1052,'Info on Coh Anal Stocks'!$A$6:$K$68,2,FALSE)</f>
        <v>PS</v>
      </c>
      <c r="M1052" s="14" t="str">
        <f>VLOOKUP($C1052,'Info on Coh Anal Stocks'!$A$6:$K$68,3,FALSE)</f>
        <v>NPS</v>
      </c>
      <c r="N1052" s="14" t="str">
        <f>VLOOKUP($C1052,'Info on Coh Anal Stocks'!$A$6:$K$68,4,FALSE)</f>
        <v>Samish Fall Fingerling</v>
      </c>
      <c r="O1052" s="14">
        <f>VLOOKUP($C1052,'Info on Coh Anal Stocks'!$A$6:$K$68,5,FALSE)</f>
        <v>3</v>
      </c>
      <c r="P1052" s="14">
        <f>VLOOKUP($C1052,'Info on Coh Anal Stocks'!$A$6:$K$68,6,FALSE)</f>
        <v>2</v>
      </c>
      <c r="Q1052" s="14">
        <f>VLOOKUP($C1052,'Info on Coh Anal Stocks'!$A$6:$K$68,7,FALSE)</f>
        <v>4</v>
      </c>
      <c r="R1052" s="14">
        <f>VLOOKUP($C1052,'Info on Coh Anal Stocks'!$A$6:$K$68,8,FALSE)</f>
        <v>5</v>
      </c>
      <c r="S1052" s="14">
        <f>VLOOKUP($C1052,'Info on Coh Anal Stocks'!$A$6:$K$68,9,FALSE)</f>
        <v>0</v>
      </c>
      <c r="T1052" s="14">
        <f>VLOOKUP($C1052,'Info on Coh Anal Stocks'!$A$6:$K$68,10,FALSE)</f>
        <v>3</v>
      </c>
      <c r="U1052">
        <f t="shared" si="65"/>
        <v>1992</v>
      </c>
      <c r="V1052" s="14">
        <f>VLOOKUP($C1052,'Info on Coh Anal Stocks'!$A$6:$K$68,10,FALSE)</f>
        <v>3</v>
      </c>
      <c r="W1052" t="str">
        <f t="shared" si="66"/>
        <v>ocean</v>
      </c>
      <c r="X1052">
        <f t="shared" si="67"/>
        <v>0</v>
      </c>
    </row>
    <row r="1053" spans="1:24" x14ac:dyDescent="0.25">
      <c r="A1053" s="14" t="str">
        <f t="shared" si="64"/>
        <v>SAM1992</v>
      </c>
      <c r="B1053" s="14" t="s">
        <v>36</v>
      </c>
      <c r="C1053" s="14" t="s">
        <v>63</v>
      </c>
      <c r="D1053" s="14">
        <v>1992</v>
      </c>
      <c r="E1053" s="14">
        <v>5.4500260000000004E-4</v>
      </c>
      <c r="F1053" s="14">
        <v>3.4467970000000001E-3</v>
      </c>
      <c r="G1053" s="14">
        <v>8.7063369999999998E-3</v>
      </c>
      <c r="H1053" s="14">
        <v>2</v>
      </c>
      <c r="I1053" s="14">
        <v>5</v>
      </c>
      <c r="J1053" s="14" t="s">
        <v>238</v>
      </c>
      <c r="K1053" s="14">
        <v>5</v>
      </c>
      <c r="L1053" s="14" t="str">
        <f>VLOOKUP($C1053,'Info on Coh Anal Stocks'!$A$6:$K$68,2,FALSE)</f>
        <v>PS</v>
      </c>
      <c r="M1053" s="14" t="str">
        <f>VLOOKUP($C1053,'Info on Coh Anal Stocks'!$A$6:$K$68,3,FALSE)</f>
        <v>NPS</v>
      </c>
      <c r="N1053" s="14" t="str">
        <f>VLOOKUP($C1053,'Info on Coh Anal Stocks'!$A$6:$K$68,4,FALSE)</f>
        <v>Samish Fall Fingerling</v>
      </c>
      <c r="O1053" s="14">
        <f>VLOOKUP($C1053,'Info on Coh Anal Stocks'!$A$6:$K$68,5,FALSE)</f>
        <v>3</v>
      </c>
      <c r="P1053" s="14">
        <f>VLOOKUP($C1053,'Info on Coh Anal Stocks'!$A$6:$K$68,6,FALSE)</f>
        <v>2</v>
      </c>
      <c r="Q1053" s="14">
        <f>VLOOKUP($C1053,'Info on Coh Anal Stocks'!$A$6:$K$68,7,FALSE)</f>
        <v>4</v>
      </c>
      <c r="R1053" s="14">
        <f>VLOOKUP($C1053,'Info on Coh Anal Stocks'!$A$6:$K$68,8,FALSE)</f>
        <v>5</v>
      </c>
      <c r="S1053" s="14">
        <f>VLOOKUP($C1053,'Info on Coh Anal Stocks'!$A$6:$K$68,9,FALSE)</f>
        <v>0</v>
      </c>
      <c r="T1053" s="14">
        <f>VLOOKUP($C1053,'Info on Coh Anal Stocks'!$A$6:$K$68,10,FALSE)</f>
        <v>3</v>
      </c>
      <c r="U1053">
        <f t="shared" si="65"/>
        <v>1993</v>
      </c>
      <c r="V1053" s="14">
        <f>VLOOKUP($C1053,'Info on Coh Anal Stocks'!$A$6:$K$68,10,FALSE)</f>
        <v>3</v>
      </c>
      <c r="W1053" t="str">
        <f t="shared" si="66"/>
        <v>ocean</v>
      </c>
      <c r="X1053">
        <f t="shared" si="67"/>
        <v>0</v>
      </c>
    </row>
    <row r="1054" spans="1:24" x14ac:dyDescent="0.25">
      <c r="A1054" s="14" t="str">
        <f t="shared" si="64"/>
        <v>SAM1993</v>
      </c>
      <c r="B1054" s="14" t="s">
        <v>36</v>
      </c>
      <c r="C1054" s="14" t="s">
        <v>63</v>
      </c>
      <c r="D1054" s="14">
        <v>1993</v>
      </c>
      <c r="E1054" s="14">
        <v>8.4729559999999996E-4</v>
      </c>
      <c r="F1054" s="14">
        <v>6.7278829999999996E-3</v>
      </c>
      <c r="G1054" s="14">
        <v>1.673993E-2</v>
      </c>
      <c r="H1054" s="14">
        <v>2</v>
      </c>
      <c r="I1054" s="14">
        <v>5</v>
      </c>
      <c r="J1054" s="14" t="s">
        <v>238</v>
      </c>
      <c r="K1054" s="14">
        <v>5</v>
      </c>
      <c r="L1054" s="14" t="str">
        <f>VLOOKUP($C1054,'Info on Coh Anal Stocks'!$A$6:$K$68,2,FALSE)</f>
        <v>PS</v>
      </c>
      <c r="M1054" s="14" t="str">
        <f>VLOOKUP($C1054,'Info on Coh Anal Stocks'!$A$6:$K$68,3,FALSE)</f>
        <v>NPS</v>
      </c>
      <c r="N1054" s="14" t="str">
        <f>VLOOKUP($C1054,'Info on Coh Anal Stocks'!$A$6:$K$68,4,FALSE)</f>
        <v>Samish Fall Fingerling</v>
      </c>
      <c r="O1054" s="14">
        <f>VLOOKUP($C1054,'Info on Coh Anal Stocks'!$A$6:$K$68,5,FALSE)</f>
        <v>3</v>
      </c>
      <c r="P1054" s="14">
        <f>VLOOKUP($C1054,'Info on Coh Anal Stocks'!$A$6:$K$68,6,FALSE)</f>
        <v>2</v>
      </c>
      <c r="Q1054" s="14">
        <f>VLOOKUP($C1054,'Info on Coh Anal Stocks'!$A$6:$K$68,7,FALSE)</f>
        <v>4</v>
      </c>
      <c r="R1054" s="14">
        <f>VLOOKUP($C1054,'Info on Coh Anal Stocks'!$A$6:$K$68,8,FALSE)</f>
        <v>5</v>
      </c>
      <c r="S1054" s="14">
        <f>VLOOKUP($C1054,'Info on Coh Anal Stocks'!$A$6:$K$68,9,FALSE)</f>
        <v>0</v>
      </c>
      <c r="T1054" s="14">
        <f>VLOOKUP($C1054,'Info on Coh Anal Stocks'!$A$6:$K$68,10,FALSE)</f>
        <v>3</v>
      </c>
      <c r="U1054">
        <f t="shared" si="65"/>
        <v>1994</v>
      </c>
      <c r="V1054" s="14">
        <f>VLOOKUP($C1054,'Info on Coh Anal Stocks'!$A$6:$K$68,10,FALSE)</f>
        <v>3</v>
      </c>
      <c r="W1054" t="str">
        <f t="shared" si="66"/>
        <v>ocean</v>
      </c>
      <c r="X1054">
        <f t="shared" si="67"/>
        <v>0</v>
      </c>
    </row>
    <row r="1055" spans="1:24" x14ac:dyDescent="0.25">
      <c r="A1055" s="14" t="str">
        <f t="shared" si="64"/>
        <v>SAM1994</v>
      </c>
      <c r="B1055" s="14" t="s">
        <v>36</v>
      </c>
      <c r="C1055" s="14" t="s">
        <v>63</v>
      </c>
      <c r="D1055" s="14">
        <v>1994</v>
      </c>
      <c r="E1055" s="14">
        <v>1.7609139999999999E-3</v>
      </c>
      <c r="F1055" s="14">
        <v>9.6536869999999993E-3</v>
      </c>
      <c r="G1055" s="14">
        <v>2.3755660000000001E-2</v>
      </c>
      <c r="H1055" s="14">
        <v>2</v>
      </c>
      <c r="I1055" s="14">
        <v>5</v>
      </c>
      <c r="J1055" s="14" t="s">
        <v>238</v>
      </c>
      <c r="K1055" s="14">
        <v>5</v>
      </c>
      <c r="L1055" s="14" t="str">
        <f>VLOOKUP($C1055,'Info on Coh Anal Stocks'!$A$6:$K$68,2,FALSE)</f>
        <v>PS</v>
      </c>
      <c r="M1055" s="14" t="str">
        <f>VLOOKUP($C1055,'Info on Coh Anal Stocks'!$A$6:$K$68,3,FALSE)</f>
        <v>NPS</v>
      </c>
      <c r="N1055" s="14" t="str">
        <f>VLOOKUP($C1055,'Info on Coh Anal Stocks'!$A$6:$K$68,4,FALSE)</f>
        <v>Samish Fall Fingerling</v>
      </c>
      <c r="O1055" s="14">
        <f>VLOOKUP($C1055,'Info on Coh Anal Stocks'!$A$6:$K$68,5,FALSE)</f>
        <v>3</v>
      </c>
      <c r="P1055" s="14">
        <f>VLOOKUP($C1055,'Info on Coh Anal Stocks'!$A$6:$K$68,6,FALSE)</f>
        <v>2</v>
      </c>
      <c r="Q1055" s="14">
        <f>VLOOKUP($C1055,'Info on Coh Anal Stocks'!$A$6:$K$68,7,FALSE)</f>
        <v>4</v>
      </c>
      <c r="R1055" s="14">
        <f>VLOOKUP($C1055,'Info on Coh Anal Stocks'!$A$6:$K$68,8,FALSE)</f>
        <v>5</v>
      </c>
      <c r="S1055" s="14">
        <f>VLOOKUP($C1055,'Info on Coh Anal Stocks'!$A$6:$K$68,9,FALSE)</f>
        <v>0</v>
      </c>
      <c r="T1055" s="14">
        <f>VLOOKUP($C1055,'Info on Coh Anal Stocks'!$A$6:$K$68,10,FALSE)</f>
        <v>3</v>
      </c>
      <c r="U1055">
        <f t="shared" si="65"/>
        <v>1995</v>
      </c>
      <c r="V1055" s="14">
        <f>VLOOKUP($C1055,'Info on Coh Anal Stocks'!$A$6:$K$68,10,FALSE)</f>
        <v>3</v>
      </c>
      <c r="W1055" t="str">
        <f t="shared" si="66"/>
        <v>ocean</v>
      </c>
      <c r="X1055">
        <f t="shared" si="67"/>
        <v>0</v>
      </c>
    </row>
    <row r="1056" spans="1:24" x14ac:dyDescent="0.25">
      <c r="A1056" s="14" t="str">
        <f t="shared" si="64"/>
        <v>SAM1995</v>
      </c>
      <c r="B1056" s="14" t="s">
        <v>36</v>
      </c>
      <c r="C1056" s="14" t="s">
        <v>63</v>
      </c>
      <c r="D1056" s="14">
        <v>1995</v>
      </c>
      <c r="E1056" s="19">
        <v>1.3633389999999999E-4</v>
      </c>
      <c r="F1056" s="14">
        <v>1.1860970000000001E-3</v>
      </c>
      <c r="G1056" s="14">
        <v>3.138531E-3</v>
      </c>
      <c r="H1056" s="14">
        <v>2</v>
      </c>
      <c r="I1056" s="14">
        <v>5</v>
      </c>
      <c r="J1056" s="14" t="s">
        <v>238</v>
      </c>
      <c r="K1056" s="14">
        <v>5</v>
      </c>
      <c r="L1056" s="14" t="str">
        <f>VLOOKUP($C1056,'Info on Coh Anal Stocks'!$A$6:$K$68,2,FALSE)</f>
        <v>PS</v>
      </c>
      <c r="M1056" s="14" t="str">
        <f>VLOOKUP($C1056,'Info on Coh Anal Stocks'!$A$6:$K$68,3,FALSE)</f>
        <v>NPS</v>
      </c>
      <c r="N1056" s="14" t="str">
        <f>VLOOKUP($C1056,'Info on Coh Anal Stocks'!$A$6:$K$68,4,FALSE)</f>
        <v>Samish Fall Fingerling</v>
      </c>
      <c r="O1056" s="14">
        <f>VLOOKUP($C1056,'Info on Coh Anal Stocks'!$A$6:$K$68,5,FALSE)</f>
        <v>3</v>
      </c>
      <c r="P1056" s="14">
        <f>VLOOKUP($C1056,'Info on Coh Anal Stocks'!$A$6:$K$68,6,FALSE)</f>
        <v>2</v>
      </c>
      <c r="Q1056" s="14">
        <f>VLOOKUP($C1056,'Info on Coh Anal Stocks'!$A$6:$K$68,7,FALSE)</f>
        <v>4</v>
      </c>
      <c r="R1056" s="14">
        <f>VLOOKUP($C1056,'Info on Coh Anal Stocks'!$A$6:$K$68,8,FALSE)</f>
        <v>5</v>
      </c>
      <c r="S1056" s="14">
        <f>VLOOKUP($C1056,'Info on Coh Anal Stocks'!$A$6:$K$68,9,FALSE)</f>
        <v>0</v>
      </c>
      <c r="T1056" s="14">
        <f>VLOOKUP($C1056,'Info on Coh Anal Stocks'!$A$6:$K$68,10,FALSE)</f>
        <v>3</v>
      </c>
      <c r="U1056">
        <f t="shared" si="65"/>
        <v>1996</v>
      </c>
      <c r="V1056" s="14">
        <f>VLOOKUP($C1056,'Info on Coh Anal Stocks'!$A$6:$K$68,10,FALSE)</f>
        <v>3</v>
      </c>
      <c r="W1056" t="str">
        <f t="shared" si="66"/>
        <v>ocean</v>
      </c>
      <c r="X1056">
        <f t="shared" si="67"/>
        <v>0</v>
      </c>
    </row>
    <row r="1057" spans="1:24" x14ac:dyDescent="0.25">
      <c r="A1057" s="14" t="str">
        <f t="shared" si="64"/>
        <v>SAM1996</v>
      </c>
      <c r="B1057" s="14" t="s">
        <v>36</v>
      </c>
      <c r="C1057" s="14" t="s">
        <v>63</v>
      </c>
      <c r="D1057" s="14">
        <v>1996</v>
      </c>
      <c r="E1057" s="14">
        <v>1.081231E-4</v>
      </c>
      <c r="F1057" s="14">
        <v>1.195565E-3</v>
      </c>
      <c r="G1057" s="14">
        <v>3.1300690000000001E-3</v>
      </c>
      <c r="H1057" s="14">
        <v>2</v>
      </c>
      <c r="I1057" s="14">
        <v>5</v>
      </c>
      <c r="J1057" s="14" t="s">
        <v>238</v>
      </c>
      <c r="K1057" s="14">
        <v>5</v>
      </c>
      <c r="L1057" s="14" t="str">
        <f>VLOOKUP($C1057,'Info on Coh Anal Stocks'!$A$6:$K$68,2,FALSE)</f>
        <v>PS</v>
      </c>
      <c r="M1057" s="14" t="str">
        <f>VLOOKUP($C1057,'Info on Coh Anal Stocks'!$A$6:$K$68,3,FALSE)</f>
        <v>NPS</v>
      </c>
      <c r="N1057" s="14" t="str">
        <f>VLOOKUP($C1057,'Info on Coh Anal Stocks'!$A$6:$K$68,4,FALSE)</f>
        <v>Samish Fall Fingerling</v>
      </c>
      <c r="O1057" s="14">
        <f>VLOOKUP($C1057,'Info on Coh Anal Stocks'!$A$6:$K$68,5,FALSE)</f>
        <v>3</v>
      </c>
      <c r="P1057" s="14">
        <f>VLOOKUP($C1057,'Info on Coh Anal Stocks'!$A$6:$K$68,6,FALSE)</f>
        <v>2</v>
      </c>
      <c r="Q1057" s="14">
        <f>VLOOKUP($C1057,'Info on Coh Anal Stocks'!$A$6:$K$68,7,FALSE)</f>
        <v>4</v>
      </c>
      <c r="R1057" s="14">
        <f>VLOOKUP($C1057,'Info on Coh Anal Stocks'!$A$6:$K$68,8,FALSE)</f>
        <v>5</v>
      </c>
      <c r="S1057" s="14">
        <f>VLOOKUP($C1057,'Info on Coh Anal Stocks'!$A$6:$K$68,9,FALSE)</f>
        <v>0</v>
      </c>
      <c r="T1057" s="14">
        <f>VLOOKUP($C1057,'Info on Coh Anal Stocks'!$A$6:$K$68,10,FALSE)</f>
        <v>3</v>
      </c>
      <c r="U1057">
        <f t="shared" si="65"/>
        <v>1997</v>
      </c>
      <c r="V1057" s="14">
        <f>VLOOKUP($C1057,'Info on Coh Anal Stocks'!$A$6:$K$68,10,FALSE)</f>
        <v>3</v>
      </c>
      <c r="W1057" t="str">
        <f t="shared" si="66"/>
        <v>ocean</v>
      </c>
      <c r="X1057">
        <f t="shared" si="67"/>
        <v>0</v>
      </c>
    </row>
    <row r="1058" spans="1:24" x14ac:dyDescent="0.25">
      <c r="A1058" s="14" t="str">
        <f t="shared" si="64"/>
        <v>SAM1997</v>
      </c>
      <c r="B1058" s="14" t="s">
        <v>36</v>
      </c>
      <c r="C1058" s="14" t="s">
        <v>63</v>
      </c>
      <c r="D1058" s="14">
        <v>1997</v>
      </c>
      <c r="E1058" s="14">
        <v>1.644367E-4</v>
      </c>
      <c r="F1058" s="14">
        <v>1.8706300000000001E-3</v>
      </c>
      <c r="G1058" s="14">
        <v>5.1064960000000003E-3</v>
      </c>
      <c r="H1058" s="14">
        <v>2</v>
      </c>
      <c r="I1058" s="14">
        <v>5</v>
      </c>
      <c r="J1058" s="14" t="s">
        <v>238</v>
      </c>
      <c r="K1058" s="14">
        <v>5</v>
      </c>
      <c r="L1058" s="14" t="str">
        <f>VLOOKUP($C1058,'Info on Coh Anal Stocks'!$A$6:$K$68,2,FALSE)</f>
        <v>PS</v>
      </c>
      <c r="M1058" s="14" t="str">
        <f>VLOOKUP($C1058,'Info on Coh Anal Stocks'!$A$6:$K$68,3,FALSE)</f>
        <v>NPS</v>
      </c>
      <c r="N1058" s="14" t="str">
        <f>VLOOKUP($C1058,'Info on Coh Anal Stocks'!$A$6:$K$68,4,FALSE)</f>
        <v>Samish Fall Fingerling</v>
      </c>
      <c r="O1058" s="14">
        <f>VLOOKUP($C1058,'Info on Coh Anal Stocks'!$A$6:$K$68,5,FALSE)</f>
        <v>3</v>
      </c>
      <c r="P1058" s="14">
        <f>VLOOKUP($C1058,'Info on Coh Anal Stocks'!$A$6:$K$68,6,FALSE)</f>
        <v>2</v>
      </c>
      <c r="Q1058" s="14">
        <f>VLOOKUP($C1058,'Info on Coh Anal Stocks'!$A$6:$K$68,7,FALSE)</f>
        <v>4</v>
      </c>
      <c r="R1058" s="14">
        <f>VLOOKUP($C1058,'Info on Coh Anal Stocks'!$A$6:$K$68,8,FALSE)</f>
        <v>5</v>
      </c>
      <c r="S1058" s="14">
        <f>VLOOKUP($C1058,'Info on Coh Anal Stocks'!$A$6:$K$68,9,FALSE)</f>
        <v>0</v>
      </c>
      <c r="T1058" s="14">
        <f>VLOOKUP($C1058,'Info on Coh Anal Stocks'!$A$6:$K$68,10,FALSE)</f>
        <v>3</v>
      </c>
      <c r="U1058">
        <f t="shared" si="65"/>
        <v>1998</v>
      </c>
      <c r="V1058" s="14">
        <f>VLOOKUP($C1058,'Info on Coh Anal Stocks'!$A$6:$K$68,10,FALSE)</f>
        <v>3</v>
      </c>
      <c r="W1058" t="str">
        <f t="shared" si="66"/>
        <v>ocean</v>
      </c>
      <c r="X1058">
        <f t="shared" si="67"/>
        <v>0</v>
      </c>
    </row>
    <row r="1059" spans="1:24" x14ac:dyDescent="0.25">
      <c r="A1059" s="14" t="str">
        <f t="shared" si="64"/>
        <v>SAM1998</v>
      </c>
      <c r="B1059" s="14" t="s">
        <v>36</v>
      </c>
      <c r="C1059" s="14" t="s">
        <v>63</v>
      </c>
      <c r="D1059" s="14">
        <v>1998</v>
      </c>
      <c r="E1059" s="19">
        <v>9.2113500000000001E-4</v>
      </c>
      <c r="F1059" s="14">
        <v>1.4920589999999999E-2</v>
      </c>
      <c r="G1059" s="14">
        <v>3.9146779999999999E-2</v>
      </c>
      <c r="H1059" s="14">
        <v>2</v>
      </c>
      <c r="I1059" s="14">
        <v>5</v>
      </c>
      <c r="J1059" s="14" t="s">
        <v>238</v>
      </c>
      <c r="K1059" s="14">
        <v>5</v>
      </c>
      <c r="L1059" s="14" t="str">
        <f>VLOOKUP($C1059,'Info on Coh Anal Stocks'!$A$6:$K$68,2,FALSE)</f>
        <v>PS</v>
      </c>
      <c r="M1059" s="14" t="str">
        <f>VLOOKUP($C1059,'Info on Coh Anal Stocks'!$A$6:$K$68,3,FALSE)</f>
        <v>NPS</v>
      </c>
      <c r="N1059" s="14" t="str">
        <f>VLOOKUP($C1059,'Info on Coh Anal Stocks'!$A$6:$K$68,4,FALSE)</f>
        <v>Samish Fall Fingerling</v>
      </c>
      <c r="O1059" s="14">
        <f>VLOOKUP($C1059,'Info on Coh Anal Stocks'!$A$6:$K$68,5,FALSE)</f>
        <v>3</v>
      </c>
      <c r="P1059" s="14">
        <f>VLOOKUP($C1059,'Info on Coh Anal Stocks'!$A$6:$K$68,6,FALSE)</f>
        <v>2</v>
      </c>
      <c r="Q1059" s="14">
        <f>VLOOKUP($C1059,'Info on Coh Anal Stocks'!$A$6:$K$68,7,FALSE)</f>
        <v>4</v>
      </c>
      <c r="R1059" s="14">
        <f>VLOOKUP($C1059,'Info on Coh Anal Stocks'!$A$6:$K$68,8,FALSE)</f>
        <v>5</v>
      </c>
      <c r="S1059" s="14">
        <f>VLOOKUP($C1059,'Info on Coh Anal Stocks'!$A$6:$K$68,9,FALSE)</f>
        <v>0</v>
      </c>
      <c r="T1059" s="14">
        <f>VLOOKUP($C1059,'Info on Coh Anal Stocks'!$A$6:$K$68,10,FALSE)</f>
        <v>3</v>
      </c>
      <c r="U1059">
        <f t="shared" si="65"/>
        <v>1999</v>
      </c>
      <c r="V1059" s="14">
        <f>VLOOKUP($C1059,'Info on Coh Anal Stocks'!$A$6:$K$68,10,FALSE)</f>
        <v>3</v>
      </c>
      <c r="W1059" t="str">
        <f t="shared" si="66"/>
        <v>ocean</v>
      </c>
      <c r="X1059">
        <f t="shared" si="67"/>
        <v>0</v>
      </c>
    </row>
    <row r="1060" spans="1:24" x14ac:dyDescent="0.25">
      <c r="A1060" s="14" t="str">
        <f t="shared" si="64"/>
        <v>SAM1999</v>
      </c>
      <c r="B1060" s="14" t="s">
        <v>36</v>
      </c>
      <c r="C1060" s="14" t="s">
        <v>63</v>
      </c>
      <c r="D1060" s="14">
        <v>1999</v>
      </c>
      <c r="E1060" s="14">
        <v>5.8757860000000005E-4</v>
      </c>
      <c r="F1060" s="14">
        <v>6.1835960000000004E-3</v>
      </c>
      <c r="G1060" s="14">
        <v>1.652147E-2</v>
      </c>
      <c r="H1060" s="14">
        <v>2</v>
      </c>
      <c r="I1060" s="14">
        <v>5</v>
      </c>
      <c r="J1060" s="14" t="s">
        <v>238</v>
      </c>
      <c r="K1060" s="14">
        <v>5</v>
      </c>
      <c r="L1060" s="14" t="str">
        <f>VLOOKUP($C1060,'Info on Coh Anal Stocks'!$A$6:$K$68,2,FALSE)</f>
        <v>PS</v>
      </c>
      <c r="M1060" s="14" t="str">
        <f>VLOOKUP($C1060,'Info on Coh Anal Stocks'!$A$6:$K$68,3,FALSE)</f>
        <v>NPS</v>
      </c>
      <c r="N1060" s="14" t="str">
        <f>VLOOKUP($C1060,'Info on Coh Anal Stocks'!$A$6:$K$68,4,FALSE)</f>
        <v>Samish Fall Fingerling</v>
      </c>
      <c r="O1060" s="14">
        <f>VLOOKUP($C1060,'Info on Coh Anal Stocks'!$A$6:$K$68,5,FALSE)</f>
        <v>3</v>
      </c>
      <c r="P1060" s="14">
        <f>VLOOKUP($C1060,'Info on Coh Anal Stocks'!$A$6:$K$68,6,FALSE)</f>
        <v>2</v>
      </c>
      <c r="Q1060" s="14">
        <f>VLOOKUP($C1060,'Info on Coh Anal Stocks'!$A$6:$K$68,7,FALSE)</f>
        <v>4</v>
      </c>
      <c r="R1060" s="14">
        <f>VLOOKUP($C1060,'Info on Coh Anal Stocks'!$A$6:$K$68,8,FALSE)</f>
        <v>5</v>
      </c>
      <c r="S1060" s="14">
        <f>VLOOKUP($C1060,'Info on Coh Anal Stocks'!$A$6:$K$68,9,FALSE)</f>
        <v>0</v>
      </c>
      <c r="T1060" s="14">
        <f>VLOOKUP($C1060,'Info on Coh Anal Stocks'!$A$6:$K$68,10,FALSE)</f>
        <v>3</v>
      </c>
      <c r="U1060">
        <f t="shared" si="65"/>
        <v>2000</v>
      </c>
      <c r="V1060" s="14">
        <f>VLOOKUP($C1060,'Info on Coh Anal Stocks'!$A$6:$K$68,10,FALSE)</f>
        <v>3</v>
      </c>
      <c r="W1060" t="str">
        <f t="shared" si="66"/>
        <v>ocean</v>
      </c>
      <c r="X1060">
        <f t="shared" si="67"/>
        <v>0</v>
      </c>
    </row>
    <row r="1061" spans="1:24" x14ac:dyDescent="0.25">
      <c r="A1061" s="14" t="str">
        <f t="shared" si="64"/>
        <v>SAM2000</v>
      </c>
      <c r="B1061" s="14" t="s">
        <v>36</v>
      </c>
      <c r="C1061" s="14" t="s">
        <v>63</v>
      </c>
      <c r="D1061" s="14">
        <v>2000</v>
      </c>
      <c r="E1061" s="19">
        <v>2.0683600000000001E-4</v>
      </c>
      <c r="F1061" s="14">
        <v>2.1556280000000001E-3</v>
      </c>
      <c r="G1061" s="14">
        <v>5.9737660000000001E-3</v>
      </c>
      <c r="H1061" s="14">
        <v>2</v>
      </c>
      <c r="I1061" s="14">
        <v>5</v>
      </c>
      <c r="J1061" s="14" t="s">
        <v>238</v>
      </c>
      <c r="K1061" s="14">
        <v>5</v>
      </c>
      <c r="L1061" s="14" t="str">
        <f>VLOOKUP($C1061,'Info on Coh Anal Stocks'!$A$6:$K$68,2,FALSE)</f>
        <v>PS</v>
      </c>
      <c r="M1061" s="14" t="str">
        <f>VLOOKUP($C1061,'Info on Coh Anal Stocks'!$A$6:$K$68,3,FALSE)</f>
        <v>NPS</v>
      </c>
      <c r="N1061" s="14" t="str">
        <f>VLOOKUP($C1061,'Info on Coh Anal Stocks'!$A$6:$K$68,4,FALSE)</f>
        <v>Samish Fall Fingerling</v>
      </c>
      <c r="O1061" s="14">
        <f>VLOOKUP($C1061,'Info on Coh Anal Stocks'!$A$6:$K$68,5,FALSE)</f>
        <v>3</v>
      </c>
      <c r="P1061" s="14">
        <f>VLOOKUP($C1061,'Info on Coh Anal Stocks'!$A$6:$K$68,6,FALSE)</f>
        <v>2</v>
      </c>
      <c r="Q1061" s="14">
        <f>VLOOKUP($C1061,'Info on Coh Anal Stocks'!$A$6:$K$68,7,FALSE)</f>
        <v>4</v>
      </c>
      <c r="R1061" s="14">
        <f>VLOOKUP($C1061,'Info on Coh Anal Stocks'!$A$6:$K$68,8,FALSE)</f>
        <v>5</v>
      </c>
      <c r="S1061" s="14">
        <f>VLOOKUP($C1061,'Info on Coh Anal Stocks'!$A$6:$K$68,9,FALSE)</f>
        <v>0</v>
      </c>
      <c r="T1061" s="14">
        <f>VLOOKUP($C1061,'Info on Coh Anal Stocks'!$A$6:$K$68,10,FALSE)</f>
        <v>3</v>
      </c>
      <c r="U1061">
        <f t="shared" si="65"/>
        <v>2001</v>
      </c>
      <c r="V1061" s="14">
        <f>VLOOKUP($C1061,'Info on Coh Anal Stocks'!$A$6:$K$68,10,FALSE)</f>
        <v>3</v>
      </c>
      <c r="W1061" t="str">
        <f t="shared" si="66"/>
        <v>ocean</v>
      </c>
      <c r="X1061">
        <f t="shared" si="67"/>
        <v>0</v>
      </c>
    </row>
    <row r="1062" spans="1:24" x14ac:dyDescent="0.25">
      <c r="A1062" s="14" t="str">
        <f t="shared" si="64"/>
        <v>SAM2001</v>
      </c>
      <c r="B1062" s="14" t="s">
        <v>36</v>
      </c>
      <c r="C1062" s="14" t="s">
        <v>63</v>
      </c>
      <c r="D1062" s="14">
        <v>2001</v>
      </c>
      <c r="E1062" s="19">
        <v>2.1085759999999999E-4</v>
      </c>
      <c r="F1062" s="14">
        <v>3.6763619999999999E-3</v>
      </c>
      <c r="G1062" s="14">
        <v>9.8997430000000008E-3</v>
      </c>
      <c r="H1062" s="14">
        <v>2</v>
      </c>
      <c r="I1062" s="14">
        <v>5</v>
      </c>
      <c r="J1062" s="14" t="s">
        <v>238</v>
      </c>
      <c r="K1062" s="14">
        <v>5</v>
      </c>
      <c r="L1062" s="14" t="str">
        <f>VLOOKUP($C1062,'Info on Coh Anal Stocks'!$A$6:$K$68,2,FALSE)</f>
        <v>PS</v>
      </c>
      <c r="M1062" s="14" t="str">
        <f>VLOOKUP($C1062,'Info on Coh Anal Stocks'!$A$6:$K$68,3,FALSE)</f>
        <v>NPS</v>
      </c>
      <c r="N1062" s="14" t="str">
        <f>VLOOKUP($C1062,'Info on Coh Anal Stocks'!$A$6:$K$68,4,FALSE)</f>
        <v>Samish Fall Fingerling</v>
      </c>
      <c r="O1062" s="14">
        <f>VLOOKUP($C1062,'Info on Coh Anal Stocks'!$A$6:$K$68,5,FALSE)</f>
        <v>3</v>
      </c>
      <c r="P1062" s="14">
        <f>VLOOKUP($C1062,'Info on Coh Anal Stocks'!$A$6:$K$68,6,FALSE)</f>
        <v>2</v>
      </c>
      <c r="Q1062" s="14">
        <f>VLOOKUP($C1062,'Info on Coh Anal Stocks'!$A$6:$K$68,7,FALSE)</f>
        <v>4</v>
      </c>
      <c r="R1062" s="14">
        <f>VLOOKUP($C1062,'Info on Coh Anal Stocks'!$A$6:$K$68,8,FALSE)</f>
        <v>5</v>
      </c>
      <c r="S1062" s="14">
        <f>VLOOKUP($C1062,'Info on Coh Anal Stocks'!$A$6:$K$68,9,FALSE)</f>
        <v>0</v>
      </c>
      <c r="T1062" s="14">
        <f>VLOOKUP($C1062,'Info on Coh Anal Stocks'!$A$6:$K$68,10,FALSE)</f>
        <v>3</v>
      </c>
      <c r="U1062">
        <f t="shared" si="65"/>
        <v>2002</v>
      </c>
      <c r="V1062" s="14">
        <f>VLOOKUP($C1062,'Info on Coh Anal Stocks'!$A$6:$K$68,10,FALSE)</f>
        <v>3</v>
      </c>
      <c r="W1062" t="str">
        <f t="shared" si="66"/>
        <v>ocean</v>
      </c>
      <c r="X1062">
        <f t="shared" si="67"/>
        <v>0</v>
      </c>
    </row>
    <row r="1063" spans="1:24" x14ac:dyDescent="0.25">
      <c r="A1063" s="14" t="str">
        <f t="shared" si="64"/>
        <v>SAM2002</v>
      </c>
      <c r="B1063" s="14" t="s">
        <v>36</v>
      </c>
      <c r="C1063" s="14" t="s">
        <v>63</v>
      </c>
      <c r="D1063" s="14">
        <v>2002</v>
      </c>
      <c r="E1063" s="19">
        <v>5.4227400000000003E-4</v>
      </c>
      <c r="F1063" s="14">
        <v>4.4753500000000003E-3</v>
      </c>
      <c r="G1063" s="14">
        <v>1.202981E-2</v>
      </c>
      <c r="H1063" s="14">
        <v>2</v>
      </c>
      <c r="I1063" s="14">
        <v>5</v>
      </c>
      <c r="J1063" s="14" t="s">
        <v>238</v>
      </c>
      <c r="K1063" s="14">
        <v>5</v>
      </c>
      <c r="L1063" s="14" t="str">
        <f>VLOOKUP($C1063,'Info on Coh Anal Stocks'!$A$6:$K$68,2,FALSE)</f>
        <v>PS</v>
      </c>
      <c r="M1063" s="14" t="str">
        <f>VLOOKUP($C1063,'Info on Coh Anal Stocks'!$A$6:$K$68,3,FALSE)</f>
        <v>NPS</v>
      </c>
      <c r="N1063" s="14" t="str">
        <f>VLOOKUP($C1063,'Info on Coh Anal Stocks'!$A$6:$K$68,4,FALSE)</f>
        <v>Samish Fall Fingerling</v>
      </c>
      <c r="O1063" s="14">
        <f>VLOOKUP($C1063,'Info on Coh Anal Stocks'!$A$6:$K$68,5,FALSE)</f>
        <v>3</v>
      </c>
      <c r="P1063" s="14">
        <f>VLOOKUP($C1063,'Info on Coh Anal Stocks'!$A$6:$K$68,6,FALSE)</f>
        <v>2</v>
      </c>
      <c r="Q1063" s="14">
        <f>VLOOKUP($C1063,'Info on Coh Anal Stocks'!$A$6:$K$68,7,FALSE)</f>
        <v>4</v>
      </c>
      <c r="R1063" s="14">
        <f>VLOOKUP($C1063,'Info on Coh Anal Stocks'!$A$6:$K$68,8,FALSE)</f>
        <v>5</v>
      </c>
      <c r="S1063" s="14">
        <f>VLOOKUP($C1063,'Info on Coh Anal Stocks'!$A$6:$K$68,9,FALSE)</f>
        <v>0</v>
      </c>
      <c r="T1063" s="14">
        <f>VLOOKUP($C1063,'Info on Coh Anal Stocks'!$A$6:$K$68,10,FALSE)</f>
        <v>3</v>
      </c>
      <c r="U1063">
        <f t="shared" si="65"/>
        <v>2003</v>
      </c>
      <c r="V1063" s="14">
        <f>VLOOKUP($C1063,'Info on Coh Anal Stocks'!$A$6:$K$68,10,FALSE)</f>
        <v>3</v>
      </c>
      <c r="W1063" t="str">
        <f t="shared" si="66"/>
        <v>ocean</v>
      </c>
      <c r="X1063">
        <f t="shared" si="67"/>
        <v>0</v>
      </c>
    </row>
    <row r="1064" spans="1:24" x14ac:dyDescent="0.25">
      <c r="A1064" s="14" t="str">
        <f t="shared" si="64"/>
        <v>SAM2003</v>
      </c>
      <c r="B1064" s="14" t="s">
        <v>36</v>
      </c>
      <c r="C1064" s="14" t="s">
        <v>63</v>
      </c>
      <c r="D1064" s="14">
        <v>2003</v>
      </c>
      <c r="E1064" s="14">
        <v>7.472914E-4</v>
      </c>
      <c r="F1064" s="14">
        <v>1.062082E-2</v>
      </c>
      <c r="G1064" s="14">
        <v>2.7857980000000001E-2</v>
      </c>
      <c r="H1064" s="14">
        <v>2</v>
      </c>
      <c r="I1064" s="14">
        <v>5</v>
      </c>
      <c r="J1064" s="14" t="s">
        <v>238</v>
      </c>
      <c r="K1064" s="14">
        <v>5</v>
      </c>
      <c r="L1064" s="14" t="str">
        <f>VLOOKUP($C1064,'Info on Coh Anal Stocks'!$A$6:$K$68,2,FALSE)</f>
        <v>PS</v>
      </c>
      <c r="M1064" s="14" t="str">
        <f>VLOOKUP($C1064,'Info on Coh Anal Stocks'!$A$6:$K$68,3,FALSE)</f>
        <v>NPS</v>
      </c>
      <c r="N1064" s="14" t="str">
        <f>VLOOKUP($C1064,'Info on Coh Anal Stocks'!$A$6:$K$68,4,FALSE)</f>
        <v>Samish Fall Fingerling</v>
      </c>
      <c r="O1064" s="14">
        <f>VLOOKUP($C1064,'Info on Coh Anal Stocks'!$A$6:$K$68,5,FALSE)</f>
        <v>3</v>
      </c>
      <c r="P1064" s="14">
        <f>VLOOKUP($C1064,'Info on Coh Anal Stocks'!$A$6:$K$68,6,FALSE)</f>
        <v>2</v>
      </c>
      <c r="Q1064" s="14">
        <f>VLOOKUP($C1064,'Info on Coh Anal Stocks'!$A$6:$K$68,7,FALSE)</f>
        <v>4</v>
      </c>
      <c r="R1064" s="14">
        <f>VLOOKUP($C1064,'Info on Coh Anal Stocks'!$A$6:$K$68,8,FALSE)</f>
        <v>5</v>
      </c>
      <c r="S1064" s="14">
        <f>VLOOKUP($C1064,'Info on Coh Anal Stocks'!$A$6:$K$68,9,FALSE)</f>
        <v>0</v>
      </c>
      <c r="T1064" s="14">
        <f>VLOOKUP($C1064,'Info on Coh Anal Stocks'!$A$6:$K$68,10,FALSE)</f>
        <v>3</v>
      </c>
      <c r="U1064">
        <f t="shared" si="65"/>
        <v>2004</v>
      </c>
      <c r="V1064" s="14">
        <f>VLOOKUP($C1064,'Info on Coh Anal Stocks'!$A$6:$K$68,10,FALSE)</f>
        <v>3</v>
      </c>
      <c r="W1064" t="str">
        <f t="shared" si="66"/>
        <v>ocean</v>
      </c>
      <c r="X1064">
        <f t="shared" si="67"/>
        <v>0</v>
      </c>
    </row>
    <row r="1065" spans="1:24" x14ac:dyDescent="0.25">
      <c r="A1065" s="14" t="str">
        <f t="shared" si="64"/>
        <v>SAM2004</v>
      </c>
      <c r="B1065" s="14" t="s">
        <v>36</v>
      </c>
      <c r="C1065" s="14" t="s">
        <v>63</v>
      </c>
      <c r="D1065" s="14">
        <v>2004</v>
      </c>
      <c r="E1065" s="14">
        <v>4.5647329999999999E-4</v>
      </c>
      <c r="F1065" s="14">
        <v>4.455255E-3</v>
      </c>
      <c r="G1065" s="14">
        <v>1.0952E-2</v>
      </c>
      <c r="H1065" s="14">
        <v>2</v>
      </c>
      <c r="I1065" s="14">
        <v>5</v>
      </c>
      <c r="J1065" s="14" t="s">
        <v>238</v>
      </c>
      <c r="K1065" s="14">
        <v>5</v>
      </c>
      <c r="L1065" s="14" t="str">
        <f>VLOOKUP($C1065,'Info on Coh Anal Stocks'!$A$6:$K$68,2,FALSE)</f>
        <v>PS</v>
      </c>
      <c r="M1065" s="14" t="str">
        <f>VLOOKUP($C1065,'Info on Coh Anal Stocks'!$A$6:$K$68,3,FALSE)</f>
        <v>NPS</v>
      </c>
      <c r="N1065" s="14" t="str">
        <f>VLOOKUP($C1065,'Info on Coh Anal Stocks'!$A$6:$K$68,4,FALSE)</f>
        <v>Samish Fall Fingerling</v>
      </c>
      <c r="O1065" s="14">
        <f>VLOOKUP($C1065,'Info on Coh Anal Stocks'!$A$6:$K$68,5,FALSE)</f>
        <v>3</v>
      </c>
      <c r="P1065" s="14">
        <f>VLOOKUP($C1065,'Info on Coh Anal Stocks'!$A$6:$K$68,6,FALSE)</f>
        <v>2</v>
      </c>
      <c r="Q1065" s="14">
        <f>VLOOKUP($C1065,'Info on Coh Anal Stocks'!$A$6:$K$68,7,FALSE)</f>
        <v>4</v>
      </c>
      <c r="R1065" s="14">
        <f>VLOOKUP($C1065,'Info on Coh Anal Stocks'!$A$6:$K$68,8,FALSE)</f>
        <v>5</v>
      </c>
      <c r="S1065" s="14">
        <f>VLOOKUP($C1065,'Info on Coh Anal Stocks'!$A$6:$K$68,9,FALSE)</f>
        <v>0</v>
      </c>
      <c r="T1065" s="14">
        <f>VLOOKUP($C1065,'Info on Coh Anal Stocks'!$A$6:$K$68,10,FALSE)</f>
        <v>3</v>
      </c>
      <c r="U1065">
        <f t="shared" si="65"/>
        <v>2005</v>
      </c>
      <c r="V1065" s="14">
        <f>VLOOKUP($C1065,'Info on Coh Anal Stocks'!$A$6:$K$68,10,FALSE)</f>
        <v>3</v>
      </c>
      <c r="W1065" t="str">
        <f t="shared" si="66"/>
        <v>ocean</v>
      </c>
      <c r="X1065">
        <f t="shared" si="67"/>
        <v>0</v>
      </c>
    </row>
    <row r="1066" spans="1:24" x14ac:dyDescent="0.25">
      <c r="A1066" s="14" t="str">
        <f t="shared" si="64"/>
        <v>SAM2005</v>
      </c>
      <c r="B1066" s="14" t="s">
        <v>36</v>
      </c>
      <c r="C1066" s="14" t="s">
        <v>63</v>
      </c>
      <c r="D1066" s="14">
        <v>2005</v>
      </c>
      <c r="E1066" s="14">
        <v>2.6446500000000001E-3</v>
      </c>
      <c r="F1066" s="14">
        <v>1.484853E-2</v>
      </c>
      <c r="G1066" s="14">
        <v>3.632473E-2</v>
      </c>
      <c r="H1066" s="14">
        <v>2</v>
      </c>
      <c r="I1066" s="14">
        <v>5</v>
      </c>
      <c r="J1066" s="14" t="s">
        <v>238</v>
      </c>
      <c r="K1066" s="14">
        <v>5</v>
      </c>
      <c r="L1066" s="14" t="str">
        <f>VLOOKUP($C1066,'Info on Coh Anal Stocks'!$A$6:$K$68,2,FALSE)</f>
        <v>PS</v>
      </c>
      <c r="M1066" s="14" t="str">
        <f>VLOOKUP($C1066,'Info on Coh Anal Stocks'!$A$6:$K$68,3,FALSE)</f>
        <v>NPS</v>
      </c>
      <c r="N1066" s="14" t="str">
        <f>VLOOKUP($C1066,'Info on Coh Anal Stocks'!$A$6:$K$68,4,FALSE)</f>
        <v>Samish Fall Fingerling</v>
      </c>
      <c r="O1066" s="14">
        <f>VLOOKUP($C1066,'Info on Coh Anal Stocks'!$A$6:$K$68,5,FALSE)</f>
        <v>3</v>
      </c>
      <c r="P1066" s="14">
        <f>VLOOKUP($C1066,'Info on Coh Anal Stocks'!$A$6:$K$68,6,FALSE)</f>
        <v>2</v>
      </c>
      <c r="Q1066" s="14">
        <f>VLOOKUP($C1066,'Info on Coh Anal Stocks'!$A$6:$K$68,7,FALSE)</f>
        <v>4</v>
      </c>
      <c r="R1066" s="14">
        <f>VLOOKUP($C1066,'Info on Coh Anal Stocks'!$A$6:$K$68,8,FALSE)</f>
        <v>5</v>
      </c>
      <c r="S1066" s="14">
        <f>VLOOKUP($C1066,'Info on Coh Anal Stocks'!$A$6:$K$68,9,FALSE)</f>
        <v>0</v>
      </c>
      <c r="T1066" s="14">
        <f>VLOOKUP($C1066,'Info on Coh Anal Stocks'!$A$6:$K$68,10,FALSE)</f>
        <v>3</v>
      </c>
      <c r="U1066">
        <f t="shared" si="65"/>
        <v>2006</v>
      </c>
      <c r="V1066" s="14">
        <f>VLOOKUP($C1066,'Info on Coh Anal Stocks'!$A$6:$K$68,10,FALSE)</f>
        <v>3</v>
      </c>
      <c r="W1066" t="str">
        <f t="shared" si="66"/>
        <v>ocean</v>
      </c>
      <c r="X1066">
        <f t="shared" si="67"/>
        <v>0</v>
      </c>
    </row>
    <row r="1067" spans="1:24" x14ac:dyDescent="0.25">
      <c r="A1067" s="14" t="str">
        <f t="shared" si="64"/>
        <v>SAM2006</v>
      </c>
      <c r="B1067" s="14" t="s">
        <v>36</v>
      </c>
      <c r="C1067" s="14" t="s">
        <v>63</v>
      </c>
      <c r="D1067" s="14">
        <v>2006</v>
      </c>
      <c r="E1067" s="19">
        <v>2.003734E-4</v>
      </c>
      <c r="F1067" s="14">
        <v>2.7788399999999999E-3</v>
      </c>
      <c r="G1067" s="14">
        <v>7.0348349999999997E-3</v>
      </c>
      <c r="H1067" s="14">
        <v>2</v>
      </c>
      <c r="I1067" s="14">
        <v>5</v>
      </c>
      <c r="J1067" s="14" t="s">
        <v>238</v>
      </c>
      <c r="K1067" s="14">
        <v>5</v>
      </c>
      <c r="L1067" s="14" t="str">
        <f>VLOOKUP($C1067,'Info on Coh Anal Stocks'!$A$6:$K$68,2,FALSE)</f>
        <v>PS</v>
      </c>
      <c r="M1067" s="14" t="str">
        <f>VLOOKUP($C1067,'Info on Coh Anal Stocks'!$A$6:$K$68,3,FALSE)</f>
        <v>NPS</v>
      </c>
      <c r="N1067" s="14" t="str">
        <f>VLOOKUP($C1067,'Info on Coh Anal Stocks'!$A$6:$K$68,4,FALSE)</f>
        <v>Samish Fall Fingerling</v>
      </c>
      <c r="O1067" s="14">
        <f>VLOOKUP($C1067,'Info on Coh Anal Stocks'!$A$6:$K$68,5,FALSE)</f>
        <v>3</v>
      </c>
      <c r="P1067" s="14">
        <f>VLOOKUP($C1067,'Info on Coh Anal Stocks'!$A$6:$K$68,6,FALSE)</f>
        <v>2</v>
      </c>
      <c r="Q1067" s="14">
        <f>VLOOKUP($C1067,'Info on Coh Anal Stocks'!$A$6:$K$68,7,FALSE)</f>
        <v>4</v>
      </c>
      <c r="R1067" s="14">
        <f>VLOOKUP($C1067,'Info on Coh Anal Stocks'!$A$6:$K$68,8,FALSE)</f>
        <v>5</v>
      </c>
      <c r="S1067" s="14">
        <f>VLOOKUP($C1067,'Info on Coh Anal Stocks'!$A$6:$K$68,9,FALSE)</f>
        <v>0</v>
      </c>
      <c r="T1067" s="14">
        <f>VLOOKUP($C1067,'Info on Coh Anal Stocks'!$A$6:$K$68,10,FALSE)</f>
        <v>3</v>
      </c>
      <c r="U1067">
        <f t="shared" si="65"/>
        <v>2007</v>
      </c>
      <c r="V1067" s="14">
        <f>VLOOKUP($C1067,'Info on Coh Anal Stocks'!$A$6:$K$68,10,FALSE)</f>
        <v>3</v>
      </c>
      <c r="W1067" t="str">
        <f t="shared" si="66"/>
        <v>ocean</v>
      </c>
      <c r="X1067">
        <f t="shared" si="67"/>
        <v>0</v>
      </c>
    </row>
    <row r="1068" spans="1:24" x14ac:dyDescent="0.25">
      <c r="A1068" s="14" t="str">
        <f t="shared" si="64"/>
        <v>SAM2007</v>
      </c>
      <c r="B1068" s="14" t="s">
        <v>36</v>
      </c>
      <c r="C1068" s="14" t="s">
        <v>63</v>
      </c>
      <c r="D1068" s="14">
        <v>2007</v>
      </c>
      <c r="E1068" s="19">
        <v>2.0434310000000001E-3</v>
      </c>
      <c r="F1068" s="14">
        <v>1.3098210000000001E-2</v>
      </c>
      <c r="G1068" s="14">
        <v>3.2208680000000003E-2</v>
      </c>
      <c r="H1068" s="14">
        <v>2</v>
      </c>
      <c r="I1068" s="14">
        <v>5</v>
      </c>
      <c r="J1068" s="14" t="s">
        <v>238</v>
      </c>
      <c r="K1068" s="14">
        <v>5</v>
      </c>
      <c r="L1068" s="14" t="str">
        <f>VLOOKUP($C1068,'Info on Coh Anal Stocks'!$A$6:$K$68,2,FALSE)</f>
        <v>PS</v>
      </c>
      <c r="M1068" s="14" t="str">
        <f>VLOOKUP($C1068,'Info on Coh Anal Stocks'!$A$6:$K$68,3,FALSE)</f>
        <v>NPS</v>
      </c>
      <c r="N1068" s="14" t="str">
        <f>VLOOKUP($C1068,'Info on Coh Anal Stocks'!$A$6:$K$68,4,FALSE)</f>
        <v>Samish Fall Fingerling</v>
      </c>
      <c r="O1068" s="14">
        <f>VLOOKUP($C1068,'Info on Coh Anal Stocks'!$A$6:$K$68,5,FALSE)</f>
        <v>3</v>
      </c>
      <c r="P1068" s="14">
        <f>VLOOKUP($C1068,'Info on Coh Anal Stocks'!$A$6:$K$68,6,FALSE)</f>
        <v>2</v>
      </c>
      <c r="Q1068" s="14">
        <f>VLOOKUP($C1068,'Info on Coh Anal Stocks'!$A$6:$K$68,7,FALSE)</f>
        <v>4</v>
      </c>
      <c r="R1068" s="14">
        <f>VLOOKUP($C1068,'Info on Coh Anal Stocks'!$A$6:$K$68,8,FALSE)</f>
        <v>5</v>
      </c>
      <c r="S1068" s="14">
        <f>VLOOKUP($C1068,'Info on Coh Anal Stocks'!$A$6:$K$68,9,FALSE)</f>
        <v>0</v>
      </c>
      <c r="T1068" s="14">
        <f>VLOOKUP($C1068,'Info on Coh Anal Stocks'!$A$6:$K$68,10,FALSE)</f>
        <v>3</v>
      </c>
      <c r="U1068">
        <f t="shared" si="65"/>
        <v>2008</v>
      </c>
      <c r="V1068" s="14">
        <f>VLOOKUP($C1068,'Info on Coh Anal Stocks'!$A$6:$K$68,10,FALSE)</f>
        <v>3</v>
      </c>
      <c r="W1068" t="str">
        <f t="shared" si="66"/>
        <v>ocean</v>
      </c>
      <c r="X1068">
        <f t="shared" si="67"/>
        <v>0</v>
      </c>
    </row>
    <row r="1069" spans="1:24" x14ac:dyDescent="0.25">
      <c r="A1069" s="14" t="str">
        <f t="shared" si="64"/>
        <v>SAM2008</v>
      </c>
      <c r="B1069" s="14" t="s">
        <v>36</v>
      </c>
      <c r="C1069" s="14" t="s">
        <v>63</v>
      </c>
      <c r="D1069" s="14">
        <v>2008</v>
      </c>
      <c r="E1069" s="19">
        <v>4.3461790000000003E-4</v>
      </c>
      <c r="F1069" s="19">
        <v>4.0633279999999997E-3</v>
      </c>
      <c r="G1069" s="14">
        <v>1.044932E-2</v>
      </c>
      <c r="H1069" s="14">
        <v>2</v>
      </c>
      <c r="I1069" s="14">
        <v>5</v>
      </c>
      <c r="J1069" s="14" t="s">
        <v>238</v>
      </c>
      <c r="K1069" s="14">
        <v>5</v>
      </c>
      <c r="L1069" s="14" t="str">
        <f>VLOOKUP($C1069,'Info on Coh Anal Stocks'!$A$6:$K$68,2,FALSE)</f>
        <v>PS</v>
      </c>
      <c r="M1069" s="14" t="str">
        <f>VLOOKUP($C1069,'Info on Coh Anal Stocks'!$A$6:$K$68,3,FALSE)</f>
        <v>NPS</v>
      </c>
      <c r="N1069" s="14" t="str">
        <f>VLOOKUP($C1069,'Info on Coh Anal Stocks'!$A$6:$K$68,4,FALSE)</f>
        <v>Samish Fall Fingerling</v>
      </c>
      <c r="O1069" s="14">
        <f>VLOOKUP($C1069,'Info on Coh Anal Stocks'!$A$6:$K$68,5,FALSE)</f>
        <v>3</v>
      </c>
      <c r="P1069" s="14">
        <f>VLOOKUP($C1069,'Info on Coh Anal Stocks'!$A$6:$K$68,6,FALSE)</f>
        <v>2</v>
      </c>
      <c r="Q1069" s="14">
        <f>VLOOKUP($C1069,'Info on Coh Anal Stocks'!$A$6:$K$68,7,FALSE)</f>
        <v>4</v>
      </c>
      <c r="R1069" s="14">
        <f>VLOOKUP($C1069,'Info on Coh Anal Stocks'!$A$6:$K$68,8,FALSE)</f>
        <v>5</v>
      </c>
      <c r="S1069" s="14">
        <f>VLOOKUP($C1069,'Info on Coh Anal Stocks'!$A$6:$K$68,9,FALSE)</f>
        <v>0</v>
      </c>
      <c r="T1069" s="14">
        <f>VLOOKUP($C1069,'Info on Coh Anal Stocks'!$A$6:$K$68,10,FALSE)</f>
        <v>3</v>
      </c>
      <c r="U1069">
        <f t="shared" si="65"/>
        <v>2009</v>
      </c>
      <c r="V1069" s="14">
        <f>VLOOKUP($C1069,'Info on Coh Anal Stocks'!$A$6:$K$68,10,FALSE)</f>
        <v>3</v>
      </c>
      <c r="W1069" t="str">
        <f t="shared" si="66"/>
        <v>ocean</v>
      </c>
      <c r="X1069">
        <f t="shared" si="67"/>
        <v>0</v>
      </c>
    </row>
    <row r="1070" spans="1:24" x14ac:dyDescent="0.25">
      <c r="A1070" s="14" t="str">
        <f t="shared" si="64"/>
        <v>SAM2009</v>
      </c>
      <c r="B1070" s="14" t="s">
        <v>36</v>
      </c>
      <c r="C1070" s="14" t="s">
        <v>63</v>
      </c>
      <c r="D1070" s="14">
        <v>2009</v>
      </c>
      <c r="E1070" s="14">
        <v>1.579333E-3</v>
      </c>
      <c r="F1070" s="14">
        <v>1.130451E-2</v>
      </c>
      <c r="G1070" s="14">
        <v>2.7562130000000001E-2</v>
      </c>
      <c r="H1070" s="14">
        <v>2</v>
      </c>
      <c r="I1070" s="14">
        <v>5</v>
      </c>
      <c r="J1070" s="14" t="s">
        <v>238</v>
      </c>
      <c r="K1070" s="14">
        <v>5</v>
      </c>
      <c r="L1070" s="14" t="str">
        <f>VLOOKUP($C1070,'Info on Coh Anal Stocks'!$A$6:$K$68,2,FALSE)</f>
        <v>PS</v>
      </c>
      <c r="M1070" s="14" t="str">
        <f>VLOOKUP($C1070,'Info on Coh Anal Stocks'!$A$6:$K$68,3,FALSE)</f>
        <v>NPS</v>
      </c>
      <c r="N1070" s="14" t="str">
        <f>VLOOKUP($C1070,'Info on Coh Anal Stocks'!$A$6:$K$68,4,FALSE)</f>
        <v>Samish Fall Fingerling</v>
      </c>
      <c r="O1070" s="14">
        <f>VLOOKUP($C1070,'Info on Coh Anal Stocks'!$A$6:$K$68,5,FALSE)</f>
        <v>3</v>
      </c>
      <c r="P1070" s="14">
        <f>VLOOKUP($C1070,'Info on Coh Anal Stocks'!$A$6:$K$68,6,FALSE)</f>
        <v>2</v>
      </c>
      <c r="Q1070" s="14">
        <f>VLOOKUP($C1070,'Info on Coh Anal Stocks'!$A$6:$K$68,7,FALSE)</f>
        <v>4</v>
      </c>
      <c r="R1070" s="14">
        <f>VLOOKUP($C1070,'Info on Coh Anal Stocks'!$A$6:$K$68,8,FALSE)</f>
        <v>5</v>
      </c>
      <c r="S1070" s="14">
        <f>VLOOKUP($C1070,'Info on Coh Anal Stocks'!$A$6:$K$68,9,FALSE)</f>
        <v>0</v>
      </c>
      <c r="T1070" s="14">
        <f>VLOOKUP($C1070,'Info on Coh Anal Stocks'!$A$6:$K$68,10,FALSE)</f>
        <v>3</v>
      </c>
      <c r="U1070">
        <f t="shared" si="65"/>
        <v>2010</v>
      </c>
      <c r="V1070" s="14">
        <f>VLOOKUP($C1070,'Info on Coh Anal Stocks'!$A$6:$K$68,10,FALSE)</f>
        <v>3</v>
      </c>
      <c r="W1070" t="str">
        <f t="shared" si="66"/>
        <v>ocean</v>
      </c>
      <c r="X1070">
        <f t="shared" si="67"/>
        <v>0</v>
      </c>
    </row>
    <row r="1071" spans="1:24" x14ac:dyDescent="0.25">
      <c r="A1071" s="14" t="str">
        <f t="shared" si="64"/>
        <v>SAM2010</v>
      </c>
      <c r="B1071" s="14" t="s">
        <v>36</v>
      </c>
      <c r="C1071" s="14" t="s">
        <v>63</v>
      </c>
      <c r="D1071" s="14">
        <v>2010</v>
      </c>
      <c r="E1071" s="19">
        <v>6.8599500000000001E-4</v>
      </c>
      <c r="F1071" s="14">
        <v>6.2735660000000004E-3</v>
      </c>
      <c r="G1071" s="14">
        <v>1.551665E-2</v>
      </c>
      <c r="H1071" s="14">
        <v>2</v>
      </c>
      <c r="I1071" s="14">
        <v>5</v>
      </c>
      <c r="J1071" s="14" t="s">
        <v>238</v>
      </c>
      <c r="K1071" s="14">
        <v>5</v>
      </c>
      <c r="L1071" s="14" t="str">
        <f>VLOOKUP($C1071,'Info on Coh Anal Stocks'!$A$6:$K$68,2,FALSE)</f>
        <v>PS</v>
      </c>
      <c r="M1071" s="14" t="str">
        <f>VLOOKUP($C1071,'Info on Coh Anal Stocks'!$A$6:$K$68,3,FALSE)</f>
        <v>NPS</v>
      </c>
      <c r="N1071" s="14" t="str">
        <f>VLOOKUP($C1071,'Info on Coh Anal Stocks'!$A$6:$K$68,4,FALSE)</f>
        <v>Samish Fall Fingerling</v>
      </c>
      <c r="O1071" s="14">
        <f>VLOOKUP($C1071,'Info on Coh Anal Stocks'!$A$6:$K$68,5,FALSE)</f>
        <v>3</v>
      </c>
      <c r="P1071" s="14">
        <f>VLOOKUP($C1071,'Info on Coh Anal Stocks'!$A$6:$K$68,6,FALSE)</f>
        <v>2</v>
      </c>
      <c r="Q1071" s="14">
        <f>VLOOKUP($C1071,'Info on Coh Anal Stocks'!$A$6:$K$68,7,FALSE)</f>
        <v>4</v>
      </c>
      <c r="R1071" s="14">
        <f>VLOOKUP($C1071,'Info on Coh Anal Stocks'!$A$6:$K$68,8,FALSE)</f>
        <v>5</v>
      </c>
      <c r="S1071" s="14">
        <f>VLOOKUP($C1071,'Info on Coh Anal Stocks'!$A$6:$K$68,9,FALSE)</f>
        <v>0</v>
      </c>
      <c r="T1071" s="14">
        <f>VLOOKUP($C1071,'Info on Coh Anal Stocks'!$A$6:$K$68,10,FALSE)</f>
        <v>3</v>
      </c>
      <c r="U1071">
        <f t="shared" si="65"/>
        <v>2011</v>
      </c>
      <c r="V1071" s="14">
        <f>VLOOKUP($C1071,'Info on Coh Anal Stocks'!$A$6:$K$68,10,FALSE)</f>
        <v>3</v>
      </c>
      <c r="W1071" t="str">
        <f t="shared" si="66"/>
        <v>ocean</v>
      </c>
      <c r="X1071">
        <f t="shared" si="67"/>
        <v>0</v>
      </c>
    </row>
    <row r="1072" spans="1:24" x14ac:dyDescent="0.25">
      <c r="A1072" s="14" t="str">
        <f t="shared" si="64"/>
        <v>SAM2011</v>
      </c>
      <c r="B1072" s="14" t="s">
        <v>36</v>
      </c>
      <c r="C1072" s="14" t="s">
        <v>63</v>
      </c>
      <c r="D1072" s="14">
        <v>2011</v>
      </c>
      <c r="E1072" s="14">
        <v>2.4255140000000001E-3</v>
      </c>
      <c r="F1072" s="14">
        <v>1.210644E-2</v>
      </c>
      <c r="G1072" s="14">
        <v>2.949268E-2</v>
      </c>
      <c r="H1072" s="14">
        <v>2</v>
      </c>
      <c r="I1072" s="14">
        <v>5</v>
      </c>
      <c r="J1072" s="14" t="s">
        <v>239</v>
      </c>
      <c r="K1072" s="14">
        <v>4</v>
      </c>
      <c r="L1072" s="14" t="str">
        <f>VLOOKUP($C1072,'Info on Coh Anal Stocks'!$A$6:$K$68,2,FALSE)</f>
        <v>PS</v>
      </c>
      <c r="M1072" s="14" t="str">
        <f>VLOOKUP($C1072,'Info on Coh Anal Stocks'!$A$6:$K$68,3,FALSE)</f>
        <v>NPS</v>
      </c>
      <c r="N1072" s="14" t="str">
        <f>VLOOKUP($C1072,'Info on Coh Anal Stocks'!$A$6:$K$68,4,FALSE)</f>
        <v>Samish Fall Fingerling</v>
      </c>
      <c r="O1072" s="14">
        <f>VLOOKUP($C1072,'Info on Coh Anal Stocks'!$A$6:$K$68,5,FALSE)</f>
        <v>3</v>
      </c>
      <c r="P1072" s="14">
        <f>VLOOKUP($C1072,'Info on Coh Anal Stocks'!$A$6:$K$68,6,FALSE)</f>
        <v>2</v>
      </c>
      <c r="Q1072" s="14">
        <f>VLOOKUP($C1072,'Info on Coh Anal Stocks'!$A$6:$K$68,7,FALSE)</f>
        <v>4</v>
      </c>
      <c r="R1072" s="14">
        <f>VLOOKUP($C1072,'Info on Coh Anal Stocks'!$A$6:$K$68,8,FALSE)</f>
        <v>5</v>
      </c>
      <c r="S1072" s="14">
        <f>VLOOKUP($C1072,'Info on Coh Anal Stocks'!$A$6:$K$68,9,FALSE)</f>
        <v>0</v>
      </c>
      <c r="T1072" s="14">
        <f>VLOOKUP($C1072,'Info on Coh Anal Stocks'!$A$6:$K$68,10,FALSE)</f>
        <v>3</v>
      </c>
      <c r="U1072">
        <f t="shared" si="65"/>
        <v>2012</v>
      </c>
      <c r="V1072" s="14">
        <f>VLOOKUP($C1072,'Info on Coh Anal Stocks'!$A$6:$K$68,10,FALSE)</f>
        <v>3</v>
      </c>
      <c r="W1072" t="str">
        <f t="shared" si="66"/>
        <v>ocean</v>
      </c>
      <c r="X1072">
        <f t="shared" si="67"/>
        <v>1</v>
      </c>
    </row>
    <row r="1073" spans="1:24" x14ac:dyDescent="0.25">
      <c r="A1073" s="14" t="str">
        <f t="shared" si="64"/>
        <v>SAM2012</v>
      </c>
      <c r="B1073" s="14" t="s">
        <v>36</v>
      </c>
      <c r="C1073" s="14" t="s">
        <v>63</v>
      </c>
      <c r="D1073" s="14">
        <v>2012</v>
      </c>
      <c r="E1073" s="14">
        <v>1.9613200000000001E-4</v>
      </c>
      <c r="F1073" s="14">
        <v>1.070491E-3</v>
      </c>
      <c r="G1073" s="14">
        <v>4.0828180000000002E-3</v>
      </c>
      <c r="H1073" s="14">
        <v>2</v>
      </c>
      <c r="I1073" s="14">
        <v>5</v>
      </c>
      <c r="J1073" s="14" t="s">
        <v>239</v>
      </c>
      <c r="K1073" s="14">
        <v>3</v>
      </c>
      <c r="L1073" s="14" t="str">
        <f>VLOOKUP($C1073,'Info on Coh Anal Stocks'!$A$6:$K$68,2,FALSE)</f>
        <v>PS</v>
      </c>
      <c r="M1073" s="14" t="str">
        <f>VLOOKUP($C1073,'Info on Coh Anal Stocks'!$A$6:$K$68,3,FALSE)</f>
        <v>NPS</v>
      </c>
      <c r="N1073" s="14" t="str">
        <f>VLOOKUP($C1073,'Info on Coh Anal Stocks'!$A$6:$K$68,4,FALSE)</f>
        <v>Samish Fall Fingerling</v>
      </c>
      <c r="O1073" s="14">
        <f>VLOOKUP($C1073,'Info on Coh Anal Stocks'!$A$6:$K$68,5,FALSE)</f>
        <v>3</v>
      </c>
      <c r="P1073" s="14">
        <f>VLOOKUP($C1073,'Info on Coh Anal Stocks'!$A$6:$K$68,6,FALSE)</f>
        <v>2</v>
      </c>
      <c r="Q1073" s="14">
        <f>VLOOKUP($C1073,'Info on Coh Anal Stocks'!$A$6:$K$68,7,FALSE)</f>
        <v>4</v>
      </c>
      <c r="R1073" s="14">
        <f>VLOOKUP($C1073,'Info on Coh Anal Stocks'!$A$6:$K$68,8,FALSE)</f>
        <v>5</v>
      </c>
      <c r="S1073" s="14">
        <f>VLOOKUP($C1073,'Info on Coh Anal Stocks'!$A$6:$K$68,9,FALSE)</f>
        <v>0</v>
      </c>
      <c r="T1073" s="14">
        <f>VLOOKUP($C1073,'Info on Coh Anal Stocks'!$A$6:$K$68,10,FALSE)</f>
        <v>3</v>
      </c>
      <c r="U1073">
        <f t="shared" si="65"/>
        <v>2013</v>
      </c>
      <c r="V1073" s="14">
        <f>VLOOKUP($C1073,'Info on Coh Anal Stocks'!$A$6:$K$68,10,FALSE)</f>
        <v>3</v>
      </c>
      <c r="W1073" t="str">
        <f t="shared" si="66"/>
        <v>ocean</v>
      </c>
      <c r="X1073">
        <f t="shared" si="67"/>
        <v>2</v>
      </c>
    </row>
    <row r="1074" spans="1:24" x14ac:dyDescent="0.25">
      <c r="A1074" s="14" t="str">
        <f t="shared" si="64"/>
        <v>SAM2013</v>
      </c>
      <c r="B1074" s="14" t="s">
        <v>36</v>
      </c>
      <c r="C1074" s="14" t="s">
        <v>63</v>
      </c>
      <c r="D1074" s="14">
        <v>2013</v>
      </c>
      <c r="E1074" s="14">
        <v>3.5728030000000002E-4</v>
      </c>
      <c r="F1074" s="14">
        <v>3.5728030000000002E-4</v>
      </c>
      <c r="G1074" s="14">
        <v>7.2958670000000002E-3</v>
      </c>
      <c r="H1074" s="14">
        <v>2</v>
      </c>
      <c r="I1074" s="14">
        <v>5</v>
      </c>
      <c r="J1074" s="14" t="s">
        <v>239</v>
      </c>
      <c r="K1074" s="14">
        <v>2</v>
      </c>
      <c r="L1074" s="14" t="str">
        <f>VLOOKUP($C1074,'Info on Coh Anal Stocks'!$A$6:$K$68,2,FALSE)</f>
        <v>PS</v>
      </c>
      <c r="M1074" s="14" t="str">
        <f>VLOOKUP($C1074,'Info on Coh Anal Stocks'!$A$6:$K$68,3,FALSE)</f>
        <v>NPS</v>
      </c>
      <c r="N1074" s="14" t="str">
        <f>VLOOKUP($C1074,'Info on Coh Anal Stocks'!$A$6:$K$68,4,FALSE)</f>
        <v>Samish Fall Fingerling</v>
      </c>
      <c r="O1074" s="14">
        <f>VLOOKUP($C1074,'Info on Coh Anal Stocks'!$A$6:$K$68,5,FALSE)</f>
        <v>3</v>
      </c>
      <c r="P1074" s="14">
        <f>VLOOKUP($C1074,'Info on Coh Anal Stocks'!$A$6:$K$68,6,FALSE)</f>
        <v>2</v>
      </c>
      <c r="Q1074" s="14">
        <f>VLOOKUP($C1074,'Info on Coh Anal Stocks'!$A$6:$K$68,7,FALSE)</f>
        <v>4</v>
      </c>
      <c r="R1074" s="14">
        <f>VLOOKUP($C1074,'Info on Coh Anal Stocks'!$A$6:$K$68,8,FALSE)</f>
        <v>5</v>
      </c>
      <c r="S1074" s="14">
        <f>VLOOKUP($C1074,'Info on Coh Anal Stocks'!$A$6:$K$68,9,FALSE)</f>
        <v>0</v>
      </c>
      <c r="T1074" s="14">
        <f>VLOOKUP($C1074,'Info on Coh Anal Stocks'!$A$6:$K$68,10,FALSE)</f>
        <v>3</v>
      </c>
      <c r="U1074">
        <f t="shared" si="65"/>
        <v>2014</v>
      </c>
      <c r="V1074" s="14">
        <f>VLOOKUP($C1074,'Info on Coh Anal Stocks'!$A$6:$K$68,10,FALSE)</f>
        <v>3</v>
      </c>
      <c r="W1074" t="str">
        <f t="shared" si="66"/>
        <v>ocean</v>
      </c>
      <c r="X1074">
        <f t="shared" si="67"/>
        <v>3</v>
      </c>
    </row>
    <row r="1075" spans="1:24" x14ac:dyDescent="0.25">
      <c r="A1075" s="14" t="str">
        <f t="shared" si="64"/>
        <v>SKF1985</v>
      </c>
      <c r="B1075" s="14" t="s">
        <v>36</v>
      </c>
      <c r="C1075" s="14" t="s">
        <v>65</v>
      </c>
      <c r="D1075" s="14">
        <v>1985</v>
      </c>
      <c r="E1075" s="14">
        <v>5.9733300000000002E-4</v>
      </c>
      <c r="F1075" s="14">
        <v>2.7958359999999999E-3</v>
      </c>
      <c r="G1075" s="14">
        <v>6.6857560000000002E-3</v>
      </c>
      <c r="H1075" s="14">
        <v>2</v>
      </c>
      <c r="I1075" s="14">
        <v>5</v>
      </c>
      <c r="J1075" s="14" t="s">
        <v>238</v>
      </c>
      <c r="K1075" s="14">
        <v>5</v>
      </c>
      <c r="L1075" s="14" t="str">
        <f>VLOOKUP($C1075,'Info on Coh Anal Stocks'!$A$6:$K$68,2,FALSE)</f>
        <v>PS</v>
      </c>
      <c r="M1075" s="14" t="str">
        <f>VLOOKUP($C1075,'Info on Coh Anal Stocks'!$A$6:$K$68,3,FALSE)</f>
        <v>NPS</v>
      </c>
      <c r="N1075" s="14" t="str">
        <f>VLOOKUP($C1075,'Info on Coh Anal Stocks'!$A$6:$K$68,4,FALSE)</f>
        <v>Skagit Spring Fingerling</v>
      </c>
      <c r="O1075" s="14">
        <f>VLOOKUP($C1075,'Info on Coh Anal Stocks'!$A$6:$K$68,5,FALSE)</f>
        <v>3</v>
      </c>
      <c r="P1075" s="14">
        <f>VLOOKUP($C1075,'Info on Coh Anal Stocks'!$A$6:$K$68,6,FALSE)</f>
        <v>2</v>
      </c>
      <c r="Q1075" s="14">
        <f>VLOOKUP($C1075,'Info on Coh Anal Stocks'!$A$6:$K$68,7,FALSE)</f>
        <v>4</v>
      </c>
      <c r="R1075" s="14">
        <f>VLOOKUP($C1075,'Info on Coh Anal Stocks'!$A$6:$K$68,8,FALSE)</f>
        <v>5</v>
      </c>
      <c r="S1075" s="14">
        <f>VLOOKUP($C1075,'Info on Coh Anal Stocks'!$A$6:$K$68,9,FALSE)</f>
        <v>1</v>
      </c>
      <c r="T1075" s="14">
        <f>VLOOKUP($C1075,'Info on Coh Anal Stocks'!$A$6:$K$68,10,FALSE)</f>
        <v>1</v>
      </c>
      <c r="U1075">
        <f t="shared" si="65"/>
        <v>1987</v>
      </c>
      <c r="V1075" s="14">
        <f>VLOOKUP($C1075,'Info on Coh Anal Stocks'!$A$6:$K$68,10,FALSE)</f>
        <v>1</v>
      </c>
      <c r="W1075" t="str">
        <f t="shared" si="66"/>
        <v>stream</v>
      </c>
      <c r="X1075">
        <f t="shared" si="67"/>
        <v>0</v>
      </c>
    </row>
    <row r="1076" spans="1:24" x14ac:dyDescent="0.25">
      <c r="A1076" s="14" t="str">
        <f t="shared" ref="A1076:A1139" si="68">CONCATENATE(C1076,D1076)</f>
        <v>SKF1986</v>
      </c>
      <c r="B1076" s="14" t="s">
        <v>36</v>
      </c>
      <c r="C1076" s="14" t="s">
        <v>65</v>
      </c>
      <c r="D1076" s="14">
        <v>1986</v>
      </c>
      <c r="E1076" s="19" t="s">
        <v>142</v>
      </c>
      <c r="F1076" s="14" t="s">
        <v>142</v>
      </c>
      <c r="G1076" s="14" t="s">
        <v>142</v>
      </c>
      <c r="H1076" s="14" t="s">
        <v>142</v>
      </c>
      <c r="I1076" s="14" t="s">
        <v>142</v>
      </c>
      <c r="J1076" s="14" t="s">
        <v>142</v>
      </c>
      <c r="K1076" s="14" t="s">
        <v>142</v>
      </c>
      <c r="L1076" s="14" t="str">
        <f>VLOOKUP($C1076,'Info on Coh Anal Stocks'!$A$6:$K$68,2,FALSE)</f>
        <v>PS</v>
      </c>
      <c r="M1076" s="14" t="str">
        <f>VLOOKUP($C1076,'Info on Coh Anal Stocks'!$A$6:$K$68,3,FALSE)</f>
        <v>NPS</v>
      </c>
      <c r="N1076" s="14" t="str">
        <f>VLOOKUP($C1076,'Info on Coh Anal Stocks'!$A$6:$K$68,4,FALSE)</f>
        <v>Skagit Spring Fingerling</v>
      </c>
      <c r="O1076" s="14">
        <f>VLOOKUP($C1076,'Info on Coh Anal Stocks'!$A$6:$K$68,5,FALSE)</f>
        <v>3</v>
      </c>
      <c r="P1076" s="14">
        <f>VLOOKUP($C1076,'Info on Coh Anal Stocks'!$A$6:$K$68,6,FALSE)</f>
        <v>2</v>
      </c>
      <c r="Q1076" s="14">
        <f>VLOOKUP($C1076,'Info on Coh Anal Stocks'!$A$6:$K$68,7,FALSE)</f>
        <v>4</v>
      </c>
      <c r="R1076" s="14">
        <f>VLOOKUP($C1076,'Info on Coh Anal Stocks'!$A$6:$K$68,8,FALSE)</f>
        <v>5</v>
      </c>
      <c r="S1076" s="14">
        <f>VLOOKUP($C1076,'Info on Coh Anal Stocks'!$A$6:$K$68,9,FALSE)</f>
        <v>1</v>
      </c>
      <c r="T1076" s="14">
        <f>VLOOKUP($C1076,'Info on Coh Anal Stocks'!$A$6:$K$68,10,FALSE)</f>
        <v>1</v>
      </c>
      <c r="U1076">
        <f t="shared" ref="U1076:U1139" si="69">IF($S1076=0,($D1076+1),($D1076+2))</f>
        <v>1988</v>
      </c>
      <c r="V1076" s="14">
        <f>VLOOKUP($C1076,'Info on Coh Anal Stocks'!$A$6:$K$68,10,FALSE)</f>
        <v>1</v>
      </c>
      <c r="W1076" t="str">
        <f t="shared" ref="W1076:W1139" si="70">IF(S1076=0,"ocean","stream")</f>
        <v>stream</v>
      </c>
      <c r="X1076" t="str">
        <f t="shared" si="67"/>
        <v>na</v>
      </c>
    </row>
    <row r="1077" spans="1:24" x14ac:dyDescent="0.25">
      <c r="A1077" s="14" t="str">
        <f t="shared" si="68"/>
        <v>SKF1987</v>
      </c>
      <c r="B1077" s="14" t="s">
        <v>36</v>
      </c>
      <c r="C1077" s="14" t="s">
        <v>65</v>
      </c>
      <c r="D1077" s="14">
        <v>1987</v>
      </c>
      <c r="E1077" s="19" t="s">
        <v>142</v>
      </c>
      <c r="F1077" s="19" t="s">
        <v>142</v>
      </c>
      <c r="G1077" s="19" t="s">
        <v>142</v>
      </c>
      <c r="H1077" s="14" t="s">
        <v>142</v>
      </c>
      <c r="I1077" s="14" t="s">
        <v>142</v>
      </c>
      <c r="J1077" s="14" t="s">
        <v>142</v>
      </c>
      <c r="K1077" s="14" t="s">
        <v>142</v>
      </c>
      <c r="L1077" s="14" t="str">
        <f>VLOOKUP($C1077,'Info on Coh Anal Stocks'!$A$6:$K$68,2,FALSE)</f>
        <v>PS</v>
      </c>
      <c r="M1077" s="14" t="str">
        <f>VLOOKUP($C1077,'Info on Coh Anal Stocks'!$A$6:$K$68,3,FALSE)</f>
        <v>NPS</v>
      </c>
      <c r="N1077" s="14" t="str">
        <f>VLOOKUP($C1077,'Info on Coh Anal Stocks'!$A$6:$K$68,4,FALSE)</f>
        <v>Skagit Spring Fingerling</v>
      </c>
      <c r="O1077" s="14">
        <f>VLOOKUP($C1077,'Info on Coh Anal Stocks'!$A$6:$K$68,5,FALSE)</f>
        <v>3</v>
      </c>
      <c r="P1077" s="14">
        <f>VLOOKUP($C1077,'Info on Coh Anal Stocks'!$A$6:$K$68,6,FALSE)</f>
        <v>2</v>
      </c>
      <c r="Q1077" s="14">
        <f>VLOOKUP($C1077,'Info on Coh Anal Stocks'!$A$6:$K$68,7,FALSE)</f>
        <v>4</v>
      </c>
      <c r="R1077" s="14">
        <f>VLOOKUP($C1077,'Info on Coh Anal Stocks'!$A$6:$K$68,8,FALSE)</f>
        <v>5</v>
      </c>
      <c r="S1077" s="14">
        <f>VLOOKUP($C1077,'Info on Coh Anal Stocks'!$A$6:$K$68,9,FALSE)</f>
        <v>1</v>
      </c>
      <c r="T1077" s="14">
        <f>VLOOKUP($C1077,'Info on Coh Anal Stocks'!$A$6:$K$68,10,FALSE)</f>
        <v>1</v>
      </c>
      <c r="U1077">
        <f t="shared" si="69"/>
        <v>1989</v>
      </c>
      <c r="V1077" s="14">
        <f>VLOOKUP($C1077,'Info on Coh Anal Stocks'!$A$6:$K$68,10,FALSE)</f>
        <v>1</v>
      </c>
      <c r="W1077" t="str">
        <f t="shared" si="70"/>
        <v>stream</v>
      </c>
      <c r="X1077" t="str">
        <f t="shared" si="67"/>
        <v>na</v>
      </c>
    </row>
    <row r="1078" spans="1:24" x14ac:dyDescent="0.25">
      <c r="A1078" s="14" t="str">
        <f t="shared" si="68"/>
        <v>SKF1988</v>
      </c>
      <c r="B1078" s="14" t="s">
        <v>36</v>
      </c>
      <c r="C1078" s="14" t="s">
        <v>65</v>
      </c>
      <c r="D1078" s="14">
        <v>1988</v>
      </c>
      <c r="E1078" s="14" t="s">
        <v>142</v>
      </c>
      <c r="F1078" s="14" t="s">
        <v>142</v>
      </c>
      <c r="G1078" s="14" t="s">
        <v>142</v>
      </c>
      <c r="H1078" s="14" t="s">
        <v>142</v>
      </c>
      <c r="I1078" s="14" t="s">
        <v>142</v>
      </c>
      <c r="J1078" s="14" t="s">
        <v>142</v>
      </c>
      <c r="K1078" s="14" t="s">
        <v>142</v>
      </c>
      <c r="L1078" s="14" t="str">
        <f>VLOOKUP($C1078,'Info on Coh Anal Stocks'!$A$6:$K$68,2,FALSE)</f>
        <v>PS</v>
      </c>
      <c r="M1078" s="14" t="str">
        <f>VLOOKUP($C1078,'Info on Coh Anal Stocks'!$A$6:$K$68,3,FALSE)</f>
        <v>NPS</v>
      </c>
      <c r="N1078" s="14" t="str">
        <f>VLOOKUP($C1078,'Info on Coh Anal Stocks'!$A$6:$K$68,4,FALSE)</f>
        <v>Skagit Spring Fingerling</v>
      </c>
      <c r="O1078" s="14">
        <f>VLOOKUP($C1078,'Info on Coh Anal Stocks'!$A$6:$K$68,5,FALSE)</f>
        <v>3</v>
      </c>
      <c r="P1078" s="14">
        <f>VLOOKUP($C1078,'Info on Coh Anal Stocks'!$A$6:$K$68,6,FALSE)</f>
        <v>2</v>
      </c>
      <c r="Q1078" s="14">
        <f>VLOOKUP($C1078,'Info on Coh Anal Stocks'!$A$6:$K$68,7,FALSE)</f>
        <v>4</v>
      </c>
      <c r="R1078" s="14">
        <f>VLOOKUP($C1078,'Info on Coh Anal Stocks'!$A$6:$K$68,8,FALSE)</f>
        <v>5</v>
      </c>
      <c r="S1078" s="14">
        <f>VLOOKUP($C1078,'Info on Coh Anal Stocks'!$A$6:$K$68,9,FALSE)</f>
        <v>1</v>
      </c>
      <c r="T1078" s="14">
        <f>VLOOKUP($C1078,'Info on Coh Anal Stocks'!$A$6:$K$68,10,FALSE)</f>
        <v>1</v>
      </c>
      <c r="U1078">
        <f t="shared" si="69"/>
        <v>1990</v>
      </c>
      <c r="V1078" s="14">
        <f>VLOOKUP($C1078,'Info on Coh Anal Stocks'!$A$6:$K$68,10,FALSE)</f>
        <v>1</v>
      </c>
      <c r="W1078" t="str">
        <f t="shared" si="70"/>
        <v>stream</v>
      </c>
      <c r="X1078" t="str">
        <f t="shared" si="67"/>
        <v>na</v>
      </c>
    </row>
    <row r="1079" spans="1:24" x14ac:dyDescent="0.25">
      <c r="A1079" s="14" t="str">
        <f t="shared" si="68"/>
        <v>SKF1989</v>
      </c>
      <c r="B1079" s="14" t="s">
        <v>36</v>
      </c>
      <c r="C1079" s="14" t="s">
        <v>65</v>
      </c>
      <c r="D1079" s="14">
        <v>1989</v>
      </c>
      <c r="E1079" s="14" t="s">
        <v>142</v>
      </c>
      <c r="F1079" s="14" t="s">
        <v>142</v>
      </c>
      <c r="G1079" s="14" t="s">
        <v>142</v>
      </c>
      <c r="H1079" s="14" t="s">
        <v>142</v>
      </c>
      <c r="I1079" s="14" t="s">
        <v>142</v>
      </c>
      <c r="J1079" s="14" t="s">
        <v>142</v>
      </c>
      <c r="K1079" s="14" t="s">
        <v>142</v>
      </c>
      <c r="L1079" s="14" t="str">
        <f>VLOOKUP($C1079,'Info on Coh Anal Stocks'!$A$6:$K$68,2,FALSE)</f>
        <v>PS</v>
      </c>
      <c r="M1079" s="14" t="str">
        <f>VLOOKUP($C1079,'Info on Coh Anal Stocks'!$A$6:$K$68,3,FALSE)</f>
        <v>NPS</v>
      </c>
      <c r="N1079" s="14" t="str">
        <f>VLOOKUP($C1079,'Info on Coh Anal Stocks'!$A$6:$K$68,4,FALSE)</f>
        <v>Skagit Spring Fingerling</v>
      </c>
      <c r="O1079" s="14">
        <f>VLOOKUP($C1079,'Info on Coh Anal Stocks'!$A$6:$K$68,5,FALSE)</f>
        <v>3</v>
      </c>
      <c r="P1079" s="14">
        <f>VLOOKUP($C1079,'Info on Coh Anal Stocks'!$A$6:$K$68,6,FALSE)</f>
        <v>2</v>
      </c>
      <c r="Q1079" s="14">
        <f>VLOOKUP($C1079,'Info on Coh Anal Stocks'!$A$6:$K$68,7,FALSE)</f>
        <v>4</v>
      </c>
      <c r="R1079" s="14">
        <f>VLOOKUP($C1079,'Info on Coh Anal Stocks'!$A$6:$K$68,8,FALSE)</f>
        <v>5</v>
      </c>
      <c r="S1079" s="14">
        <f>VLOOKUP($C1079,'Info on Coh Anal Stocks'!$A$6:$K$68,9,FALSE)</f>
        <v>1</v>
      </c>
      <c r="T1079" s="14">
        <f>VLOOKUP($C1079,'Info on Coh Anal Stocks'!$A$6:$K$68,10,FALSE)</f>
        <v>1</v>
      </c>
      <c r="U1079">
        <f t="shared" si="69"/>
        <v>1991</v>
      </c>
      <c r="V1079" s="14">
        <f>VLOOKUP($C1079,'Info on Coh Anal Stocks'!$A$6:$K$68,10,FALSE)</f>
        <v>1</v>
      </c>
      <c r="W1079" t="str">
        <f t="shared" si="70"/>
        <v>stream</v>
      </c>
      <c r="X1079" t="str">
        <f t="shared" si="67"/>
        <v>na</v>
      </c>
    </row>
    <row r="1080" spans="1:24" x14ac:dyDescent="0.25">
      <c r="A1080" s="14" t="str">
        <f t="shared" si="68"/>
        <v>SKF1990</v>
      </c>
      <c r="B1080" s="14" t="s">
        <v>36</v>
      </c>
      <c r="C1080" s="14" t="s">
        <v>65</v>
      </c>
      <c r="D1080" s="14">
        <v>1990</v>
      </c>
      <c r="E1080" s="14" t="s">
        <v>142</v>
      </c>
      <c r="F1080" s="14" t="s">
        <v>142</v>
      </c>
      <c r="G1080" s="14" t="s">
        <v>142</v>
      </c>
      <c r="H1080" s="14" t="s">
        <v>142</v>
      </c>
      <c r="I1080" s="14" t="s">
        <v>142</v>
      </c>
      <c r="J1080" s="14" t="s">
        <v>142</v>
      </c>
      <c r="K1080" s="14" t="s">
        <v>142</v>
      </c>
      <c r="L1080" s="14" t="str">
        <f>VLOOKUP($C1080,'Info on Coh Anal Stocks'!$A$6:$K$68,2,FALSE)</f>
        <v>PS</v>
      </c>
      <c r="M1080" s="14" t="str">
        <f>VLOOKUP($C1080,'Info on Coh Anal Stocks'!$A$6:$K$68,3,FALSE)</f>
        <v>NPS</v>
      </c>
      <c r="N1080" s="14" t="str">
        <f>VLOOKUP($C1080,'Info on Coh Anal Stocks'!$A$6:$K$68,4,FALSE)</f>
        <v>Skagit Spring Fingerling</v>
      </c>
      <c r="O1080" s="14">
        <f>VLOOKUP($C1080,'Info on Coh Anal Stocks'!$A$6:$K$68,5,FALSE)</f>
        <v>3</v>
      </c>
      <c r="P1080" s="14">
        <f>VLOOKUP($C1080,'Info on Coh Anal Stocks'!$A$6:$K$68,6,FALSE)</f>
        <v>2</v>
      </c>
      <c r="Q1080" s="14">
        <f>VLOOKUP($C1080,'Info on Coh Anal Stocks'!$A$6:$K$68,7,FALSE)</f>
        <v>4</v>
      </c>
      <c r="R1080" s="14">
        <f>VLOOKUP($C1080,'Info on Coh Anal Stocks'!$A$6:$K$68,8,FALSE)</f>
        <v>5</v>
      </c>
      <c r="S1080" s="14">
        <f>VLOOKUP($C1080,'Info on Coh Anal Stocks'!$A$6:$K$68,9,FALSE)</f>
        <v>1</v>
      </c>
      <c r="T1080" s="14">
        <f>VLOOKUP($C1080,'Info on Coh Anal Stocks'!$A$6:$K$68,10,FALSE)</f>
        <v>1</v>
      </c>
      <c r="U1080">
        <f t="shared" si="69"/>
        <v>1992</v>
      </c>
      <c r="V1080" s="14">
        <f>VLOOKUP($C1080,'Info on Coh Anal Stocks'!$A$6:$K$68,10,FALSE)</f>
        <v>1</v>
      </c>
      <c r="W1080" t="str">
        <f t="shared" si="70"/>
        <v>stream</v>
      </c>
      <c r="X1080" t="str">
        <f t="shared" si="67"/>
        <v>na</v>
      </c>
    </row>
    <row r="1081" spans="1:24" x14ac:dyDescent="0.25">
      <c r="A1081" s="14" t="str">
        <f t="shared" si="68"/>
        <v>SKF1991</v>
      </c>
      <c r="B1081" s="14" t="s">
        <v>36</v>
      </c>
      <c r="C1081" s="14" t="s">
        <v>65</v>
      </c>
      <c r="D1081" s="14">
        <v>1991</v>
      </c>
      <c r="E1081" s="14" t="s">
        <v>142</v>
      </c>
      <c r="F1081" s="14" t="s">
        <v>142</v>
      </c>
      <c r="G1081" s="14" t="s">
        <v>142</v>
      </c>
      <c r="H1081" s="14" t="s">
        <v>142</v>
      </c>
      <c r="I1081" s="14" t="s">
        <v>142</v>
      </c>
      <c r="J1081" s="14" t="s">
        <v>142</v>
      </c>
      <c r="K1081" s="14" t="s">
        <v>142</v>
      </c>
      <c r="L1081" s="14" t="str">
        <f>VLOOKUP($C1081,'Info on Coh Anal Stocks'!$A$6:$K$68,2,FALSE)</f>
        <v>PS</v>
      </c>
      <c r="M1081" s="14" t="str">
        <f>VLOOKUP($C1081,'Info on Coh Anal Stocks'!$A$6:$K$68,3,FALSE)</f>
        <v>NPS</v>
      </c>
      <c r="N1081" s="14" t="str">
        <f>VLOOKUP($C1081,'Info on Coh Anal Stocks'!$A$6:$K$68,4,FALSE)</f>
        <v>Skagit Spring Fingerling</v>
      </c>
      <c r="O1081" s="14">
        <f>VLOOKUP($C1081,'Info on Coh Anal Stocks'!$A$6:$K$68,5,FALSE)</f>
        <v>3</v>
      </c>
      <c r="P1081" s="14">
        <f>VLOOKUP($C1081,'Info on Coh Anal Stocks'!$A$6:$K$68,6,FALSE)</f>
        <v>2</v>
      </c>
      <c r="Q1081" s="14">
        <f>VLOOKUP($C1081,'Info on Coh Anal Stocks'!$A$6:$K$68,7,FALSE)</f>
        <v>4</v>
      </c>
      <c r="R1081" s="14">
        <f>VLOOKUP($C1081,'Info on Coh Anal Stocks'!$A$6:$K$68,8,FALSE)</f>
        <v>5</v>
      </c>
      <c r="S1081" s="14">
        <f>VLOOKUP($C1081,'Info on Coh Anal Stocks'!$A$6:$K$68,9,FALSE)</f>
        <v>1</v>
      </c>
      <c r="T1081" s="14">
        <f>VLOOKUP($C1081,'Info on Coh Anal Stocks'!$A$6:$K$68,10,FALSE)</f>
        <v>1</v>
      </c>
      <c r="U1081">
        <f t="shared" si="69"/>
        <v>1993</v>
      </c>
      <c r="V1081" s="14">
        <f>VLOOKUP($C1081,'Info on Coh Anal Stocks'!$A$6:$K$68,10,FALSE)</f>
        <v>1</v>
      </c>
      <c r="W1081" t="str">
        <f t="shared" si="70"/>
        <v>stream</v>
      </c>
      <c r="X1081" t="str">
        <f t="shared" si="67"/>
        <v>na</v>
      </c>
    </row>
    <row r="1082" spans="1:24" x14ac:dyDescent="0.25">
      <c r="A1082" s="14" t="str">
        <f t="shared" si="68"/>
        <v>SKF1992</v>
      </c>
      <c r="B1082" s="14" t="s">
        <v>36</v>
      </c>
      <c r="C1082" s="14" t="s">
        <v>65</v>
      </c>
      <c r="D1082" s="14">
        <v>1992</v>
      </c>
      <c r="E1082" s="14" t="s">
        <v>142</v>
      </c>
      <c r="F1082" s="14" t="s">
        <v>142</v>
      </c>
      <c r="G1082" s="14" t="s">
        <v>142</v>
      </c>
      <c r="H1082" s="14" t="s">
        <v>142</v>
      </c>
      <c r="I1082" s="14" t="s">
        <v>142</v>
      </c>
      <c r="J1082" s="14" t="s">
        <v>142</v>
      </c>
      <c r="K1082" s="14" t="s">
        <v>142</v>
      </c>
      <c r="L1082" s="14" t="str">
        <f>VLOOKUP($C1082,'Info on Coh Anal Stocks'!$A$6:$K$68,2,FALSE)</f>
        <v>PS</v>
      </c>
      <c r="M1082" s="14" t="str">
        <f>VLOOKUP($C1082,'Info on Coh Anal Stocks'!$A$6:$K$68,3,FALSE)</f>
        <v>NPS</v>
      </c>
      <c r="N1082" s="14" t="str">
        <f>VLOOKUP($C1082,'Info on Coh Anal Stocks'!$A$6:$K$68,4,FALSE)</f>
        <v>Skagit Spring Fingerling</v>
      </c>
      <c r="O1082" s="14">
        <f>VLOOKUP($C1082,'Info on Coh Anal Stocks'!$A$6:$K$68,5,FALSE)</f>
        <v>3</v>
      </c>
      <c r="P1082" s="14">
        <f>VLOOKUP($C1082,'Info on Coh Anal Stocks'!$A$6:$K$68,6,FALSE)</f>
        <v>2</v>
      </c>
      <c r="Q1082" s="14">
        <f>VLOOKUP($C1082,'Info on Coh Anal Stocks'!$A$6:$K$68,7,FALSE)</f>
        <v>4</v>
      </c>
      <c r="R1082" s="14">
        <f>VLOOKUP($C1082,'Info on Coh Anal Stocks'!$A$6:$K$68,8,FALSE)</f>
        <v>5</v>
      </c>
      <c r="S1082" s="14">
        <f>VLOOKUP($C1082,'Info on Coh Anal Stocks'!$A$6:$K$68,9,FALSE)</f>
        <v>1</v>
      </c>
      <c r="T1082" s="14">
        <f>VLOOKUP($C1082,'Info on Coh Anal Stocks'!$A$6:$K$68,10,FALSE)</f>
        <v>1</v>
      </c>
      <c r="U1082">
        <f t="shared" si="69"/>
        <v>1994</v>
      </c>
      <c r="V1082" s="14">
        <f>VLOOKUP($C1082,'Info on Coh Anal Stocks'!$A$6:$K$68,10,FALSE)</f>
        <v>1</v>
      </c>
      <c r="W1082" t="str">
        <f t="shared" si="70"/>
        <v>stream</v>
      </c>
      <c r="X1082" t="str">
        <f t="shared" si="67"/>
        <v>na</v>
      </c>
    </row>
    <row r="1083" spans="1:24" x14ac:dyDescent="0.25">
      <c r="A1083" s="14" t="str">
        <f t="shared" si="68"/>
        <v>SKF1993</v>
      </c>
      <c r="B1083" s="14" t="s">
        <v>36</v>
      </c>
      <c r="C1083" s="14" t="s">
        <v>65</v>
      </c>
      <c r="D1083" s="14">
        <v>1993</v>
      </c>
      <c r="E1083" s="14">
        <v>2.368161E-4</v>
      </c>
      <c r="F1083" s="14">
        <v>2.8900950000000001E-3</v>
      </c>
      <c r="G1083" s="14">
        <v>7.5368470000000002E-3</v>
      </c>
      <c r="H1083" s="14">
        <v>2</v>
      </c>
      <c r="I1083" s="14">
        <v>5</v>
      </c>
      <c r="J1083" s="14" t="s">
        <v>238</v>
      </c>
      <c r="K1083" s="14">
        <v>5</v>
      </c>
      <c r="L1083" s="14" t="str">
        <f>VLOOKUP($C1083,'Info on Coh Anal Stocks'!$A$6:$K$68,2,FALSE)</f>
        <v>PS</v>
      </c>
      <c r="M1083" s="14" t="str">
        <f>VLOOKUP($C1083,'Info on Coh Anal Stocks'!$A$6:$K$68,3,FALSE)</f>
        <v>NPS</v>
      </c>
      <c r="N1083" s="14" t="str">
        <f>VLOOKUP($C1083,'Info on Coh Anal Stocks'!$A$6:$K$68,4,FALSE)</f>
        <v>Skagit Spring Fingerling</v>
      </c>
      <c r="O1083" s="14">
        <f>VLOOKUP($C1083,'Info on Coh Anal Stocks'!$A$6:$K$68,5,FALSE)</f>
        <v>3</v>
      </c>
      <c r="P1083" s="14">
        <f>VLOOKUP($C1083,'Info on Coh Anal Stocks'!$A$6:$K$68,6,FALSE)</f>
        <v>2</v>
      </c>
      <c r="Q1083" s="14">
        <f>VLOOKUP($C1083,'Info on Coh Anal Stocks'!$A$6:$K$68,7,FALSE)</f>
        <v>4</v>
      </c>
      <c r="R1083" s="14">
        <f>VLOOKUP($C1083,'Info on Coh Anal Stocks'!$A$6:$K$68,8,FALSE)</f>
        <v>5</v>
      </c>
      <c r="S1083" s="14">
        <f>VLOOKUP($C1083,'Info on Coh Anal Stocks'!$A$6:$K$68,9,FALSE)</f>
        <v>1</v>
      </c>
      <c r="T1083" s="14">
        <f>VLOOKUP($C1083,'Info on Coh Anal Stocks'!$A$6:$K$68,10,FALSE)</f>
        <v>1</v>
      </c>
      <c r="U1083">
        <f t="shared" si="69"/>
        <v>1995</v>
      </c>
      <c r="V1083" s="14">
        <f>VLOOKUP($C1083,'Info on Coh Anal Stocks'!$A$6:$K$68,10,FALSE)</f>
        <v>1</v>
      </c>
      <c r="W1083" t="str">
        <f t="shared" si="70"/>
        <v>stream</v>
      </c>
      <c r="X1083">
        <f t="shared" si="67"/>
        <v>0</v>
      </c>
    </row>
    <row r="1084" spans="1:24" x14ac:dyDescent="0.25">
      <c r="A1084" s="14" t="str">
        <f t="shared" si="68"/>
        <v>SKF1994</v>
      </c>
      <c r="B1084" s="14" t="s">
        <v>36</v>
      </c>
      <c r="C1084" s="14" t="s">
        <v>65</v>
      </c>
      <c r="D1084" s="14">
        <v>1994</v>
      </c>
      <c r="E1084" s="14">
        <v>9.0651749999999998E-4</v>
      </c>
      <c r="F1084" s="14">
        <v>4.778132E-3</v>
      </c>
      <c r="G1084" s="14">
        <v>1.1722049999999999E-2</v>
      </c>
      <c r="H1084" s="14">
        <v>2</v>
      </c>
      <c r="I1084" s="14">
        <v>5</v>
      </c>
      <c r="J1084" s="14" t="s">
        <v>238</v>
      </c>
      <c r="K1084" s="14">
        <v>5</v>
      </c>
      <c r="L1084" s="14" t="str">
        <f>VLOOKUP($C1084,'Info on Coh Anal Stocks'!$A$6:$K$68,2,FALSE)</f>
        <v>PS</v>
      </c>
      <c r="M1084" s="14" t="str">
        <f>VLOOKUP($C1084,'Info on Coh Anal Stocks'!$A$6:$K$68,3,FALSE)</f>
        <v>NPS</v>
      </c>
      <c r="N1084" s="14" t="str">
        <f>VLOOKUP($C1084,'Info on Coh Anal Stocks'!$A$6:$K$68,4,FALSE)</f>
        <v>Skagit Spring Fingerling</v>
      </c>
      <c r="O1084" s="14">
        <f>VLOOKUP($C1084,'Info on Coh Anal Stocks'!$A$6:$K$68,5,FALSE)</f>
        <v>3</v>
      </c>
      <c r="P1084" s="14">
        <f>VLOOKUP($C1084,'Info on Coh Anal Stocks'!$A$6:$K$68,6,FALSE)</f>
        <v>2</v>
      </c>
      <c r="Q1084" s="14">
        <f>VLOOKUP($C1084,'Info on Coh Anal Stocks'!$A$6:$K$68,7,FALSE)</f>
        <v>4</v>
      </c>
      <c r="R1084" s="14">
        <f>VLOOKUP($C1084,'Info on Coh Anal Stocks'!$A$6:$K$68,8,FALSE)</f>
        <v>5</v>
      </c>
      <c r="S1084" s="14">
        <f>VLOOKUP($C1084,'Info on Coh Anal Stocks'!$A$6:$K$68,9,FALSE)</f>
        <v>1</v>
      </c>
      <c r="T1084" s="14">
        <f>VLOOKUP($C1084,'Info on Coh Anal Stocks'!$A$6:$K$68,10,FALSE)</f>
        <v>1</v>
      </c>
      <c r="U1084">
        <f t="shared" si="69"/>
        <v>1996</v>
      </c>
      <c r="V1084" s="14">
        <f>VLOOKUP($C1084,'Info on Coh Anal Stocks'!$A$6:$K$68,10,FALSE)</f>
        <v>1</v>
      </c>
      <c r="W1084" t="str">
        <f t="shared" si="70"/>
        <v>stream</v>
      </c>
      <c r="X1084">
        <f t="shared" si="67"/>
        <v>0</v>
      </c>
    </row>
    <row r="1085" spans="1:24" x14ac:dyDescent="0.25">
      <c r="A1085" s="14" t="str">
        <f t="shared" si="68"/>
        <v>SKF1995</v>
      </c>
      <c r="B1085" s="14" t="s">
        <v>36</v>
      </c>
      <c r="C1085" s="14" t="s">
        <v>65</v>
      </c>
      <c r="D1085" s="14">
        <v>1995</v>
      </c>
      <c r="E1085" s="14">
        <v>3.568755E-4</v>
      </c>
      <c r="F1085" s="14">
        <v>2.658943E-3</v>
      </c>
      <c r="G1085" s="14">
        <v>7.1039270000000003E-3</v>
      </c>
      <c r="H1085" s="14">
        <v>2</v>
      </c>
      <c r="I1085" s="14">
        <v>5</v>
      </c>
      <c r="J1085" s="14" t="s">
        <v>238</v>
      </c>
      <c r="K1085" s="14">
        <v>5</v>
      </c>
      <c r="L1085" s="14" t="str">
        <f>VLOOKUP($C1085,'Info on Coh Anal Stocks'!$A$6:$K$68,2,FALSE)</f>
        <v>PS</v>
      </c>
      <c r="M1085" s="14" t="str">
        <f>VLOOKUP($C1085,'Info on Coh Anal Stocks'!$A$6:$K$68,3,FALSE)</f>
        <v>NPS</v>
      </c>
      <c r="N1085" s="14" t="str">
        <f>VLOOKUP($C1085,'Info on Coh Anal Stocks'!$A$6:$K$68,4,FALSE)</f>
        <v>Skagit Spring Fingerling</v>
      </c>
      <c r="O1085" s="14">
        <f>VLOOKUP($C1085,'Info on Coh Anal Stocks'!$A$6:$K$68,5,FALSE)</f>
        <v>3</v>
      </c>
      <c r="P1085" s="14">
        <f>VLOOKUP($C1085,'Info on Coh Anal Stocks'!$A$6:$K$68,6,FALSE)</f>
        <v>2</v>
      </c>
      <c r="Q1085" s="14">
        <f>VLOOKUP($C1085,'Info on Coh Anal Stocks'!$A$6:$K$68,7,FALSE)</f>
        <v>4</v>
      </c>
      <c r="R1085" s="14">
        <f>VLOOKUP($C1085,'Info on Coh Anal Stocks'!$A$6:$K$68,8,FALSE)</f>
        <v>5</v>
      </c>
      <c r="S1085" s="14">
        <f>VLOOKUP($C1085,'Info on Coh Anal Stocks'!$A$6:$K$68,9,FALSE)</f>
        <v>1</v>
      </c>
      <c r="T1085" s="14">
        <f>VLOOKUP($C1085,'Info on Coh Anal Stocks'!$A$6:$K$68,10,FALSE)</f>
        <v>1</v>
      </c>
      <c r="U1085">
        <f t="shared" si="69"/>
        <v>1997</v>
      </c>
      <c r="V1085" s="14">
        <f>VLOOKUP($C1085,'Info on Coh Anal Stocks'!$A$6:$K$68,10,FALSE)</f>
        <v>1</v>
      </c>
      <c r="W1085" t="str">
        <f t="shared" si="70"/>
        <v>stream</v>
      </c>
      <c r="X1085">
        <f t="shared" si="67"/>
        <v>0</v>
      </c>
    </row>
    <row r="1086" spans="1:24" x14ac:dyDescent="0.25">
      <c r="A1086" s="14" t="str">
        <f t="shared" si="68"/>
        <v>SKF1996</v>
      </c>
      <c r="B1086" s="14" t="s">
        <v>36</v>
      </c>
      <c r="C1086" s="14" t="s">
        <v>65</v>
      </c>
      <c r="D1086" s="14">
        <v>1996</v>
      </c>
      <c r="E1086" s="14">
        <v>1.705121E-3</v>
      </c>
      <c r="F1086" s="14">
        <v>1.6545210000000001E-2</v>
      </c>
      <c r="G1086" s="14">
        <v>4.1351869999999999E-2</v>
      </c>
      <c r="H1086" s="14">
        <v>2</v>
      </c>
      <c r="I1086" s="14">
        <v>5</v>
      </c>
      <c r="J1086" s="14" t="s">
        <v>238</v>
      </c>
      <c r="K1086" s="14">
        <v>5</v>
      </c>
      <c r="L1086" s="14" t="str">
        <f>VLOOKUP($C1086,'Info on Coh Anal Stocks'!$A$6:$K$68,2,FALSE)</f>
        <v>PS</v>
      </c>
      <c r="M1086" s="14" t="str">
        <f>VLOOKUP($C1086,'Info on Coh Anal Stocks'!$A$6:$K$68,3,FALSE)</f>
        <v>NPS</v>
      </c>
      <c r="N1086" s="14" t="str">
        <f>VLOOKUP($C1086,'Info on Coh Anal Stocks'!$A$6:$K$68,4,FALSE)</f>
        <v>Skagit Spring Fingerling</v>
      </c>
      <c r="O1086" s="14">
        <f>VLOOKUP($C1086,'Info on Coh Anal Stocks'!$A$6:$K$68,5,FALSE)</f>
        <v>3</v>
      </c>
      <c r="P1086" s="14">
        <f>VLOOKUP($C1086,'Info on Coh Anal Stocks'!$A$6:$K$68,6,FALSE)</f>
        <v>2</v>
      </c>
      <c r="Q1086" s="14">
        <f>VLOOKUP($C1086,'Info on Coh Anal Stocks'!$A$6:$K$68,7,FALSE)</f>
        <v>4</v>
      </c>
      <c r="R1086" s="14">
        <f>VLOOKUP($C1086,'Info on Coh Anal Stocks'!$A$6:$K$68,8,FALSE)</f>
        <v>5</v>
      </c>
      <c r="S1086" s="14">
        <f>VLOOKUP($C1086,'Info on Coh Anal Stocks'!$A$6:$K$68,9,FALSE)</f>
        <v>1</v>
      </c>
      <c r="T1086" s="14">
        <f>VLOOKUP($C1086,'Info on Coh Anal Stocks'!$A$6:$K$68,10,FALSE)</f>
        <v>1</v>
      </c>
      <c r="U1086">
        <f t="shared" si="69"/>
        <v>1998</v>
      </c>
      <c r="V1086" s="14">
        <f>VLOOKUP($C1086,'Info on Coh Anal Stocks'!$A$6:$K$68,10,FALSE)</f>
        <v>1</v>
      </c>
      <c r="W1086" t="str">
        <f t="shared" si="70"/>
        <v>stream</v>
      </c>
      <c r="X1086">
        <f t="shared" si="67"/>
        <v>0</v>
      </c>
    </row>
    <row r="1087" spans="1:24" x14ac:dyDescent="0.25">
      <c r="A1087" s="14" t="str">
        <f t="shared" si="68"/>
        <v>SKF1997</v>
      </c>
      <c r="B1087" s="14" t="s">
        <v>36</v>
      </c>
      <c r="C1087" s="14" t="s">
        <v>65</v>
      </c>
      <c r="D1087" s="14">
        <v>1997</v>
      </c>
      <c r="E1087" s="14">
        <v>3.3019720000000002E-4</v>
      </c>
      <c r="F1087" s="14">
        <v>5.2834650000000002E-3</v>
      </c>
      <c r="G1087" s="14">
        <v>1.4205819999999999E-2</v>
      </c>
      <c r="H1087" s="14">
        <v>2</v>
      </c>
      <c r="I1087" s="14">
        <v>5</v>
      </c>
      <c r="J1087" s="14" t="s">
        <v>238</v>
      </c>
      <c r="K1087" s="14">
        <v>5</v>
      </c>
      <c r="L1087" s="14" t="str">
        <f>VLOOKUP($C1087,'Info on Coh Anal Stocks'!$A$6:$K$68,2,FALSE)</f>
        <v>PS</v>
      </c>
      <c r="M1087" s="14" t="str">
        <f>VLOOKUP($C1087,'Info on Coh Anal Stocks'!$A$6:$K$68,3,FALSE)</f>
        <v>NPS</v>
      </c>
      <c r="N1087" s="14" t="str">
        <f>VLOOKUP($C1087,'Info on Coh Anal Stocks'!$A$6:$K$68,4,FALSE)</f>
        <v>Skagit Spring Fingerling</v>
      </c>
      <c r="O1087" s="14">
        <f>VLOOKUP($C1087,'Info on Coh Anal Stocks'!$A$6:$K$68,5,FALSE)</f>
        <v>3</v>
      </c>
      <c r="P1087" s="14">
        <f>VLOOKUP($C1087,'Info on Coh Anal Stocks'!$A$6:$K$68,6,FALSE)</f>
        <v>2</v>
      </c>
      <c r="Q1087" s="14">
        <f>VLOOKUP($C1087,'Info on Coh Anal Stocks'!$A$6:$K$68,7,FALSE)</f>
        <v>4</v>
      </c>
      <c r="R1087" s="14">
        <f>VLOOKUP($C1087,'Info on Coh Anal Stocks'!$A$6:$K$68,8,FALSE)</f>
        <v>5</v>
      </c>
      <c r="S1087" s="14">
        <f>VLOOKUP($C1087,'Info on Coh Anal Stocks'!$A$6:$K$68,9,FALSE)</f>
        <v>1</v>
      </c>
      <c r="T1087" s="14">
        <f>VLOOKUP($C1087,'Info on Coh Anal Stocks'!$A$6:$K$68,10,FALSE)</f>
        <v>1</v>
      </c>
      <c r="U1087">
        <f t="shared" si="69"/>
        <v>1999</v>
      </c>
      <c r="V1087" s="14">
        <f>VLOOKUP($C1087,'Info on Coh Anal Stocks'!$A$6:$K$68,10,FALSE)</f>
        <v>1</v>
      </c>
      <c r="W1087" t="str">
        <f t="shared" si="70"/>
        <v>stream</v>
      </c>
      <c r="X1087">
        <f t="shared" si="67"/>
        <v>0</v>
      </c>
    </row>
    <row r="1088" spans="1:24" x14ac:dyDescent="0.25">
      <c r="A1088" s="14" t="str">
        <f t="shared" si="68"/>
        <v>SKF1998</v>
      </c>
      <c r="B1088" s="14" t="s">
        <v>36</v>
      </c>
      <c r="C1088" s="14" t="s">
        <v>65</v>
      </c>
      <c r="D1088" s="14">
        <v>1998</v>
      </c>
      <c r="E1088" s="14">
        <v>5.7396210000000005E-4</v>
      </c>
      <c r="F1088" s="14">
        <v>1.0551680000000001E-2</v>
      </c>
      <c r="G1088" s="14">
        <v>2.818557E-2</v>
      </c>
      <c r="H1088" s="14">
        <v>2</v>
      </c>
      <c r="I1088" s="14">
        <v>5</v>
      </c>
      <c r="J1088" s="14" t="s">
        <v>238</v>
      </c>
      <c r="K1088" s="14">
        <v>5</v>
      </c>
      <c r="L1088" s="14" t="str">
        <f>VLOOKUP($C1088,'Info on Coh Anal Stocks'!$A$6:$K$68,2,FALSE)</f>
        <v>PS</v>
      </c>
      <c r="M1088" s="14" t="str">
        <f>VLOOKUP($C1088,'Info on Coh Anal Stocks'!$A$6:$K$68,3,FALSE)</f>
        <v>NPS</v>
      </c>
      <c r="N1088" s="14" t="str">
        <f>VLOOKUP($C1088,'Info on Coh Anal Stocks'!$A$6:$K$68,4,FALSE)</f>
        <v>Skagit Spring Fingerling</v>
      </c>
      <c r="O1088" s="14">
        <f>VLOOKUP($C1088,'Info on Coh Anal Stocks'!$A$6:$K$68,5,FALSE)</f>
        <v>3</v>
      </c>
      <c r="P1088" s="14">
        <f>VLOOKUP($C1088,'Info on Coh Anal Stocks'!$A$6:$K$68,6,FALSE)</f>
        <v>2</v>
      </c>
      <c r="Q1088" s="14">
        <f>VLOOKUP($C1088,'Info on Coh Anal Stocks'!$A$6:$K$68,7,FALSE)</f>
        <v>4</v>
      </c>
      <c r="R1088" s="14">
        <f>VLOOKUP($C1088,'Info on Coh Anal Stocks'!$A$6:$K$68,8,FALSE)</f>
        <v>5</v>
      </c>
      <c r="S1088" s="14">
        <f>VLOOKUP($C1088,'Info on Coh Anal Stocks'!$A$6:$K$68,9,FALSE)</f>
        <v>1</v>
      </c>
      <c r="T1088" s="14">
        <f>VLOOKUP($C1088,'Info on Coh Anal Stocks'!$A$6:$K$68,10,FALSE)</f>
        <v>1</v>
      </c>
      <c r="U1088">
        <f t="shared" si="69"/>
        <v>2000</v>
      </c>
      <c r="V1088" s="14">
        <f>VLOOKUP($C1088,'Info on Coh Anal Stocks'!$A$6:$K$68,10,FALSE)</f>
        <v>1</v>
      </c>
      <c r="W1088" t="str">
        <f t="shared" si="70"/>
        <v>stream</v>
      </c>
      <c r="X1088">
        <f t="shared" si="67"/>
        <v>0</v>
      </c>
    </row>
    <row r="1089" spans="1:24" x14ac:dyDescent="0.25">
      <c r="A1089" s="14" t="str">
        <f t="shared" si="68"/>
        <v>SKF1999</v>
      </c>
      <c r="B1089" s="14" t="s">
        <v>36</v>
      </c>
      <c r="C1089" s="14" t="s">
        <v>65</v>
      </c>
      <c r="D1089" s="14">
        <v>1999</v>
      </c>
      <c r="E1089" s="14">
        <v>5.9868020000000005E-4</v>
      </c>
      <c r="F1089" s="14">
        <v>5.4514539999999997E-3</v>
      </c>
      <c r="G1089" s="14">
        <v>1.4745909999999999E-2</v>
      </c>
      <c r="H1089" s="14">
        <v>2</v>
      </c>
      <c r="I1089" s="14">
        <v>5</v>
      </c>
      <c r="J1089" s="14" t="s">
        <v>238</v>
      </c>
      <c r="K1089" s="14">
        <v>5</v>
      </c>
      <c r="L1089" s="14" t="str">
        <f>VLOOKUP($C1089,'Info on Coh Anal Stocks'!$A$6:$K$68,2,FALSE)</f>
        <v>PS</v>
      </c>
      <c r="M1089" s="14" t="str">
        <f>VLOOKUP($C1089,'Info on Coh Anal Stocks'!$A$6:$K$68,3,FALSE)</f>
        <v>NPS</v>
      </c>
      <c r="N1089" s="14" t="str">
        <f>VLOOKUP($C1089,'Info on Coh Anal Stocks'!$A$6:$K$68,4,FALSE)</f>
        <v>Skagit Spring Fingerling</v>
      </c>
      <c r="O1089" s="14">
        <f>VLOOKUP($C1089,'Info on Coh Anal Stocks'!$A$6:$K$68,5,FALSE)</f>
        <v>3</v>
      </c>
      <c r="P1089" s="14">
        <f>VLOOKUP($C1089,'Info on Coh Anal Stocks'!$A$6:$K$68,6,FALSE)</f>
        <v>2</v>
      </c>
      <c r="Q1089" s="14">
        <f>VLOOKUP($C1089,'Info on Coh Anal Stocks'!$A$6:$K$68,7,FALSE)</f>
        <v>4</v>
      </c>
      <c r="R1089" s="14">
        <f>VLOOKUP($C1089,'Info on Coh Anal Stocks'!$A$6:$K$68,8,FALSE)</f>
        <v>5</v>
      </c>
      <c r="S1089" s="14">
        <f>VLOOKUP($C1089,'Info on Coh Anal Stocks'!$A$6:$K$68,9,FALSE)</f>
        <v>1</v>
      </c>
      <c r="T1089" s="14">
        <f>VLOOKUP($C1089,'Info on Coh Anal Stocks'!$A$6:$K$68,10,FALSE)</f>
        <v>1</v>
      </c>
      <c r="U1089">
        <f t="shared" si="69"/>
        <v>2001</v>
      </c>
      <c r="V1089" s="14">
        <f>VLOOKUP($C1089,'Info on Coh Anal Stocks'!$A$6:$K$68,10,FALSE)</f>
        <v>1</v>
      </c>
      <c r="W1089" t="str">
        <f t="shared" si="70"/>
        <v>stream</v>
      </c>
      <c r="X1089">
        <f t="shared" si="67"/>
        <v>0</v>
      </c>
    </row>
    <row r="1090" spans="1:24" x14ac:dyDescent="0.25">
      <c r="A1090" s="14" t="str">
        <f t="shared" si="68"/>
        <v>SKF2000</v>
      </c>
      <c r="B1090" s="14" t="s">
        <v>36</v>
      </c>
      <c r="C1090" s="14" t="s">
        <v>65</v>
      </c>
      <c r="D1090" s="14">
        <v>2000</v>
      </c>
      <c r="E1090" s="14">
        <v>1.3146769999999999E-4</v>
      </c>
      <c r="F1090" s="14">
        <v>2.5524010000000001E-3</v>
      </c>
      <c r="G1090" s="14">
        <v>7.2747860000000001E-3</v>
      </c>
      <c r="H1090" s="14">
        <v>2</v>
      </c>
      <c r="I1090" s="14">
        <v>5</v>
      </c>
      <c r="J1090" s="14" t="s">
        <v>238</v>
      </c>
      <c r="K1090" s="14">
        <v>5</v>
      </c>
      <c r="L1090" s="14" t="str">
        <f>VLOOKUP($C1090,'Info on Coh Anal Stocks'!$A$6:$K$68,2,FALSE)</f>
        <v>PS</v>
      </c>
      <c r="M1090" s="14" t="str">
        <f>VLOOKUP($C1090,'Info on Coh Anal Stocks'!$A$6:$K$68,3,FALSE)</f>
        <v>NPS</v>
      </c>
      <c r="N1090" s="14" t="str">
        <f>VLOOKUP($C1090,'Info on Coh Anal Stocks'!$A$6:$K$68,4,FALSE)</f>
        <v>Skagit Spring Fingerling</v>
      </c>
      <c r="O1090" s="14">
        <f>VLOOKUP($C1090,'Info on Coh Anal Stocks'!$A$6:$K$68,5,FALSE)</f>
        <v>3</v>
      </c>
      <c r="P1090" s="14">
        <f>VLOOKUP($C1090,'Info on Coh Anal Stocks'!$A$6:$K$68,6,FALSE)</f>
        <v>2</v>
      </c>
      <c r="Q1090" s="14">
        <f>VLOOKUP($C1090,'Info on Coh Anal Stocks'!$A$6:$K$68,7,FALSE)</f>
        <v>4</v>
      </c>
      <c r="R1090" s="14">
        <f>VLOOKUP($C1090,'Info on Coh Anal Stocks'!$A$6:$K$68,8,FALSE)</f>
        <v>5</v>
      </c>
      <c r="S1090" s="14">
        <f>VLOOKUP($C1090,'Info on Coh Anal Stocks'!$A$6:$K$68,9,FALSE)</f>
        <v>1</v>
      </c>
      <c r="T1090" s="14">
        <f>VLOOKUP($C1090,'Info on Coh Anal Stocks'!$A$6:$K$68,10,FALSE)</f>
        <v>1</v>
      </c>
      <c r="U1090">
        <f t="shared" si="69"/>
        <v>2002</v>
      </c>
      <c r="V1090" s="14">
        <f>VLOOKUP($C1090,'Info on Coh Anal Stocks'!$A$6:$K$68,10,FALSE)</f>
        <v>1</v>
      </c>
      <c r="W1090" t="str">
        <f t="shared" si="70"/>
        <v>stream</v>
      </c>
      <c r="X1090">
        <f t="shared" si="67"/>
        <v>0</v>
      </c>
    </row>
    <row r="1091" spans="1:24" x14ac:dyDescent="0.25">
      <c r="A1091" s="14" t="str">
        <f t="shared" si="68"/>
        <v>SKF2001</v>
      </c>
      <c r="B1091" s="14" t="s">
        <v>36</v>
      </c>
      <c r="C1091" s="14" t="s">
        <v>65</v>
      </c>
      <c r="D1091" s="14">
        <v>2001</v>
      </c>
      <c r="E1091" s="14">
        <v>1.349112E-4</v>
      </c>
      <c r="F1091" s="14">
        <v>3.4566169999999999E-3</v>
      </c>
      <c r="G1091" s="14">
        <v>9.3839349999999995E-3</v>
      </c>
      <c r="H1091" s="14">
        <v>2</v>
      </c>
      <c r="I1091" s="14">
        <v>5</v>
      </c>
      <c r="J1091" s="14" t="s">
        <v>238</v>
      </c>
      <c r="K1091" s="14">
        <v>5</v>
      </c>
      <c r="L1091" s="14" t="str">
        <f>VLOOKUP($C1091,'Info on Coh Anal Stocks'!$A$6:$K$68,2,FALSE)</f>
        <v>PS</v>
      </c>
      <c r="M1091" s="14" t="str">
        <f>VLOOKUP($C1091,'Info on Coh Anal Stocks'!$A$6:$K$68,3,FALSE)</f>
        <v>NPS</v>
      </c>
      <c r="N1091" s="14" t="str">
        <f>VLOOKUP($C1091,'Info on Coh Anal Stocks'!$A$6:$K$68,4,FALSE)</f>
        <v>Skagit Spring Fingerling</v>
      </c>
      <c r="O1091" s="14">
        <f>VLOOKUP($C1091,'Info on Coh Anal Stocks'!$A$6:$K$68,5,FALSE)</f>
        <v>3</v>
      </c>
      <c r="P1091" s="14">
        <f>VLOOKUP($C1091,'Info on Coh Anal Stocks'!$A$6:$K$68,6,FALSE)</f>
        <v>2</v>
      </c>
      <c r="Q1091" s="14">
        <f>VLOOKUP($C1091,'Info on Coh Anal Stocks'!$A$6:$K$68,7,FALSE)</f>
        <v>4</v>
      </c>
      <c r="R1091" s="14">
        <f>VLOOKUP($C1091,'Info on Coh Anal Stocks'!$A$6:$K$68,8,FALSE)</f>
        <v>5</v>
      </c>
      <c r="S1091" s="14">
        <f>VLOOKUP($C1091,'Info on Coh Anal Stocks'!$A$6:$K$68,9,FALSE)</f>
        <v>1</v>
      </c>
      <c r="T1091" s="14">
        <f>VLOOKUP($C1091,'Info on Coh Anal Stocks'!$A$6:$K$68,10,FALSE)</f>
        <v>1</v>
      </c>
      <c r="U1091">
        <f t="shared" si="69"/>
        <v>2003</v>
      </c>
      <c r="V1091" s="14">
        <f>VLOOKUP($C1091,'Info on Coh Anal Stocks'!$A$6:$K$68,10,FALSE)</f>
        <v>1</v>
      </c>
      <c r="W1091" t="str">
        <f t="shared" si="70"/>
        <v>stream</v>
      </c>
      <c r="X1091">
        <f t="shared" si="67"/>
        <v>0</v>
      </c>
    </row>
    <row r="1092" spans="1:24" x14ac:dyDescent="0.25">
      <c r="A1092" s="14" t="str">
        <f t="shared" si="68"/>
        <v>SKF2002</v>
      </c>
      <c r="B1092" s="14" t="s">
        <v>36</v>
      </c>
      <c r="C1092" s="14" t="s">
        <v>65</v>
      </c>
      <c r="D1092" s="14">
        <v>2002</v>
      </c>
      <c r="E1092" s="14">
        <v>6.2102860000000002E-4</v>
      </c>
      <c r="F1092" s="14">
        <v>6.326183E-3</v>
      </c>
      <c r="G1092" s="14">
        <v>1.6802339999999999E-2</v>
      </c>
      <c r="H1092" s="14">
        <v>2</v>
      </c>
      <c r="I1092" s="14">
        <v>5</v>
      </c>
      <c r="J1092" s="14" t="s">
        <v>238</v>
      </c>
      <c r="K1092" s="14">
        <v>5</v>
      </c>
      <c r="L1092" s="14" t="str">
        <f>VLOOKUP($C1092,'Info on Coh Anal Stocks'!$A$6:$K$68,2,FALSE)</f>
        <v>PS</v>
      </c>
      <c r="M1092" s="14" t="str">
        <f>VLOOKUP($C1092,'Info on Coh Anal Stocks'!$A$6:$K$68,3,FALSE)</f>
        <v>NPS</v>
      </c>
      <c r="N1092" s="14" t="str">
        <f>VLOOKUP($C1092,'Info on Coh Anal Stocks'!$A$6:$K$68,4,FALSE)</f>
        <v>Skagit Spring Fingerling</v>
      </c>
      <c r="O1092" s="14">
        <f>VLOOKUP($C1092,'Info on Coh Anal Stocks'!$A$6:$K$68,5,FALSE)</f>
        <v>3</v>
      </c>
      <c r="P1092" s="14">
        <f>VLOOKUP($C1092,'Info on Coh Anal Stocks'!$A$6:$K$68,6,FALSE)</f>
        <v>2</v>
      </c>
      <c r="Q1092" s="14">
        <f>VLOOKUP($C1092,'Info on Coh Anal Stocks'!$A$6:$K$68,7,FALSE)</f>
        <v>4</v>
      </c>
      <c r="R1092" s="14">
        <f>VLOOKUP($C1092,'Info on Coh Anal Stocks'!$A$6:$K$68,8,FALSE)</f>
        <v>5</v>
      </c>
      <c r="S1092" s="14">
        <f>VLOOKUP($C1092,'Info on Coh Anal Stocks'!$A$6:$K$68,9,FALSE)</f>
        <v>1</v>
      </c>
      <c r="T1092" s="14">
        <f>VLOOKUP($C1092,'Info on Coh Anal Stocks'!$A$6:$K$68,10,FALSE)</f>
        <v>1</v>
      </c>
      <c r="U1092">
        <f t="shared" si="69"/>
        <v>2004</v>
      </c>
      <c r="V1092" s="14">
        <f>VLOOKUP($C1092,'Info on Coh Anal Stocks'!$A$6:$K$68,10,FALSE)</f>
        <v>1</v>
      </c>
      <c r="W1092" t="str">
        <f t="shared" si="70"/>
        <v>stream</v>
      </c>
      <c r="X1092">
        <f t="shared" si="67"/>
        <v>0</v>
      </c>
    </row>
    <row r="1093" spans="1:24" x14ac:dyDescent="0.25">
      <c r="A1093" s="14" t="str">
        <f t="shared" si="68"/>
        <v>SKF2003</v>
      </c>
      <c r="B1093" s="14" t="s">
        <v>36</v>
      </c>
      <c r="C1093" s="14" t="s">
        <v>65</v>
      </c>
      <c r="D1093" s="14">
        <v>2003</v>
      </c>
      <c r="E1093" s="14">
        <v>4.9793440000000003E-4</v>
      </c>
      <c r="F1093" s="14">
        <v>6.7885990000000002E-3</v>
      </c>
      <c r="G1093" s="14">
        <v>1.8551979999999999E-2</v>
      </c>
      <c r="H1093" s="14">
        <v>2</v>
      </c>
      <c r="I1093" s="14">
        <v>5</v>
      </c>
      <c r="J1093" s="14" t="s">
        <v>238</v>
      </c>
      <c r="K1093" s="14">
        <v>5</v>
      </c>
      <c r="L1093" s="14" t="str">
        <f>VLOOKUP($C1093,'Info on Coh Anal Stocks'!$A$6:$K$68,2,FALSE)</f>
        <v>PS</v>
      </c>
      <c r="M1093" s="14" t="str">
        <f>VLOOKUP($C1093,'Info on Coh Anal Stocks'!$A$6:$K$68,3,FALSE)</f>
        <v>NPS</v>
      </c>
      <c r="N1093" s="14" t="str">
        <f>VLOOKUP($C1093,'Info on Coh Anal Stocks'!$A$6:$K$68,4,FALSE)</f>
        <v>Skagit Spring Fingerling</v>
      </c>
      <c r="O1093" s="14">
        <f>VLOOKUP($C1093,'Info on Coh Anal Stocks'!$A$6:$K$68,5,FALSE)</f>
        <v>3</v>
      </c>
      <c r="P1093" s="14">
        <f>VLOOKUP($C1093,'Info on Coh Anal Stocks'!$A$6:$K$68,6,FALSE)</f>
        <v>2</v>
      </c>
      <c r="Q1093" s="14">
        <f>VLOOKUP($C1093,'Info on Coh Anal Stocks'!$A$6:$K$68,7,FALSE)</f>
        <v>4</v>
      </c>
      <c r="R1093" s="14">
        <f>VLOOKUP($C1093,'Info on Coh Anal Stocks'!$A$6:$K$68,8,FALSE)</f>
        <v>5</v>
      </c>
      <c r="S1093" s="14">
        <f>VLOOKUP($C1093,'Info on Coh Anal Stocks'!$A$6:$K$68,9,FALSE)</f>
        <v>1</v>
      </c>
      <c r="T1093" s="14">
        <f>VLOOKUP($C1093,'Info on Coh Anal Stocks'!$A$6:$K$68,10,FALSE)</f>
        <v>1</v>
      </c>
      <c r="U1093">
        <f t="shared" si="69"/>
        <v>2005</v>
      </c>
      <c r="V1093" s="14">
        <f>VLOOKUP($C1093,'Info on Coh Anal Stocks'!$A$6:$K$68,10,FALSE)</f>
        <v>1</v>
      </c>
      <c r="W1093" t="str">
        <f t="shared" si="70"/>
        <v>stream</v>
      </c>
      <c r="X1093">
        <f t="shared" si="67"/>
        <v>0</v>
      </c>
    </row>
    <row r="1094" spans="1:24" x14ac:dyDescent="0.25">
      <c r="A1094" s="14" t="str">
        <f t="shared" si="68"/>
        <v>SKF2004</v>
      </c>
      <c r="B1094" s="14" t="s">
        <v>36</v>
      </c>
      <c r="C1094" s="14" t="s">
        <v>65</v>
      </c>
      <c r="D1094" s="14">
        <v>2004</v>
      </c>
      <c r="E1094" s="14">
        <v>7.8631540000000002E-4</v>
      </c>
      <c r="F1094" s="14">
        <v>1.0293210000000001E-2</v>
      </c>
      <c r="G1094" s="14">
        <v>2.67563E-2</v>
      </c>
      <c r="H1094" s="14">
        <v>2</v>
      </c>
      <c r="I1094" s="14">
        <v>5</v>
      </c>
      <c r="J1094" s="14" t="s">
        <v>238</v>
      </c>
      <c r="K1094" s="14">
        <v>5</v>
      </c>
      <c r="L1094" s="14" t="str">
        <f>VLOOKUP($C1094,'Info on Coh Anal Stocks'!$A$6:$K$68,2,FALSE)</f>
        <v>PS</v>
      </c>
      <c r="M1094" s="14" t="str">
        <f>VLOOKUP($C1094,'Info on Coh Anal Stocks'!$A$6:$K$68,3,FALSE)</f>
        <v>NPS</v>
      </c>
      <c r="N1094" s="14" t="str">
        <f>VLOOKUP($C1094,'Info on Coh Anal Stocks'!$A$6:$K$68,4,FALSE)</f>
        <v>Skagit Spring Fingerling</v>
      </c>
      <c r="O1094" s="14">
        <f>VLOOKUP($C1094,'Info on Coh Anal Stocks'!$A$6:$K$68,5,FALSE)</f>
        <v>3</v>
      </c>
      <c r="P1094" s="14">
        <f>VLOOKUP($C1094,'Info on Coh Anal Stocks'!$A$6:$K$68,6,FALSE)</f>
        <v>2</v>
      </c>
      <c r="Q1094" s="14">
        <f>VLOOKUP($C1094,'Info on Coh Anal Stocks'!$A$6:$K$68,7,FALSE)</f>
        <v>4</v>
      </c>
      <c r="R1094" s="14">
        <f>VLOOKUP($C1094,'Info on Coh Anal Stocks'!$A$6:$K$68,8,FALSE)</f>
        <v>5</v>
      </c>
      <c r="S1094" s="14">
        <f>VLOOKUP($C1094,'Info on Coh Anal Stocks'!$A$6:$K$68,9,FALSE)</f>
        <v>1</v>
      </c>
      <c r="T1094" s="14">
        <f>VLOOKUP($C1094,'Info on Coh Anal Stocks'!$A$6:$K$68,10,FALSE)</f>
        <v>1</v>
      </c>
      <c r="U1094">
        <f t="shared" si="69"/>
        <v>2006</v>
      </c>
      <c r="V1094" s="14">
        <f>VLOOKUP($C1094,'Info on Coh Anal Stocks'!$A$6:$K$68,10,FALSE)</f>
        <v>1</v>
      </c>
      <c r="W1094" t="str">
        <f t="shared" si="70"/>
        <v>stream</v>
      </c>
      <c r="X1094">
        <f t="shared" si="67"/>
        <v>0</v>
      </c>
    </row>
    <row r="1095" spans="1:24" x14ac:dyDescent="0.25">
      <c r="A1095" s="14" t="str">
        <f t="shared" si="68"/>
        <v>SKF2005</v>
      </c>
      <c r="B1095" s="14" t="s">
        <v>36</v>
      </c>
      <c r="C1095" s="14" t="s">
        <v>65</v>
      </c>
      <c r="D1095" s="14">
        <v>2005</v>
      </c>
      <c r="E1095" s="14">
        <v>2.301603E-4</v>
      </c>
      <c r="F1095" s="14">
        <v>3.304389E-3</v>
      </c>
      <c r="G1095" s="14">
        <v>9.1626840000000008E-3</v>
      </c>
      <c r="H1095" s="14">
        <v>2</v>
      </c>
      <c r="I1095" s="14">
        <v>5</v>
      </c>
      <c r="J1095" s="14" t="s">
        <v>238</v>
      </c>
      <c r="K1095" s="14">
        <v>5</v>
      </c>
      <c r="L1095" s="14" t="str">
        <f>VLOOKUP($C1095,'Info on Coh Anal Stocks'!$A$6:$K$68,2,FALSE)</f>
        <v>PS</v>
      </c>
      <c r="M1095" s="14" t="str">
        <f>VLOOKUP($C1095,'Info on Coh Anal Stocks'!$A$6:$K$68,3,FALSE)</f>
        <v>NPS</v>
      </c>
      <c r="N1095" s="14" t="str">
        <f>VLOOKUP($C1095,'Info on Coh Anal Stocks'!$A$6:$K$68,4,FALSE)</f>
        <v>Skagit Spring Fingerling</v>
      </c>
      <c r="O1095" s="14">
        <f>VLOOKUP($C1095,'Info on Coh Anal Stocks'!$A$6:$K$68,5,FALSE)</f>
        <v>3</v>
      </c>
      <c r="P1095" s="14">
        <f>VLOOKUP($C1095,'Info on Coh Anal Stocks'!$A$6:$K$68,6,FALSE)</f>
        <v>2</v>
      </c>
      <c r="Q1095" s="14">
        <f>VLOOKUP($C1095,'Info on Coh Anal Stocks'!$A$6:$K$68,7,FALSE)</f>
        <v>4</v>
      </c>
      <c r="R1095" s="14">
        <f>VLOOKUP($C1095,'Info on Coh Anal Stocks'!$A$6:$K$68,8,FALSE)</f>
        <v>5</v>
      </c>
      <c r="S1095" s="14">
        <f>VLOOKUP($C1095,'Info on Coh Anal Stocks'!$A$6:$K$68,9,FALSE)</f>
        <v>1</v>
      </c>
      <c r="T1095" s="14">
        <f>VLOOKUP($C1095,'Info on Coh Anal Stocks'!$A$6:$K$68,10,FALSE)</f>
        <v>1</v>
      </c>
      <c r="U1095">
        <f t="shared" si="69"/>
        <v>2007</v>
      </c>
      <c r="V1095" s="14">
        <f>VLOOKUP($C1095,'Info on Coh Anal Stocks'!$A$6:$K$68,10,FALSE)</f>
        <v>1</v>
      </c>
      <c r="W1095" t="str">
        <f t="shared" si="70"/>
        <v>stream</v>
      </c>
      <c r="X1095">
        <f t="shared" si="67"/>
        <v>0</v>
      </c>
    </row>
    <row r="1096" spans="1:24" x14ac:dyDescent="0.25">
      <c r="A1096" s="14" t="str">
        <f t="shared" si="68"/>
        <v>SKF2006</v>
      </c>
      <c r="B1096" s="14" t="s">
        <v>36</v>
      </c>
      <c r="C1096" s="14" t="s">
        <v>65</v>
      </c>
      <c r="D1096" s="14">
        <v>2006</v>
      </c>
      <c r="E1096" s="14">
        <v>2.2086489999999999E-4</v>
      </c>
      <c r="F1096" s="14">
        <v>4.1835400000000003E-3</v>
      </c>
      <c r="G1096" s="14">
        <v>1.153216E-2</v>
      </c>
      <c r="H1096" s="14">
        <v>2</v>
      </c>
      <c r="I1096" s="14">
        <v>5</v>
      </c>
      <c r="J1096" s="14" t="s">
        <v>238</v>
      </c>
      <c r="K1096" s="14">
        <v>5</v>
      </c>
      <c r="L1096" s="14" t="str">
        <f>VLOOKUP($C1096,'Info on Coh Anal Stocks'!$A$6:$K$68,2,FALSE)</f>
        <v>PS</v>
      </c>
      <c r="M1096" s="14" t="str">
        <f>VLOOKUP($C1096,'Info on Coh Anal Stocks'!$A$6:$K$68,3,FALSE)</f>
        <v>NPS</v>
      </c>
      <c r="N1096" s="14" t="str">
        <f>VLOOKUP($C1096,'Info on Coh Anal Stocks'!$A$6:$K$68,4,FALSE)</f>
        <v>Skagit Spring Fingerling</v>
      </c>
      <c r="O1096" s="14">
        <f>VLOOKUP($C1096,'Info on Coh Anal Stocks'!$A$6:$K$68,5,FALSE)</f>
        <v>3</v>
      </c>
      <c r="P1096" s="14">
        <f>VLOOKUP($C1096,'Info on Coh Anal Stocks'!$A$6:$K$68,6,FALSE)</f>
        <v>2</v>
      </c>
      <c r="Q1096" s="14">
        <f>VLOOKUP($C1096,'Info on Coh Anal Stocks'!$A$6:$K$68,7,FALSE)</f>
        <v>4</v>
      </c>
      <c r="R1096" s="14">
        <f>VLOOKUP($C1096,'Info on Coh Anal Stocks'!$A$6:$K$68,8,FALSE)</f>
        <v>5</v>
      </c>
      <c r="S1096" s="14">
        <f>VLOOKUP($C1096,'Info on Coh Anal Stocks'!$A$6:$K$68,9,FALSE)</f>
        <v>1</v>
      </c>
      <c r="T1096" s="14">
        <f>VLOOKUP($C1096,'Info on Coh Anal Stocks'!$A$6:$K$68,10,FALSE)</f>
        <v>1</v>
      </c>
      <c r="U1096">
        <f t="shared" si="69"/>
        <v>2008</v>
      </c>
      <c r="V1096" s="14">
        <f>VLOOKUP($C1096,'Info on Coh Anal Stocks'!$A$6:$K$68,10,FALSE)</f>
        <v>1</v>
      </c>
      <c r="W1096" t="str">
        <f t="shared" si="70"/>
        <v>stream</v>
      </c>
      <c r="X1096">
        <f t="shared" si="67"/>
        <v>0</v>
      </c>
    </row>
    <row r="1097" spans="1:24" x14ac:dyDescent="0.25">
      <c r="A1097" s="14" t="str">
        <f t="shared" si="68"/>
        <v>SKF2007</v>
      </c>
      <c r="B1097" s="14" t="s">
        <v>36</v>
      </c>
      <c r="C1097" s="14" t="s">
        <v>65</v>
      </c>
      <c r="D1097" s="14">
        <v>2007</v>
      </c>
      <c r="E1097" s="14">
        <v>5.7182839999999995E-4</v>
      </c>
      <c r="F1097" s="14">
        <v>7.9016959999999997E-3</v>
      </c>
      <c r="G1097" s="14">
        <v>2.118072E-2</v>
      </c>
      <c r="H1097" s="14">
        <v>2</v>
      </c>
      <c r="I1097" s="14">
        <v>5</v>
      </c>
      <c r="J1097" s="14" t="s">
        <v>238</v>
      </c>
      <c r="K1097" s="14">
        <v>5</v>
      </c>
      <c r="L1097" s="14" t="str">
        <f>VLOOKUP($C1097,'Info on Coh Anal Stocks'!$A$6:$K$68,2,FALSE)</f>
        <v>PS</v>
      </c>
      <c r="M1097" s="14" t="str">
        <f>VLOOKUP($C1097,'Info on Coh Anal Stocks'!$A$6:$K$68,3,FALSE)</f>
        <v>NPS</v>
      </c>
      <c r="N1097" s="14" t="str">
        <f>VLOOKUP($C1097,'Info on Coh Anal Stocks'!$A$6:$K$68,4,FALSE)</f>
        <v>Skagit Spring Fingerling</v>
      </c>
      <c r="O1097" s="14">
        <f>VLOOKUP($C1097,'Info on Coh Anal Stocks'!$A$6:$K$68,5,FALSE)</f>
        <v>3</v>
      </c>
      <c r="P1097" s="14">
        <f>VLOOKUP($C1097,'Info on Coh Anal Stocks'!$A$6:$K$68,6,FALSE)</f>
        <v>2</v>
      </c>
      <c r="Q1097" s="14">
        <f>VLOOKUP($C1097,'Info on Coh Anal Stocks'!$A$6:$K$68,7,FALSE)</f>
        <v>4</v>
      </c>
      <c r="R1097" s="14">
        <f>VLOOKUP($C1097,'Info on Coh Anal Stocks'!$A$6:$K$68,8,FALSE)</f>
        <v>5</v>
      </c>
      <c r="S1097" s="14">
        <f>VLOOKUP($C1097,'Info on Coh Anal Stocks'!$A$6:$K$68,9,FALSE)</f>
        <v>1</v>
      </c>
      <c r="T1097" s="14">
        <f>VLOOKUP($C1097,'Info on Coh Anal Stocks'!$A$6:$K$68,10,FALSE)</f>
        <v>1</v>
      </c>
      <c r="U1097">
        <f t="shared" si="69"/>
        <v>2009</v>
      </c>
      <c r="V1097" s="14">
        <f>VLOOKUP($C1097,'Info on Coh Anal Stocks'!$A$6:$K$68,10,FALSE)</f>
        <v>1</v>
      </c>
      <c r="W1097" t="str">
        <f t="shared" si="70"/>
        <v>stream</v>
      </c>
      <c r="X1097">
        <f t="shared" si="67"/>
        <v>0</v>
      </c>
    </row>
    <row r="1098" spans="1:24" x14ac:dyDescent="0.25">
      <c r="A1098" s="14" t="str">
        <f t="shared" si="68"/>
        <v>SKF2008</v>
      </c>
      <c r="B1098" s="14" t="s">
        <v>36</v>
      </c>
      <c r="C1098" s="14" t="s">
        <v>65</v>
      </c>
      <c r="D1098" s="14">
        <v>2008</v>
      </c>
      <c r="E1098" s="14">
        <v>4.144582E-4</v>
      </c>
      <c r="F1098" s="14">
        <v>6.4374189999999998E-3</v>
      </c>
      <c r="G1098" s="14">
        <v>1.8060590000000001E-2</v>
      </c>
      <c r="H1098" s="14">
        <v>2</v>
      </c>
      <c r="I1098" s="14">
        <v>5</v>
      </c>
      <c r="J1098" s="14" t="s">
        <v>238</v>
      </c>
      <c r="K1098" s="14">
        <v>5</v>
      </c>
      <c r="L1098" s="14" t="str">
        <f>VLOOKUP($C1098,'Info on Coh Anal Stocks'!$A$6:$K$68,2,FALSE)</f>
        <v>PS</v>
      </c>
      <c r="M1098" s="14" t="str">
        <f>VLOOKUP($C1098,'Info on Coh Anal Stocks'!$A$6:$K$68,3,FALSE)</f>
        <v>NPS</v>
      </c>
      <c r="N1098" s="14" t="str">
        <f>VLOOKUP($C1098,'Info on Coh Anal Stocks'!$A$6:$K$68,4,FALSE)</f>
        <v>Skagit Spring Fingerling</v>
      </c>
      <c r="O1098" s="14">
        <f>VLOOKUP($C1098,'Info on Coh Anal Stocks'!$A$6:$K$68,5,FALSE)</f>
        <v>3</v>
      </c>
      <c r="P1098" s="14">
        <f>VLOOKUP($C1098,'Info on Coh Anal Stocks'!$A$6:$K$68,6,FALSE)</f>
        <v>2</v>
      </c>
      <c r="Q1098" s="14">
        <f>VLOOKUP($C1098,'Info on Coh Anal Stocks'!$A$6:$K$68,7,FALSE)</f>
        <v>4</v>
      </c>
      <c r="R1098" s="14">
        <f>VLOOKUP($C1098,'Info on Coh Anal Stocks'!$A$6:$K$68,8,FALSE)</f>
        <v>5</v>
      </c>
      <c r="S1098" s="14">
        <f>VLOOKUP($C1098,'Info on Coh Anal Stocks'!$A$6:$K$68,9,FALSE)</f>
        <v>1</v>
      </c>
      <c r="T1098" s="14">
        <f>VLOOKUP($C1098,'Info on Coh Anal Stocks'!$A$6:$K$68,10,FALSE)</f>
        <v>1</v>
      </c>
      <c r="U1098">
        <f t="shared" si="69"/>
        <v>2010</v>
      </c>
      <c r="V1098" s="14">
        <f>VLOOKUP($C1098,'Info on Coh Anal Stocks'!$A$6:$K$68,10,FALSE)</f>
        <v>1</v>
      </c>
      <c r="W1098" t="str">
        <f t="shared" si="70"/>
        <v>stream</v>
      </c>
      <c r="X1098">
        <f t="shared" ref="X1098:X1161" si="71">IF(EXACT(I1098,"na"),"na",I1098-K1098)</f>
        <v>0</v>
      </c>
    </row>
    <row r="1099" spans="1:24" x14ac:dyDescent="0.25">
      <c r="A1099" s="14" t="str">
        <f t="shared" si="68"/>
        <v>SKF2009</v>
      </c>
      <c r="B1099" s="14" t="s">
        <v>36</v>
      </c>
      <c r="C1099" s="14" t="s">
        <v>65</v>
      </c>
      <c r="D1099" s="14">
        <v>2009</v>
      </c>
      <c r="E1099" s="14">
        <v>2.7823170000000001E-4</v>
      </c>
      <c r="F1099" s="14">
        <v>5.3365729999999998E-3</v>
      </c>
      <c r="G1099" s="14">
        <v>1.4623239999999999E-2</v>
      </c>
      <c r="H1099" s="14">
        <v>2</v>
      </c>
      <c r="I1099" s="14">
        <v>5</v>
      </c>
      <c r="J1099" s="14" t="s">
        <v>238</v>
      </c>
      <c r="K1099" s="14">
        <v>5</v>
      </c>
      <c r="L1099" s="14" t="str">
        <f>VLOOKUP($C1099,'Info on Coh Anal Stocks'!$A$6:$K$68,2,FALSE)</f>
        <v>PS</v>
      </c>
      <c r="M1099" s="14" t="str">
        <f>VLOOKUP($C1099,'Info on Coh Anal Stocks'!$A$6:$K$68,3,FALSE)</f>
        <v>NPS</v>
      </c>
      <c r="N1099" s="14" t="str">
        <f>VLOOKUP($C1099,'Info on Coh Anal Stocks'!$A$6:$K$68,4,FALSE)</f>
        <v>Skagit Spring Fingerling</v>
      </c>
      <c r="O1099" s="14">
        <f>VLOOKUP($C1099,'Info on Coh Anal Stocks'!$A$6:$K$68,5,FALSE)</f>
        <v>3</v>
      </c>
      <c r="P1099" s="14">
        <f>VLOOKUP($C1099,'Info on Coh Anal Stocks'!$A$6:$K$68,6,FALSE)</f>
        <v>2</v>
      </c>
      <c r="Q1099" s="14">
        <f>VLOOKUP($C1099,'Info on Coh Anal Stocks'!$A$6:$K$68,7,FALSE)</f>
        <v>4</v>
      </c>
      <c r="R1099" s="14">
        <f>VLOOKUP($C1099,'Info on Coh Anal Stocks'!$A$6:$K$68,8,FALSE)</f>
        <v>5</v>
      </c>
      <c r="S1099" s="14">
        <f>VLOOKUP($C1099,'Info on Coh Anal Stocks'!$A$6:$K$68,9,FALSE)</f>
        <v>1</v>
      </c>
      <c r="T1099" s="14">
        <f>VLOOKUP($C1099,'Info on Coh Anal Stocks'!$A$6:$K$68,10,FALSE)</f>
        <v>1</v>
      </c>
      <c r="U1099">
        <f t="shared" si="69"/>
        <v>2011</v>
      </c>
      <c r="V1099" s="14">
        <f>VLOOKUP($C1099,'Info on Coh Anal Stocks'!$A$6:$K$68,10,FALSE)</f>
        <v>1</v>
      </c>
      <c r="W1099" t="str">
        <f t="shared" si="70"/>
        <v>stream</v>
      </c>
      <c r="X1099">
        <f t="shared" si="71"/>
        <v>0</v>
      </c>
    </row>
    <row r="1100" spans="1:24" x14ac:dyDescent="0.25">
      <c r="A1100" s="14" t="str">
        <f t="shared" si="68"/>
        <v>SKF2010</v>
      </c>
      <c r="B1100" s="14" t="s">
        <v>36</v>
      </c>
      <c r="C1100" s="14" t="s">
        <v>65</v>
      </c>
      <c r="D1100" s="14">
        <v>2010</v>
      </c>
      <c r="E1100" s="14">
        <v>2.2432919999999999E-4</v>
      </c>
      <c r="F1100" s="14">
        <v>4.3087539999999997E-3</v>
      </c>
      <c r="G1100" s="14">
        <v>1.192228E-2</v>
      </c>
      <c r="H1100" s="14">
        <v>2</v>
      </c>
      <c r="I1100" s="14">
        <v>5</v>
      </c>
      <c r="J1100" s="14" t="s">
        <v>238</v>
      </c>
      <c r="K1100" s="14">
        <v>5</v>
      </c>
      <c r="L1100" s="14" t="str">
        <f>VLOOKUP($C1100,'Info on Coh Anal Stocks'!$A$6:$K$68,2,FALSE)</f>
        <v>PS</v>
      </c>
      <c r="M1100" s="14" t="str">
        <f>VLOOKUP($C1100,'Info on Coh Anal Stocks'!$A$6:$K$68,3,FALSE)</f>
        <v>NPS</v>
      </c>
      <c r="N1100" s="14" t="str">
        <f>VLOOKUP($C1100,'Info on Coh Anal Stocks'!$A$6:$K$68,4,FALSE)</f>
        <v>Skagit Spring Fingerling</v>
      </c>
      <c r="O1100" s="14">
        <f>VLOOKUP($C1100,'Info on Coh Anal Stocks'!$A$6:$K$68,5,FALSE)</f>
        <v>3</v>
      </c>
      <c r="P1100" s="14">
        <f>VLOOKUP($C1100,'Info on Coh Anal Stocks'!$A$6:$K$68,6,FALSE)</f>
        <v>2</v>
      </c>
      <c r="Q1100" s="14">
        <f>VLOOKUP($C1100,'Info on Coh Anal Stocks'!$A$6:$K$68,7,FALSE)</f>
        <v>4</v>
      </c>
      <c r="R1100" s="14">
        <f>VLOOKUP($C1100,'Info on Coh Anal Stocks'!$A$6:$K$68,8,FALSE)</f>
        <v>5</v>
      </c>
      <c r="S1100" s="14">
        <f>VLOOKUP($C1100,'Info on Coh Anal Stocks'!$A$6:$K$68,9,FALSE)</f>
        <v>1</v>
      </c>
      <c r="T1100" s="14">
        <f>VLOOKUP($C1100,'Info on Coh Anal Stocks'!$A$6:$K$68,10,FALSE)</f>
        <v>1</v>
      </c>
      <c r="U1100">
        <f t="shared" si="69"/>
        <v>2012</v>
      </c>
      <c r="V1100" s="14">
        <f>VLOOKUP($C1100,'Info on Coh Anal Stocks'!$A$6:$K$68,10,FALSE)</f>
        <v>1</v>
      </c>
      <c r="W1100" t="str">
        <f t="shared" si="70"/>
        <v>stream</v>
      </c>
      <c r="X1100">
        <f t="shared" si="71"/>
        <v>0</v>
      </c>
    </row>
    <row r="1101" spans="1:24" x14ac:dyDescent="0.25">
      <c r="A1101" s="14" t="str">
        <f t="shared" si="68"/>
        <v>SKF2011</v>
      </c>
      <c r="B1101" s="14" t="s">
        <v>36</v>
      </c>
      <c r="C1101" s="14" t="s">
        <v>65</v>
      </c>
      <c r="D1101" s="14">
        <v>2011</v>
      </c>
      <c r="E1101" s="19">
        <v>3.2432000000000001E-4</v>
      </c>
      <c r="F1101" s="14">
        <v>5.0261680000000001E-3</v>
      </c>
      <c r="G1101" s="14">
        <v>1.450741E-2</v>
      </c>
      <c r="H1101" s="14">
        <v>2</v>
      </c>
      <c r="I1101" s="14">
        <v>5</v>
      </c>
      <c r="J1101" s="14" t="s">
        <v>239</v>
      </c>
      <c r="K1101" s="14">
        <v>4</v>
      </c>
      <c r="L1101" s="14" t="str">
        <f>VLOOKUP($C1101,'Info on Coh Anal Stocks'!$A$6:$K$68,2,FALSE)</f>
        <v>PS</v>
      </c>
      <c r="M1101" s="14" t="str">
        <f>VLOOKUP($C1101,'Info on Coh Anal Stocks'!$A$6:$K$68,3,FALSE)</f>
        <v>NPS</v>
      </c>
      <c r="N1101" s="14" t="str">
        <f>VLOOKUP($C1101,'Info on Coh Anal Stocks'!$A$6:$K$68,4,FALSE)</f>
        <v>Skagit Spring Fingerling</v>
      </c>
      <c r="O1101" s="14">
        <f>VLOOKUP($C1101,'Info on Coh Anal Stocks'!$A$6:$K$68,5,FALSE)</f>
        <v>3</v>
      </c>
      <c r="P1101" s="14">
        <f>VLOOKUP($C1101,'Info on Coh Anal Stocks'!$A$6:$K$68,6,FALSE)</f>
        <v>2</v>
      </c>
      <c r="Q1101" s="14">
        <f>VLOOKUP($C1101,'Info on Coh Anal Stocks'!$A$6:$K$68,7,FALSE)</f>
        <v>4</v>
      </c>
      <c r="R1101" s="14">
        <f>VLOOKUP($C1101,'Info on Coh Anal Stocks'!$A$6:$K$68,8,FALSE)</f>
        <v>5</v>
      </c>
      <c r="S1101" s="14">
        <f>VLOOKUP($C1101,'Info on Coh Anal Stocks'!$A$6:$K$68,9,FALSE)</f>
        <v>1</v>
      </c>
      <c r="T1101" s="14">
        <f>VLOOKUP($C1101,'Info on Coh Anal Stocks'!$A$6:$K$68,10,FALSE)</f>
        <v>1</v>
      </c>
      <c r="U1101">
        <f t="shared" si="69"/>
        <v>2013</v>
      </c>
      <c r="V1101" s="14">
        <f>VLOOKUP($C1101,'Info on Coh Anal Stocks'!$A$6:$K$68,10,FALSE)</f>
        <v>1</v>
      </c>
      <c r="W1101" t="str">
        <f t="shared" si="70"/>
        <v>stream</v>
      </c>
      <c r="X1101">
        <f t="shared" si="71"/>
        <v>1</v>
      </c>
    </row>
    <row r="1102" spans="1:24" x14ac:dyDescent="0.25">
      <c r="A1102" s="14" t="str">
        <f t="shared" si="68"/>
        <v>SKF2012</v>
      </c>
      <c r="B1102" s="14" t="s">
        <v>36</v>
      </c>
      <c r="C1102" s="14" t="s">
        <v>65</v>
      </c>
      <c r="D1102" s="14">
        <v>2012</v>
      </c>
      <c r="E1102" s="14">
        <v>2.5954139999999999E-4</v>
      </c>
      <c r="F1102" s="14">
        <v>1.156769E-3</v>
      </c>
      <c r="G1102" s="14">
        <v>8.0462229999999999E-3</v>
      </c>
      <c r="H1102" s="14">
        <v>2</v>
      </c>
      <c r="I1102" s="14">
        <v>5</v>
      </c>
      <c r="J1102" s="14" t="s">
        <v>239</v>
      </c>
      <c r="K1102" s="14">
        <v>3</v>
      </c>
      <c r="L1102" s="14" t="str">
        <f>VLOOKUP($C1102,'Info on Coh Anal Stocks'!$A$6:$K$68,2,FALSE)</f>
        <v>PS</v>
      </c>
      <c r="M1102" s="14" t="str">
        <f>VLOOKUP($C1102,'Info on Coh Anal Stocks'!$A$6:$K$68,3,FALSE)</f>
        <v>NPS</v>
      </c>
      <c r="N1102" s="14" t="str">
        <f>VLOOKUP($C1102,'Info on Coh Anal Stocks'!$A$6:$K$68,4,FALSE)</f>
        <v>Skagit Spring Fingerling</v>
      </c>
      <c r="O1102" s="14">
        <f>VLOOKUP($C1102,'Info on Coh Anal Stocks'!$A$6:$K$68,5,FALSE)</f>
        <v>3</v>
      </c>
      <c r="P1102" s="14">
        <f>VLOOKUP($C1102,'Info on Coh Anal Stocks'!$A$6:$K$68,6,FALSE)</f>
        <v>2</v>
      </c>
      <c r="Q1102" s="14">
        <f>VLOOKUP($C1102,'Info on Coh Anal Stocks'!$A$6:$K$68,7,FALSE)</f>
        <v>4</v>
      </c>
      <c r="R1102" s="14">
        <f>VLOOKUP($C1102,'Info on Coh Anal Stocks'!$A$6:$K$68,8,FALSE)</f>
        <v>5</v>
      </c>
      <c r="S1102" s="14">
        <f>VLOOKUP($C1102,'Info on Coh Anal Stocks'!$A$6:$K$68,9,FALSE)</f>
        <v>1</v>
      </c>
      <c r="T1102" s="14">
        <f>VLOOKUP($C1102,'Info on Coh Anal Stocks'!$A$6:$K$68,10,FALSE)</f>
        <v>1</v>
      </c>
      <c r="U1102">
        <f t="shared" si="69"/>
        <v>2014</v>
      </c>
      <c r="V1102" s="14">
        <f>VLOOKUP($C1102,'Info on Coh Anal Stocks'!$A$6:$K$68,10,FALSE)</f>
        <v>1</v>
      </c>
      <c r="W1102" t="str">
        <f t="shared" si="70"/>
        <v>stream</v>
      </c>
      <c r="X1102">
        <f t="shared" si="71"/>
        <v>2</v>
      </c>
    </row>
    <row r="1103" spans="1:24" x14ac:dyDescent="0.25">
      <c r="A1103" s="14" t="str">
        <f t="shared" si="68"/>
        <v>SKF2013</v>
      </c>
      <c r="B1103" s="14" t="s">
        <v>36</v>
      </c>
      <c r="C1103" s="14" t="s">
        <v>65</v>
      </c>
      <c r="D1103" s="14">
        <v>2013</v>
      </c>
      <c r="E1103" s="14">
        <v>7.7496249999999998E-4</v>
      </c>
      <c r="F1103" s="14">
        <v>7.7496249999999998E-4</v>
      </c>
      <c r="G1103" s="14">
        <v>3.2336579999999997E-2</v>
      </c>
      <c r="H1103" s="14">
        <v>2</v>
      </c>
      <c r="I1103" s="14">
        <v>5</v>
      </c>
      <c r="J1103" s="14" t="s">
        <v>239</v>
      </c>
      <c r="K1103" s="14">
        <v>2</v>
      </c>
      <c r="L1103" s="14" t="str">
        <f>VLOOKUP($C1103,'Info on Coh Anal Stocks'!$A$6:$K$68,2,FALSE)</f>
        <v>PS</v>
      </c>
      <c r="M1103" s="14" t="str">
        <f>VLOOKUP($C1103,'Info on Coh Anal Stocks'!$A$6:$K$68,3,FALSE)</f>
        <v>NPS</v>
      </c>
      <c r="N1103" s="14" t="str">
        <f>VLOOKUP($C1103,'Info on Coh Anal Stocks'!$A$6:$K$68,4,FALSE)</f>
        <v>Skagit Spring Fingerling</v>
      </c>
      <c r="O1103" s="14">
        <f>VLOOKUP($C1103,'Info on Coh Anal Stocks'!$A$6:$K$68,5,FALSE)</f>
        <v>3</v>
      </c>
      <c r="P1103" s="14">
        <f>VLOOKUP($C1103,'Info on Coh Anal Stocks'!$A$6:$K$68,6,FALSE)</f>
        <v>2</v>
      </c>
      <c r="Q1103" s="14">
        <f>VLOOKUP($C1103,'Info on Coh Anal Stocks'!$A$6:$K$68,7,FALSE)</f>
        <v>4</v>
      </c>
      <c r="R1103" s="14">
        <f>VLOOKUP($C1103,'Info on Coh Anal Stocks'!$A$6:$K$68,8,FALSE)</f>
        <v>5</v>
      </c>
      <c r="S1103" s="14">
        <f>VLOOKUP($C1103,'Info on Coh Anal Stocks'!$A$6:$K$68,9,FALSE)</f>
        <v>1</v>
      </c>
      <c r="T1103" s="14">
        <f>VLOOKUP($C1103,'Info on Coh Anal Stocks'!$A$6:$K$68,10,FALSE)</f>
        <v>1</v>
      </c>
      <c r="U1103">
        <f t="shared" si="69"/>
        <v>2015</v>
      </c>
      <c r="V1103" s="14">
        <f>VLOOKUP($C1103,'Info on Coh Anal Stocks'!$A$6:$K$68,10,FALSE)</f>
        <v>1</v>
      </c>
      <c r="W1103" t="str">
        <f t="shared" si="70"/>
        <v>stream</v>
      </c>
      <c r="X1103">
        <f t="shared" si="71"/>
        <v>3</v>
      </c>
    </row>
    <row r="1104" spans="1:24" x14ac:dyDescent="0.25">
      <c r="A1104" s="14" t="str">
        <f t="shared" si="68"/>
        <v>SKS1981</v>
      </c>
      <c r="B1104" s="14" t="s">
        <v>36</v>
      </c>
      <c r="C1104" s="14" t="s">
        <v>67</v>
      </c>
      <c r="D1104" s="14">
        <v>1981</v>
      </c>
      <c r="E1104" s="14">
        <v>3.1762339999999998E-4</v>
      </c>
      <c r="F1104" s="14">
        <v>1.4878519999999999E-2</v>
      </c>
      <c r="G1104" s="14">
        <v>4.0042990000000001E-2</v>
      </c>
      <c r="H1104" s="14">
        <v>2</v>
      </c>
      <c r="I1104" s="14">
        <v>5</v>
      </c>
      <c r="J1104" s="14" t="s">
        <v>238</v>
      </c>
      <c r="K1104" s="14">
        <v>5</v>
      </c>
      <c r="L1104" s="14" t="str">
        <f>VLOOKUP($C1104,'Info on Coh Anal Stocks'!$A$6:$K$68,2,FALSE)</f>
        <v>PS</v>
      </c>
      <c r="M1104" s="14" t="str">
        <f>VLOOKUP($C1104,'Info on Coh Anal Stocks'!$A$6:$K$68,3,FALSE)</f>
        <v>NPS</v>
      </c>
      <c r="N1104" s="14" t="str">
        <f>VLOOKUP($C1104,'Info on Coh Anal Stocks'!$A$6:$K$68,4,FALSE)</f>
        <v>Skagit Spring Yearling</v>
      </c>
      <c r="O1104" s="14">
        <f>VLOOKUP($C1104,'Info on Coh Anal Stocks'!$A$6:$K$68,5,FALSE)</f>
        <v>3</v>
      </c>
      <c r="P1104" s="14">
        <f>VLOOKUP($C1104,'Info on Coh Anal Stocks'!$A$6:$K$68,6,FALSE)</f>
        <v>2</v>
      </c>
      <c r="Q1104" s="14">
        <f>VLOOKUP($C1104,'Info on Coh Anal Stocks'!$A$6:$K$68,7,FALSE)</f>
        <v>4</v>
      </c>
      <c r="R1104" s="14">
        <f>VLOOKUP($C1104,'Info on Coh Anal Stocks'!$A$6:$K$68,8,FALSE)</f>
        <v>5</v>
      </c>
      <c r="S1104" s="14">
        <f>VLOOKUP($C1104,'Info on Coh Anal Stocks'!$A$6:$K$68,9,FALSE)</f>
        <v>1</v>
      </c>
      <c r="T1104" s="14">
        <f>VLOOKUP($C1104,'Info on Coh Anal Stocks'!$A$6:$K$68,10,FALSE)</f>
        <v>1</v>
      </c>
      <c r="U1104">
        <f t="shared" si="69"/>
        <v>1983</v>
      </c>
      <c r="V1104" s="14">
        <f>VLOOKUP($C1104,'Info on Coh Anal Stocks'!$A$6:$K$68,10,FALSE)</f>
        <v>1</v>
      </c>
      <c r="W1104" t="str">
        <f t="shared" si="70"/>
        <v>stream</v>
      </c>
      <c r="X1104">
        <f t="shared" si="71"/>
        <v>0</v>
      </c>
    </row>
    <row r="1105" spans="1:24" x14ac:dyDescent="0.25">
      <c r="A1105" s="14" t="str">
        <f t="shared" si="68"/>
        <v>SKS1982</v>
      </c>
      <c r="B1105" s="14" t="s">
        <v>36</v>
      </c>
      <c r="C1105" s="14" t="s">
        <v>67</v>
      </c>
      <c r="D1105" s="14">
        <v>1982</v>
      </c>
      <c r="E1105" s="14">
        <v>2.3068439999999999E-4</v>
      </c>
      <c r="F1105" s="14">
        <v>5.3881989999999998E-3</v>
      </c>
      <c r="G1105" s="14">
        <v>1.4807590000000001E-2</v>
      </c>
      <c r="H1105" s="14">
        <v>2</v>
      </c>
      <c r="I1105" s="14">
        <v>5</v>
      </c>
      <c r="J1105" s="14" t="s">
        <v>238</v>
      </c>
      <c r="K1105" s="14">
        <v>5</v>
      </c>
      <c r="L1105" s="14" t="str">
        <f>VLOOKUP($C1105,'Info on Coh Anal Stocks'!$A$6:$K$68,2,FALSE)</f>
        <v>PS</v>
      </c>
      <c r="M1105" s="14" t="str">
        <f>VLOOKUP($C1105,'Info on Coh Anal Stocks'!$A$6:$K$68,3,FALSE)</f>
        <v>NPS</v>
      </c>
      <c r="N1105" s="14" t="str">
        <f>VLOOKUP($C1105,'Info on Coh Anal Stocks'!$A$6:$K$68,4,FALSE)</f>
        <v>Skagit Spring Yearling</v>
      </c>
      <c r="O1105" s="14">
        <f>VLOOKUP($C1105,'Info on Coh Anal Stocks'!$A$6:$K$68,5,FALSE)</f>
        <v>3</v>
      </c>
      <c r="P1105" s="14">
        <f>VLOOKUP($C1105,'Info on Coh Anal Stocks'!$A$6:$K$68,6,FALSE)</f>
        <v>2</v>
      </c>
      <c r="Q1105" s="14">
        <f>VLOOKUP($C1105,'Info on Coh Anal Stocks'!$A$6:$K$68,7,FALSE)</f>
        <v>4</v>
      </c>
      <c r="R1105" s="14">
        <f>VLOOKUP($C1105,'Info on Coh Anal Stocks'!$A$6:$K$68,8,FALSE)</f>
        <v>5</v>
      </c>
      <c r="S1105" s="14">
        <f>VLOOKUP($C1105,'Info on Coh Anal Stocks'!$A$6:$K$68,9,FALSE)</f>
        <v>1</v>
      </c>
      <c r="T1105" s="14">
        <f>VLOOKUP($C1105,'Info on Coh Anal Stocks'!$A$6:$K$68,10,FALSE)</f>
        <v>1</v>
      </c>
      <c r="U1105">
        <f t="shared" si="69"/>
        <v>1984</v>
      </c>
      <c r="V1105" s="14">
        <f>VLOOKUP($C1105,'Info on Coh Anal Stocks'!$A$6:$K$68,10,FALSE)</f>
        <v>1</v>
      </c>
      <c r="W1105" t="str">
        <f t="shared" si="70"/>
        <v>stream</v>
      </c>
      <c r="X1105">
        <f t="shared" si="71"/>
        <v>0</v>
      </c>
    </row>
    <row r="1106" spans="1:24" x14ac:dyDescent="0.25">
      <c r="A1106" s="14" t="str">
        <f t="shared" si="68"/>
        <v>SKS1983</v>
      </c>
      <c r="B1106" s="14" t="s">
        <v>36</v>
      </c>
      <c r="C1106" s="14" t="s">
        <v>67</v>
      </c>
      <c r="D1106" s="14">
        <v>1983</v>
      </c>
      <c r="E1106" s="14">
        <v>1.630488E-4</v>
      </c>
      <c r="F1106" s="14">
        <v>2.2220690000000001E-3</v>
      </c>
      <c r="G1106" s="14">
        <v>5.7836140000000003E-3</v>
      </c>
      <c r="H1106" s="14">
        <v>2</v>
      </c>
      <c r="I1106" s="14">
        <v>5</v>
      </c>
      <c r="J1106" s="14" t="s">
        <v>238</v>
      </c>
      <c r="K1106" s="14">
        <v>5</v>
      </c>
      <c r="L1106" s="14" t="str">
        <f>VLOOKUP($C1106,'Info on Coh Anal Stocks'!$A$6:$K$68,2,FALSE)</f>
        <v>PS</v>
      </c>
      <c r="M1106" s="14" t="str">
        <f>VLOOKUP($C1106,'Info on Coh Anal Stocks'!$A$6:$K$68,3,FALSE)</f>
        <v>NPS</v>
      </c>
      <c r="N1106" s="14" t="str">
        <f>VLOOKUP($C1106,'Info on Coh Anal Stocks'!$A$6:$K$68,4,FALSE)</f>
        <v>Skagit Spring Yearling</v>
      </c>
      <c r="O1106" s="14">
        <f>VLOOKUP($C1106,'Info on Coh Anal Stocks'!$A$6:$K$68,5,FALSE)</f>
        <v>3</v>
      </c>
      <c r="P1106" s="14">
        <f>VLOOKUP($C1106,'Info on Coh Anal Stocks'!$A$6:$K$68,6,FALSE)</f>
        <v>2</v>
      </c>
      <c r="Q1106" s="14">
        <f>VLOOKUP($C1106,'Info on Coh Anal Stocks'!$A$6:$K$68,7,FALSE)</f>
        <v>4</v>
      </c>
      <c r="R1106" s="14">
        <f>VLOOKUP($C1106,'Info on Coh Anal Stocks'!$A$6:$K$68,8,FALSE)</f>
        <v>5</v>
      </c>
      <c r="S1106" s="14">
        <f>VLOOKUP($C1106,'Info on Coh Anal Stocks'!$A$6:$K$68,9,FALSE)</f>
        <v>1</v>
      </c>
      <c r="T1106" s="14">
        <f>VLOOKUP($C1106,'Info on Coh Anal Stocks'!$A$6:$K$68,10,FALSE)</f>
        <v>1</v>
      </c>
      <c r="U1106">
        <f t="shared" si="69"/>
        <v>1985</v>
      </c>
      <c r="V1106" s="14">
        <f>VLOOKUP($C1106,'Info on Coh Anal Stocks'!$A$6:$K$68,10,FALSE)</f>
        <v>1</v>
      </c>
      <c r="W1106" t="str">
        <f t="shared" si="70"/>
        <v>stream</v>
      </c>
      <c r="X1106">
        <f t="shared" si="71"/>
        <v>0</v>
      </c>
    </row>
    <row r="1107" spans="1:24" x14ac:dyDescent="0.25">
      <c r="A1107" s="14" t="str">
        <f t="shared" si="68"/>
        <v>SKS1984</v>
      </c>
      <c r="B1107" s="14" t="s">
        <v>36</v>
      </c>
      <c r="C1107" s="14" t="s">
        <v>67</v>
      </c>
      <c r="D1107" s="14">
        <v>1984</v>
      </c>
      <c r="E1107" s="14">
        <v>5.4999569999999998E-4</v>
      </c>
      <c r="F1107" s="14">
        <v>5.8467770000000001E-3</v>
      </c>
      <c r="G1107" s="14">
        <v>1.5586340000000001E-2</v>
      </c>
      <c r="H1107" s="14">
        <v>2</v>
      </c>
      <c r="I1107" s="14">
        <v>5</v>
      </c>
      <c r="J1107" s="14" t="s">
        <v>238</v>
      </c>
      <c r="K1107" s="14">
        <v>5</v>
      </c>
      <c r="L1107" s="14" t="str">
        <f>VLOOKUP($C1107,'Info on Coh Anal Stocks'!$A$6:$K$68,2,FALSE)</f>
        <v>PS</v>
      </c>
      <c r="M1107" s="14" t="str">
        <f>VLOOKUP($C1107,'Info on Coh Anal Stocks'!$A$6:$K$68,3,FALSE)</f>
        <v>NPS</v>
      </c>
      <c r="N1107" s="14" t="str">
        <f>VLOOKUP($C1107,'Info on Coh Anal Stocks'!$A$6:$K$68,4,FALSE)</f>
        <v>Skagit Spring Yearling</v>
      </c>
      <c r="O1107" s="14">
        <f>VLOOKUP($C1107,'Info on Coh Anal Stocks'!$A$6:$K$68,5,FALSE)</f>
        <v>3</v>
      </c>
      <c r="P1107" s="14">
        <f>VLOOKUP($C1107,'Info on Coh Anal Stocks'!$A$6:$K$68,6,FALSE)</f>
        <v>2</v>
      </c>
      <c r="Q1107" s="14">
        <f>VLOOKUP($C1107,'Info on Coh Anal Stocks'!$A$6:$K$68,7,FALSE)</f>
        <v>4</v>
      </c>
      <c r="R1107" s="14">
        <f>VLOOKUP($C1107,'Info on Coh Anal Stocks'!$A$6:$K$68,8,FALSE)</f>
        <v>5</v>
      </c>
      <c r="S1107" s="14">
        <f>VLOOKUP($C1107,'Info on Coh Anal Stocks'!$A$6:$K$68,9,FALSE)</f>
        <v>1</v>
      </c>
      <c r="T1107" s="14">
        <f>VLOOKUP($C1107,'Info on Coh Anal Stocks'!$A$6:$K$68,10,FALSE)</f>
        <v>1</v>
      </c>
      <c r="U1107">
        <f t="shared" si="69"/>
        <v>1986</v>
      </c>
      <c r="V1107" s="14">
        <f>VLOOKUP($C1107,'Info on Coh Anal Stocks'!$A$6:$K$68,10,FALSE)</f>
        <v>1</v>
      </c>
      <c r="W1107" t="str">
        <f t="shared" si="70"/>
        <v>stream</v>
      </c>
      <c r="X1107">
        <f t="shared" si="71"/>
        <v>0</v>
      </c>
    </row>
    <row r="1108" spans="1:24" x14ac:dyDescent="0.25">
      <c r="A1108" s="14" t="str">
        <f t="shared" si="68"/>
        <v>SKS1985</v>
      </c>
      <c r="B1108" s="14" t="s">
        <v>36</v>
      </c>
      <c r="C1108" s="14" t="s">
        <v>67</v>
      </c>
      <c r="D1108" s="14">
        <v>1985</v>
      </c>
      <c r="E1108" s="14">
        <v>1.9692379999999999E-3</v>
      </c>
      <c r="F1108" s="14">
        <v>2.8229170000000001E-2</v>
      </c>
      <c r="G1108" s="14">
        <v>7.5066720000000003E-2</v>
      </c>
      <c r="H1108" s="14">
        <v>2</v>
      </c>
      <c r="I1108" s="14">
        <v>5</v>
      </c>
      <c r="J1108" s="14" t="s">
        <v>238</v>
      </c>
      <c r="K1108" s="14">
        <v>5</v>
      </c>
      <c r="L1108" s="14" t="str">
        <f>VLOOKUP($C1108,'Info on Coh Anal Stocks'!$A$6:$K$68,2,FALSE)</f>
        <v>PS</v>
      </c>
      <c r="M1108" s="14" t="str">
        <f>VLOOKUP($C1108,'Info on Coh Anal Stocks'!$A$6:$K$68,3,FALSE)</f>
        <v>NPS</v>
      </c>
      <c r="N1108" s="14" t="str">
        <f>VLOOKUP($C1108,'Info on Coh Anal Stocks'!$A$6:$K$68,4,FALSE)</f>
        <v>Skagit Spring Yearling</v>
      </c>
      <c r="O1108" s="14">
        <f>VLOOKUP($C1108,'Info on Coh Anal Stocks'!$A$6:$K$68,5,FALSE)</f>
        <v>3</v>
      </c>
      <c r="P1108" s="14">
        <f>VLOOKUP($C1108,'Info on Coh Anal Stocks'!$A$6:$K$68,6,FALSE)</f>
        <v>2</v>
      </c>
      <c r="Q1108" s="14">
        <f>VLOOKUP($C1108,'Info on Coh Anal Stocks'!$A$6:$K$68,7,FALSE)</f>
        <v>4</v>
      </c>
      <c r="R1108" s="14">
        <f>VLOOKUP($C1108,'Info on Coh Anal Stocks'!$A$6:$K$68,8,FALSE)</f>
        <v>5</v>
      </c>
      <c r="S1108" s="14">
        <f>VLOOKUP($C1108,'Info on Coh Anal Stocks'!$A$6:$K$68,9,FALSE)</f>
        <v>1</v>
      </c>
      <c r="T1108" s="14">
        <f>VLOOKUP($C1108,'Info on Coh Anal Stocks'!$A$6:$K$68,10,FALSE)</f>
        <v>1</v>
      </c>
      <c r="U1108">
        <f t="shared" si="69"/>
        <v>1987</v>
      </c>
      <c r="V1108" s="14">
        <f>VLOOKUP($C1108,'Info on Coh Anal Stocks'!$A$6:$K$68,10,FALSE)</f>
        <v>1</v>
      </c>
      <c r="W1108" t="str">
        <f t="shared" si="70"/>
        <v>stream</v>
      </c>
      <c r="X1108">
        <f t="shared" si="71"/>
        <v>0</v>
      </c>
    </row>
    <row r="1109" spans="1:24" x14ac:dyDescent="0.25">
      <c r="A1109" s="14" t="str">
        <f t="shared" si="68"/>
        <v>SKS1986</v>
      </c>
      <c r="B1109" s="14" t="s">
        <v>36</v>
      </c>
      <c r="C1109" s="14" t="s">
        <v>67</v>
      </c>
      <c r="D1109" s="14">
        <v>1986</v>
      </c>
      <c r="E1109" s="14">
        <v>5.5612299999999995E-4</v>
      </c>
      <c r="F1109" s="14">
        <v>6.2083629999999997E-3</v>
      </c>
      <c r="G1109" s="14">
        <v>1.6850190000000001E-2</v>
      </c>
      <c r="H1109" s="14">
        <v>2</v>
      </c>
      <c r="I1109" s="14">
        <v>5</v>
      </c>
      <c r="J1109" s="14" t="s">
        <v>238</v>
      </c>
      <c r="K1109" s="14">
        <v>5</v>
      </c>
      <c r="L1109" s="14" t="str">
        <f>VLOOKUP($C1109,'Info on Coh Anal Stocks'!$A$6:$K$68,2,FALSE)</f>
        <v>PS</v>
      </c>
      <c r="M1109" s="14" t="str">
        <f>VLOOKUP($C1109,'Info on Coh Anal Stocks'!$A$6:$K$68,3,FALSE)</f>
        <v>NPS</v>
      </c>
      <c r="N1109" s="14" t="str">
        <f>VLOOKUP($C1109,'Info on Coh Anal Stocks'!$A$6:$K$68,4,FALSE)</f>
        <v>Skagit Spring Yearling</v>
      </c>
      <c r="O1109" s="14">
        <f>VLOOKUP($C1109,'Info on Coh Anal Stocks'!$A$6:$K$68,5,FALSE)</f>
        <v>3</v>
      </c>
      <c r="P1109" s="14">
        <f>VLOOKUP($C1109,'Info on Coh Anal Stocks'!$A$6:$K$68,6,FALSE)</f>
        <v>2</v>
      </c>
      <c r="Q1109" s="14">
        <f>VLOOKUP($C1109,'Info on Coh Anal Stocks'!$A$6:$K$68,7,FALSE)</f>
        <v>4</v>
      </c>
      <c r="R1109" s="14">
        <f>VLOOKUP($C1109,'Info on Coh Anal Stocks'!$A$6:$K$68,8,FALSE)</f>
        <v>5</v>
      </c>
      <c r="S1109" s="14">
        <f>VLOOKUP($C1109,'Info on Coh Anal Stocks'!$A$6:$K$68,9,FALSE)</f>
        <v>1</v>
      </c>
      <c r="T1109" s="14">
        <f>VLOOKUP($C1109,'Info on Coh Anal Stocks'!$A$6:$K$68,10,FALSE)</f>
        <v>1</v>
      </c>
      <c r="U1109">
        <f t="shared" si="69"/>
        <v>1988</v>
      </c>
      <c r="V1109" s="14">
        <f>VLOOKUP($C1109,'Info on Coh Anal Stocks'!$A$6:$K$68,10,FALSE)</f>
        <v>1</v>
      </c>
      <c r="W1109" t="str">
        <f t="shared" si="70"/>
        <v>stream</v>
      </c>
      <c r="X1109">
        <f t="shared" si="71"/>
        <v>0</v>
      </c>
    </row>
    <row r="1110" spans="1:24" x14ac:dyDescent="0.25">
      <c r="A1110" s="14" t="str">
        <f t="shared" si="68"/>
        <v>SKS1987</v>
      </c>
      <c r="B1110" s="14" t="s">
        <v>36</v>
      </c>
      <c r="C1110" s="14" t="s">
        <v>67</v>
      </c>
      <c r="D1110" s="14">
        <v>1987</v>
      </c>
      <c r="E1110" s="14">
        <v>1.1291280000000001E-3</v>
      </c>
      <c r="F1110" s="14">
        <v>9.4021729999999998E-3</v>
      </c>
      <c r="G1110" s="14">
        <v>2.4049129999999998E-2</v>
      </c>
      <c r="H1110" s="14">
        <v>2</v>
      </c>
      <c r="I1110" s="14">
        <v>5</v>
      </c>
      <c r="J1110" s="14" t="s">
        <v>238</v>
      </c>
      <c r="K1110" s="14">
        <v>5</v>
      </c>
      <c r="L1110" s="14" t="str">
        <f>VLOOKUP($C1110,'Info on Coh Anal Stocks'!$A$6:$K$68,2,FALSE)</f>
        <v>PS</v>
      </c>
      <c r="M1110" s="14" t="str">
        <f>VLOOKUP($C1110,'Info on Coh Anal Stocks'!$A$6:$K$68,3,FALSE)</f>
        <v>NPS</v>
      </c>
      <c r="N1110" s="14" t="str">
        <f>VLOOKUP($C1110,'Info on Coh Anal Stocks'!$A$6:$K$68,4,FALSE)</f>
        <v>Skagit Spring Yearling</v>
      </c>
      <c r="O1110" s="14">
        <f>VLOOKUP($C1110,'Info on Coh Anal Stocks'!$A$6:$K$68,5,FALSE)</f>
        <v>3</v>
      </c>
      <c r="P1110" s="14">
        <f>VLOOKUP($C1110,'Info on Coh Anal Stocks'!$A$6:$K$68,6,FALSE)</f>
        <v>2</v>
      </c>
      <c r="Q1110" s="14">
        <f>VLOOKUP($C1110,'Info on Coh Anal Stocks'!$A$6:$K$68,7,FALSE)</f>
        <v>4</v>
      </c>
      <c r="R1110" s="14">
        <f>VLOOKUP($C1110,'Info on Coh Anal Stocks'!$A$6:$K$68,8,FALSE)</f>
        <v>5</v>
      </c>
      <c r="S1110" s="14">
        <f>VLOOKUP($C1110,'Info on Coh Anal Stocks'!$A$6:$K$68,9,FALSE)</f>
        <v>1</v>
      </c>
      <c r="T1110" s="14">
        <f>VLOOKUP($C1110,'Info on Coh Anal Stocks'!$A$6:$K$68,10,FALSE)</f>
        <v>1</v>
      </c>
      <c r="U1110">
        <f t="shared" si="69"/>
        <v>1989</v>
      </c>
      <c r="V1110" s="14">
        <f>VLOOKUP($C1110,'Info on Coh Anal Stocks'!$A$6:$K$68,10,FALSE)</f>
        <v>1</v>
      </c>
      <c r="W1110" t="str">
        <f t="shared" si="70"/>
        <v>stream</v>
      </c>
      <c r="X1110">
        <f t="shared" si="71"/>
        <v>0</v>
      </c>
    </row>
    <row r="1111" spans="1:24" x14ac:dyDescent="0.25">
      <c r="A1111" s="14" t="str">
        <f t="shared" si="68"/>
        <v>SKS1988</v>
      </c>
      <c r="B1111" s="14" t="s">
        <v>36</v>
      </c>
      <c r="C1111" s="14" t="s">
        <v>67</v>
      </c>
      <c r="D1111" s="14">
        <v>1988</v>
      </c>
      <c r="E1111" s="14" t="s">
        <v>142</v>
      </c>
      <c r="F1111" s="14" t="s">
        <v>142</v>
      </c>
      <c r="G1111" s="14" t="s">
        <v>142</v>
      </c>
      <c r="H1111" s="14" t="s">
        <v>142</v>
      </c>
      <c r="I1111" s="14" t="s">
        <v>142</v>
      </c>
      <c r="J1111" s="14" t="s">
        <v>142</v>
      </c>
      <c r="K1111" s="14" t="s">
        <v>142</v>
      </c>
      <c r="L1111" s="14" t="str">
        <f>VLOOKUP($C1111,'Info on Coh Anal Stocks'!$A$6:$K$68,2,FALSE)</f>
        <v>PS</v>
      </c>
      <c r="M1111" s="14" t="str">
        <f>VLOOKUP($C1111,'Info on Coh Anal Stocks'!$A$6:$K$68,3,FALSE)</f>
        <v>NPS</v>
      </c>
      <c r="N1111" s="14" t="str">
        <f>VLOOKUP($C1111,'Info on Coh Anal Stocks'!$A$6:$K$68,4,FALSE)</f>
        <v>Skagit Spring Yearling</v>
      </c>
      <c r="O1111" s="14">
        <f>VLOOKUP($C1111,'Info on Coh Anal Stocks'!$A$6:$K$68,5,FALSE)</f>
        <v>3</v>
      </c>
      <c r="P1111" s="14">
        <f>VLOOKUP($C1111,'Info on Coh Anal Stocks'!$A$6:$K$68,6,FALSE)</f>
        <v>2</v>
      </c>
      <c r="Q1111" s="14">
        <f>VLOOKUP($C1111,'Info on Coh Anal Stocks'!$A$6:$K$68,7,FALSE)</f>
        <v>4</v>
      </c>
      <c r="R1111" s="14">
        <f>VLOOKUP($C1111,'Info on Coh Anal Stocks'!$A$6:$K$68,8,FALSE)</f>
        <v>5</v>
      </c>
      <c r="S1111" s="14">
        <f>VLOOKUP($C1111,'Info on Coh Anal Stocks'!$A$6:$K$68,9,FALSE)</f>
        <v>1</v>
      </c>
      <c r="T1111" s="14">
        <f>VLOOKUP($C1111,'Info on Coh Anal Stocks'!$A$6:$K$68,10,FALSE)</f>
        <v>1</v>
      </c>
      <c r="U1111">
        <f t="shared" si="69"/>
        <v>1990</v>
      </c>
      <c r="V1111" s="14">
        <f>VLOOKUP($C1111,'Info on Coh Anal Stocks'!$A$6:$K$68,10,FALSE)</f>
        <v>1</v>
      </c>
      <c r="W1111" t="str">
        <f t="shared" si="70"/>
        <v>stream</v>
      </c>
      <c r="X1111" t="str">
        <f t="shared" si="71"/>
        <v>na</v>
      </c>
    </row>
    <row r="1112" spans="1:24" x14ac:dyDescent="0.25">
      <c r="A1112" s="14" t="str">
        <f t="shared" si="68"/>
        <v>SKS1989</v>
      </c>
      <c r="B1112" s="14" t="s">
        <v>36</v>
      </c>
      <c r="C1112" s="14" t="s">
        <v>67</v>
      </c>
      <c r="D1112" s="14">
        <v>1989</v>
      </c>
      <c r="E1112" s="14" t="s">
        <v>142</v>
      </c>
      <c r="F1112" s="14" t="s">
        <v>142</v>
      </c>
      <c r="G1112" s="14" t="s">
        <v>142</v>
      </c>
      <c r="H1112" s="14" t="s">
        <v>142</v>
      </c>
      <c r="I1112" s="14" t="s">
        <v>142</v>
      </c>
      <c r="J1112" s="14" t="s">
        <v>142</v>
      </c>
      <c r="K1112" s="14" t="s">
        <v>142</v>
      </c>
      <c r="L1112" s="14" t="str">
        <f>VLOOKUP($C1112,'Info on Coh Anal Stocks'!$A$6:$K$68,2,FALSE)</f>
        <v>PS</v>
      </c>
      <c r="M1112" s="14" t="str">
        <f>VLOOKUP($C1112,'Info on Coh Anal Stocks'!$A$6:$K$68,3,FALSE)</f>
        <v>NPS</v>
      </c>
      <c r="N1112" s="14" t="str">
        <f>VLOOKUP($C1112,'Info on Coh Anal Stocks'!$A$6:$K$68,4,FALSE)</f>
        <v>Skagit Spring Yearling</v>
      </c>
      <c r="O1112" s="14">
        <f>VLOOKUP($C1112,'Info on Coh Anal Stocks'!$A$6:$K$68,5,FALSE)</f>
        <v>3</v>
      </c>
      <c r="P1112" s="14">
        <f>VLOOKUP($C1112,'Info on Coh Anal Stocks'!$A$6:$K$68,6,FALSE)</f>
        <v>2</v>
      </c>
      <c r="Q1112" s="14">
        <f>VLOOKUP($C1112,'Info on Coh Anal Stocks'!$A$6:$K$68,7,FALSE)</f>
        <v>4</v>
      </c>
      <c r="R1112" s="14">
        <f>VLOOKUP($C1112,'Info on Coh Anal Stocks'!$A$6:$K$68,8,FALSE)</f>
        <v>5</v>
      </c>
      <c r="S1112" s="14">
        <f>VLOOKUP($C1112,'Info on Coh Anal Stocks'!$A$6:$K$68,9,FALSE)</f>
        <v>1</v>
      </c>
      <c r="T1112" s="14">
        <f>VLOOKUP($C1112,'Info on Coh Anal Stocks'!$A$6:$K$68,10,FALSE)</f>
        <v>1</v>
      </c>
      <c r="U1112">
        <f t="shared" si="69"/>
        <v>1991</v>
      </c>
      <c r="V1112" s="14">
        <f>VLOOKUP($C1112,'Info on Coh Anal Stocks'!$A$6:$K$68,10,FALSE)</f>
        <v>1</v>
      </c>
      <c r="W1112" t="str">
        <f t="shared" si="70"/>
        <v>stream</v>
      </c>
      <c r="X1112" t="str">
        <f t="shared" si="71"/>
        <v>na</v>
      </c>
    </row>
    <row r="1113" spans="1:24" x14ac:dyDescent="0.25">
      <c r="A1113" s="14" t="str">
        <f t="shared" si="68"/>
        <v>SKS1990</v>
      </c>
      <c r="B1113" s="14" t="s">
        <v>36</v>
      </c>
      <c r="C1113" s="14" t="s">
        <v>67</v>
      </c>
      <c r="D1113" s="14">
        <v>1990</v>
      </c>
      <c r="E1113" s="19">
        <v>9.3797640000000001E-5</v>
      </c>
      <c r="F1113" s="14">
        <v>9.6677159999999998E-3</v>
      </c>
      <c r="G1113" s="14">
        <v>2.70251E-2</v>
      </c>
      <c r="H1113" s="14">
        <v>2</v>
      </c>
      <c r="I1113" s="14">
        <v>5</v>
      </c>
      <c r="J1113" s="14" t="s">
        <v>238</v>
      </c>
      <c r="K1113" s="14">
        <v>5</v>
      </c>
      <c r="L1113" s="14" t="str">
        <f>VLOOKUP($C1113,'Info on Coh Anal Stocks'!$A$6:$K$68,2,FALSE)</f>
        <v>PS</v>
      </c>
      <c r="M1113" s="14" t="str">
        <f>VLOOKUP($C1113,'Info on Coh Anal Stocks'!$A$6:$K$68,3,FALSE)</f>
        <v>NPS</v>
      </c>
      <c r="N1113" s="14" t="str">
        <f>VLOOKUP($C1113,'Info on Coh Anal Stocks'!$A$6:$K$68,4,FALSE)</f>
        <v>Skagit Spring Yearling</v>
      </c>
      <c r="O1113" s="14">
        <f>VLOOKUP($C1113,'Info on Coh Anal Stocks'!$A$6:$K$68,5,FALSE)</f>
        <v>3</v>
      </c>
      <c r="P1113" s="14">
        <f>VLOOKUP($C1113,'Info on Coh Anal Stocks'!$A$6:$K$68,6,FALSE)</f>
        <v>2</v>
      </c>
      <c r="Q1113" s="14">
        <f>VLOOKUP($C1113,'Info on Coh Anal Stocks'!$A$6:$K$68,7,FALSE)</f>
        <v>4</v>
      </c>
      <c r="R1113" s="14">
        <f>VLOOKUP($C1113,'Info on Coh Anal Stocks'!$A$6:$K$68,8,FALSE)</f>
        <v>5</v>
      </c>
      <c r="S1113" s="14">
        <f>VLOOKUP($C1113,'Info on Coh Anal Stocks'!$A$6:$K$68,9,FALSE)</f>
        <v>1</v>
      </c>
      <c r="T1113" s="14">
        <f>VLOOKUP($C1113,'Info on Coh Anal Stocks'!$A$6:$K$68,10,FALSE)</f>
        <v>1</v>
      </c>
      <c r="U1113">
        <f t="shared" si="69"/>
        <v>1992</v>
      </c>
      <c r="V1113" s="14">
        <f>VLOOKUP($C1113,'Info on Coh Anal Stocks'!$A$6:$K$68,10,FALSE)</f>
        <v>1</v>
      </c>
      <c r="W1113" t="str">
        <f t="shared" si="70"/>
        <v>stream</v>
      </c>
      <c r="X1113">
        <f t="shared" si="71"/>
        <v>0</v>
      </c>
    </row>
    <row r="1114" spans="1:24" x14ac:dyDescent="0.25">
      <c r="A1114" s="14" t="str">
        <f t="shared" si="68"/>
        <v>SKS1991</v>
      </c>
      <c r="B1114" s="14" t="s">
        <v>36</v>
      </c>
      <c r="C1114" s="14" t="s">
        <v>67</v>
      </c>
      <c r="D1114" s="14">
        <v>1991</v>
      </c>
      <c r="E1114" s="14" t="s">
        <v>142</v>
      </c>
      <c r="F1114" s="14" t="s">
        <v>142</v>
      </c>
      <c r="G1114" s="14" t="s">
        <v>142</v>
      </c>
      <c r="H1114" s="14" t="s">
        <v>142</v>
      </c>
      <c r="I1114" s="14" t="s">
        <v>142</v>
      </c>
      <c r="J1114" s="14" t="s">
        <v>142</v>
      </c>
      <c r="K1114" s="14" t="s">
        <v>142</v>
      </c>
      <c r="L1114" s="14" t="str">
        <f>VLOOKUP($C1114,'Info on Coh Anal Stocks'!$A$6:$K$68,2,FALSE)</f>
        <v>PS</v>
      </c>
      <c r="M1114" s="14" t="str">
        <f>VLOOKUP($C1114,'Info on Coh Anal Stocks'!$A$6:$K$68,3,FALSE)</f>
        <v>NPS</v>
      </c>
      <c r="N1114" s="14" t="str">
        <f>VLOOKUP($C1114,'Info on Coh Anal Stocks'!$A$6:$K$68,4,FALSE)</f>
        <v>Skagit Spring Yearling</v>
      </c>
      <c r="O1114" s="14">
        <f>VLOOKUP($C1114,'Info on Coh Anal Stocks'!$A$6:$K$68,5,FALSE)</f>
        <v>3</v>
      </c>
      <c r="P1114" s="14">
        <f>VLOOKUP($C1114,'Info on Coh Anal Stocks'!$A$6:$K$68,6,FALSE)</f>
        <v>2</v>
      </c>
      <c r="Q1114" s="14">
        <f>VLOOKUP($C1114,'Info on Coh Anal Stocks'!$A$6:$K$68,7,FALSE)</f>
        <v>4</v>
      </c>
      <c r="R1114" s="14">
        <f>VLOOKUP($C1114,'Info on Coh Anal Stocks'!$A$6:$K$68,8,FALSE)</f>
        <v>5</v>
      </c>
      <c r="S1114" s="14">
        <f>VLOOKUP($C1114,'Info on Coh Anal Stocks'!$A$6:$K$68,9,FALSE)</f>
        <v>1</v>
      </c>
      <c r="T1114" s="14">
        <f>VLOOKUP($C1114,'Info on Coh Anal Stocks'!$A$6:$K$68,10,FALSE)</f>
        <v>1</v>
      </c>
      <c r="U1114">
        <f t="shared" si="69"/>
        <v>1993</v>
      </c>
      <c r="V1114" s="14">
        <f>VLOOKUP($C1114,'Info on Coh Anal Stocks'!$A$6:$K$68,10,FALSE)</f>
        <v>1</v>
      </c>
      <c r="W1114" t="str">
        <f t="shared" si="70"/>
        <v>stream</v>
      </c>
      <c r="X1114" t="str">
        <f t="shared" si="71"/>
        <v>na</v>
      </c>
    </row>
    <row r="1115" spans="1:24" x14ac:dyDescent="0.25">
      <c r="A1115" s="14" t="str">
        <f t="shared" si="68"/>
        <v>SKS1992</v>
      </c>
      <c r="B1115" s="14" t="s">
        <v>36</v>
      </c>
      <c r="C1115" s="14" t="s">
        <v>67</v>
      </c>
      <c r="D1115" s="14">
        <v>1992</v>
      </c>
      <c r="E1115" s="14" t="s">
        <v>142</v>
      </c>
      <c r="F1115" s="14" t="s">
        <v>142</v>
      </c>
      <c r="G1115" s="14" t="s">
        <v>142</v>
      </c>
      <c r="H1115" s="14" t="s">
        <v>142</v>
      </c>
      <c r="I1115" s="14" t="s">
        <v>142</v>
      </c>
      <c r="J1115" s="14" t="s">
        <v>142</v>
      </c>
      <c r="K1115" s="14" t="s">
        <v>142</v>
      </c>
      <c r="L1115" s="14" t="str">
        <f>VLOOKUP($C1115,'Info on Coh Anal Stocks'!$A$6:$K$68,2,FALSE)</f>
        <v>PS</v>
      </c>
      <c r="M1115" s="14" t="str">
        <f>VLOOKUP($C1115,'Info on Coh Anal Stocks'!$A$6:$K$68,3,FALSE)</f>
        <v>NPS</v>
      </c>
      <c r="N1115" s="14" t="str">
        <f>VLOOKUP($C1115,'Info on Coh Anal Stocks'!$A$6:$K$68,4,FALSE)</f>
        <v>Skagit Spring Yearling</v>
      </c>
      <c r="O1115" s="14">
        <f>VLOOKUP($C1115,'Info on Coh Anal Stocks'!$A$6:$K$68,5,FALSE)</f>
        <v>3</v>
      </c>
      <c r="P1115" s="14">
        <f>VLOOKUP($C1115,'Info on Coh Anal Stocks'!$A$6:$K$68,6,FALSE)</f>
        <v>2</v>
      </c>
      <c r="Q1115" s="14">
        <f>VLOOKUP($C1115,'Info on Coh Anal Stocks'!$A$6:$K$68,7,FALSE)</f>
        <v>4</v>
      </c>
      <c r="R1115" s="14">
        <f>VLOOKUP($C1115,'Info on Coh Anal Stocks'!$A$6:$K$68,8,FALSE)</f>
        <v>5</v>
      </c>
      <c r="S1115" s="14">
        <f>VLOOKUP($C1115,'Info on Coh Anal Stocks'!$A$6:$K$68,9,FALSE)</f>
        <v>1</v>
      </c>
      <c r="T1115" s="14">
        <f>VLOOKUP($C1115,'Info on Coh Anal Stocks'!$A$6:$K$68,10,FALSE)</f>
        <v>1</v>
      </c>
      <c r="U1115">
        <f t="shared" si="69"/>
        <v>1994</v>
      </c>
      <c r="V1115" s="14">
        <f>VLOOKUP($C1115,'Info on Coh Anal Stocks'!$A$6:$K$68,10,FALSE)</f>
        <v>1</v>
      </c>
      <c r="W1115" t="str">
        <f t="shared" si="70"/>
        <v>stream</v>
      </c>
      <c r="X1115" t="str">
        <f t="shared" si="71"/>
        <v>na</v>
      </c>
    </row>
    <row r="1116" spans="1:24" x14ac:dyDescent="0.25">
      <c r="A1116" s="14" t="str">
        <f t="shared" si="68"/>
        <v>SKS1993</v>
      </c>
      <c r="B1116" s="14" t="s">
        <v>36</v>
      </c>
      <c r="C1116" s="14" t="s">
        <v>67</v>
      </c>
      <c r="D1116" s="14">
        <v>1993</v>
      </c>
      <c r="E1116" s="14">
        <v>6.0110420000000005E-4</v>
      </c>
      <c r="F1116" s="14">
        <v>4.2640890000000004E-3</v>
      </c>
      <c r="G1116" s="14">
        <v>1.124323E-2</v>
      </c>
      <c r="H1116" s="14">
        <v>2</v>
      </c>
      <c r="I1116" s="14">
        <v>5</v>
      </c>
      <c r="J1116" s="14" t="s">
        <v>238</v>
      </c>
      <c r="K1116" s="14">
        <v>5</v>
      </c>
      <c r="L1116" s="14" t="str">
        <f>VLOOKUP($C1116,'Info on Coh Anal Stocks'!$A$6:$K$68,2,FALSE)</f>
        <v>PS</v>
      </c>
      <c r="M1116" s="14" t="str">
        <f>VLOOKUP($C1116,'Info on Coh Anal Stocks'!$A$6:$K$68,3,FALSE)</f>
        <v>NPS</v>
      </c>
      <c r="N1116" s="14" t="str">
        <f>VLOOKUP($C1116,'Info on Coh Anal Stocks'!$A$6:$K$68,4,FALSE)</f>
        <v>Skagit Spring Yearling</v>
      </c>
      <c r="O1116" s="14">
        <f>VLOOKUP($C1116,'Info on Coh Anal Stocks'!$A$6:$K$68,5,FALSE)</f>
        <v>3</v>
      </c>
      <c r="P1116" s="14">
        <f>VLOOKUP($C1116,'Info on Coh Anal Stocks'!$A$6:$K$68,6,FALSE)</f>
        <v>2</v>
      </c>
      <c r="Q1116" s="14">
        <f>VLOOKUP($C1116,'Info on Coh Anal Stocks'!$A$6:$K$68,7,FALSE)</f>
        <v>4</v>
      </c>
      <c r="R1116" s="14">
        <f>VLOOKUP($C1116,'Info on Coh Anal Stocks'!$A$6:$K$68,8,FALSE)</f>
        <v>5</v>
      </c>
      <c r="S1116" s="14">
        <f>VLOOKUP($C1116,'Info on Coh Anal Stocks'!$A$6:$K$68,9,FALSE)</f>
        <v>1</v>
      </c>
      <c r="T1116" s="14">
        <f>VLOOKUP($C1116,'Info on Coh Anal Stocks'!$A$6:$K$68,10,FALSE)</f>
        <v>1</v>
      </c>
      <c r="U1116">
        <f t="shared" si="69"/>
        <v>1995</v>
      </c>
      <c r="V1116" s="14">
        <f>VLOOKUP($C1116,'Info on Coh Anal Stocks'!$A$6:$K$68,10,FALSE)</f>
        <v>1</v>
      </c>
      <c r="W1116" t="str">
        <f t="shared" si="70"/>
        <v>stream</v>
      </c>
      <c r="X1116">
        <f t="shared" si="71"/>
        <v>0</v>
      </c>
    </row>
    <row r="1117" spans="1:24" x14ac:dyDescent="0.25">
      <c r="A1117" s="14" t="str">
        <f t="shared" si="68"/>
        <v>SKS1994</v>
      </c>
      <c r="B1117" s="14" t="s">
        <v>36</v>
      </c>
      <c r="C1117" s="14" t="s">
        <v>67</v>
      </c>
      <c r="D1117" s="14">
        <v>1994</v>
      </c>
      <c r="E1117" s="14">
        <v>2.7847320000000002E-4</v>
      </c>
      <c r="F1117" s="14">
        <v>4.8699520000000003E-3</v>
      </c>
      <c r="G1117" s="14">
        <v>1.399681E-2</v>
      </c>
      <c r="H1117" s="14">
        <v>2</v>
      </c>
      <c r="I1117" s="14">
        <v>5</v>
      </c>
      <c r="J1117" s="14" t="s">
        <v>238</v>
      </c>
      <c r="K1117" s="14">
        <v>5</v>
      </c>
      <c r="L1117" s="14" t="str">
        <f>VLOOKUP($C1117,'Info on Coh Anal Stocks'!$A$6:$K$68,2,FALSE)</f>
        <v>PS</v>
      </c>
      <c r="M1117" s="14" t="str">
        <f>VLOOKUP($C1117,'Info on Coh Anal Stocks'!$A$6:$K$68,3,FALSE)</f>
        <v>NPS</v>
      </c>
      <c r="N1117" s="14" t="str">
        <f>VLOOKUP($C1117,'Info on Coh Anal Stocks'!$A$6:$K$68,4,FALSE)</f>
        <v>Skagit Spring Yearling</v>
      </c>
      <c r="O1117" s="14">
        <f>VLOOKUP($C1117,'Info on Coh Anal Stocks'!$A$6:$K$68,5,FALSE)</f>
        <v>3</v>
      </c>
      <c r="P1117" s="14">
        <f>VLOOKUP($C1117,'Info on Coh Anal Stocks'!$A$6:$K$68,6,FALSE)</f>
        <v>2</v>
      </c>
      <c r="Q1117" s="14">
        <f>VLOOKUP($C1117,'Info on Coh Anal Stocks'!$A$6:$K$68,7,FALSE)</f>
        <v>4</v>
      </c>
      <c r="R1117" s="14">
        <f>VLOOKUP($C1117,'Info on Coh Anal Stocks'!$A$6:$K$68,8,FALSE)</f>
        <v>5</v>
      </c>
      <c r="S1117" s="14">
        <f>VLOOKUP($C1117,'Info on Coh Anal Stocks'!$A$6:$K$68,9,FALSE)</f>
        <v>1</v>
      </c>
      <c r="T1117" s="14">
        <f>VLOOKUP($C1117,'Info on Coh Anal Stocks'!$A$6:$K$68,10,FALSE)</f>
        <v>1</v>
      </c>
      <c r="U1117">
        <f t="shared" si="69"/>
        <v>1996</v>
      </c>
      <c r="V1117" s="14">
        <f>VLOOKUP($C1117,'Info on Coh Anal Stocks'!$A$6:$K$68,10,FALSE)</f>
        <v>1</v>
      </c>
      <c r="W1117" t="str">
        <f t="shared" si="70"/>
        <v>stream</v>
      </c>
      <c r="X1117">
        <f t="shared" si="71"/>
        <v>0</v>
      </c>
    </row>
    <row r="1118" spans="1:24" x14ac:dyDescent="0.25">
      <c r="A1118" s="14" t="str">
        <f t="shared" si="68"/>
        <v>SKS1995</v>
      </c>
      <c r="B1118" s="14" t="s">
        <v>36</v>
      </c>
      <c r="C1118" s="14" t="s">
        <v>67</v>
      </c>
      <c r="D1118" s="14">
        <v>1995</v>
      </c>
      <c r="E1118" s="14">
        <v>1.0739569999999999E-3</v>
      </c>
      <c r="F1118" s="14">
        <v>1.3453690000000001E-2</v>
      </c>
      <c r="G1118" s="14">
        <v>3.7384059999999997E-2</v>
      </c>
      <c r="H1118" s="14">
        <v>2</v>
      </c>
      <c r="I1118" s="14">
        <v>5</v>
      </c>
      <c r="J1118" s="14" t="s">
        <v>238</v>
      </c>
      <c r="K1118" s="14">
        <v>5</v>
      </c>
      <c r="L1118" s="14" t="str">
        <f>VLOOKUP($C1118,'Info on Coh Anal Stocks'!$A$6:$K$68,2,FALSE)</f>
        <v>PS</v>
      </c>
      <c r="M1118" s="14" t="str">
        <f>VLOOKUP($C1118,'Info on Coh Anal Stocks'!$A$6:$K$68,3,FALSE)</f>
        <v>NPS</v>
      </c>
      <c r="N1118" s="14" t="str">
        <f>VLOOKUP($C1118,'Info on Coh Anal Stocks'!$A$6:$K$68,4,FALSE)</f>
        <v>Skagit Spring Yearling</v>
      </c>
      <c r="O1118" s="14">
        <f>VLOOKUP($C1118,'Info on Coh Anal Stocks'!$A$6:$K$68,5,FALSE)</f>
        <v>3</v>
      </c>
      <c r="P1118" s="14">
        <f>VLOOKUP($C1118,'Info on Coh Anal Stocks'!$A$6:$K$68,6,FALSE)</f>
        <v>2</v>
      </c>
      <c r="Q1118" s="14">
        <f>VLOOKUP($C1118,'Info on Coh Anal Stocks'!$A$6:$K$68,7,FALSE)</f>
        <v>4</v>
      </c>
      <c r="R1118" s="14">
        <f>VLOOKUP($C1118,'Info on Coh Anal Stocks'!$A$6:$K$68,8,FALSE)</f>
        <v>5</v>
      </c>
      <c r="S1118" s="14">
        <f>VLOOKUP($C1118,'Info on Coh Anal Stocks'!$A$6:$K$68,9,FALSE)</f>
        <v>1</v>
      </c>
      <c r="T1118" s="14">
        <f>VLOOKUP($C1118,'Info on Coh Anal Stocks'!$A$6:$K$68,10,FALSE)</f>
        <v>1</v>
      </c>
      <c r="U1118">
        <f t="shared" si="69"/>
        <v>1997</v>
      </c>
      <c r="V1118" s="14">
        <f>VLOOKUP($C1118,'Info on Coh Anal Stocks'!$A$6:$K$68,10,FALSE)</f>
        <v>1</v>
      </c>
      <c r="W1118" t="str">
        <f t="shared" si="70"/>
        <v>stream</v>
      </c>
      <c r="X1118">
        <f t="shared" si="71"/>
        <v>0</v>
      </c>
    </row>
    <row r="1119" spans="1:24" x14ac:dyDescent="0.25">
      <c r="A1119" s="14" t="str">
        <f t="shared" si="68"/>
        <v>SKS1996</v>
      </c>
      <c r="B1119" s="14" t="s">
        <v>36</v>
      </c>
      <c r="C1119" s="14" t="s">
        <v>67</v>
      </c>
      <c r="D1119" s="14">
        <v>1996</v>
      </c>
      <c r="E1119" s="14">
        <v>2.6170909999999998E-4</v>
      </c>
      <c r="F1119" s="14">
        <v>3.1875340000000001E-3</v>
      </c>
      <c r="G1119" s="14">
        <v>8.5324600000000004E-3</v>
      </c>
      <c r="H1119" s="14">
        <v>2</v>
      </c>
      <c r="I1119" s="14">
        <v>5</v>
      </c>
      <c r="J1119" s="14" t="s">
        <v>238</v>
      </c>
      <c r="K1119" s="14">
        <v>5</v>
      </c>
      <c r="L1119" s="14" t="str">
        <f>VLOOKUP($C1119,'Info on Coh Anal Stocks'!$A$6:$K$68,2,FALSE)</f>
        <v>PS</v>
      </c>
      <c r="M1119" s="14" t="str">
        <f>VLOOKUP($C1119,'Info on Coh Anal Stocks'!$A$6:$K$68,3,FALSE)</f>
        <v>NPS</v>
      </c>
      <c r="N1119" s="14" t="str">
        <f>VLOOKUP($C1119,'Info on Coh Anal Stocks'!$A$6:$K$68,4,FALSE)</f>
        <v>Skagit Spring Yearling</v>
      </c>
      <c r="O1119" s="14">
        <f>VLOOKUP($C1119,'Info on Coh Anal Stocks'!$A$6:$K$68,5,FALSE)</f>
        <v>3</v>
      </c>
      <c r="P1119" s="14">
        <f>VLOOKUP($C1119,'Info on Coh Anal Stocks'!$A$6:$K$68,6,FALSE)</f>
        <v>2</v>
      </c>
      <c r="Q1119" s="14">
        <f>VLOOKUP($C1119,'Info on Coh Anal Stocks'!$A$6:$K$68,7,FALSE)</f>
        <v>4</v>
      </c>
      <c r="R1119" s="14">
        <f>VLOOKUP($C1119,'Info on Coh Anal Stocks'!$A$6:$K$68,8,FALSE)</f>
        <v>5</v>
      </c>
      <c r="S1119" s="14">
        <f>VLOOKUP($C1119,'Info on Coh Anal Stocks'!$A$6:$K$68,9,FALSE)</f>
        <v>1</v>
      </c>
      <c r="T1119" s="14">
        <f>VLOOKUP($C1119,'Info on Coh Anal Stocks'!$A$6:$K$68,10,FALSE)</f>
        <v>1</v>
      </c>
      <c r="U1119">
        <f t="shared" si="69"/>
        <v>1998</v>
      </c>
      <c r="V1119" s="14">
        <f>VLOOKUP($C1119,'Info on Coh Anal Stocks'!$A$6:$K$68,10,FALSE)</f>
        <v>1</v>
      </c>
      <c r="W1119" t="str">
        <f t="shared" si="70"/>
        <v>stream</v>
      </c>
      <c r="X1119">
        <f t="shared" si="71"/>
        <v>0</v>
      </c>
    </row>
    <row r="1120" spans="1:24" x14ac:dyDescent="0.25">
      <c r="A1120" s="14" t="str">
        <f t="shared" si="68"/>
        <v>SKS1997</v>
      </c>
      <c r="B1120" s="14" t="s">
        <v>36</v>
      </c>
      <c r="C1120" s="14" t="s">
        <v>67</v>
      </c>
      <c r="D1120" s="14">
        <v>1997</v>
      </c>
      <c r="E1120" s="19">
        <v>3.4016329999999998E-4</v>
      </c>
      <c r="F1120" s="14">
        <v>3.3625E-3</v>
      </c>
      <c r="G1120" s="14">
        <v>8.9071189999999998E-3</v>
      </c>
      <c r="H1120" s="14">
        <v>2</v>
      </c>
      <c r="I1120" s="14">
        <v>5</v>
      </c>
      <c r="J1120" s="14" t="s">
        <v>238</v>
      </c>
      <c r="K1120" s="14">
        <v>5</v>
      </c>
      <c r="L1120" s="14" t="str">
        <f>VLOOKUP($C1120,'Info on Coh Anal Stocks'!$A$6:$K$68,2,FALSE)</f>
        <v>PS</v>
      </c>
      <c r="M1120" s="14" t="str">
        <f>VLOOKUP($C1120,'Info on Coh Anal Stocks'!$A$6:$K$68,3,FALSE)</f>
        <v>NPS</v>
      </c>
      <c r="N1120" s="14" t="str">
        <f>VLOOKUP($C1120,'Info on Coh Anal Stocks'!$A$6:$K$68,4,FALSE)</f>
        <v>Skagit Spring Yearling</v>
      </c>
      <c r="O1120" s="14">
        <f>VLOOKUP($C1120,'Info on Coh Anal Stocks'!$A$6:$K$68,5,FALSE)</f>
        <v>3</v>
      </c>
      <c r="P1120" s="14">
        <f>VLOOKUP($C1120,'Info on Coh Anal Stocks'!$A$6:$K$68,6,FALSE)</f>
        <v>2</v>
      </c>
      <c r="Q1120" s="14">
        <f>VLOOKUP($C1120,'Info on Coh Anal Stocks'!$A$6:$K$68,7,FALSE)</f>
        <v>4</v>
      </c>
      <c r="R1120" s="14">
        <f>VLOOKUP($C1120,'Info on Coh Anal Stocks'!$A$6:$K$68,8,FALSE)</f>
        <v>5</v>
      </c>
      <c r="S1120" s="14">
        <f>VLOOKUP($C1120,'Info on Coh Anal Stocks'!$A$6:$K$68,9,FALSE)</f>
        <v>1</v>
      </c>
      <c r="T1120" s="14">
        <f>VLOOKUP($C1120,'Info on Coh Anal Stocks'!$A$6:$K$68,10,FALSE)</f>
        <v>1</v>
      </c>
      <c r="U1120">
        <f t="shared" si="69"/>
        <v>1999</v>
      </c>
      <c r="V1120" s="14">
        <f>VLOOKUP($C1120,'Info on Coh Anal Stocks'!$A$6:$K$68,10,FALSE)</f>
        <v>1</v>
      </c>
      <c r="W1120" t="str">
        <f t="shared" si="70"/>
        <v>stream</v>
      </c>
      <c r="X1120">
        <f t="shared" si="71"/>
        <v>0</v>
      </c>
    </row>
    <row r="1121" spans="1:24" x14ac:dyDescent="0.25">
      <c r="A1121" s="14" t="str">
        <f t="shared" si="68"/>
        <v>SKS1998</v>
      </c>
      <c r="B1121" s="14" t="s">
        <v>36</v>
      </c>
      <c r="C1121" s="14" t="s">
        <v>67</v>
      </c>
      <c r="D1121" s="14">
        <v>1998</v>
      </c>
      <c r="E1121" s="14">
        <v>2.327795E-4</v>
      </c>
      <c r="F1121" s="14">
        <v>2.2220230000000001E-3</v>
      </c>
      <c r="G1121" s="14">
        <v>5.9098809999999996E-3</v>
      </c>
      <c r="H1121" s="14">
        <v>2</v>
      </c>
      <c r="I1121" s="14">
        <v>5</v>
      </c>
      <c r="J1121" s="14" t="s">
        <v>238</v>
      </c>
      <c r="K1121" s="14">
        <v>5</v>
      </c>
      <c r="L1121" s="14" t="str">
        <f>VLOOKUP($C1121,'Info on Coh Anal Stocks'!$A$6:$K$68,2,FALSE)</f>
        <v>PS</v>
      </c>
      <c r="M1121" s="14" t="str">
        <f>VLOOKUP($C1121,'Info on Coh Anal Stocks'!$A$6:$K$68,3,FALSE)</f>
        <v>NPS</v>
      </c>
      <c r="N1121" s="14" t="str">
        <f>VLOOKUP($C1121,'Info on Coh Anal Stocks'!$A$6:$K$68,4,FALSE)</f>
        <v>Skagit Spring Yearling</v>
      </c>
      <c r="O1121" s="14">
        <f>VLOOKUP($C1121,'Info on Coh Anal Stocks'!$A$6:$K$68,5,FALSE)</f>
        <v>3</v>
      </c>
      <c r="P1121" s="14">
        <f>VLOOKUP($C1121,'Info on Coh Anal Stocks'!$A$6:$K$68,6,FALSE)</f>
        <v>2</v>
      </c>
      <c r="Q1121" s="14">
        <f>VLOOKUP($C1121,'Info on Coh Anal Stocks'!$A$6:$K$68,7,FALSE)</f>
        <v>4</v>
      </c>
      <c r="R1121" s="14">
        <f>VLOOKUP($C1121,'Info on Coh Anal Stocks'!$A$6:$K$68,8,FALSE)</f>
        <v>5</v>
      </c>
      <c r="S1121" s="14">
        <f>VLOOKUP($C1121,'Info on Coh Anal Stocks'!$A$6:$K$68,9,FALSE)</f>
        <v>1</v>
      </c>
      <c r="T1121" s="14">
        <f>VLOOKUP($C1121,'Info on Coh Anal Stocks'!$A$6:$K$68,10,FALSE)</f>
        <v>1</v>
      </c>
      <c r="U1121">
        <f t="shared" si="69"/>
        <v>2000</v>
      </c>
      <c r="V1121" s="14">
        <f>VLOOKUP($C1121,'Info on Coh Anal Stocks'!$A$6:$K$68,10,FALSE)</f>
        <v>1</v>
      </c>
      <c r="W1121" t="str">
        <f t="shared" si="70"/>
        <v>stream</v>
      </c>
      <c r="X1121">
        <f t="shared" si="71"/>
        <v>0</v>
      </c>
    </row>
    <row r="1122" spans="1:24" x14ac:dyDescent="0.25">
      <c r="A1122" s="14" t="str">
        <f t="shared" si="68"/>
        <v>SKS1999</v>
      </c>
      <c r="B1122" s="14" t="s">
        <v>36</v>
      </c>
      <c r="C1122" s="14" t="s">
        <v>67</v>
      </c>
      <c r="D1122" s="14">
        <v>1999</v>
      </c>
      <c r="E1122" s="14">
        <v>1.921681E-3</v>
      </c>
      <c r="F1122" s="14">
        <v>2.1134960000000001E-2</v>
      </c>
      <c r="G1122" s="14">
        <v>6.123692E-2</v>
      </c>
      <c r="H1122" s="14">
        <v>2</v>
      </c>
      <c r="I1122" s="14">
        <v>5</v>
      </c>
      <c r="J1122" s="14" t="s">
        <v>238</v>
      </c>
      <c r="K1122" s="14">
        <v>5</v>
      </c>
      <c r="L1122" s="14" t="str">
        <f>VLOOKUP($C1122,'Info on Coh Anal Stocks'!$A$6:$K$68,2,FALSE)</f>
        <v>PS</v>
      </c>
      <c r="M1122" s="14" t="str">
        <f>VLOOKUP($C1122,'Info on Coh Anal Stocks'!$A$6:$K$68,3,FALSE)</f>
        <v>NPS</v>
      </c>
      <c r="N1122" s="14" t="str">
        <f>VLOOKUP($C1122,'Info on Coh Anal Stocks'!$A$6:$K$68,4,FALSE)</f>
        <v>Skagit Spring Yearling</v>
      </c>
      <c r="O1122" s="14">
        <f>VLOOKUP($C1122,'Info on Coh Anal Stocks'!$A$6:$K$68,5,FALSE)</f>
        <v>3</v>
      </c>
      <c r="P1122" s="14">
        <f>VLOOKUP($C1122,'Info on Coh Anal Stocks'!$A$6:$K$68,6,FALSE)</f>
        <v>2</v>
      </c>
      <c r="Q1122" s="14">
        <f>VLOOKUP($C1122,'Info on Coh Anal Stocks'!$A$6:$K$68,7,FALSE)</f>
        <v>4</v>
      </c>
      <c r="R1122" s="14">
        <f>VLOOKUP($C1122,'Info on Coh Anal Stocks'!$A$6:$K$68,8,FALSE)</f>
        <v>5</v>
      </c>
      <c r="S1122" s="14">
        <f>VLOOKUP($C1122,'Info on Coh Anal Stocks'!$A$6:$K$68,9,FALSE)</f>
        <v>1</v>
      </c>
      <c r="T1122" s="14">
        <f>VLOOKUP($C1122,'Info on Coh Anal Stocks'!$A$6:$K$68,10,FALSE)</f>
        <v>1</v>
      </c>
      <c r="U1122">
        <f t="shared" si="69"/>
        <v>2001</v>
      </c>
      <c r="V1122" s="14">
        <f>VLOOKUP($C1122,'Info on Coh Anal Stocks'!$A$6:$K$68,10,FALSE)</f>
        <v>1</v>
      </c>
      <c r="W1122" t="str">
        <f t="shared" si="70"/>
        <v>stream</v>
      </c>
      <c r="X1122">
        <f t="shared" si="71"/>
        <v>0</v>
      </c>
    </row>
    <row r="1123" spans="1:24" x14ac:dyDescent="0.25">
      <c r="A1123" s="14" t="str">
        <f t="shared" si="68"/>
        <v>SKS2000</v>
      </c>
      <c r="B1123" s="14" t="s">
        <v>36</v>
      </c>
      <c r="C1123" s="14" t="s">
        <v>67</v>
      </c>
      <c r="D1123" s="14">
        <v>2000</v>
      </c>
      <c r="E1123" s="14">
        <v>4.7983800000000001E-4</v>
      </c>
      <c r="F1123" s="14">
        <v>1.788381E-2</v>
      </c>
      <c r="G1123" s="14">
        <v>5.178236E-2</v>
      </c>
      <c r="H1123" s="14">
        <v>2</v>
      </c>
      <c r="I1123" s="14">
        <v>5</v>
      </c>
      <c r="J1123" s="14" t="s">
        <v>238</v>
      </c>
      <c r="K1123" s="14">
        <v>5</v>
      </c>
      <c r="L1123" s="14" t="str">
        <f>VLOOKUP($C1123,'Info on Coh Anal Stocks'!$A$6:$K$68,2,FALSE)</f>
        <v>PS</v>
      </c>
      <c r="M1123" s="14" t="str">
        <f>VLOOKUP($C1123,'Info on Coh Anal Stocks'!$A$6:$K$68,3,FALSE)</f>
        <v>NPS</v>
      </c>
      <c r="N1123" s="14" t="str">
        <f>VLOOKUP($C1123,'Info on Coh Anal Stocks'!$A$6:$K$68,4,FALSE)</f>
        <v>Skagit Spring Yearling</v>
      </c>
      <c r="O1123" s="14">
        <f>VLOOKUP($C1123,'Info on Coh Anal Stocks'!$A$6:$K$68,5,FALSE)</f>
        <v>3</v>
      </c>
      <c r="P1123" s="14">
        <f>VLOOKUP($C1123,'Info on Coh Anal Stocks'!$A$6:$K$68,6,FALSE)</f>
        <v>2</v>
      </c>
      <c r="Q1123" s="14">
        <f>VLOOKUP($C1123,'Info on Coh Anal Stocks'!$A$6:$K$68,7,FALSE)</f>
        <v>4</v>
      </c>
      <c r="R1123" s="14">
        <f>VLOOKUP($C1123,'Info on Coh Anal Stocks'!$A$6:$K$68,8,FALSE)</f>
        <v>5</v>
      </c>
      <c r="S1123" s="14">
        <f>VLOOKUP($C1123,'Info on Coh Anal Stocks'!$A$6:$K$68,9,FALSE)</f>
        <v>1</v>
      </c>
      <c r="T1123" s="14">
        <f>VLOOKUP($C1123,'Info on Coh Anal Stocks'!$A$6:$K$68,10,FALSE)</f>
        <v>1</v>
      </c>
      <c r="U1123">
        <f t="shared" si="69"/>
        <v>2002</v>
      </c>
      <c r="V1123" s="14">
        <f>VLOOKUP($C1123,'Info on Coh Anal Stocks'!$A$6:$K$68,10,FALSE)</f>
        <v>1</v>
      </c>
      <c r="W1123" t="str">
        <f t="shared" si="70"/>
        <v>stream</v>
      </c>
      <c r="X1123">
        <f t="shared" si="71"/>
        <v>0</v>
      </c>
    </row>
    <row r="1124" spans="1:24" x14ac:dyDescent="0.25">
      <c r="A1124" s="14" t="str">
        <f t="shared" si="68"/>
        <v>SKS2001</v>
      </c>
      <c r="B1124" s="14" t="s">
        <v>36</v>
      </c>
      <c r="C1124" s="14" t="s">
        <v>67</v>
      </c>
      <c r="D1124" s="14">
        <v>2001</v>
      </c>
      <c r="E1124" s="14">
        <v>5.8888750000000002E-4</v>
      </c>
      <c r="F1124" s="14">
        <v>1.364843E-2</v>
      </c>
      <c r="G1124" s="14">
        <v>3.796745E-2</v>
      </c>
      <c r="H1124" s="14">
        <v>2</v>
      </c>
      <c r="I1124" s="14">
        <v>5</v>
      </c>
      <c r="J1124" s="14" t="s">
        <v>238</v>
      </c>
      <c r="K1124" s="14">
        <v>5</v>
      </c>
      <c r="L1124" s="14" t="str">
        <f>VLOOKUP($C1124,'Info on Coh Anal Stocks'!$A$6:$K$68,2,FALSE)</f>
        <v>PS</v>
      </c>
      <c r="M1124" s="14" t="str">
        <f>VLOOKUP($C1124,'Info on Coh Anal Stocks'!$A$6:$K$68,3,FALSE)</f>
        <v>NPS</v>
      </c>
      <c r="N1124" s="14" t="str">
        <f>VLOOKUP($C1124,'Info on Coh Anal Stocks'!$A$6:$K$68,4,FALSE)</f>
        <v>Skagit Spring Yearling</v>
      </c>
      <c r="O1124" s="14">
        <f>VLOOKUP($C1124,'Info on Coh Anal Stocks'!$A$6:$K$68,5,FALSE)</f>
        <v>3</v>
      </c>
      <c r="P1124" s="14">
        <f>VLOOKUP($C1124,'Info on Coh Anal Stocks'!$A$6:$K$68,6,FALSE)</f>
        <v>2</v>
      </c>
      <c r="Q1124" s="14">
        <f>VLOOKUP($C1124,'Info on Coh Anal Stocks'!$A$6:$K$68,7,FALSE)</f>
        <v>4</v>
      </c>
      <c r="R1124" s="14">
        <f>VLOOKUP($C1124,'Info on Coh Anal Stocks'!$A$6:$K$68,8,FALSE)</f>
        <v>5</v>
      </c>
      <c r="S1124" s="14">
        <f>VLOOKUP($C1124,'Info on Coh Anal Stocks'!$A$6:$K$68,9,FALSE)</f>
        <v>1</v>
      </c>
      <c r="T1124" s="14">
        <f>VLOOKUP($C1124,'Info on Coh Anal Stocks'!$A$6:$K$68,10,FALSE)</f>
        <v>1</v>
      </c>
      <c r="U1124">
        <f t="shared" si="69"/>
        <v>2003</v>
      </c>
      <c r="V1124" s="14">
        <f>VLOOKUP($C1124,'Info on Coh Anal Stocks'!$A$6:$K$68,10,FALSE)</f>
        <v>1</v>
      </c>
      <c r="W1124" t="str">
        <f t="shared" si="70"/>
        <v>stream</v>
      </c>
      <c r="X1124">
        <f t="shared" si="71"/>
        <v>0</v>
      </c>
    </row>
    <row r="1125" spans="1:24" x14ac:dyDescent="0.25">
      <c r="A1125" s="14" t="str">
        <f t="shared" si="68"/>
        <v>SKS2002</v>
      </c>
      <c r="B1125" s="14" t="s">
        <v>36</v>
      </c>
      <c r="C1125" s="14" t="s">
        <v>67</v>
      </c>
      <c r="D1125" s="14">
        <v>2002</v>
      </c>
      <c r="E1125" s="14">
        <v>7.150387E-4</v>
      </c>
      <c r="F1125" s="14">
        <v>1.7533030000000002E-2</v>
      </c>
      <c r="G1125" s="14">
        <v>4.8356400000000001E-2</v>
      </c>
      <c r="H1125" s="14">
        <v>2</v>
      </c>
      <c r="I1125" s="14">
        <v>5</v>
      </c>
      <c r="J1125" s="14" t="s">
        <v>238</v>
      </c>
      <c r="K1125" s="14">
        <v>5</v>
      </c>
      <c r="L1125" s="14" t="str">
        <f>VLOOKUP($C1125,'Info on Coh Anal Stocks'!$A$6:$K$68,2,FALSE)</f>
        <v>PS</v>
      </c>
      <c r="M1125" s="14" t="str">
        <f>VLOOKUP($C1125,'Info on Coh Anal Stocks'!$A$6:$K$68,3,FALSE)</f>
        <v>NPS</v>
      </c>
      <c r="N1125" s="14" t="str">
        <f>VLOOKUP($C1125,'Info on Coh Anal Stocks'!$A$6:$K$68,4,FALSE)</f>
        <v>Skagit Spring Yearling</v>
      </c>
      <c r="O1125" s="14">
        <f>VLOOKUP($C1125,'Info on Coh Anal Stocks'!$A$6:$K$68,5,FALSE)</f>
        <v>3</v>
      </c>
      <c r="P1125" s="14">
        <f>VLOOKUP($C1125,'Info on Coh Anal Stocks'!$A$6:$K$68,6,FALSE)</f>
        <v>2</v>
      </c>
      <c r="Q1125" s="14">
        <f>VLOOKUP($C1125,'Info on Coh Anal Stocks'!$A$6:$K$68,7,FALSE)</f>
        <v>4</v>
      </c>
      <c r="R1125" s="14">
        <f>VLOOKUP($C1125,'Info on Coh Anal Stocks'!$A$6:$K$68,8,FALSE)</f>
        <v>5</v>
      </c>
      <c r="S1125" s="14">
        <f>VLOOKUP($C1125,'Info on Coh Anal Stocks'!$A$6:$K$68,9,FALSE)</f>
        <v>1</v>
      </c>
      <c r="T1125" s="14">
        <f>VLOOKUP($C1125,'Info on Coh Anal Stocks'!$A$6:$K$68,10,FALSE)</f>
        <v>1</v>
      </c>
      <c r="U1125">
        <f t="shared" si="69"/>
        <v>2004</v>
      </c>
      <c r="V1125" s="14">
        <f>VLOOKUP($C1125,'Info on Coh Anal Stocks'!$A$6:$K$68,10,FALSE)</f>
        <v>1</v>
      </c>
      <c r="W1125" t="str">
        <f t="shared" si="70"/>
        <v>stream</v>
      </c>
      <c r="X1125">
        <f t="shared" si="71"/>
        <v>0</v>
      </c>
    </row>
    <row r="1126" spans="1:24" x14ac:dyDescent="0.25">
      <c r="A1126" s="14" t="str">
        <f t="shared" si="68"/>
        <v>SKS2003</v>
      </c>
      <c r="B1126" s="14" t="s">
        <v>36</v>
      </c>
      <c r="C1126" s="14" t="s">
        <v>67</v>
      </c>
      <c r="D1126" s="14">
        <v>2003</v>
      </c>
      <c r="E1126" s="14">
        <v>4.6434610000000001E-4</v>
      </c>
      <c r="F1126" s="14">
        <v>6.7278260000000001E-3</v>
      </c>
      <c r="G1126" s="14">
        <v>1.8693029999999999E-2</v>
      </c>
      <c r="H1126" s="14">
        <v>2</v>
      </c>
      <c r="I1126" s="14">
        <v>5</v>
      </c>
      <c r="J1126" s="14" t="s">
        <v>238</v>
      </c>
      <c r="K1126" s="14">
        <v>5</v>
      </c>
      <c r="L1126" s="14" t="str">
        <f>VLOOKUP($C1126,'Info on Coh Anal Stocks'!$A$6:$K$68,2,FALSE)</f>
        <v>PS</v>
      </c>
      <c r="M1126" s="14" t="str">
        <f>VLOOKUP($C1126,'Info on Coh Anal Stocks'!$A$6:$K$68,3,FALSE)</f>
        <v>NPS</v>
      </c>
      <c r="N1126" s="14" t="str">
        <f>VLOOKUP($C1126,'Info on Coh Anal Stocks'!$A$6:$K$68,4,FALSE)</f>
        <v>Skagit Spring Yearling</v>
      </c>
      <c r="O1126" s="14">
        <f>VLOOKUP($C1126,'Info on Coh Anal Stocks'!$A$6:$K$68,5,FALSE)</f>
        <v>3</v>
      </c>
      <c r="P1126" s="14">
        <f>VLOOKUP($C1126,'Info on Coh Anal Stocks'!$A$6:$K$68,6,FALSE)</f>
        <v>2</v>
      </c>
      <c r="Q1126" s="14">
        <f>VLOOKUP($C1126,'Info on Coh Anal Stocks'!$A$6:$K$68,7,FALSE)</f>
        <v>4</v>
      </c>
      <c r="R1126" s="14">
        <f>VLOOKUP($C1126,'Info on Coh Anal Stocks'!$A$6:$K$68,8,FALSE)</f>
        <v>5</v>
      </c>
      <c r="S1126" s="14">
        <f>VLOOKUP($C1126,'Info on Coh Anal Stocks'!$A$6:$K$68,9,FALSE)</f>
        <v>1</v>
      </c>
      <c r="T1126" s="14">
        <f>VLOOKUP($C1126,'Info on Coh Anal Stocks'!$A$6:$K$68,10,FALSE)</f>
        <v>1</v>
      </c>
      <c r="U1126">
        <f t="shared" si="69"/>
        <v>2005</v>
      </c>
      <c r="V1126" s="14">
        <f>VLOOKUP($C1126,'Info on Coh Anal Stocks'!$A$6:$K$68,10,FALSE)</f>
        <v>1</v>
      </c>
      <c r="W1126" t="str">
        <f t="shared" si="70"/>
        <v>stream</v>
      </c>
      <c r="X1126">
        <f t="shared" si="71"/>
        <v>0</v>
      </c>
    </row>
    <row r="1127" spans="1:24" x14ac:dyDescent="0.25">
      <c r="A1127" s="14" t="str">
        <f t="shared" si="68"/>
        <v>SKS2004</v>
      </c>
      <c r="B1127" s="14" t="s">
        <v>36</v>
      </c>
      <c r="C1127" s="14" t="s">
        <v>67</v>
      </c>
      <c r="D1127" s="14">
        <v>2004</v>
      </c>
      <c r="E1127" s="14">
        <v>6.7525549999999999E-4</v>
      </c>
      <c r="F1127" s="14">
        <v>1.7548770000000002E-2</v>
      </c>
      <c r="G1127" s="14">
        <v>4.7856320000000001E-2</v>
      </c>
      <c r="H1127" s="14">
        <v>2</v>
      </c>
      <c r="I1127" s="14">
        <v>5</v>
      </c>
      <c r="J1127" s="14" t="s">
        <v>238</v>
      </c>
      <c r="K1127" s="14">
        <v>5</v>
      </c>
      <c r="L1127" s="14" t="str">
        <f>VLOOKUP($C1127,'Info on Coh Anal Stocks'!$A$6:$K$68,2,FALSE)</f>
        <v>PS</v>
      </c>
      <c r="M1127" s="14" t="str">
        <f>VLOOKUP($C1127,'Info on Coh Anal Stocks'!$A$6:$K$68,3,FALSE)</f>
        <v>NPS</v>
      </c>
      <c r="N1127" s="14" t="str">
        <f>VLOOKUP($C1127,'Info on Coh Anal Stocks'!$A$6:$K$68,4,FALSE)</f>
        <v>Skagit Spring Yearling</v>
      </c>
      <c r="O1127" s="14">
        <f>VLOOKUP($C1127,'Info on Coh Anal Stocks'!$A$6:$K$68,5,FALSE)</f>
        <v>3</v>
      </c>
      <c r="P1127" s="14">
        <f>VLOOKUP($C1127,'Info on Coh Anal Stocks'!$A$6:$K$68,6,FALSE)</f>
        <v>2</v>
      </c>
      <c r="Q1127" s="14">
        <f>VLOOKUP($C1127,'Info on Coh Anal Stocks'!$A$6:$K$68,7,FALSE)</f>
        <v>4</v>
      </c>
      <c r="R1127" s="14">
        <f>VLOOKUP($C1127,'Info on Coh Anal Stocks'!$A$6:$K$68,8,FALSE)</f>
        <v>5</v>
      </c>
      <c r="S1127" s="14">
        <f>VLOOKUP($C1127,'Info on Coh Anal Stocks'!$A$6:$K$68,9,FALSE)</f>
        <v>1</v>
      </c>
      <c r="T1127" s="14">
        <f>VLOOKUP($C1127,'Info on Coh Anal Stocks'!$A$6:$K$68,10,FALSE)</f>
        <v>1</v>
      </c>
      <c r="U1127">
        <f t="shared" si="69"/>
        <v>2006</v>
      </c>
      <c r="V1127" s="14">
        <f>VLOOKUP($C1127,'Info on Coh Anal Stocks'!$A$6:$K$68,10,FALSE)</f>
        <v>1</v>
      </c>
      <c r="W1127" t="str">
        <f t="shared" si="70"/>
        <v>stream</v>
      </c>
      <c r="X1127">
        <f t="shared" si="71"/>
        <v>0</v>
      </c>
    </row>
    <row r="1128" spans="1:24" x14ac:dyDescent="0.25">
      <c r="A1128" s="14" t="str">
        <f t="shared" si="68"/>
        <v>SKS2005</v>
      </c>
      <c r="B1128" s="14" t="s">
        <v>36</v>
      </c>
      <c r="C1128" s="14" t="s">
        <v>67</v>
      </c>
      <c r="D1128" s="14">
        <v>2005</v>
      </c>
      <c r="E1128" s="14">
        <v>2.7176940000000002E-4</v>
      </c>
      <c r="F1128" s="14">
        <v>4.0718660000000004E-3</v>
      </c>
      <c r="G1128" s="14">
        <v>1.1851260000000001E-2</v>
      </c>
      <c r="H1128" s="14">
        <v>2</v>
      </c>
      <c r="I1128" s="14">
        <v>5</v>
      </c>
      <c r="J1128" s="14" t="s">
        <v>238</v>
      </c>
      <c r="K1128" s="14">
        <v>5</v>
      </c>
      <c r="L1128" s="14" t="str">
        <f>VLOOKUP($C1128,'Info on Coh Anal Stocks'!$A$6:$K$68,2,FALSE)</f>
        <v>PS</v>
      </c>
      <c r="M1128" s="14" t="str">
        <f>VLOOKUP($C1128,'Info on Coh Anal Stocks'!$A$6:$K$68,3,FALSE)</f>
        <v>NPS</v>
      </c>
      <c r="N1128" s="14" t="str">
        <f>VLOOKUP($C1128,'Info on Coh Anal Stocks'!$A$6:$K$68,4,FALSE)</f>
        <v>Skagit Spring Yearling</v>
      </c>
      <c r="O1128" s="14">
        <f>VLOOKUP($C1128,'Info on Coh Anal Stocks'!$A$6:$K$68,5,FALSE)</f>
        <v>3</v>
      </c>
      <c r="P1128" s="14">
        <f>VLOOKUP($C1128,'Info on Coh Anal Stocks'!$A$6:$K$68,6,FALSE)</f>
        <v>2</v>
      </c>
      <c r="Q1128" s="14">
        <f>VLOOKUP($C1128,'Info on Coh Anal Stocks'!$A$6:$K$68,7,FALSE)</f>
        <v>4</v>
      </c>
      <c r="R1128" s="14">
        <f>VLOOKUP($C1128,'Info on Coh Anal Stocks'!$A$6:$K$68,8,FALSE)</f>
        <v>5</v>
      </c>
      <c r="S1128" s="14">
        <f>VLOOKUP($C1128,'Info on Coh Anal Stocks'!$A$6:$K$68,9,FALSE)</f>
        <v>1</v>
      </c>
      <c r="T1128" s="14">
        <f>VLOOKUP($C1128,'Info on Coh Anal Stocks'!$A$6:$K$68,10,FALSE)</f>
        <v>1</v>
      </c>
      <c r="U1128">
        <f t="shared" si="69"/>
        <v>2007</v>
      </c>
      <c r="V1128" s="14">
        <f>VLOOKUP($C1128,'Info on Coh Anal Stocks'!$A$6:$K$68,10,FALSE)</f>
        <v>1</v>
      </c>
      <c r="W1128" t="str">
        <f t="shared" si="70"/>
        <v>stream</v>
      </c>
      <c r="X1128">
        <f t="shared" si="71"/>
        <v>0</v>
      </c>
    </row>
    <row r="1129" spans="1:24" x14ac:dyDescent="0.25">
      <c r="A1129" s="14" t="str">
        <f t="shared" si="68"/>
        <v>SKS2006</v>
      </c>
      <c r="B1129" s="14" t="s">
        <v>36</v>
      </c>
      <c r="C1129" s="14" t="s">
        <v>67</v>
      </c>
      <c r="D1129" s="14">
        <v>2006</v>
      </c>
      <c r="E1129" s="14">
        <v>4.0475409999999999E-4</v>
      </c>
      <c r="F1129" s="14">
        <v>5.5542439999999998E-3</v>
      </c>
      <c r="G1129" s="14">
        <v>1.519213E-2</v>
      </c>
      <c r="H1129" s="14">
        <v>2</v>
      </c>
      <c r="I1129" s="14">
        <v>5</v>
      </c>
      <c r="J1129" s="14" t="s">
        <v>238</v>
      </c>
      <c r="K1129" s="14">
        <v>5</v>
      </c>
      <c r="L1129" s="14" t="str">
        <f>VLOOKUP($C1129,'Info on Coh Anal Stocks'!$A$6:$K$68,2,FALSE)</f>
        <v>PS</v>
      </c>
      <c r="M1129" s="14" t="str">
        <f>VLOOKUP($C1129,'Info on Coh Anal Stocks'!$A$6:$K$68,3,FALSE)</f>
        <v>NPS</v>
      </c>
      <c r="N1129" s="14" t="str">
        <f>VLOOKUP($C1129,'Info on Coh Anal Stocks'!$A$6:$K$68,4,FALSE)</f>
        <v>Skagit Spring Yearling</v>
      </c>
      <c r="O1129" s="14">
        <f>VLOOKUP($C1129,'Info on Coh Anal Stocks'!$A$6:$K$68,5,FALSE)</f>
        <v>3</v>
      </c>
      <c r="P1129" s="14">
        <f>VLOOKUP($C1129,'Info on Coh Anal Stocks'!$A$6:$K$68,6,FALSE)</f>
        <v>2</v>
      </c>
      <c r="Q1129" s="14">
        <f>VLOOKUP($C1129,'Info on Coh Anal Stocks'!$A$6:$K$68,7,FALSE)</f>
        <v>4</v>
      </c>
      <c r="R1129" s="14">
        <f>VLOOKUP($C1129,'Info on Coh Anal Stocks'!$A$6:$K$68,8,FALSE)</f>
        <v>5</v>
      </c>
      <c r="S1129" s="14">
        <f>VLOOKUP($C1129,'Info on Coh Anal Stocks'!$A$6:$K$68,9,FALSE)</f>
        <v>1</v>
      </c>
      <c r="T1129" s="14">
        <f>VLOOKUP($C1129,'Info on Coh Anal Stocks'!$A$6:$K$68,10,FALSE)</f>
        <v>1</v>
      </c>
      <c r="U1129">
        <f t="shared" si="69"/>
        <v>2008</v>
      </c>
      <c r="V1129" s="14">
        <f>VLOOKUP($C1129,'Info on Coh Anal Stocks'!$A$6:$K$68,10,FALSE)</f>
        <v>1</v>
      </c>
      <c r="W1129" t="str">
        <f t="shared" si="70"/>
        <v>stream</v>
      </c>
      <c r="X1129">
        <f t="shared" si="71"/>
        <v>0</v>
      </c>
    </row>
    <row r="1130" spans="1:24" x14ac:dyDescent="0.25">
      <c r="A1130" s="14" t="str">
        <f t="shared" si="68"/>
        <v>SKS2007</v>
      </c>
      <c r="B1130" s="14" t="s">
        <v>36</v>
      </c>
      <c r="C1130" s="14" t="s">
        <v>67</v>
      </c>
      <c r="D1130" s="14">
        <v>2007</v>
      </c>
      <c r="E1130" s="14">
        <v>4.7403369999999997E-4</v>
      </c>
      <c r="F1130" s="14">
        <v>7.7214839999999998E-3</v>
      </c>
      <c r="G1130" s="14">
        <v>2.2131350000000001E-2</v>
      </c>
      <c r="H1130" s="14">
        <v>2</v>
      </c>
      <c r="I1130" s="14">
        <v>5</v>
      </c>
      <c r="J1130" s="14" t="s">
        <v>238</v>
      </c>
      <c r="K1130" s="14">
        <v>5</v>
      </c>
      <c r="L1130" s="14" t="str">
        <f>VLOOKUP($C1130,'Info on Coh Anal Stocks'!$A$6:$K$68,2,FALSE)</f>
        <v>PS</v>
      </c>
      <c r="M1130" s="14" t="str">
        <f>VLOOKUP($C1130,'Info on Coh Anal Stocks'!$A$6:$K$68,3,FALSE)</f>
        <v>NPS</v>
      </c>
      <c r="N1130" s="14" t="str">
        <f>VLOOKUP($C1130,'Info on Coh Anal Stocks'!$A$6:$K$68,4,FALSE)</f>
        <v>Skagit Spring Yearling</v>
      </c>
      <c r="O1130" s="14">
        <f>VLOOKUP($C1130,'Info on Coh Anal Stocks'!$A$6:$K$68,5,FALSE)</f>
        <v>3</v>
      </c>
      <c r="P1130" s="14">
        <f>VLOOKUP($C1130,'Info on Coh Anal Stocks'!$A$6:$K$68,6,FALSE)</f>
        <v>2</v>
      </c>
      <c r="Q1130" s="14">
        <f>VLOOKUP($C1130,'Info on Coh Anal Stocks'!$A$6:$K$68,7,FALSE)</f>
        <v>4</v>
      </c>
      <c r="R1130" s="14">
        <f>VLOOKUP($C1130,'Info on Coh Anal Stocks'!$A$6:$K$68,8,FALSE)</f>
        <v>5</v>
      </c>
      <c r="S1130" s="14">
        <f>VLOOKUP($C1130,'Info on Coh Anal Stocks'!$A$6:$K$68,9,FALSE)</f>
        <v>1</v>
      </c>
      <c r="T1130" s="14">
        <f>VLOOKUP($C1130,'Info on Coh Anal Stocks'!$A$6:$K$68,10,FALSE)</f>
        <v>1</v>
      </c>
      <c r="U1130">
        <f t="shared" si="69"/>
        <v>2009</v>
      </c>
      <c r="V1130" s="14">
        <f>VLOOKUP($C1130,'Info on Coh Anal Stocks'!$A$6:$K$68,10,FALSE)</f>
        <v>1</v>
      </c>
      <c r="W1130" t="str">
        <f t="shared" si="70"/>
        <v>stream</v>
      </c>
      <c r="X1130">
        <f t="shared" si="71"/>
        <v>0</v>
      </c>
    </row>
    <row r="1131" spans="1:24" x14ac:dyDescent="0.25">
      <c r="A1131" s="14" t="str">
        <f t="shared" si="68"/>
        <v>SKS2008</v>
      </c>
      <c r="B1131" s="14" t="s">
        <v>36</v>
      </c>
      <c r="C1131" s="14" t="s">
        <v>67</v>
      </c>
      <c r="D1131" s="14">
        <v>2008</v>
      </c>
      <c r="E1131" s="14">
        <v>6.837128E-4</v>
      </c>
      <c r="F1131" s="14">
        <v>1.4865120000000001E-2</v>
      </c>
      <c r="G1131" s="14">
        <v>4.1469979999999997E-2</v>
      </c>
      <c r="H1131" s="14">
        <v>2</v>
      </c>
      <c r="I1131" s="14">
        <v>5</v>
      </c>
      <c r="J1131" s="14" t="s">
        <v>238</v>
      </c>
      <c r="K1131" s="14">
        <v>5</v>
      </c>
      <c r="L1131" s="14" t="str">
        <f>VLOOKUP($C1131,'Info on Coh Anal Stocks'!$A$6:$K$68,2,FALSE)</f>
        <v>PS</v>
      </c>
      <c r="M1131" s="14" t="str">
        <f>VLOOKUP($C1131,'Info on Coh Anal Stocks'!$A$6:$K$68,3,FALSE)</f>
        <v>NPS</v>
      </c>
      <c r="N1131" s="14" t="str">
        <f>VLOOKUP($C1131,'Info on Coh Anal Stocks'!$A$6:$K$68,4,FALSE)</f>
        <v>Skagit Spring Yearling</v>
      </c>
      <c r="O1131" s="14">
        <f>VLOOKUP($C1131,'Info on Coh Anal Stocks'!$A$6:$K$68,5,FALSE)</f>
        <v>3</v>
      </c>
      <c r="P1131" s="14">
        <f>VLOOKUP($C1131,'Info on Coh Anal Stocks'!$A$6:$K$68,6,FALSE)</f>
        <v>2</v>
      </c>
      <c r="Q1131" s="14">
        <f>VLOOKUP($C1131,'Info on Coh Anal Stocks'!$A$6:$K$68,7,FALSE)</f>
        <v>4</v>
      </c>
      <c r="R1131" s="14">
        <f>VLOOKUP($C1131,'Info on Coh Anal Stocks'!$A$6:$K$68,8,FALSE)</f>
        <v>5</v>
      </c>
      <c r="S1131" s="14">
        <f>VLOOKUP($C1131,'Info on Coh Anal Stocks'!$A$6:$K$68,9,FALSE)</f>
        <v>1</v>
      </c>
      <c r="T1131" s="14">
        <f>VLOOKUP($C1131,'Info on Coh Anal Stocks'!$A$6:$K$68,10,FALSE)</f>
        <v>1</v>
      </c>
      <c r="U1131">
        <f t="shared" si="69"/>
        <v>2010</v>
      </c>
      <c r="V1131" s="14">
        <f>VLOOKUP($C1131,'Info on Coh Anal Stocks'!$A$6:$K$68,10,FALSE)</f>
        <v>1</v>
      </c>
      <c r="W1131" t="str">
        <f t="shared" si="70"/>
        <v>stream</v>
      </c>
      <c r="X1131">
        <f t="shared" si="71"/>
        <v>0</v>
      </c>
    </row>
    <row r="1132" spans="1:24" x14ac:dyDescent="0.25">
      <c r="A1132" s="14" t="str">
        <f t="shared" si="68"/>
        <v>SKS2009</v>
      </c>
      <c r="B1132" s="14" t="s">
        <v>36</v>
      </c>
      <c r="C1132" s="14" t="s">
        <v>67</v>
      </c>
      <c r="D1132" s="14">
        <v>2009</v>
      </c>
      <c r="E1132" s="14">
        <v>2.2266589999999999E-4</v>
      </c>
      <c r="F1132" s="14">
        <v>4.9559629999999999E-3</v>
      </c>
      <c r="G1132" s="14">
        <v>1.393843E-2</v>
      </c>
      <c r="H1132" s="14">
        <v>2</v>
      </c>
      <c r="I1132" s="14">
        <v>5</v>
      </c>
      <c r="J1132" s="14" t="s">
        <v>238</v>
      </c>
      <c r="K1132" s="14">
        <v>5</v>
      </c>
      <c r="L1132" s="14" t="str">
        <f>VLOOKUP($C1132,'Info on Coh Anal Stocks'!$A$6:$K$68,2,FALSE)</f>
        <v>PS</v>
      </c>
      <c r="M1132" s="14" t="str">
        <f>VLOOKUP($C1132,'Info on Coh Anal Stocks'!$A$6:$K$68,3,FALSE)</f>
        <v>NPS</v>
      </c>
      <c r="N1132" s="14" t="str">
        <f>VLOOKUP($C1132,'Info on Coh Anal Stocks'!$A$6:$K$68,4,FALSE)</f>
        <v>Skagit Spring Yearling</v>
      </c>
      <c r="O1132" s="14">
        <f>VLOOKUP($C1132,'Info on Coh Anal Stocks'!$A$6:$K$68,5,FALSE)</f>
        <v>3</v>
      </c>
      <c r="P1132" s="14">
        <f>VLOOKUP($C1132,'Info on Coh Anal Stocks'!$A$6:$K$68,6,FALSE)</f>
        <v>2</v>
      </c>
      <c r="Q1132" s="14">
        <f>VLOOKUP($C1132,'Info on Coh Anal Stocks'!$A$6:$K$68,7,FALSE)</f>
        <v>4</v>
      </c>
      <c r="R1132" s="14">
        <f>VLOOKUP($C1132,'Info on Coh Anal Stocks'!$A$6:$K$68,8,FALSE)</f>
        <v>5</v>
      </c>
      <c r="S1132" s="14">
        <f>VLOOKUP($C1132,'Info on Coh Anal Stocks'!$A$6:$K$68,9,FALSE)</f>
        <v>1</v>
      </c>
      <c r="T1132" s="14">
        <f>VLOOKUP($C1132,'Info on Coh Anal Stocks'!$A$6:$K$68,10,FALSE)</f>
        <v>1</v>
      </c>
      <c r="U1132">
        <f t="shared" si="69"/>
        <v>2011</v>
      </c>
      <c r="V1132" s="14">
        <f>VLOOKUP($C1132,'Info on Coh Anal Stocks'!$A$6:$K$68,10,FALSE)</f>
        <v>1</v>
      </c>
      <c r="W1132" t="str">
        <f t="shared" si="70"/>
        <v>stream</v>
      </c>
      <c r="X1132">
        <f t="shared" si="71"/>
        <v>0</v>
      </c>
    </row>
    <row r="1133" spans="1:24" x14ac:dyDescent="0.25">
      <c r="A1133" s="14" t="str">
        <f t="shared" si="68"/>
        <v>SKS2010</v>
      </c>
      <c r="B1133" s="14" t="s">
        <v>36</v>
      </c>
      <c r="C1133" s="14" t="s">
        <v>67</v>
      </c>
      <c r="D1133" s="14">
        <v>2010</v>
      </c>
      <c r="E1133" s="14">
        <v>6.6153290000000003E-4</v>
      </c>
      <c r="F1133" s="14">
        <v>9.4755929999999992E-3</v>
      </c>
      <c r="G1133" s="14">
        <v>2.668243E-2</v>
      </c>
      <c r="H1133" s="14">
        <v>2</v>
      </c>
      <c r="I1133" s="14">
        <v>5</v>
      </c>
      <c r="J1133" s="14" t="s">
        <v>238</v>
      </c>
      <c r="K1133" s="14">
        <v>5</v>
      </c>
      <c r="L1133" s="14" t="str">
        <f>VLOOKUP($C1133,'Info on Coh Anal Stocks'!$A$6:$K$68,2,FALSE)</f>
        <v>PS</v>
      </c>
      <c r="M1133" s="14" t="str">
        <f>VLOOKUP($C1133,'Info on Coh Anal Stocks'!$A$6:$K$68,3,FALSE)</f>
        <v>NPS</v>
      </c>
      <c r="N1133" s="14" t="str">
        <f>VLOOKUP($C1133,'Info on Coh Anal Stocks'!$A$6:$K$68,4,FALSE)</f>
        <v>Skagit Spring Yearling</v>
      </c>
      <c r="O1133" s="14">
        <f>VLOOKUP($C1133,'Info on Coh Anal Stocks'!$A$6:$K$68,5,FALSE)</f>
        <v>3</v>
      </c>
      <c r="P1133" s="14">
        <f>VLOOKUP($C1133,'Info on Coh Anal Stocks'!$A$6:$K$68,6,FALSE)</f>
        <v>2</v>
      </c>
      <c r="Q1133" s="14">
        <f>VLOOKUP($C1133,'Info on Coh Anal Stocks'!$A$6:$K$68,7,FALSE)</f>
        <v>4</v>
      </c>
      <c r="R1133" s="14">
        <f>VLOOKUP($C1133,'Info on Coh Anal Stocks'!$A$6:$K$68,8,FALSE)</f>
        <v>5</v>
      </c>
      <c r="S1133" s="14">
        <f>VLOOKUP($C1133,'Info on Coh Anal Stocks'!$A$6:$K$68,9,FALSE)</f>
        <v>1</v>
      </c>
      <c r="T1133" s="14">
        <f>VLOOKUP($C1133,'Info on Coh Anal Stocks'!$A$6:$K$68,10,FALSE)</f>
        <v>1</v>
      </c>
      <c r="U1133">
        <f t="shared" si="69"/>
        <v>2012</v>
      </c>
      <c r="V1133" s="14">
        <f>VLOOKUP($C1133,'Info on Coh Anal Stocks'!$A$6:$K$68,10,FALSE)</f>
        <v>1</v>
      </c>
      <c r="W1133" t="str">
        <f t="shared" si="70"/>
        <v>stream</v>
      </c>
      <c r="X1133">
        <f t="shared" si="71"/>
        <v>0</v>
      </c>
    </row>
    <row r="1134" spans="1:24" x14ac:dyDescent="0.25">
      <c r="A1134" s="14" t="str">
        <f t="shared" si="68"/>
        <v>SKY2000</v>
      </c>
      <c r="B1134" s="14" t="s">
        <v>36</v>
      </c>
      <c r="C1134" s="14" t="s">
        <v>69</v>
      </c>
      <c r="D1134" s="14">
        <v>2000</v>
      </c>
      <c r="E1134" s="19">
        <v>4.7394260000000002E-6</v>
      </c>
      <c r="F1134" s="14">
        <v>3.198649E-3</v>
      </c>
      <c r="G1134" s="14">
        <v>9.2581759999999999E-3</v>
      </c>
      <c r="H1134" s="14">
        <v>2</v>
      </c>
      <c r="I1134" s="14">
        <v>5</v>
      </c>
      <c r="J1134" s="14" t="s">
        <v>238</v>
      </c>
      <c r="K1134" s="14">
        <v>5</v>
      </c>
      <c r="L1134" s="14" t="str">
        <f>VLOOKUP($C1134,'Info on Coh Anal Stocks'!$A$6:$K$68,2,FALSE)</f>
        <v>PS</v>
      </c>
      <c r="M1134" s="14" t="str">
        <f>VLOOKUP($C1134,'Info on Coh Anal Stocks'!$A$6:$K$68,3,FALSE)</f>
        <v>NPS</v>
      </c>
      <c r="N1134" s="14" t="str">
        <f>VLOOKUP($C1134,'Info on Coh Anal Stocks'!$A$6:$K$68,4,FALSE)</f>
        <v>Skykomish Fall Fingerling</v>
      </c>
      <c r="O1134" s="14">
        <f>VLOOKUP($C1134,'Info on Coh Anal Stocks'!$A$6:$K$68,5,FALSE)</f>
        <v>3</v>
      </c>
      <c r="P1134" s="14">
        <f>VLOOKUP($C1134,'Info on Coh Anal Stocks'!$A$6:$K$68,6,FALSE)</f>
        <v>2</v>
      </c>
      <c r="Q1134" s="14">
        <f>VLOOKUP($C1134,'Info on Coh Anal Stocks'!$A$6:$K$68,7,FALSE)</f>
        <v>4</v>
      </c>
      <c r="R1134" s="14">
        <f>VLOOKUP($C1134,'Info on Coh Anal Stocks'!$A$6:$K$68,8,FALSE)</f>
        <v>5</v>
      </c>
      <c r="S1134" s="14">
        <f>VLOOKUP($C1134,'Info on Coh Anal Stocks'!$A$6:$K$68,9,FALSE)</f>
        <v>0</v>
      </c>
      <c r="T1134" s="14">
        <f>VLOOKUP($C1134,'Info on Coh Anal Stocks'!$A$6:$K$68,10,FALSE)</f>
        <v>2</v>
      </c>
      <c r="U1134">
        <f t="shared" si="69"/>
        <v>2001</v>
      </c>
      <c r="V1134" s="14">
        <f>VLOOKUP($C1134,'Info on Coh Anal Stocks'!$A$6:$K$68,10,FALSE)</f>
        <v>2</v>
      </c>
      <c r="W1134" t="str">
        <f t="shared" si="70"/>
        <v>ocean</v>
      </c>
      <c r="X1134">
        <f t="shared" si="71"/>
        <v>0</v>
      </c>
    </row>
    <row r="1135" spans="1:24" x14ac:dyDescent="0.25">
      <c r="A1135" s="14" t="str">
        <f t="shared" si="68"/>
        <v>SKY2001</v>
      </c>
      <c r="B1135" s="14" t="s">
        <v>36</v>
      </c>
      <c r="C1135" s="14" t="s">
        <v>69</v>
      </c>
      <c r="D1135" s="14">
        <v>2001</v>
      </c>
      <c r="E1135" s="19">
        <v>7.2442870000000002E-5</v>
      </c>
      <c r="F1135" s="14">
        <v>2.3031290000000001E-3</v>
      </c>
      <c r="G1135" s="14">
        <v>6.5253439999999998E-3</v>
      </c>
      <c r="H1135" s="14">
        <v>2</v>
      </c>
      <c r="I1135" s="14">
        <v>5</v>
      </c>
      <c r="J1135" s="14" t="s">
        <v>238</v>
      </c>
      <c r="K1135" s="14">
        <v>5</v>
      </c>
      <c r="L1135" s="14" t="str">
        <f>VLOOKUP($C1135,'Info on Coh Anal Stocks'!$A$6:$K$68,2,FALSE)</f>
        <v>PS</v>
      </c>
      <c r="M1135" s="14" t="str">
        <f>VLOOKUP($C1135,'Info on Coh Anal Stocks'!$A$6:$K$68,3,FALSE)</f>
        <v>NPS</v>
      </c>
      <c r="N1135" s="14" t="str">
        <f>VLOOKUP($C1135,'Info on Coh Anal Stocks'!$A$6:$K$68,4,FALSE)</f>
        <v>Skykomish Fall Fingerling</v>
      </c>
      <c r="O1135" s="14">
        <f>VLOOKUP($C1135,'Info on Coh Anal Stocks'!$A$6:$K$68,5,FALSE)</f>
        <v>3</v>
      </c>
      <c r="P1135" s="14">
        <f>VLOOKUP($C1135,'Info on Coh Anal Stocks'!$A$6:$K$68,6,FALSE)</f>
        <v>2</v>
      </c>
      <c r="Q1135" s="14">
        <f>VLOOKUP($C1135,'Info on Coh Anal Stocks'!$A$6:$K$68,7,FALSE)</f>
        <v>4</v>
      </c>
      <c r="R1135" s="14">
        <f>VLOOKUP($C1135,'Info on Coh Anal Stocks'!$A$6:$K$68,8,FALSE)</f>
        <v>5</v>
      </c>
      <c r="S1135" s="14">
        <f>VLOOKUP($C1135,'Info on Coh Anal Stocks'!$A$6:$K$68,9,FALSE)</f>
        <v>0</v>
      </c>
      <c r="T1135" s="14">
        <f>VLOOKUP($C1135,'Info on Coh Anal Stocks'!$A$6:$K$68,10,FALSE)</f>
        <v>2</v>
      </c>
      <c r="U1135">
        <f t="shared" si="69"/>
        <v>2002</v>
      </c>
      <c r="V1135" s="14">
        <f>VLOOKUP($C1135,'Info on Coh Anal Stocks'!$A$6:$K$68,10,FALSE)</f>
        <v>2</v>
      </c>
      <c r="W1135" t="str">
        <f t="shared" si="70"/>
        <v>ocean</v>
      </c>
      <c r="X1135">
        <f t="shared" si="71"/>
        <v>0</v>
      </c>
    </row>
    <row r="1136" spans="1:24" x14ac:dyDescent="0.25">
      <c r="A1136" s="14" t="str">
        <f t="shared" si="68"/>
        <v>SKY2002</v>
      </c>
      <c r="B1136" s="14" t="s">
        <v>36</v>
      </c>
      <c r="C1136" s="14" t="s">
        <v>69</v>
      </c>
      <c r="D1136" s="14">
        <v>2002</v>
      </c>
      <c r="E1136" s="14">
        <v>2.7957120000000001E-4</v>
      </c>
      <c r="F1136" s="14">
        <v>3.0081719999999999E-3</v>
      </c>
      <c r="G1136" s="14">
        <v>8.0161269999999996E-3</v>
      </c>
      <c r="H1136" s="14">
        <v>2</v>
      </c>
      <c r="I1136" s="14">
        <v>5</v>
      </c>
      <c r="J1136" s="14" t="s">
        <v>238</v>
      </c>
      <c r="K1136" s="14">
        <v>5</v>
      </c>
      <c r="L1136" s="14" t="str">
        <f>VLOOKUP($C1136,'Info on Coh Anal Stocks'!$A$6:$K$68,2,FALSE)</f>
        <v>PS</v>
      </c>
      <c r="M1136" s="14" t="str">
        <f>VLOOKUP($C1136,'Info on Coh Anal Stocks'!$A$6:$K$68,3,FALSE)</f>
        <v>NPS</v>
      </c>
      <c r="N1136" s="14" t="str">
        <f>VLOOKUP($C1136,'Info on Coh Anal Stocks'!$A$6:$K$68,4,FALSE)</f>
        <v>Skykomish Fall Fingerling</v>
      </c>
      <c r="O1136" s="14">
        <f>VLOOKUP($C1136,'Info on Coh Anal Stocks'!$A$6:$K$68,5,FALSE)</f>
        <v>3</v>
      </c>
      <c r="P1136" s="14">
        <f>VLOOKUP($C1136,'Info on Coh Anal Stocks'!$A$6:$K$68,6,FALSE)</f>
        <v>2</v>
      </c>
      <c r="Q1136" s="14">
        <f>VLOOKUP($C1136,'Info on Coh Anal Stocks'!$A$6:$K$68,7,FALSE)</f>
        <v>4</v>
      </c>
      <c r="R1136" s="14">
        <f>VLOOKUP($C1136,'Info on Coh Anal Stocks'!$A$6:$K$68,8,FALSE)</f>
        <v>5</v>
      </c>
      <c r="S1136" s="14">
        <f>VLOOKUP($C1136,'Info on Coh Anal Stocks'!$A$6:$K$68,9,FALSE)</f>
        <v>0</v>
      </c>
      <c r="T1136" s="14">
        <f>VLOOKUP($C1136,'Info on Coh Anal Stocks'!$A$6:$K$68,10,FALSE)</f>
        <v>2</v>
      </c>
      <c r="U1136">
        <f t="shared" si="69"/>
        <v>2003</v>
      </c>
      <c r="V1136" s="14">
        <f>VLOOKUP($C1136,'Info on Coh Anal Stocks'!$A$6:$K$68,10,FALSE)</f>
        <v>2</v>
      </c>
      <c r="W1136" t="str">
        <f t="shared" si="70"/>
        <v>ocean</v>
      </c>
      <c r="X1136">
        <f t="shared" si="71"/>
        <v>0</v>
      </c>
    </row>
    <row r="1137" spans="1:24" x14ac:dyDescent="0.25">
      <c r="A1137" s="14" t="str">
        <f t="shared" si="68"/>
        <v>SKY2003</v>
      </c>
      <c r="B1137" s="14" t="s">
        <v>36</v>
      </c>
      <c r="C1137" s="14" t="s">
        <v>69</v>
      </c>
      <c r="D1137" s="14">
        <v>2003</v>
      </c>
      <c r="E1137" s="14">
        <v>2.9318049999999999E-4</v>
      </c>
      <c r="F1137" s="14">
        <v>4.2686089999999996E-3</v>
      </c>
      <c r="G1137" s="14">
        <v>1.1646719999999999E-2</v>
      </c>
      <c r="H1137" s="14">
        <v>2</v>
      </c>
      <c r="I1137" s="14">
        <v>5</v>
      </c>
      <c r="J1137" s="14" t="s">
        <v>238</v>
      </c>
      <c r="K1137" s="14">
        <v>5</v>
      </c>
      <c r="L1137" s="14" t="str">
        <f>VLOOKUP($C1137,'Info on Coh Anal Stocks'!$A$6:$K$68,2,FALSE)</f>
        <v>PS</v>
      </c>
      <c r="M1137" s="14" t="str">
        <f>VLOOKUP($C1137,'Info on Coh Anal Stocks'!$A$6:$K$68,3,FALSE)</f>
        <v>NPS</v>
      </c>
      <c r="N1137" s="14" t="str">
        <f>VLOOKUP($C1137,'Info on Coh Anal Stocks'!$A$6:$K$68,4,FALSE)</f>
        <v>Skykomish Fall Fingerling</v>
      </c>
      <c r="O1137" s="14">
        <f>VLOOKUP($C1137,'Info on Coh Anal Stocks'!$A$6:$K$68,5,FALSE)</f>
        <v>3</v>
      </c>
      <c r="P1137" s="14">
        <f>VLOOKUP($C1137,'Info on Coh Anal Stocks'!$A$6:$K$68,6,FALSE)</f>
        <v>2</v>
      </c>
      <c r="Q1137" s="14">
        <f>VLOOKUP($C1137,'Info on Coh Anal Stocks'!$A$6:$K$68,7,FALSE)</f>
        <v>4</v>
      </c>
      <c r="R1137" s="14">
        <f>VLOOKUP($C1137,'Info on Coh Anal Stocks'!$A$6:$K$68,8,FALSE)</f>
        <v>5</v>
      </c>
      <c r="S1137" s="14">
        <f>VLOOKUP($C1137,'Info on Coh Anal Stocks'!$A$6:$K$68,9,FALSE)</f>
        <v>0</v>
      </c>
      <c r="T1137" s="14">
        <f>VLOOKUP($C1137,'Info on Coh Anal Stocks'!$A$6:$K$68,10,FALSE)</f>
        <v>2</v>
      </c>
      <c r="U1137">
        <f t="shared" si="69"/>
        <v>2004</v>
      </c>
      <c r="V1137" s="14">
        <f>VLOOKUP($C1137,'Info on Coh Anal Stocks'!$A$6:$K$68,10,FALSE)</f>
        <v>2</v>
      </c>
      <c r="W1137" t="str">
        <f t="shared" si="70"/>
        <v>ocean</v>
      </c>
      <c r="X1137">
        <f t="shared" si="71"/>
        <v>0</v>
      </c>
    </row>
    <row r="1138" spans="1:24" x14ac:dyDescent="0.25">
      <c r="A1138" s="14" t="str">
        <f t="shared" si="68"/>
        <v>SKY2004</v>
      </c>
      <c r="B1138" s="14" t="s">
        <v>36</v>
      </c>
      <c r="C1138" s="14" t="s">
        <v>69</v>
      </c>
      <c r="D1138" s="14">
        <v>2004</v>
      </c>
      <c r="E1138" s="14">
        <v>5.4132289999999999E-4</v>
      </c>
      <c r="F1138" s="14">
        <v>7.2665239999999999E-3</v>
      </c>
      <c r="G1138" s="14">
        <v>1.9362270000000001E-2</v>
      </c>
      <c r="H1138" s="14">
        <v>2</v>
      </c>
      <c r="I1138" s="14">
        <v>5</v>
      </c>
      <c r="J1138" s="14" t="s">
        <v>238</v>
      </c>
      <c r="K1138" s="14">
        <v>5</v>
      </c>
      <c r="L1138" s="14" t="str">
        <f>VLOOKUP($C1138,'Info on Coh Anal Stocks'!$A$6:$K$68,2,FALSE)</f>
        <v>PS</v>
      </c>
      <c r="M1138" s="14" t="str">
        <f>VLOOKUP($C1138,'Info on Coh Anal Stocks'!$A$6:$K$68,3,FALSE)</f>
        <v>NPS</v>
      </c>
      <c r="N1138" s="14" t="str">
        <f>VLOOKUP($C1138,'Info on Coh Anal Stocks'!$A$6:$K$68,4,FALSE)</f>
        <v>Skykomish Fall Fingerling</v>
      </c>
      <c r="O1138" s="14">
        <f>VLOOKUP($C1138,'Info on Coh Anal Stocks'!$A$6:$K$68,5,FALSE)</f>
        <v>3</v>
      </c>
      <c r="P1138" s="14">
        <f>VLOOKUP($C1138,'Info on Coh Anal Stocks'!$A$6:$K$68,6,FALSE)</f>
        <v>2</v>
      </c>
      <c r="Q1138" s="14">
        <f>VLOOKUP($C1138,'Info on Coh Anal Stocks'!$A$6:$K$68,7,FALSE)</f>
        <v>4</v>
      </c>
      <c r="R1138" s="14">
        <f>VLOOKUP($C1138,'Info on Coh Anal Stocks'!$A$6:$K$68,8,FALSE)</f>
        <v>5</v>
      </c>
      <c r="S1138" s="14">
        <f>VLOOKUP($C1138,'Info on Coh Anal Stocks'!$A$6:$K$68,9,FALSE)</f>
        <v>0</v>
      </c>
      <c r="T1138" s="14">
        <f>VLOOKUP($C1138,'Info on Coh Anal Stocks'!$A$6:$K$68,10,FALSE)</f>
        <v>2</v>
      </c>
      <c r="U1138">
        <f t="shared" si="69"/>
        <v>2005</v>
      </c>
      <c r="V1138" s="14">
        <f>VLOOKUP($C1138,'Info on Coh Anal Stocks'!$A$6:$K$68,10,FALSE)</f>
        <v>2</v>
      </c>
      <c r="W1138" t="str">
        <f t="shared" si="70"/>
        <v>ocean</v>
      </c>
      <c r="X1138">
        <f t="shared" si="71"/>
        <v>0</v>
      </c>
    </row>
    <row r="1139" spans="1:24" x14ac:dyDescent="0.25">
      <c r="A1139" s="14" t="str">
        <f t="shared" si="68"/>
        <v>SKY2005</v>
      </c>
      <c r="B1139" s="14" t="s">
        <v>36</v>
      </c>
      <c r="C1139" s="14" t="s">
        <v>69</v>
      </c>
      <c r="D1139" s="14">
        <v>2005</v>
      </c>
      <c r="E1139" s="14">
        <v>1.4568710000000001E-4</v>
      </c>
      <c r="F1139" s="14">
        <v>1.5774509999999999E-3</v>
      </c>
      <c r="G1139" s="14">
        <v>4.3213050000000001E-3</v>
      </c>
      <c r="H1139" s="14">
        <v>2</v>
      </c>
      <c r="I1139" s="14">
        <v>5</v>
      </c>
      <c r="J1139" s="14" t="s">
        <v>238</v>
      </c>
      <c r="K1139" s="14">
        <v>5</v>
      </c>
      <c r="L1139" s="14" t="str">
        <f>VLOOKUP($C1139,'Info on Coh Anal Stocks'!$A$6:$K$68,2,FALSE)</f>
        <v>PS</v>
      </c>
      <c r="M1139" s="14" t="str">
        <f>VLOOKUP($C1139,'Info on Coh Anal Stocks'!$A$6:$K$68,3,FALSE)</f>
        <v>NPS</v>
      </c>
      <c r="N1139" s="14" t="str">
        <f>VLOOKUP($C1139,'Info on Coh Anal Stocks'!$A$6:$K$68,4,FALSE)</f>
        <v>Skykomish Fall Fingerling</v>
      </c>
      <c r="O1139" s="14">
        <f>VLOOKUP($C1139,'Info on Coh Anal Stocks'!$A$6:$K$68,5,FALSE)</f>
        <v>3</v>
      </c>
      <c r="P1139" s="14">
        <f>VLOOKUP($C1139,'Info on Coh Anal Stocks'!$A$6:$K$68,6,FALSE)</f>
        <v>2</v>
      </c>
      <c r="Q1139" s="14">
        <f>VLOOKUP($C1139,'Info on Coh Anal Stocks'!$A$6:$K$68,7,FALSE)</f>
        <v>4</v>
      </c>
      <c r="R1139" s="14">
        <f>VLOOKUP($C1139,'Info on Coh Anal Stocks'!$A$6:$K$68,8,FALSE)</f>
        <v>5</v>
      </c>
      <c r="S1139" s="14">
        <f>VLOOKUP($C1139,'Info on Coh Anal Stocks'!$A$6:$K$68,9,FALSE)</f>
        <v>0</v>
      </c>
      <c r="T1139" s="14">
        <f>VLOOKUP($C1139,'Info on Coh Anal Stocks'!$A$6:$K$68,10,FALSE)</f>
        <v>2</v>
      </c>
      <c r="U1139">
        <f t="shared" si="69"/>
        <v>2006</v>
      </c>
      <c r="V1139" s="14">
        <f>VLOOKUP($C1139,'Info on Coh Anal Stocks'!$A$6:$K$68,10,FALSE)</f>
        <v>2</v>
      </c>
      <c r="W1139" t="str">
        <f t="shared" si="70"/>
        <v>ocean</v>
      </c>
      <c r="X1139">
        <f t="shared" si="71"/>
        <v>0</v>
      </c>
    </row>
    <row r="1140" spans="1:24" x14ac:dyDescent="0.25">
      <c r="A1140" s="14" t="str">
        <f t="shared" ref="A1140:A1203" si="72">CONCATENATE(C1140,D1140)</f>
        <v>SKY2006</v>
      </c>
      <c r="B1140" s="14" t="s">
        <v>36</v>
      </c>
      <c r="C1140" s="14" t="s">
        <v>69</v>
      </c>
      <c r="D1140" s="14">
        <v>2006</v>
      </c>
      <c r="E1140" s="14">
        <v>1.1499830000000001E-4</v>
      </c>
      <c r="F1140" s="14">
        <v>1.9144590000000001E-3</v>
      </c>
      <c r="G1140" s="14">
        <v>5.1761890000000003E-3</v>
      </c>
      <c r="H1140" s="14">
        <v>2</v>
      </c>
      <c r="I1140" s="14">
        <v>5</v>
      </c>
      <c r="J1140" s="14" t="s">
        <v>238</v>
      </c>
      <c r="K1140" s="14">
        <v>5</v>
      </c>
      <c r="L1140" s="14" t="str">
        <f>VLOOKUP($C1140,'Info on Coh Anal Stocks'!$A$6:$K$68,2,FALSE)</f>
        <v>PS</v>
      </c>
      <c r="M1140" s="14" t="str">
        <f>VLOOKUP($C1140,'Info on Coh Anal Stocks'!$A$6:$K$68,3,FALSE)</f>
        <v>NPS</v>
      </c>
      <c r="N1140" s="14" t="str">
        <f>VLOOKUP($C1140,'Info on Coh Anal Stocks'!$A$6:$K$68,4,FALSE)</f>
        <v>Skykomish Fall Fingerling</v>
      </c>
      <c r="O1140" s="14">
        <f>VLOOKUP($C1140,'Info on Coh Anal Stocks'!$A$6:$K$68,5,FALSE)</f>
        <v>3</v>
      </c>
      <c r="P1140" s="14">
        <f>VLOOKUP($C1140,'Info on Coh Anal Stocks'!$A$6:$K$68,6,FALSE)</f>
        <v>2</v>
      </c>
      <c r="Q1140" s="14">
        <f>VLOOKUP($C1140,'Info on Coh Anal Stocks'!$A$6:$K$68,7,FALSE)</f>
        <v>4</v>
      </c>
      <c r="R1140" s="14">
        <f>VLOOKUP($C1140,'Info on Coh Anal Stocks'!$A$6:$K$68,8,FALSE)</f>
        <v>5</v>
      </c>
      <c r="S1140" s="14">
        <f>VLOOKUP($C1140,'Info on Coh Anal Stocks'!$A$6:$K$68,9,FALSE)</f>
        <v>0</v>
      </c>
      <c r="T1140" s="14">
        <f>VLOOKUP($C1140,'Info on Coh Anal Stocks'!$A$6:$K$68,10,FALSE)</f>
        <v>2</v>
      </c>
      <c r="U1140">
        <f t="shared" ref="U1140:U1203" si="73">IF($S1140=0,($D1140+1),($D1140+2))</f>
        <v>2007</v>
      </c>
      <c r="V1140" s="14">
        <f>VLOOKUP($C1140,'Info on Coh Anal Stocks'!$A$6:$K$68,10,FALSE)</f>
        <v>2</v>
      </c>
      <c r="W1140" t="str">
        <f t="shared" ref="W1140:W1203" si="74">IF(S1140=0,"ocean","stream")</f>
        <v>ocean</v>
      </c>
      <c r="X1140">
        <f t="shared" si="71"/>
        <v>0</v>
      </c>
    </row>
    <row r="1141" spans="1:24" x14ac:dyDescent="0.25">
      <c r="A1141" s="14" t="str">
        <f t="shared" si="72"/>
        <v>SKY2007</v>
      </c>
      <c r="B1141" s="14" t="s">
        <v>36</v>
      </c>
      <c r="C1141" s="14" t="s">
        <v>69</v>
      </c>
      <c r="D1141" s="14">
        <v>2007</v>
      </c>
      <c r="E1141" s="14">
        <v>1.1564479999999999E-4</v>
      </c>
      <c r="F1141" s="14">
        <v>2.112114E-3</v>
      </c>
      <c r="G1141" s="14">
        <v>5.8917479999999996E-3</v>
      </c>
      <c r="H1141" s="14">
        <v>2</v>
      </c>
      <c r="I1141" s="14">
        <v>5</v>
      </c>
      <c r="J1141" s="14" t="s">
        <v>238</v>
      </c>
      <c r="K1141" s="14">
        <v>5</v>
      </c>
      <c r="L1141" s="14" t="str">
        <f>VLOOKUP($C1141,'Info on Coh Anal Stocks'!$A$6:$K$68,2,FALSE)</f>
        <v>PS</v>
      </c>
      <c r="M1141" s="14" t="str">
        <f>VLOOKUP($C1141,'Info on Coh Anal Stocks'!$A$6:$K$68,3,FALSE)</f>
        <v>NPS</v>
      </c>
      <c r="N1141" s="14" t="str">
        <f>VLOOKUP($C1141,'Info on Coh Anal Stocks'!$A$6:$K$68,4,FALSE)</f>
        <v>Skykomish Fall Fingerling</v>
      </c>
      <c r="O1141" s="14">
        <f>VLOOKUP($C1141,'Info on Coh Anal Stocks'!$A$6:$K$68,5,FALSE)</f>
        <v>3</v>
      </c>
      <c r="P1141" s="14">
        <f>VLOOKUP($C1141,'Info on Coh Anal Stocks'!$A$6:$K$68,6,FALSE)</f>
        <v>2</v>
      </c>
      <c r="Q1141" s="14">
        <f>VLOOKUP($C1141,'Info on Coh Anal Stocks'!$A$6:$K$68,7,FALSE)</f>
        <v>4</v>
      </c>
      <c r="R1141" s="14">
        <f>VLOOKUP($C1141,'Info on Coh Anal Stocks'!$A$6:$K$68,8,FALSE)</f>
        <v>5</v>
      </c>
      <c r="S1141" s="14">
        <f>VLOOKUP($C1141,'Info on Coh Anal Stocks'!$A$6:$K$68,9,FALSE)</f>
        <v>0</v>
      </c>
      <c r="T1141" s="14">
        <f>VLOOKUP($C1141,'Info on Coh Anal Stocks'!$A$6:$K$68,10,FALSE)</f>
        <v>2</v>
      </c>
      <c r="U1141">
        <f t="shared" si="73"/>
        <v>2008</v>
      </c>
      <c r="V1141" s="14">
        <f>VLOOKUP($C1141,'Info on Coh Anal Stocks'!$A$6:$K$68,10,FALSE)</f>
        <v>2</v>
      </c>
      <c r="W1141" t="str">
        <f t="shared" si="74"/>
        <v>ocean</v>
      </c>
      <c r="X1141">
        <f t="shared" si="71"/>
        <v>0</v>
      </c>
    </row>
    <row r="1142" spans="1:24" x14ac:dyDescent="0.25">
      <c r="A1142" s="14" t="str">
        <f t="shared" si="72"/>
        <v>SKY2008</v>
      </c>
      <c r="B1142" s="14" t="s">
        <v>36</v>
      </c>
      <c r="C1142" s="14" t="s">
        <v>69</v>
      </c>
      <c r="D1142" s="14">
        <v>2008</v>
      </c>
      <c r="E1142" s="14">
        <v>3.5368269999999999E-4</v>
      </c>
      <c r="F1142" s="14">
        <v>5.2362520000000003E-3</v>
      </c>
      <c r="G1142" s="14">
        <v>1.454692E-2</v>
      </c>
      <c r="H1142" s="14">
        <v>2</v>
      </c>
      <c r="I1142" s="14">
        <v>5</v>
      </c>
      <c r="J1142" s="14" t="s">
        <v>238</v>
      </c>
      <c r="K1142" s="14">
        <v>5</v>
      </c>
      <c r="L1142" s="14" t="str">
        <f>VLOOKUP($C1142,'Info on Coh Anal Stocks'!$A$6:$K$68,2,FALSE)</f>
        <v>PS</v>
      </c>
      <c r="M1142" s="14" t="str">
        <f>VLOOKUP($C1142,'Info on Coh Anal Stocks'!$A$6:$K$68,3,FALSE)</f>
        <v>NPS</v>
      </c>
      <c r="N1142" s="14" t="str">
        <f>VLOOKUP($C1142,'Info on Coh Anal Stocks'!$A$6:$K$68,4,FALSE)</f>
        <v>Skykomish Fall Fingerling</v>
      </c>
      <c r="O1142" s="14">
        <f>VLOOKUP($C1142,'Info on Coh Anal Stocks'!$A$6:$K$68,5,FALSE)</f>
        <v>3</v>
      </c>
      <c r="P1142" s="14">
        <f>VLOOKUP($C1142,'Info on Coh Anal Stocks'!$A$6:$K$68,6,FALSE)</f>
        <v>2</v>
      </c>
      <c r="Q1142" s="14">
        <f>VLOOKUP($C1142,'Info on Coh Anal Stocks'!$A$6:$K$68,7,FALSE)</f>
        <v>4</v>
      </c>
      <c r="R1142" s="14">
        <f>VLOOKUP($C1142,'Info on Coh Anal Stocks'!$A$6:$K$68,8,FALSE)</f>
        <v>5</v>
      </c>
      <c r="S1142" s="14">
        <f>VLOOKUP($C1142,'Info on Coh Anal Stocks'!$A$6:$K$68,9,FALSE)</f>
        <v>0</v>
      </c>
      <c r="T1142" s="14">
        <f>VLOOKUP($C1142,'Info on Coh Anal Stocks'!$A$6:$K$68,10,FALSE)</f>
        <v>2</v>
      </c>
      <c r="U1142">
        <f t="shared" si="73"/>
        <v>2009</v>
      </c>
      <c r="V1142" s="14">
        <f>VLOOKUP($C1142,'Info on Coh Anal Stocks'!$A$6:$K$68,10,FALSE)</f>
        <v>2</v>
      </c>
      <c r="W1142" t="str">
        <f t="shared" si="74"/>
        <v>ocean</v>
      </c>
      <c r="X1142">
        <f t="shared" si="71"/>
        <v>0</v>
      </c>
    </row>
    <row r="1143" spans="1:24" x14ac:dyDescent="0.25">
      <c r="A1143" s="14" t="str">
        <f t="shared" si="72"/>
        <v>SKY2009</v>
      </c>
      <c r="B1143" s="14" t="s">
        <v>36</v>
      </c>
      <c r="C1143" s="14" t="s">
        <v>69</v>
      </c>
      <c r="D1143" s="14">
        <v>2009</v>
      </c>
      <c r="E1143" s="14">
        <v>2.437102E-4</v>
      </c>
      <c r="F1143" s="14">
        <v>4.3185890000000003E-3</v>
      </c>
      <c r="G1143" s="14">
        <v>1.200041E-2</v>
      </c>
      <c r="H1143" s="14">
        <v>2</v>
      </c>
      <c r="I1143" s="14">
        <v>5</v>
      </c>
      <c r="J1143" s="14" t="s">
        <v>238</v>
      </c>
      <c r="K1143" s="14">
        <v>5</v>
      </c>
      <c r="L1143" s="14" t="str">
        <f>VLOOKUP($C1143,'Info on Coh Anal Stocks'!$A$6:$K$68,2,FALSE)</f>
        <v>PS</v>
      </c>
      <c r="M1143" s="14" t="str">
        <f>VLOOKUP($C1143,'Info on Coh Anal Stocks'!$A$6:$K$68,3,FALSE)</f>
        <v>NPS</v>
      </c>
      <c r="N1143" s="14" t="str">
        <f>VLOOKUP($C1143,'Info on Coh Anal Stocks'!$A$6:$K$68,4,FALSE)</f>
        <v>Skykomish Fall Fingerling</v>
      </c>
      <c r="O1143" s="14">
        <f>VLOOKUP($C1143,'Info on Coh Anal Stocks'!$A$6:$K$68,5,FALSE)</f>
        <v>3</v>
      </c>
      <c r="P1143" s="14">
        <f>VLOOKUP($C1143,'Info on Coh Anal Stocks'!$A$6:$K$68,6,FALSE)</f>
        <v>2</v>
      </c>
      <c r="Q1143" s="14">
        <f>VLOOKUP($C1143,'Info on Coh Anal Stocks'!$A$6:$K$68,7,FALSE)</f>
        <v>4</v>
      </c>
      <c r="R1143" s="14">
        <f>VLOOKUP($C1143,'Info on Coh Anal Stocks'!$A$6:$K$68,8,FALSE)</f>
        <v>5</v>
      </c>
      <c r="S1143" s="14">
        <f>VLOOKUP($C1143,'Info on Coh Anal Stocks'!$A$6:$K$68,9,FALSE)</f>
        <v>0</v>
      </c>
      <c r="T1143" s="14">
        <f>VLOOKUP($C1143,'Info on Coh Anal Stocks'!$A$6:$K$68,10,FALSE)</f>
        <v>2</v>
      </c>
      <c r="U1143">
        <f t="shared" si="73"/>
        <v>2010</v>
      </c>
      <c r="V1143" s="14">
        <f>VLOOKUP($C1143,'Info on Coh Anal Stocks'!$A$6:$K$68,10,FALSE)</f>
        <v>2</v>
      </c>
      <c r="W1143" t="str">
        <f t="shared" si="74"/>
        <v>ocean</v>
      </c>
      <c r="X1143">
        <f t="shared" si="71"/>
        <v>0</v>
      </c>
    </row>
    <row r="1144" spans="1:24" x14ac:dyDescent="0.25">
      <c r="A1144" s="14" t="str">
        <f t="shared" si="72"/>
        <v>SKY2010</v>
      </c>
      <c r="B1144" s="14" t="s">
        <v>36</v>
      </c>
      <c r="C1144" s="14" t="s">
        <v>69</v>
      </c>
      <c r="D1144" s="14">
        <v>2010</v>
      </c>
      <c r="E1144" s="14">
        <v>1.3879469999999999E-4</v>
      </c>
      <c r="F1144" s="14">
        <v>1.77512E-3</v>
      </c>
      <c r="G1144" s="14">
        <v>4.7374749999999997E-3</v>
      </c>
      <c r="H1144" s="14">
        <v>2</v>
      </c>
      <c r="I1144" s="14">
        <v>5</v>
      </c>
      <c r="J1144" s="14" t="s">
        <v>238</v>
      </c>
      <c r="K1144" s="14">
        <v>5</v>
      </c>
      <c r="L1144" s="14" t="str">
        <f>VLOOKUP($C1144,'Info on Coh Anal Stocks'!$A$6:$K$68,2,FALSE)</f>
        <v>PS</v>
      </c>
      <c r="M1144" s="14" t="str">
        <f>VLOOKUP($C1144,'Info on Coh Anal Stocks'!$A$6:$K$68,3,FALSE)</f>
        <v>NPS</v>
      </c>
      <c r="N1144" s="14" t="str">
        <f>VLOOKUP($C1144,'Info on Coh Anal Stocks'!$A$6:$K$68,4,FALSE)</f>
        <v>Skykomish Fall Fingerling</v>
      </c>
      <c r="O1144" s="14">
        <f>VLOOKUP($C1144,'Info on Coh Anal Stocks'!$A$6:$K$68,5,FALSE)</f>
        <v>3</v>
      </c>
      <c r="P1144" s="14">
        <f>VLOOKUP($C1144,'Info on Coh Anal Stocks'!$A$6:$K$68,6,FALSE)</f>
        <v>2</v>
      </c>
      <c r="Q1144" s="14">
        <f>VLOOKUP($C1144,'Info on Coh Anal Stocks'!$A$6:$K$68,7,FALSE)</f>
        <v>4</v>
      </c>
      <c r="R1144" s="14">
        <f>VLOOKUP($C1144,'Info on Coh Anal Stocks'!$A$6:$K$68,8,FALSE)</f>
        <v>5</v>
      </c>
      <c r="S1144" s="14">
        <f>VLOOKUP($C1144,'Info on Coh Anal Stocks'!$A$6:$K$68,9,FALSE)</f>
        <v>0</v>
      </c>
      <c r="T1144" s="14">
        <f>VLOOKUP($C1144,'Info on Coh Anal Stocks'!$A$6:$K$68,10,FALSE)</f>
        <v>2</v>
      </c>
      <c r="U1144">
        <f t="shared" si="73"/>
        <v>2011</v>
      </c>
      <c r="V1144" s="14">
        <f>VLOOKUP($C1144,'Info on Coh Anal Stocks'!$A$6:$K$68,10,FALSE)</f>
        <v>2</v>
      </c>
      <c r="W1144" t="str">
        <f t="shared" si="74"/>
        <v>ocean</v>
      </c>
      <c r="X1144">
        <f t="shared" si="71"/>
        <v>0</v>
      </c>
    </row>
    <row r="1145" spans="1:24" x14ac:dyDescent="0.25">
      <c r="A1145" s="14" t="str">
        <f t="shared" si="72"/>
        <v>SKY2011</v>
      </c>
      <c r="B1145" s="14" t="s">
        <v>36</v>
      </c>
      <c r="C1145" s="14" t="s">
        <v>69</v>
      </c>
      <c r="D1145" s="14">
        <v>2011</v>
      </c>
      <c r="E1145" s="14">
        <v>2.038144E-4</v>
      </c>
      <c r="F1145" s="14">
        <v>2.0854860000000001E-3</v>
      </c>
      <c r="G1145" s="14">
        <v>5.7477530000000004E-3</v>
      </c>
      <c r="H1145" s="14">
        <v>2</v>
      </c>
      <c r="I1145" s="14">
        <v>5</v>
      </c>
      <c r="J1145" s="14" t="s">
        <v>239</v>
      </c>
      <c r="K1145" s="14">
        <v>4</v>
      </c>
      <c r="L1145" s="14" t="str">
        <f>VLOOKUP($C1145,'Info on Coh Anal Stocks'!$A$6:$K$68,2,FALSE)</f>
        <v>PS</v>
      </c>
      <c r="M1145" s="14" t="str">
        <f>VLOOKUP($C1145,'Info on Coh Anal Stocks'!$A$6:$K$68,3,FALSE)</f>
        <v>NPS</v>
      </c>
      <c r="N1145" s="14" t="str">
        <f>VLOOKUP($C1145,'Info on Coh Anal Stocks'!$A$6:$K$68,4,FALSE)</f>
        <v>Skykomish Fall Fingerling</v>
      </c>
      <c r="O1145" s="14">
        <f>VLOOKUP($C1145,'Info on Coh Anal Stocks'!$A$6:$K$68,5,FALSE)</f>
        <v>3</v>
      </c>
      <c r="P1145" s="14">
        <f>VLOOKUP($C1145,'Info on Coh Anal Stocks'!$A$6:$K$68,6,FALSE)</f>
        <v>2</v>
      </c>
      <c r="Q1145" s="14">
        <f>VLOOKUP($C1145,'Info on Coh Anal Stocks'!$A$6:$K$68,7,FALSE)</f>
        <v>4</v>
      </c>
      <c r="R1145" s="14">
        <f>VLOOKUP($C1145,'Info on Coh Anal Stocks'!$A$6:$K$68,8,FALSE)</f>
        <v>5</v>
      </c>
      <c r="S1145" s="14">
        <f>VLOOKUP($C1145,'Info on Coh Anal Stocks'!$A$6:$K$68,9,FALSE)</f>
        <v>0</v>
      </c>
      <c r="T1145" s="14">
        <f>VLOOKUP($C1145,'Info on Coh Anal Stocks'!$A$6:$K$68,10,FALSE)</f>
        <v>2</v>
      </c>
      <c r="U1145">
        <f t="shared" si="73"/>
        <v>2012</v>
      </c>
      <c r="V1145" s="14">
        <f>VLOOKUP($C1145,'Info on Coh Anal Stocks'!$A$6:$K$68,10,FALSE)</f>
        <v>2</v>
      </c>
      <c r="W1145" t="str">
        <f t="shared" si="74"/>
        <v>ocean</v>
      </c>
      <c r="X1145">
        <f t="shared" si="71"/>
        <v>1</v>
      </c>
    </row>
    <row r="1146" spans="1:24" x14ac:dyDescent="0.25">
      <c r="A1146" s="14" t="str">
        <f t="shared" si="72"/>
        <v>SKY2012</v>
      </c>
      <c r="B1146" s="14" t="s">
        <v>36</v>
      </c>
      <c r="C1146" s="14" t="s">
        <v>69</v>
      </c>
      <c r="D1146" s="14">
        <v>2012</v>
      </c>
      <c r="E1146" s="14">
        <v>3.6840979999999999E-4</v>
      </c>
      <c r="F1146" s="14">
        <v>1.337855E-3</v>
      </c>
      <c r="G1146" s="14">
        <v>1.288187E-2</v>
      </c>
      <c r="H1146" s="14">
        <v>2</v>
      </c>
      <c r="I1146" s="14">
        <v>5</v>
      </c>
      <c r="J1146" s="14" t="s">
        <v>239</v>
      </c>
      <c r="K1146" s="14">
        <v>3</v>
      </c>
      <c r="L1146" s="14" t="str">
        <f>VLOOKUP($C1146,'Info on Coh Anal Stocks'!$A$6:$K$68,2,FALSE)</f>
        <v>PS</v>
      </c>
      <c r="M1146" s="14" t="str">
        <f>VLOOKUP($C1146,'Info on Coh Anal Stocks'!$A$6:$K$68,3,FALSE)</f>
        <v>NPS</v>
      </c>
      <c r="N1146" s="14" t="str">
        <f>VLOOKUP($C1146,'Info on Coh Anal Stocks'!$A$6:$K$68,4,FALSE)</f>
        <v>Skykomish Fall Fingerling</v>
      </c>
      <c r="O1146" s="14">
        <f>VLOOKUP($C1146,'Info on Coh Anal Stocks'!$A$6:$K$68,5,FALSE)</f>
        <v>3</v>
      </c>
      <c r="P1146" s="14">
        <f>VLOOKUP($C1146,'Info on Coh Anal Stocks'!$A$6:$K$68,6,FALSE)</f>
        <v>2</v>
      </c>
      <c r="Q1146" s="14">
        <f>VLOOKUP($C1146,'Info on Coh Anal Stocks'!$A$6:$K$68,7,FALSE)</f>
        <v>4</v>
      </c>
      <c r="R1146" s="14">
        <f>VLOOKUP($C1146,'Info on Coh Anal Stocks'!$A$6:$K$68,8,FALSE)</f>
        <v>5</v>
      </c>
      <c r="S1146" s="14">
        <f>VLOOKUP($C1146,'Info on Coh Anal Stocks'!$A$6:$K$68,9,FALSE)</f>
        <v>0</v>
      </c>
      <c r="T1146" s="14">
        <f>VLOOKUP($C1146,'Info on Coh Anal Stocks'!$A$6:$K$68,10,FALSE)</f>
        <v>2</v>
      </c>
      <c r="U1146">
        <f t="shared" si="73"/>
        <v>2013</v>
      </c>
      <c r="V1146" s="14">
        <f>VLOOKUP($C1146,'Info on Coh Anal Stocks'!$A$6:$K$68,10,FALSE)</f>
        <v>2</v>
      </c>
      <c r="W1146" t="str">
        <f t="shared" si="74"/>
        <v>ocean</v>
      </c>
      <c r="X1146">
        <f t="shared" si="71"/>
        <v>2</v>
      </c>
    </row>
    <row r="1147" spans="1:24" x14ac:dyDescent="0.25">
      <c r="A1147" s="14" t="str">
        <f t="shared" si="72"/>
        <v>SKY2013</v>
      </c>
      <c r="B1147" s="14" t="s">
        <v>36</v>
      </c>
      <c r="C1147" s="14" t="s">
        <v>69</v>
      </c>
      <c r="D1147" s="14">
        <v>2013</v>
      </c>
      <c r="E1147" s="14">
        <v>5.5149590000000003E-4</v>
      </c>
      <c r="F1147" s="14">
        <v>5.5149590000000003E-4</v>
      </c>
      <c r="G1147" s="14">
        <v>4.814541E-2</v>
      </c>
      <c r="H1147" s="14">
        <v>2</v>
      </c>
      <c r="I1147" s="14">
        <v>5</v>
      </c>
      <c r="J1147" s="14" t="s">
        <v>239</v>
      </c>
      <c r="K1147" s="14">
        <v>2</v>
      </c>
      <c r="L1147" s="14" t="str">
        <f>VLOOKUP($C1147,'Info on Coh Anal Stocks'!$A$6:$K$68,2,FALSE)</f>
        <v>PS</v>
      </c>
      <c r="M1147" s="14" t="str">
        <f>VLOOKUP($C1147,'Info on Coh Anal Stocks'!$A$6:$K$68,3,FALSE)</f>
        <v>NPS</v>
      </c>
      <c r="N1147" s="14" t="str">
        <f>VLOOKUP($C1147,'Info on Coh Anal Stocks'!$A$6:$K$68,4,FALSE)</f>
        <v>Skykomish Fall Fingerling</v>
      </c>
      <c r="O1147" s="14">
        <f>VLOOKUP($C1147,'Info on Coh Anal Stocks'!$A$6:$K$68,5,FALSE)</f>
        <v>3</v>
      </c>
      <c r="P1147" s="14">
        <f>VLOOKUP($C1147,'Info on Coh Anal Stocks'!$A$6:$K$68,6,FALSE)</f>
        <v>2</v>
      </c>
      <c r="Q1147" s="14">
        <f>VLOOKUP($C1147,'Info on Coh Anal Stocks'!$A$6:$K$68,7,FALSE)</f>
        <v>4</v>
      </c>
      <c r="R1147" s="14">
        <f>VLOOKUP($C1147,'Info on Coh Anal Stocks'!$A$6:$K$68,8,FALSE)</f>
        <v>5</v>
      </c>
      <c r="S1147" s="14">
        <f>VLOOKUP($C1147,'Info on Coh Anal Stocks'!$A$6:$K$68,9,FALSE)</f>
        <v>0</v>
      </c>
      <c r="T1147" s="14">
        <f>VLOOKUP($C1147,'Info on Coh Anal Stocks'!$A$6:$K$68,10,FALSE)</f>
        <v>2</v>
      </c>
      <c r="U1147">
        <f t="shared" si="73"/>
        <v>2014</v>
      </c>
      <c r="V1147" s="14">
        <f>VLOOKUP($C1147,'Info on Coh Anal Stocks'!$A$6:$K$68,10,FALSE)</f>
        <v>2</v>
      </c>
      <c r="W1147" t="str">
        <f t="shared" si="74"/>
        <v>ocean</v>
      </c>
      <c r="X1147">
        <f t="shared" si="71"/>
        <v>3</v>
      </c>
    </row>
    <row r="1148" spans="1:24" x14ac:dyDescent="0.25">
      <c r="A1148" s="14" t="str">
        <f t="shared" si="72"/>
        <v>SOO1985</v>
      </c>
      <c r="B1148" s="14" t="s">
        <v>36</v>
      </c>
      <c r="C1148" s="14" t="s">
        <v>71</v>
      </c>
      <c r="D1148" s="14">
        <v>1985</v>
      </c>
      <c r="E1148" s="19">
        <v>9.4209720000000002E-5</v>
      </c>
      <c r="F1148" s="14">
        <v>9.0881209999999998E-4</v>
      </c>
      <c r="G1148" s="14">
        <v>2.5723260000000002E-3</v>
      </c>
      <c r="H1148" s="14">
        <v>2</v>
      </c>
      <c r="I1148" s="14">
        <v>5</v>
      </c>
      <c r="J1148" s="14" t="s">
        <v>238</v>
      </c>
      <c r="K1148" s="14">
        <v>5</v>
      </c>
      <c r="L1148" s="14" t="str">
        <f>VLOOKUP($C1148,'Info on Coh Anal Stocks'!$A$6:$K$68,2,FALSE)</f>
        <v>WAC</v>
      </c>
      <c r="M1148" s="14" t="str">
        <f>VLOOKUP($C1148,'Info on Coh Anal Stocks'!$A$6:$K$68,3,FALSE)</f>
        <v>WAC</v>
      </c>
      <c r="N1148" s="14" t="str">
        <f>VLOOKUP($C1148,'Info on Coh Anal Stocks'!$A$6:$K$68,4,FALSE)</f>
        <v>Sooes Fall Fingerling</v>
      </c>
      <c r="O1148" s="14">
        <f>VLOOKUP($C1148,'Info on Coh Anal Stocks'!$A$6:$K$68,5,FALSE)</f>
        <v>3</v>
      </c>
      <c r="P1148" s="14">
        <f>VLOOKUP($C1148,'Info on Coh Anal Stocks'!$A$6:$K$68,6,FALSE)</f>
        <v>2</v>
      </c>
      <c r="Q1148" s="14">
        <f>VLOOKUP($C1148,'Info on Coh Anal Stocks'!$A$6:$K$68,7,FALSE)</f>
        <v>4</v>
      </c>
      <c r="R1148" s="14">
        <f>VLOOKUP($C1148,'Info on Coh Anal Stocks'!$A$6:$K$68,8,FALSE)</f>
        <v>6</v>
      </c>
      <c r="S1148" s="14">
        <f>VLOOKUP($C1148,'Info on Coh Anal Stocks'!$A$6:$K$68,9,FALSE)</f>
        <v>0</v>
      </c>
      <c r="T1148" s="14">
        <f>VLOOKUP($C1148,'Info on Coh Anal Stocks'!$A$6:$K$68,10,FALSE)</f>
        <v>3</v>
      </c>
      <c r="U1148">
        <f t="shared" si="73"/>
        <v>1986</v>
      </c>
      <c r="V1148" s="14">
        <f>VLOOKUP($C1148,'Info on Coh Anal Stocks'!$A$6:$K$68,10,FALSE)</f>
        <v>3</v>
      </c>
      <c r="W1148" t="str">
        <f t="shared" si="74"/>
        <v>ocean</v>
      </c>
      <c r="X1148">
        <f t="shared" si="71"/>
        <v>0</v>
      </c>
    </row>
    <row r="1149" spans="1:24" x14ac:dyDescent="0.25">
      <c r="A1149" s="14" t="str">
        <f t="shared" si="72"/>
        <v>SOO1986</v>
      </c>
      <c r="B1149" s="14" t="s">
        <v>36</v>
      </c>
      <c r="C1149" s="14" t="s">
        <v>71</v>
      </c>
      <c r="D1149" s="14">
        <v>1986</v>
      </c>
      <c r="E1149" s="19">
        <v>7.1690830000000004E-5</v>
      </c>
      <c r="F1149" s="14">
        <v>7.3420069999999998E-4</v>
      </c>
      <c r="G1149" s="14">
        <v>1.929074E-3</v>
      </c>
      <c r="H1149" s="14">
        <v>2</v>
      </c>
      <c r="I1149" s="14">
        <v>5</v>
      </c>
      <c r="J1149" s="14" t="s">
        <v>238</v>
      </c>
      <c r="K1149" s="14">
        <v>5</v>
      </c>
      <c r="L1149" s="14" t="str">
        <f>VLOOKUP($C1149,'Info on Coh Anal Stocks'!$A$6:$K$68,2,FALSE)</f>
        <v>WAC</v>
      </c>
      <c r="M1149" s="14" t="str">
        <f>VLOOKUP($C1149,'Info on Coh Anal Stocks'!$A$6:$K$68,3,FALSE)</f>
        <v>WAC</v>
      </c>
      <c r="N1149" s="14" t="str">
        <f>VLOOKUP($C1149,'Info on Coh Anal Stocks'!$A$6:$K$68,4,FALSE)</f>
        <v>Sooes Fall Fingerling</v>
      </c>
      <c r="O1149" s="14">
        <f>VLOOKUP($C1149,'Info on Coh Anal Stocks'!$A$6:$K$68,5,FALSE)</f>
        <v>3</v>
      </c>
      <c r="P1149" s="14">
        <f>VLOOKUP($C1149,'Info on Coh Anal Stocks'!$A$6:$K$68,6,FALSE)</f>
        <v>2</v>
      </c>
      <c r="Q1149" s="14">
        <f>VLOOKUP($C1149,'Info on Coh Anal Stocks'!$A$6:$K$68,7,FALSE)</f>
        <v>4</v>
      </c>
      <c r="R1149" s="14">
        <f>VLOOKUP($C1149,'Info on Coh Anal Stocks'!$A$6:$K$68,8,FALSE)</f>
        <v>6</v>
      </c>
      <c r="S1149" s="14">
        <f>VLOOKUP($C1149,'Info on Coh Anal Stocks'!$A$6:$K$68,9,FALSE)</f>
        <v>0</v>
      </c>
      <c r="T1149" s="14">
        <f>VLOOKUP($C1149,'Info on Coh Anal Stocks'!$A$6:$K$68,10,FALSE)</f>
        <v>3</v>
      </c>
      <c r="U1149">
        <f t="shared" si="73"/>
        <v>1987</v>
      </c>
      <c r="V1149" s="14">
        <f>VLOOKUP($C1149,'Info on Coh Anal Stocks'!$A$6:$K$68,10,FALSE)</f>
        <v>3</v>
      </c>
      <c r="W1149" t="str">
        <f t="shared" si="74"/>
        <v>ocean</v>
      </c>
      <c r="X1149">
        <f t="shared" si="71"/>
        <v>0</v>
      </c>
    </row>
    <row r="1150" spans="1:24" x14ac:dyDescent="0.25">
      <c r="A1150" s="14" t="str">
        <f t="shared" si="72"/>
        <v>SOO1987</v>
      </c>
      <c r="B1150" s="14" t="s">
        <v>36</v>
      </c>
      <c r="C1150" s="14" t="s">
        <v>71</v>
      </c>
      <c r="D1150" s="14">
        <v>1987</v>
      </c>
      <c r="E1150" s="14">
        <v>6.8722499999999997E-4</v>
      </c>
      <c r="F1150" s="14">
        <v>3.5472849999999998E-3</v>
      </c>
      <c r="G1150" s="14">
        <v>9.4550329999999998E-3</v>
      </c>
      <c r="H1150" s="14">
        <v>2</v>
      </c>
      <c r="I1150" s="14">
        <v>5</v>
      </c>
      <c r="J1150" s="14" t="s">
        <v>238</v>
      </c>
      <c r="K1150" s="14">
        <v>5</v>
      </c>
      <c r="L1150" s="14" t="str">
        <f>VLOOKUP($C1150,'Info on Coh Anal Stocks'!$A$6:$K$68,2,FALSE)</f>
        <v>WAC</v>
      </c>
      <c r="M1150" s="14" t="str">
        <f>VLOOKUP($C1150,'Info on Coh Anal Stocks'!$A$6:$K$68,3,FALSE)</f>
        <v>WAC</v>
      </c>
      <c r="N1150" s="14" t="str">
        <f>VLOOKUP($C1150,'Info on Coh Anal Stocks'!$A$6:$K$68,4,FALSE)</f>
        <v>Sooes Fall Fingerling</v>
      </c>
      <c r="O1150" s="14">
        <f>VLOOKUP($C1150,'Info on Coh Anal Stocks'!$A$6:$K$68,5,FALSE)</f>
        <v>3</v>
      </c>
      <c r="P1150" s="14">
        <f>VLOOKUP($C1150,'Info on Coh Anal Stocks'!$A$6:$K$68,6,FALSE)</f>
        <v>2</v>
      </c>
      <c r="Q1150" s="14">
        <f>VLOOKUP($C1150,'Info on Coh Anal Stocks'!$A$6:$K$68,7,FALSE)</f>
        <v>4</v>
      </c>
      <c r="R1150" s="14">
        <f>VLOOKUP($C1150,'Info on Coh Anal Stocks'!$A$6:$K$68,8,FALSE)</f>
        <v>6</v>
      </c>
      <c r="S1150" s="14">
        <f>VLOOKUP($C1150,'Info on Coh Anal Stocks'!$A$6:$K$68,9,FALSE)</f>
        <v>0</v>
      </c>
      <c r="T1150" s="14">
        <f>VLOOKUP($C1150,'Info on Coh Anal Stocks'!$A$6:$K$68,10,FALSE)</f>
        <v>3</v>
      </c>
      <c r="U1150">
        <f t="shared" si="73"/>
        <v>1988</v>
      </c>
      <c r="V1150" s="14">
        <f>VLOOKUP($C1150,'Info on Coh Anal Stocks'!$A$6:$K$68,10,FALSE)</f>
        <v>3</v>
      </c>
      <c r="W1150" t="str">
        <f t="shared" si="74"/>
        <v>ocean</v>
      </c>
      <c r="X1150">
        <f t="shared" si="71"/>
        <v>0</v>
      </c>
    </row>
    <row r="1151" spans="1:24" x14ac:dyDescent="0.25">
      <c r="A1151" s="14" t="str">
        <f t="shared" si="72"/>
        <v>SOO1988</v>
      </c>
      <c r="B1151" s="14" t="s">
        <v>36</v>
      </c>
      <c r="C1151" s="14" t="s">
        <v>71</v>
      </c>
      <c r="D1151" s="14">
        <v>1988</v>
      </c>
      <c r="E1151" s="14" t="s">
        <v>142</v>
      </c>
      <c r="F1151" s="14" t="s">
        <v>142</v>
      </c>
      <c r="G1151" s="14" t="s">
        <v>142</v>
      </c>
      <c r="H1151" s="14" t="s">
        <v>142</v>
      </c>
      <c r="I1151" s="14" t="s">
        <v>142</v>
      </c>
      <c r="J1151" s="14" t="s">
        <v>142</v>
      </c>
      <c r="K1151" s="14" t="s">
        <v>142</v>
      </c>
      <c r="L1151" s="14" t="str">
        <f>VLOOKUP($C1151,'Info on Coh Anal Stocks'!$A$6:$K$68,2,FALSE)</f>
        <v>WAC</v>
      </c>
      <c r="M1151" s="14" t="str">
        <f>VLOOKUP($C1151,'Info on Coh Anal Stocks'!$A$6:$K$68,3,FALSE)</f>
        <v>WAC</v>
      </c>
      <c r="N1151" s="14" t="str">
        <f>VLOOKUP($C1151,'Info on Coh Anal Stocks'!$A$6:$K$68,4,FALSE)</f>
        <v>Sooes Fall Fingerling</v>
      </c>
      <c r="O1151" s="14">
        <f>VLOOKUP($C1151,'Info on Coh Anal Stocks'!$A$6:$K$68,5,FALSE)</f>
        <v>3</v>
      </c>
      <c r="P1151" s="14">
        <f>VLOOKUP($C1151,'Info on Coh Anal Stocks'!$A$6:$K$68,6,FALSE)</f>
        <v>2</v>
      </c>
      <c r="Q1151" s="14">
        <f>VLOOKUP($C1151,'Info on Coh Anal Stocks'!$A$6:$K$68,7,FALSE)</f>
        <v>4</v>
      </c>
      <c r="R1151" s="14">
        <f>VLOOKUP($C1151,'Info on Coh Anal Stocks'!$A$6:$K$68,8,FALSE)</f>
        <v>6</v>
      </c>
      <c r="S1151" s="14">
        <f>VLOOKUP($C1151,'Info on Coh Anal Stocks'!$A$6:$K$68,9,FALSE)</f>
        <v>0</v>
      </c>
      <c r="T1151" s="14">
        <f>VLOOKUP($C1151,'Info on Coh Anal Stocks'!$A$6:$K$68,10,FALSE)</f>
        <v>3</v>
      </c>
      <c r="U1151">
        <f t="shared" si="73"/>
        <v>1989</v>
      </c>
      <c r="V1151" s="14">
        <f>VLOOKUP($C1151,'Info on Coh Anal Stocks'!$A$6:$K$68,10,FALSE)</f>
        <v>3</v>
      </c>
      <c r="W1151" t="str">
        <f t="shared" si="74"/>
        <v>ocean</v>
      </c>
      <c r="X1151" t="str">
        <f t="shared" si="71"/>
        <v>na</v>
      </c>
    </row>
    <row r="1152" spans="1:24" x14ac:dyDescent="0.25">
      <c r="A1152" s="14" t="str">
        <f t="shared" si="72"/>
        <v>SOO1989</v>
      </c>
      <c r="B1152" s="14" t="s">
        <v>36</v>
      </c>
      <c r="C1152" s="14" t="s">
        <v>71</v>
      </c>
      <c r="D1152" s="14">
        <v>1989</v>
      </c>
      <c r="E1152" s="14">
        <v>1.1010709999999999E-3</v>
      </c>
      <c r="F1152" s="14">
        <v>5.9148860000000003E-3</v>
      </c>
      <c r="G1152" s="14">
        <v>1.547489E-2</v>
      </c>
      <c r="H1152" s="14">
        <v>2</v>
      </c>
      <c r="I1152" s="14">
        <v>5</v>
      </c>
      <c r="J1152" s="14" t="s">
        <v>238</v>
      </c>
      <c r="K1152" s="14">
        <v>5</v>
      </c>
      <c r="L1152" s="14" t="str">
        <f>VLOOKUP($C1152,'Info on Coh Anal Stocks'!$A$6:$K$68,2,FALSE)</f>
        <v>WAC</v>
      </c>
      <c r="M1152" s="14" t="str">
        <f>VLOOKUP($C1152,'Info on Coh Anal Stocks'!$A$6:$K$68,3,FALSE)</f>
        <v>WAC</v>
      </c>
      <c r="N1152" s="14" t="str">
        <f>VLOOKUP($C1152,'Info on Coh Anal Stocks'!$A$6:$K$68,4,FALSE)</f>
        <v>Sooes Fall Fingerling</v>
      </c>
      <c r="O1152" s="14">
        <f>VLOOKUP($C1152,'Info on Coh Anal Stocks'!$A$6:$K$68,5,FALSE)</f>
        <v>3</v>
      </c>
      <c r="P1152" s="14">
        <f>VLOOKUP($C1152,'Info on Coh Anal Stocks'!$A$6:$K$68,6,FALSE)</f>
        <v>2</v>
      </c>
      <c r="Q1152" s="14">
        <f>VLOOKUP($C1152,'Info on Coh Anal Stocks'!$A$6:$K$68,7,FALSE)</f>
        <v>4</v>
      </c>
      <c r="R1152" s="14">
        <f>VLOOKUP($C1152,'Info on Coh Anal Stocks'!$A$6:$K$68,8,FALSE)</f>
        <v>6</v>
      </c>
      <c r="S1152" s="14">
        <f>VLOOKUP($C1152,'Info on Coh Anal Stocks'!$A$6:$K$68,9,FALSE)</f>
        <v>0</v>
      </c>
      <c r="T1152" s="14">
        <f>VLOOKUP($C1152,'Info on Coh Anal Stocks'!$A$6:$K$68,10,FALSE)</f>
        <v>3</v>
      </c>
      <c r="U1152">
        <f t="shared" si="73"/>
        <v>1990</v>
      </c>
      <c r="V1152" s="14">
        <f>VLOOKUP($C1152,'Info on Coh Anal Stocks'!$A$6:$K$68,10,FALSE)</f>
        <v>3</v>
      </c>
      <c r="W1152" t="str">
        <f t="shared" si="74"/>
        <v>ocean</v>
      </c>
      <c r="X1152">
        <f t="shared" si="71"/>
        <v>0</v>
      </c>
    </row>
    <row r="1153" spans="1:24" x14ac:dyDescent="0.25">
      <c r="A1153" s="14" t="str">
        <f t="shared" si="72"/>
        <v>SOO1990</v>
      </c>
      <c r="B1153" s="14" t="s">
        <v>36</v>
      </c>
      <c r="C1153" s="14" t="s">
        <v>71</v>
      </c>
      <c r="D1153" s="14">
        <v>1990</v>
      </c>
      <c r="E1153" s="14">
        <v>2.6227059999999998E-4</v>
      </c>
      <c r="F1153" s="14">
        <v>1.6783029999999999E-3</v>
      </c>
      <c r="G1153" s="14">
        <v>4.5574910000000003E-3</v>
      </c>
      <c r="H1153" s="14">
        <v>2</v>
      </c>
      <c r="I1153" s="14">
        <v>5</v>
      </c>
      <c r="J1153" s="14" t="s">
        <v>238</v>
      </c>
      <c r="K1153" s="14">
        <v>5</v>
      </c>
      <c r="L1153" s="14" t="str">
        <f>VLOOKUP($C1153,'Info on Coh Anal Stocks'!$A$6:$K$68,2,FALSE)</f>
        <v>WAC</v>
      </c>
      <c r="M1153" s="14" t="str">
        <f>VLOOKUP($C1153,'Info on Coh Anal Stocks'!$A$6:$K$68,3,FALSE)</f>
        <v>WAC</v>
      </c>
      <c r="N1153" s="14" t="str">
        <f>VLOOKUP($C1153,'Info on Coh Anal Stocks'!$A$6:$K$68,4,FALSE)</f>
        <v>Sooes Fall Fingerling</v>
      </c>
      <c r="O1153" s="14">
        <f>VLOOKUP($C1153,'Info on Coh Anal Stocks'!$A$6:$K$68,5,FALSE)</f>
        <v>3</v>
      </c>
      <c r="P1153" s="14">
        <f>VLOOKUP($C1153,'Info on Coh Anal Stocks'!$A$6:$K$68,6,FALSE)</f>
        <v>2</v>
      </c>
      <c r="Q1153" s="14">
        <f>VLOOKUP($C1153,'Info on Coh Anal Stocks'!$A$6:$K$68,7,FALSE)</f>
        <v>4</v>
      </c>
      <c r="R1153" s="14">
        <f>VLOOKUP($C1153,'Info on Coh Anal Stocks'!$A$6:$K$68,8,FALSE)</f>
        <v>6</v>
      </c>
      <c r="S1153" s="14">
        <f>VLOOKUP($C1153,'Info on Coh Anal Stocks'!$A$6:$K$68,9,FALSE)</f>
        <v>0</v>
      </c>
      <c r="T1153" s="14">
        <f>VLOOKUP($C1153,'Info on Coh Anal Stocks'!$A$6:$K$68,10,FALSE)</f>
        <v>3</v>
      </c>
      <c r="U1153">
        <f t="shared" si="73"/>
        <v>1991</v>
      </c>
      <c r="V1153" s="14">
        <f>VLOOKUP($C1153,'Info on Coh Anal Stocks'!$A$6:$K$68,10,FALSE)</f>
        <v>3</v>
      </c>
      <c r="W1153" t="str">
        <f t="shared" si="74"/>
        <v>ocean</v>
      </c>
      <c r="X1153">
        <f t="shared" si="71"/>
        <v>0</v>
      </c>
    </row>
    <row r="1154" spans="1:24" x14ac:dyDescent="0.25">
      <c r="A1154" s="14" t="str">
        <f t="shared" si="72"/>
        <v>SOO1991</v>
      </c>
      <c r="B1154" s="14" t="s">
        <v>36</v>
      </c>
      <c r="C1154" s="14" t="s">
        <v>71</v>
      </c>
      <c r="D1154" s="14">
        <v>1991</v>
      </c>
      <c r="E1154" s="19">
        <v>5.7664049999999999E-5</v>
      </c>
      <c r="F1154" s="14">
        <v>2.676946E-4</v>
      </c>
      <c r="G1154" s="14">
        <v>6.8136770000000002E-4</v>
      </c>
      <c r="H1154" s="14">
        <v>2</v>
      </c>
      <c r="I1154" s="14">
        <v>5</v>
      </c>
      <c r="J1154" s="14" t="s">
        <v>238</v>
      </c>
      <c r="K1154" s="14">
        <v>5</v>
      </c>
      <c r="L1154" s="14" t="str">
        <f>VLOOKUP($C1154,'Info on Coh Anal Stocks'!$A$6:$K$68,2,FALSE)</f>
        <v>WAC</v>
      </c>
      <c r="M1154" s="14" t="str">
        <f>VLOOKUP($C1154,'Info on Coh Anal Stocks'!$A$6:$K$68,3,FALSE)</f>
        <v>WAC</v>
      </c>
      <c r="N1154" s="14" t="str">
        <f>VLOOKUP($C1154,'Info on Coh Anal Stocks'!$A$6:$K$68,4,FALSE)</f>
        <v>Sooes Fall Fingerling</v>
      </c>
      <c r="O1154" s="14">
        <f>VLOOKUP($C1154,'Info on Coh Anal Stocks'!$A$6:$K$68,5,FALSE)</f>
        <v>3</v>
      </c>
      <c r="P1154" s="14">
        <f>VLOOKUP($C1154,'Info on Coh Anal Stocks'!$A$6:$K$68,6,FALSE)</f>
        <v>2</v>
      </c>
      <c r="Q1154" s="14">
        <f>VLOOKUP($C1154,'Info on Coh Anal Stocks'!$A$6:$K$68,7,FALSE)</f>
        <v>4</v>
      </c>
      <c r="R1154" s="14">
        <f>VLOOKUP($C1154,'Info on Coh Anal Stocks'!$A$6:$K$68,8,FALSE)</f>
        <v>6</v>
      </c>
      <c r="S1154" s="14">
        <f>VLOOKUP($C1154,'Info on Coh Anal Stocks'!$A$6:$K$68,9,FALSE)</f>
        <v>0</v>
      </c>
      <c r="T1154" s="14">
        <f>VLOOKUP($C1154,'Info on Coh Anal Stocks'!$A$6:$K$68,10,FALSE)</f>
        <v>3</v>
      </c>
      <c r="U1154">
        <f t="shared" si="73"/>
        <v>1992</v>
      </c>
      <c r="V1154" s="14">
        <f>VLOOKUP($C1154,'Info on Coh Anal Stocks'!$A$6:$K$68,10,FALSE)</f>
        <v>3</v>
      </c>
      <c r="W1154" t="str">
        <f t="shared" si="74"/>
        <v>ocean</v>
      </c>
      <c r="X1154">
        <f t="shared" si="71"/>
        <v>0</v>
      </c>
    </row>
    <row r="1155" spans="1:24" x14ac:dyDescent="0.25">
      <c r="A1155" s="14" t="str">
        <f t="shared" si="72"/>
        <v>SOO1992</v>
      </c>
      <c r="B1155" s="14" t="s">
        <v>36</v>
      </c>
      <c r="C1155" s="14" t="s">
        <v>71</v>
      </c>
      <c r="D1155" s="14">
        <v>1992</v>
      </c>
      <c r="E1155" s="14">
        <v>3.004118E-4</v>
      </c>
      <c r="F1155" s="14">
        <v>1.7153509999999999E-3</v>
      </c>
      <c r="G1155" s="14">
        <v>4.6001560000000002E-3</v>
      </c>
      <c r="H1155" s="14">
        <v>2</v>
      </c>
      <c r="I1155" s="14">
        <v>5</v>
      </c>
      <c r="J1155" s="14" t="s">
        <v>238</v>
      </c>
      <c r="K1155" s="14">
        <v>5</v>
      </c>
      <c r="L1155" s="14" t="str">
        <f>VLOOKUP($C1155,'Info on Coh Anal Stocks'!$A$6:$K$68,2,FALSE)</f>
        <v>WAC</v>
      </c>
      <c r="M1155" s="14" t="str">
        <f>VLOOKUP($C1155,'Info on Coh Anal Stocks'!$A$6:$K$68,3,FALSE)</f>
        <v>WAC</v>
      </c>
      <c r="N1155" s="14" t="str">
        <f>VLOOKUP($C1155,'Info on Coh Anal Stocks'!$A$6:$K$68,4,FALSE)</f>
        <v>Sooes Fall Fingerling</v>
      </c>
      <c r="O1155" s="14">
        <f>VLOOKUP($C1155,'Info on Coh Anal Stocks'!$A$6:$K$68,5,FALSE)</f>
        <v>3</v>
      </c>
      <c r="P1155" s="14">
        <f>VLOOKUP($C1155,'Info on Coh Anal Stocks'!$A$6:$K$68,6,FALSE)</f>
        <v>2</v>
      </c>
      <c r="Q1155" s="14">
        <f>VLOOKUP($C1155,'Info on Coh Anal Stocks'!$A$6:$K$68,7,FALSE)</f>
        <v>4</v>
      </c>
      <c r="R1155" s="14">
        <f>VLOOKUP($C1155,'Info on Coh Anal Stocks'!$A$6:$K$68,8,FALSE)</f>
        <v>6</v>
      </c>
      <c r="S1155" s="14">
        <f>VLOOKUP($C1155,'Info on Coh Anal Stocks'!$A$6:$K$68,9,FALSE)</f>
        <v>0</v>
      </c>
      <c r="T1155" s="14">
        <f>VLOOKUP($C1155,'Info on Coh Anal Stocks'!$A$6:$K$68,10,FALSE)</f>
        <v>3</v>
      </c>
      <c r="U1155">
        <f t="shared" si="73"/>
        <v>1993</v>
      </c>
      <c r="V1155" s="14">
        <f>VLOOKUP($C1155,'Info on Coh Anal Stocks'!$A$6:$K$68,10,FALSE)</f>
        <v>3</v>
      </c>
      <c r="W1155" t="str">
        <f t="shared" si="74"/>
        <v>ocean</v>
      </c>
      <c r="X1155">
        <f t="shared" si="71"/>
        <v>0</v>
      </c>
    </row>
    <row r="1156" spans="1:24" x14ac:dyDescent="0.25">
      <c r="A1156" s="14" t="str">
        <f t="shared" si="72"/>
        <v>SOO1993</v>
      </c>
      <c r="B1156" s="14" t="s">
        <v>36</v>
      </c>
      <c r="C1156" s="14" t="s">
        <v>71</v>
      </c>
      <c r="D1156" s="14">
        <v>1993</v>
      </c>
      <c r="E1156" s="14">
        <v>1.57582E-4</v>
      </c>
      <c r="F1156" s="14">
        <v>1.8067269999999999E-3</v>
      </c>
      <c r="G1156" s="14">
        <v>4.9955420000000004E-3</v>
      </c>
      <c r="H1156" s="14">
        <v>2</v>
      </c>
      <c r="I1156" s="14">
        <v>5</v>
      </c>
      <c r="J1156" s="14" t="s">
        <v>238</v>
      </c>
      <c r="K1156" s="14">
        <v>5</v>
      </c>
      <c r="L1156" s="14" t="str">
        <f>VLOOKUP($C1156,'Info on Coh Anal Stocks'!$A$6:$K$68,2,FALSE)</f>
        <v>WAC</v>
      </c>
      <c r="M1156" s="14" t="str">
        <f>VLOOKUP($C1156,'Info on Coh Anal Stocks'!$A$6:$K$68,3,FALSE)</f>
        <v>WAC</v>
      </c>
      <c r="N1156" s="14" t="str">
        <f>VLOOKUP($C1156,'Info on Coh Anal Stocks'!$A$6:$K$68,4,FALSE)</f>
        <v>Sooes Fall Fingerling</v>
      </c>
      <c r="O1156" s="14">
        <f>VLOOKUP($C1156,'Info on Coh Anal Stocks'!$A$6:$K$68,5,FALSE)</f>
        <v>3</v>
      </c>
      <c r="P1156" s="14">
        <f>VLOOKUP($C1156,'Info on Coh Anal Stocks'!$A$6:$K$68,6,FALSE)</f>
        <v>2</v>
      </c>
      <c r="Q1156" s="14">
        <f>VLOOKUP($C1156,'Info on Coh Anal Stocks'!$A$6:$K$68,7,FALSE)</f>
        <v>4</v>
      </c>
      <c r="R1156" s="14">
        <f>VLOOKUP($C1156,'Info on Coh Anal Stocks'!$A$6:$K$68,8,FALSE)</f>
        <v>6</v>
      </c>
      <c r="S1156" s="14">
        <f>VLOOKUP($C1156,'Info on Coh Anal Stocks'!$A$6:$K$68,9,FALSE)</f>
        <v>0</v>
      </c>
      <c r="T1156" s="14">
        <f>VLOOKUP($C1156,'Info on Coh Anal Stocks'!$A$6:$K$68,10,FALSE)</f>
        <v>3</v>
      </c>
      <c r="U1156">
        <f t="shared" si="73"/>
        <v>1994</v>
      </c>
      <c r="V1156" s="14">
        <f>VLOOKUP($C1156,'Info on Coh Anal Stocks'!$A$6:$K$68,10,FALSE)</f>
        <v>3</v>
      </c>
      <c r="W1156" t="str">
        <f t="shared" si="74"/>
        <v>ocean</v>
      </c>
      <c r="X1156">
        <f t="shared" si="71"/>
        <v>0</v>
      </c>
    </row>
    <row r="1157" spans="1:24" x14ac:dyDescent="0.25">
      <c r="A1157" s="14" t="str">
        <f t="shared" si="72"/>
        <v>SOO1994</v>
      </c>
      <c r="B1157" s="14" t="s">
        <v>36</v>
      </c>
      <c r="C1157" s="14" t="s">
        <v>71</v>
      </c>
      <c r="D1157" s="14">
        <v>1994</v>
      </c>
      <c r="E1157" s="19">
        <v>5.5898169999999997E-5</v>
      </c>
      <c r="F1157" s="14">
        <v>6.7523400000000003E-4</v>
      </c>
      <c r="G1157" s="14">
        <v>2.1669129999999999E-3</v>
      </c>
      <c r="H1157" s="14">
        <v>2</v>
      </c>
      <c r="I1157" s="14">
        <v>5</v>
      </c>
      <c r="J1157" s="14" t="s">
        <v>238</v>
      </c>
      <c r="K1157" s="14">
        <v>5</v>
      </c>
      <c r="L1157" s="14" t="str">
        <f>VLOOKUP($C1157,'Info on Coh Anal Stocks'!$A$6:$K$68,2,FALSE)</f>
        <v>WAC</v>
      </c>
      <c r="M1157" s="14" t="str">
        <f>VLOOKUP($C1157,'Info on Coh Anal Stocks'!$A$6:$K$68,3,FALSE)</f>
        <v>WAC</v>
      </c>
      <c r="N1157" s="14" t="str">
        <f>VLOOKUP($C1157,'Info on Coh Anal Stocks'!$A$6:$K$68,4,FALSE)</f>
        <v>Sooes Fall Fingerling</v>
      </c>
      <c r="O1157" s="14">
        <f>VLOOKUP($C1157,'Info on Coh Anal Stocks'!$A$6:$K$68,5,FALSE)</f>
        <v>3</v>
      </c>
      <c r="P1157" s="14">
        <f>VLOOKUP($C1157,'Info on Coh Anal Stocks'!$A$6:$K$68,6,FALSE)</f>
        <v>2</v>
      </c>
      <c r="Q1157" s="14">
        <f>VLOOKUP($C1157,'Info on Coh Anal Stocks'!$A$6:$K$68,7,FALSE)</f>
        <v>4</v>
      </c>
      <c r="R1157" s="14">
        <f>VLOOKUP($C1157,'Info on Coh Anal Stocks'!$A$6:$K$68,8,FALSE)</f>
        <v>6</v>
      </c>
      <c r="S1157" s="14">
        <f>VLOOKUP($C1157,'Info on Coh Anal Stocks'!$A$6:$K$68,9,FALSE)</f>
        <v>0</v>
      </c>
      <c r="T1157" s="14">
        <f>VLOOKUP($C1157,'Info on Coh Anal Stocks'!$A$6:$K$68,10,FALSE)</f>
        <v>3</v>
      </c>
      <c r="U1157">
        <f t="shared" si="73"/>
        <v>1995</v>
      </c>
      <c r="V1157" s="14">
        <f>VLOOKUP($C1157,'Info on Coh Anal Stocks'!$A$6:$K$68,10,FALSE)</f>
        <v>3</v>
      </c>
      <c r="W1157" t="str">
        <f t="shared" si="74"/>
        <v>ocean</v>
      </c>
      <c r="X1157">
        <f t="shared" si="71"/>
        <v>0</v>
      </c>
    </row>
    <row r="1158" spans="1:24" x14ac:dyDescent="0.25">
      <c r="A1158" s="14" t="str">
        <f t="shared" si="72"/>
        <v>SOO1995</v>
      </c>
      <c r="B1158" s="14" t="s">
        <v>36</v>
      </c>
      <c r="C1158" s="14" t="s">
        <v>71</v>
      </c>
      <c r="D1158" s="14">
        <v>1995</v>
      </c>
      <c r="E1158" s="14">
        <v>1.827508E-4</v>
      </c>
      <c r="F1158" s="14">
        <v>1.370479E-3</v>
      </c>
      <c r="G1158" s="14">
        <v>3.6301150000000002E-3</v>
      </c>
      <c r="H1158" s="14">
        <v>2</v>
      </c>
      <c r="I1158" s="14">
        <v>5</v>
      </c>
      <c r="J1158" s="14" t="s">
        <v>238</v>
      </c>
      <c r="K1158" s="14">
        <v>5</v>
      </c>
      <c r="L1158" s="14" t="str">
        <f>VLOOKUP($C1158,'Info on Coh Anal Stocks'!$A$6:$K$68,2,FALSE)</f>
        <v>WAC</v>
      </c>
      <c r="M1158" s="14" t="str">
        <f>VLOOKUP($C1158,'Info on Coh Anal Stocks'!$A$6:$K$68,3,FALSE)</f>
        <v>WAC</v>
      </c>
      <c r="N1158" s="14" t="str">
        <f>VLOOKUP($C1158,'Info on Coh Anal Stocks'!$A$6:$K$68,4,FALSE)</f>
        <v>Sooes Fall Fingerling</v>
      </c>
      <c r="O1158" s="14">
        <f>VLOOKUP($C1158,'Info on Coh Anal Stocks'!$A$6:$K$68,5,FALSE)</f>
        <v>3</v>
      </c>
      <c r="P1158" s="14">
        <f>VLOOKUP($C1158,'Info on Coh Anal Stocks'!$A$6:$K$68,6,FALSE)</f>
        <v>2</v>
      </c>
      <c r="Q1158" s="14">
        <f>VLOOKUP($C1158,'Info on Coh Anal Stocks'!$A$6:$K$68,7,FALSE)</f>
        <v>4</v>
      </c>
      <c r="R1158" s="14">
        <f>VLOOKUP($C1158,'Info on Coh Anal Stocks'!$A$6:$K$68,8,FALSE)</f>
        <v>6</v>
      </c>
      <c r="S1158" s="14">
        <f>VLOOKUP($C1158,'Info on Coh Anal Stocks'!$A$6:$K$68,9,FALSE)</f>
        <v>0</v>
      </c>
      <c r="T1158" s="14">
        <f>VLOOKUP($C1158,'Info on Coh Anal Stocks'!$A$6:$K$68,10,FALSE)</f>
        <v>3</v>
      </c>
      <c r="U1158">
        <f t="shared" si="73"/>
        <v>1996</v>
      </c>
      <c r="V1158" s="14">
        <f>VLOOKUP($C1158,'Info on Coh Anal Stocks'!$A$6:$K$68,10,FALSE)</f>
        <v>3</v>
      </c>
      <c r="W1158" t="str">
        <f t="shared" si="74"/>
        <v>ocean</v>
      </c>
      <c r="X1158">
        <f t="shared" si="71"/>
        <v>0</v>
      </c>
    </row>
    <row r="1159" spans="1:24" x14ac:dyDescent="0.25">
      <c r="A1159" s="14" t="str">
        <f t="shared" si="72"/>
        <v>SOO1996</v>
      </c>
      <c r="B1159" s="14" t="s">
        <v>36</v>
      </c>
      <c r="C1159" s="14" t="s">
        <v>71</v>
      </c>
      <c r="D1159" s="14">
        <v>1996</v>
      </c>
      <c r="E1159" s="19">
        <v>1.9181249999999999E-5</v>
      </c>
      <c r="F1159" s="14">
        <v>4.063866E-4</v>
      </c>
      <c r="G1159" s="14">
        <v>1.12565E-3</v>
      </c>
      <c r="H1159" s="14">
        <v>2</v>
      </c>
      <c r="I1159" s="14">
        <v>5</v>
      </c>
      <c r="J1159" s="14" t="s">
        <v>238</v>
      </c>
      <c r="K1159" s="14">
        <v>5</v>
      </c>
      <c r="L1159" s="14" t="str">
        <f>VLOOKUP($C1159,'Info on Coh Anal Stocks'!$A$6:$K$68,2,FALSE)</f>
        <v>WAC</v>
      </c>
      <c r="M1159" s="14" t="str">
        <f>VLOOKUP($C1159,'Info on Coh Anal Stocks'!$A$6:$K$68,3,FALSE)</f>
        <v>WAC</v>
      </c>
      <c r="N1159" s="14" t="str">
        <f>VLOOKUP($C1159,'Info on Coh Anal Stocks'!$A$6:$K$68,4,FALSE)</f>
        <v>Sooes Fall Fingerling</v>
      </c>
      <c r="O1159" s="14">
        <f>VLOOKUP($C1159,'Info on Coh Anal Stocks'!$A$6:$K$68,5,FALSE)</f>
        <v>3</v>
      </c>
      <c r="P1159" s="14">
        <f>VLOOKUP($C1159,'Info on Coh Anal Stocks'!$A$6:$K$68,6,FALSE)</f>
        <v>2</v>
      </c>
      <c r="Q1159" s="14">
        <f>VLOOKUP($C1159,'Info on Coh Anal Stocks'!$A$6:$K$68,7,FALSE)</f>
        <v>4</v>
      </c>
      <c r="R1159" s="14">
        <f>VLOOKUP($C1159,'Info on Coh Anal Stocks'!$A$6:$K$68,8,FALSE)</f>
        <v>6</v>
      </c>
      <c r="S1159" s="14">
        <f>VLOOKUP($C1159,'Info on Coh Anal Stocks'!$A$6:$K$68,9,FALSE)</f>
        <v>0</v>
      </c>
      <c r="T1159" s="14">
        <f>VLOOKUP($C1159,'Info on Coh Anal Stocks'!$A$6:$K$68,10,FALSE)</f>
        <v>3</v>
      </c>
      <c r="U1159">
        <f t="shared" si="73"/>
        <v>1997</v>
      </c>
      <c r="V1159" s="14">
        <f>VLOOKUP($C1159,'Info on Coh Anal Stocks'!$A$6:$K$68,10,FALSE)</f>
        <v>3</v>
      </c>
      <c r="W1159" t="str">
        <f t="shared" si="74"/>
        <v>ocean</v>
      </c>
      <c r="X1159">
        <f t="shared" si="71"/>
        <v>0</v>
      </c>
    </row>
    <row r="1160" spans="1:24" x14ac:dyDescent="0.25">
      <c r="A1160" s="14" t="str">
        <f t="shared" si="72"/>
        <v>SOO1997</v>
      </c>
      <c r="B1160" s="14" t="s">
        <v>36</v>
      </c>
      <c r="C1160" s="14" t="s">
        <v>71</v>
      </c>
      <c r="D1160" s="14">
        <v>1997</v>
      </c>
      <c r="E1160" s="19">
        <v>6.5357740000000002E-5</v>
      </c>
      <c r="F1160" s="14">
        <v>9.1910120000000004E-4</v>
      </c>
      <c r="G1160" s="14">
        <v>2.618109E-3</v>
      </c>
      <c r="H1160" s="14">
        <v>2</v>
      </c>
      <c r="I1160" s="14">
        <v>5</v>
      </c>
      <c r="J1160" s="14" t="s">
        <v>238</v>
      </c>
      <c r="K1160" s="14">
        <v>5</v>
      </c>
      <c r="L1160" s="14" t="str">
        <f>VLOOKUP($C1160,'Info on Coh Anal Stocks'!$A$6:$K$68,2,FALSE)</f>
        <v>WAC</v>
      </c>
      <c r="M1160" s="14" t="str">
        <f>VLOOKUP($C1160,'Info on Coh Anal Stocks'!$A$6:$K$68,3,FALSE)</f>
        <v>WAC</v>
      </c>
      <c r="N1160" s="14" t="str">
        <f>VLOOKUP($C1160,'Info on Coh Anal Stocks'!$A$6:$K$68,4,FALSE)</f>
        <v>Sooes Fall Fingerling</v>
      </c>
      <c r="O1160" s="14">
        <f>VLOOKUP($C1160,'Info on Coh Anal Stocks'!$A$6:$K$68,5,FALSE)</f>
        <v>3</v>
      </c>
      <c r="P1160" s="14">
        <f>VLOOKUP($C1160,'Info on Coh Anal Stocks'!$A$6:$K$68,6,FALSE)</f>
        <v>2</v>
      </c>
      <c r="Q1160" s="14">
        <f>VLOOKUP($C1160,'Info on Coh Anal Stocks'!$A$6:$K$68,7,FALSE)</f>
        <v>4</v>
      </c>
      <c r="R1160" s="14">
        <f>VLOOKUP($C1160,'Info on Coh Anal Stocks'!$A$6:$K$68,8,FALSE)</f>
        <v>6</v>
      </c>
      <c r="S1160" s="14">
        <f>VLOOKUP($C1160,'Info on Coh Anal Stocks'!$A$6:$K$68,9,FALSE)</f>
        <v>0</v>
      </c>
      <c r="T1160" s="14">
        <f>VLOOKUP($C1160,'Info on Coh Anal Stocks'!$A$6:$K$68,10,FALSE)</f>
        <v>3</v>
      </c>
      <c r="U1160">
        <f t="shared" si="73"/>
        <v>1998</v>
      </c>
      <c r="V1160" s="14">
        <f>VLOOKUP($C1160,'Info on Coh Anal Stocks'!$A$6:$K$68,10,FALSE)</f>
        <v>3</v>
      </c>
      <c r="W1160" t="str">
        <f t="shared" si="74"/>
        <v>ocean</v>
      </c>
      <c r="X1160">
        <f t="shared" si="71"/>
        <v>0</v>
      </c>
    </row>
    <row r="1161" spans="1:24" x14ac:dyDescent="0.25">
      <c r="A1161" s="14" t="str">
        <f t="shared" si="72"/>
        <v>SOO1998</v>
      </c>
      <c r="B1161" s="14" t="s">
        <v>36</v>
      </c>
      <c r="C1161" s="14" t="s">
        <v>71</v>
      </c>
      <c r="D1161" s="14">
        <v>1998</v>
      </c>
      <c r="E1161" s="19">
        <v>9.9433480000000001E-5</v>
      </c>
      <c r="F1161" s="14">
        <v>2.905464E-3</v>
      </c>
      <c r="G1161" s="14">
        <v>8.4838699999999993E-3</v>
      </c>
      <c r="H1161" s="14">
        <v>2</v>
      </c>
      <c r="I1161" s="14">
        <v>5</v>
      </c>
      <c r="J1161" s="14" t="s">
        <v>238</v>
      </c>
      <c r="K1161" s="14">
        <v>5</v>
      </c>
      <c r="L1161" s="14" t="str">
        <f>VLOOKUP($C1161,'Info on Coh Anal Stocks'!$A$6:$K$68,2,FALSE)</f>
        <v>WAC</v>
      </c>
      <c r="M1161" s="14" t="str">
        <f>VLOOKUP($C1161,'Info on Coh Anal Stocks'!$A$6:$K$68,3,FALSE)</f>
        <v>WAC</v>
      </c>
      <c r="N1161" s="14" t="str">
        <f>VLOOKUP($C1161,'Info on Coh Anal Stocks'!$A$6:$K$68,4,FALSE)</f>
        <v>Sooes Fall Fingerling</v>
      </c>
      <c r="O1161" s="14">
        <f>VLOOKUP($C1161,'Info on Coh Anal Stocks'!$A$6:$K$68,5,FALSE)</f>
        <v>3</v>
      </c>
      <c r="P1161" s="14">
        <f>VLOOKUP($C1161,'Info on Coh Anal Stocks'!$A$6:$K$68,6,FALSE)</f>
        <v>2</v>
      </c>
      <c r="Q1161" s="14">
        <f>VLOOKUP($C1161,'Info on Coh Anal Stocks'!$A$6:$K$68,7,FALSE)</f>
        <v>4</v>
      </c>
      <c r="R1161" s="14">
        <f>VLOOKUP($C1161,'Info on Coh Anal Stocks'!$A$6:$K$68,8,FALSE)</f>
        <v>6</v>
      </c>
      <c r="S1161" s="14">
        <f>VLOOKUP($C1161,'Info on Coh Anal Stocks'!$A$6:$K$68,9,FALSE)</f>
        <v>0</v>
      </c>
      <c r="T1161" s="14">
        <f>VLOOKUP($C1161,'Info on Coh Anal Stocks'!$A$6:$K$68,10,FALSE)</f>
        <v>3</v>
      </c>
      <c r="U1161">
        <f t="shared" si="73"/>
        <v>1999</v>
      </c>
      <c r="V1161" s="14">
        <f>VLOOKUP($C1161,'Info on Coh Anal Stocks'!$A$6:$K$68,10,FALSE)</f>
        <v>3</v>
      </c>
      <c r="W1161" t="str">
        <f t="shared" si="74"/>
        <v>ocean</v>
      </c>
      <c r="X1161">
        <f t="shared" si="71"/>
        <v>0</v>
      </c>
    </row>
    <row r="1162" spans="1:24" x14ac:dyDescent="0.25">
      <c r="A1162" s="14" t="str">
        <f t="shared" si="72"/>
        <v>SOO1999</v>
      </c>
      <c r="B1162" s="14" t="s">
        <v>36</v>
      </c>
      <c r="C1162" s="14" t="s">
        <v>71</v>
      </c>
      <c r="D1162" s="14">
        <v>1999</v>
      </c>
      <c r="E1162" s="14">
        <v>3.007361E-4</v>
      </c>
      <c r="F1162" s="14">
        <v>3.272956E-3</v>
      </c>
      <c r="G1162" s="14">
        <v>9.2921380000000001E-3</v>
      </c>
      <c r="H1162" s="14">
        <v>2</v>
      </c>
      <c r="I1162" s="14">
        <v>5</v>
      </c>
      <c r="J1162" s="14" t="s">
        <v>238</v>
      </c>
      <c r="K1162" s="14">
        <v>5</v>
      </c>
      <c r="L1162" s="14" t="str">
        <f>VLOOKUP($C1162,'Info on Coh Anal Stocks'!$A$6:$K$68,2,FALSE)</f>
        <v>WAC</v>
      </c>
      <c r="M1162" s="14" t="str">
        <f>VLOOKUP($C1162,'Info on Coh Anal Stocks'!$A$6:$K$68,3,FALSE)</f>
        <v>WAC</v>
      </c>
      <c r="N1162" s="14" t="str">
        <f>VLOOKUP($C1162,'Info on Coh Anal Stocks'!$A$6:$K$68,4,FALSE)</f>
        <v>Sooes Fall Fingerling</v>
      </c>
      <c r="O1162" s="14">
        <f>VLOOKUP($C1162,'Info on Coh Anal Stocks'!$A$6:$K$68,5,FALSE)</f>
        <v>3</v>
      </c>
      <c r="P1162" s="14">
        <f>VLOOKUP($C1162,'Info on Coh Anal Stocks'!$A$6:$K$68,6,FALSE)</f>
        <v>2</v>
      </c>
      <c r="Q1162" s="14">
        <f>VLOOKUP($C1162,'Info on Coh Anal Stocks'!$A$6:$K$68,7,FALSE)</f>
        <v>4</v>
      </c>
      <c r="R1162" s="14">
        <f>VLOOKUP($C1162,'Info on Coh Anal Stocks'!$A$6:$K$68,8,FALSE)</f>
        <v>6</v>
      </c>
      <c r="S1162" s="14">
        <f>VLOOKUP($C1162,'Info on Coh Anal Stocks'!$A$6:$K$68,9,FALSE)</f>
        <v>0</v>
      </c>
      <c r="T1162" s="14">
        <f>VLOOKUP($C1162,'Info on Coh Anal Stocks'!$A$6:$K$68,10,FALSE)</f>
        <v>3</v>
      </c>
      <c r="U1162">
        <f t="shared" si="73"/>
        <v>2000</v>
      </c>
      <c r="V1162" s="14">
        <f>VLOOKUP($C1162,'Info on Coh Anal Stocks'!$A$6:$K$68,10,FALSE)</f>
        <v>3</v>
      </c>
      <c r="W1162" t="str">
        <f t="shared" si="74"/>
        <v>ocean</v>
      </c>
      <c r="X1162">
        <f t="shared" ref="X1162:X1225" si="75">IF(EXACT(I1162,"na"),"na",I1162-K1162)</f>
        <v>0</v>
      </c>
    </row>
    <row r="1163" spans="1:24" x14ac:dyDescent="0.25">
      <c r="A1163" s="14" t="str">
        <f t="shared" si="72"/>
        <v>SOO2000</v>
      </c>
      <c r="B1163" s="14" t="s">
        <v>36</v>
      </c>
      <c r="C1163" s="14" t="s">
        <v>71</v>
      </c>
      <c r="D1163" s="14">
        <v>2000</v>
      </c>
      <c r="E1163" s="14">
        <v>3.145178E-4</v>
      </c>
      <c r="F1163" s="14">
        <v>4.2581850000000003E-3</v>
      </c>
      <c r="G1163" s="14">
        <v>1.178154E-2</v>
      </c>
      <c r="H1163" s="14">
        <v>2</v>
      </c>
      <c r="I1163" s="14">
        <v>5</v>
      </c>
      <c r="J1163" s="14" t="s">
        <v>238</v>
      </c>
      <c r="K1163" s="14">
        <v>5</v>
      </c>
      <c r="L1163" s="14" t="str">
        <f>VLOOKUP($C1163,'Info on Coh Anal Stocks'!$A$6:$K$68,2,FALSE)</f>
        <v>WAC</v>
      </c>
      <c r="M1163" s="14" t="str">
        <f>VLOOKUP($C1163,'Info on Coh Anal Stocks'!$A$6:$K$68,3,FALSE)</f>
        <v>WAC</v>
      </c>
      <c r="N1163" s="14" t="str">
        <f>VLOOKUP($C1163,'Info on Coh Anal Stocks'!$A$6:$K$68,4,FALSE)</f>
        <v>Sooes Fall Fingerling</v>
      </c>
      <c r="O1163" s="14">
        <f>VLOOKUP($C1163,'Info on Coh Anal Stocks'!$A$6:$K$68,5,FALSE)</f>
        <v>3</v>
      </c>
      <c r="P1163" s="14">
        <f>VLOOKUP($C1163,'Info on Coh Anal Stocks'!$A$6:$K$68,6,FALSE)</f>
        <v>2</v>
      </c>
      <c r="Q1163" s="14">
        <f>VLOOKUP($C1163,'Info on Coh Anal Stocks'!$A$6:$K$68,7,FALSE)</f>
        <v>4</v>
      </c>
      <c r="R1163" s="14">
        <f>VLOOKUP($C1163,'Info on Coh Anal Stocks'!$A$6:$K$68,8,FALSE)</f>
        <v>6</v>
      </c>
      <c r="S1163" s="14">
        <f>VLOOKUP($C1163,'Info on Coh Anal Stocks'!$A$6:$K$68,9,FALSE)</f>
        <v>0</v>
      </c>
      <c r="T1163" s="14">
        <f>VLOOKUP($C1163,'Info on Coh Anal Stocks'!$A$6:$K$68,10,FALSE)</f>
        <v>3</v>
      </c>
      <c r="U1163">
        <f t="shared" si="73"/>
        <v>2001</v>
      </c>
      <c r="V1163" s="14">
        <f>VLOOKUP($C1163,'Info on Coh Anal Stocks'!$A$6:$K$68,10,FALSE)</f>
        <v>3</v>
      </c>
      <c r="W1163" t="str">
        <f t="shared" si="74"/>
        <v>ocean</v>
      </c>
      <c r="X1163">
        <f t="shared" si="75"/>
        <v>0</v>
      </c>
    </row>
    <row r="1164" spans="1:24" x14ac:dyDescent="0.25">
      <c r="A1164" s="14" t="str">
        <f t="shared" si="72"/>
        <v>SOO2001</v>
      </c>
      <c r="B1164" s="14" t="s">
        <v>36</v>
      </c>
      <c r="C1164" s="14" t="s">
        <v>71</v>
      </c>
      <c r="D1164" s="14">
        <v>2001</v>
      </c>
      <c r="E1164" s="14">
        <v>1.708007E-4</v>
      </c>
      <c r="F1164" s="14">
        <v>2.8653709999999998E-3</v>
      </c>
      <c r="G1164" s="14">
        <v>8.0769710000000005E-3</v>
      </c>
      <c r="H1164" s="14">
        <v>2</v>
      </c>
      <c r="I1164" s="14">
        <v>5</v>
      </c>
      <c r="J1164" s="14" t="s">
        <v>238</v>
      </c>
      <c r="K1164" s="14">
        <v>5</v>
      </c>
      <c r="L1164" s="14" t="str">
        <f>VLOOKUP($C1164,'Info on Coh Anal Stocks'!$A$6:$K$68,2,FALSE)</f>
        <v>WAC</v>
      </c>
      <c r="M1164" s="14" t="str">
        <f>VLOOKUP($C1164,'Info on Coh Anal Stocks'!$A$6:$K$68,3,FALSE)</f>
        <v>WAC</v>
      </c>
      <c r="N1164" s="14" t="str">
        <f>VLOOKUP($C1164,'Info on Coh Anal Stocks'!$A$6:$K$68,4,FALSE)</f>
        <v>Sooes Fall Fingerling</v>
      </c>
      <c r="O1164" s="14">
        <f>VLOOKUP($C1164,'Info on Coh Anal Stocks'!$A$6:$K$68,5,FALSE)</f>
        <v>3</v>
      </c>
      <c r="P1164" s="14">
        <f>VLOOKUP($C1164,'Info on Coh Anal Stocks'!$A$6:$K$68,6,FALSE)</f>
        <v>2</v>
      </c>
      <c r="Q1164" s="14">
        <f>VLOOKUP($C1164,'Info on Coh Anal Stocks'!$A$6:$K$68,7,FALSE)</f>
        <v>4</v>
      </c>
      <c r="R1164" s="14">
        <f>VLOOKUP($C1164,'Info on Coh Anal Stocks'!$A$6:$K$68,8,FALSE)</f>
        <v>6</v>
      </c>
      <c r="S1164" s="14">
        <f>VLOOKUP($C1164,'Info on Coh Anal Stocks'!$A$6:$K$68,9,FALSE)</f>
        <v>0</v>
      </c>
      <c r="T1164" s="14">
        <f>VLOOKUP($C1164,'Info on Coh Anal Stocks'!$A$6:$K$68,10,FALSE)</f>
        <v>3</v>
      </c>
      <c r="U1164">
        <f t="shared" si="73"/>
        <v>2002</v>
      </c>
      <c r="V1164" s="14">
        <f>VLOOKUP($C1164,'Info on Coh Anal Stocks'!$A$6:$K$68,10,FALSE)</f>
        <v>3</v>
      </c>
      <c r="W1164" t="str">
        <f t="shared" si="74"/>
        <v>ocean</v>
      </c>
      <c r="X1164">
        <f t="shared" si="75"/>
        <v>0</v>
      </c>
    </row>
    <row r="1165" spans="1:24" x14ac:dyDescent="0.25">
      <c r="A1165" s="14" t="str">
        <f t="shared" si="72"/>
        <v>SOO2002</v>
      </c>
      <c r="B1165" s="14" t="s">
        <v>36</v>
      </c>
      <c r="C1165" s="14" t="s">
        <v>71</v>
      </c>
      <c r="D1165" s="14">
        <v>2002</v>
      </c>
      <c r="E1165" s="19">
        <v>7.5698390000000006E-5</v>
      </c>
      <c r="F1165" s="14">
        <v>3.4046549999999998E-4</v>
      </c>
      <c r="G1165" s="14">
        <v>9.0037940000000001E-4</v>
      </c>
      <c r="H1165" s="14">
        <v>2</v>
      </c>
      <c r="I1165" s="14">
        <v>5</v>
      </c>
      <c r="J1165" s="14" t="s">
        <v>238</v>
      </c>
      <c r="K1165" s="14">
        <v>5</v>
      </c>
      <c r="L1165" s="14" t="str">
        <f>VLOOKUP($C1165,'Info on Coh Anal Stocks'!$A$6:$K$68,2,FALSE)</f>
        <v>WAC</v>
      </c>
      <c r="M1165" s="14" t="str">
        <f>VLOOKUP($C1165,'Info on Coh Anal Stocks'!$A$6:$K$68,3,FALSE)</f>
        <v>WAC</v>
      </c>
      <c r="N1165" s="14" t="str">
        <f>VLOOKUP($C1165,'Info on Coh Anal Stocks'!$A$6:$K$68,4,FALSE)</f>
        <v>Sooes Fall Fingerling</v>
      </c>
      <c r="O1165" s="14">
        <f>VLOOKUP($C1165,'Info on Coh Anal Stocks'!$A$6:$K$68,5,FALSE)</f>
        <v>3</v>
      </c>
      <c r="P1165" s="14">
        <f>VLOOKUP($C1165,'Info on Coh Anal Stocks'!$A$6:$K$68,6,FALSE)</f>
        <v>2</v>
      </c>
      <c r="Q1165" s="14">
        <f>VLOOKUP($C1165,'Info on Coh Anal Stocks'!$A$6:$K$68,7,FALSE)</f>
        <v>4</v>
      </c>
      <c r="R1165" s="14">
        <f>VLOOKUP($C1165,'Info on Coh Anal Stocks'!$A$6:$K$68,8,FALSE)</f>
        <v>6</v>
      </c>
      <c r="S1165" s="14">
        <f>VLOOKUP($C1165,'Info on Coh Anal Stocks'!$A$6:$K$68,9,FALSE)</f>
        <v>0</v>
      </c>
      <c r="T1165" s="14">
        <f>VLOOKUP($C1165,'Info on Coh Anal Stocks'!$A$6:$K$68,10,FALSE)</f>
        <v>3</v>
      </c>
      <c r="U1165">
        <f t="shared" si="73"/>
        <v>2003</v>
      </c>
      <c r="V1165" s="14">
        <f>VLOOKUP($C1165,'Info on Coh Anal Stocks'!$A$6:$K$68,10,FALSE)</f>
        <v>3</v>
      </c>
      <c r="W1165" t="str">
        <f t="shared" si="74"/>
        <v>ocean</v>
      </c>
      <c r="X1165">
        <f t="shared" si="75"/>
        <v>0</v>
      </c>
    </row>
    <row r="1166" spans="1:24" x14ac:dyDescent="0.25">
      <c r="A1166" s="14" t="str">
        <f t="shared" si="72"/>
        <v>SOO2003</v>
      </c>
      <c r="B1166" s="14" t="s">
        <v>36</v>
      </c>
      <c r="C1166" s="14" t="s">
        <v>71</v>
      </c>
      <c r="D1166" s="14">
        <v>2003</v>
      </c>
      <c r="E1166" s="19">
        <v>4.1651399999999999E-5</v>
      </c>
      <c r="F1166" s="14">
        <v>2.269234E-4</v>
      </c>
      <c r="G1166" s="14">
        <v>5.61835E-4</v>
      </c>
      <c r="H1166" s="14">
        <v>2</v>
      </c>
      <c r="I1166" s="14">
        <v>5</v>
      </c>
      <c r="J1166" s="14" t="s">
        <v>238</v>
      </c>
      <c r="K1166" s="14">
        <v>5</v>
      </c>
      <c r="L1166" s="14" t="str">
        <f>VLOOKUP($C1166,'Info on Coh Anal Stocks'!$A$6:$K$68,2,FALSE)</f>
        <v>WAC</v>
      </c>
      <c r="M1166" s="14" t="str">
        <f>VLOOKUP($C1166,'Info on Coh Anal Stocks'!$A$6:$K$68,3,FALSE)</f>
        <v>WAC</v>
      </c>
      <c r="N1166" s="14" t="str">
        <f>VLOOKUP($C1166,'Info on Coh Anal Stocks'!$A$6:$K$68,4,FALSE)</f>
        <v>Sooes Fall Fingerling</v>
      </c>
      <c r="O1166" s="14">
        <f>VLOOKUP($C1166,'Info on Coh Anal Stocks'!$A$6:$K$68,5,FALSE)</f>
        <v>3</v>
      </c>
      <c r="P1166" s="14">
        <f>VLOOKUP($C1166,'Info on Coh Anal Stocks'!$A$6:$K$68,6,FALSE)</f>
        <v>2</v>
      </c>
      <c r="Q1166" s="14">
        <f>VLOOKUP($C1166,'Info on Coh Anal Stocks'!$A$6:$K$68,7,FALSE)</f>
        <v>4</v>
      </c>
      <c r="R1166" s="14">
        <f>VLOOKUP($C1166,'Info on Coh Anal Stocks'!$A$6:$K$68,8,FALSE)</f>
        <v>6</v>
      </c>
      <c r="S1166" s="14">
        <f>VLOOKUP($C1166,'Info on Coh Anal Stocks'!$A$6:$K$68,9,FALSE)</f>
        <v>0</v>
      </c>
      <c r="T1166" s="14">
        <f>VLOOKUP($C1166,'Info on Coh Anal Stocks'!$A$6:$K$68,10,FALSE)</f>
        <v>3</v>
      </c>
      <c r="U1166">
        <f t="shared" si="73"/>
        <v>2004</v>
      </c>
      <c r="V1166" s="14">
        <f>VLOOKUP($C1166,'Info on Coh Anal Stocks'!$A$6:$K$68,10,FALSE)</f>
        <v>3</v>
      </c>
      <c r="W1166" t="str">
        <f t="shared" si="74"/>
        <v>ocean</v>
      </c>
      <c r="X1166">
        <f t="shared" si="75"/>
        <v>0</v>
      </c>
    </row>
    <row r="1167" spans="1:24" x14ac:dyDescent="0.25">
      <c r="A1167" s="14" t="str">
        <f t="shared" si="72"/>
        <v>SOO2004</v>
      </c>
      <c r="B1167" s="14" t="s">
        <v>36</v>
      </c>
      <c r="C1167" s="14" t="s">
        <v>71</v>
      </c>
      <c r="D1167" s="14">
        <v>2004</v>
      </c>
      <c r="E1167" s="19">
        <v>7.8338439999999998E-6</v>
      </c>
      <c r="F1167" s="19">
        <v>4.1578729999999998E-5</v>
      </c>
      <c r="G1167" s="14">
        <v>1.137291E-4</v>
      </c>
      <c r="H1167" s="14">
        <v>2</v>
      </c>
      <c r="I1167" s="14">
        <v>5</v>
      </c>
      <c r="J1167" s="14" t="s">
        <v>238</v>
      </c>
      <c r="K1167" s="14">
        <v>5</v>
      </c>
      <c r="L1167" s="14" t="str">
        <f>VLOOKUP($C1167,'Info on Coh Anal Stocks'!$A$6:$K$68,2,FALSE)</f>
        <v>WAC</v>
      </c>
      <c r="M1167" s="14" t="str">
        <f>VLOOKUP($C1167,'Info on Coh Anal Stocks'!$A$6:$K$68,3,FALSE)</f>
        <v>WAC</v>
      </c>
      <c r="N1167" s="14" t="str">
        <f>VLOOKUP($C1167,'Info on Coh Anal Stocks'!$A$6:$K$68,4,FALSE)</f>
        <v>Sooes Fall Fingerling</v>
      </c>
      <c r="O1167" s="14">
        <f>VLOOKUP($C1167,'Info on Coh Anal Stocks'!$A$6:$K$68,5,FALSE)</f>
        <v>3</v>
      </c>
      <c r="P1167" s="14">
        <f>VLOOKUP($C1167,'Info on Coh Anal Stocks'!$A$6:$K$68,6,FALSE)</f>
        <v>2</v>
      </c>
      <c r="Q1167" s="14">
        <f>VLOOKUP($C1167,'Info on Coh Anal Stocks'!$A$6:$K$68,7,FALSE)</f>
        <v>4</v>
      </c>
      <c r="R1167" s="14">
        <f>VLOOKUP($C1167,'Info on Coh Anal Stocks'!$A$6:$K$68,8,FALSE)</f>
        <v>6</v>
      </c>
      <c r="S1167" s="14">
        <f>VLOOKUP($C1167,'Info on Coh Anal Stocks'!$A$6:$K$68,9,FALSE)</f>
        <v>0</v>
      </c>
      <c r="T1167" s="14">
        <f>VLOOKUP($C1167,'Info on Coh Anal Stocks'!$A$6:$K$68,10,FALSE)</f>
        <v>3</v>
      </c>
      <c r="U1167">
        <f t="shared" si="73"/>
        <v>2005</v>
      </c>
      <c r="V1167" s="14">
        <f>VLOOKUP($C1167,'Info on Coh Anal Stocks'!$A$6:$K$68,10,FALSE)</f>
        <v>3</v>
      </c>
      <c r="W1167" t="str">
        <f t="shared" si="74"/>
        <v>ocean</v>
      </c>
      <c r="X1167">
        <f t="shared" si="75"/>
        <v>0</v>
      </c>
    </row>
    <row r="1168" spans="1:24" x14ac:dyDescent="0.25">
      <c r="A1168" s="14" t="str">
        <f t="shared" si="72"/>
        <v>SOO2005</v>
      </c>
      <c r="B1168" s="14" t="s">
        <v>36</v>
      </c>
      <c r="C1168" s="14" t="s">
        <v>71</v>
      </c>
      <c r="D1168" s="14">
        <v>2005</v>
      </c>
      <c r="E1168" s="14">
        <v>1.406809E-4</v>
      </c>
      <c r="F1168" s="14">
        <v>2.1116989999999999E-3</v>
      </c>
      <c r="G1168" s="14">
        <v>5.9139500000000003E-3</v>
      </c>
      <c r="H1168" s="14">
        <v>2</v>
      </c>
      <c r="I1168" s="14">
        <v>5</v>
      </c>
      <c r="J1168" s="14" t="s">
        <v>238</v>
      </c>
      <c r="K1168" s="14">
        <v>5</v>
      </c>
      <c r="L1168" s="14" t="str">
        <f>VLOOKUP($C1168,'Info on Coh Anal Stocks'!$A$6:$K$68,2,FALSE)</f>
        <v>WAC</v>
      </c>
      <c r="M1168" s="14" t="str">
        <f>VLOOKUP($C1168,'Info on Coh Anal Stocks'!$A$6:$K$68,3,FALSE)</f>
        <v>WAC</v>
      </c>
      <c r="N1168" s="14" t="str">
        <f>VLOOKUP($C1168,'Info on Coh Anal Stocks'!$A$6:$K$68,4,FALSE)</f>
        <v>Sooes Fall Fingerling</v>
      </c>
      <c r="O1168" s="14">
        <f>VLOOKUP($C1168,'Info on Coh Anal Stocks'!$A$6:$K$68,5,FALSE)</f>
        <v>3</v>
      </c>
      <c r="P1168" s="14">
        <f>VLOOKUP($C1168,'Info on Coh Anal Stocks'!$A$6:$K$68,6,FALSE)</f>
        <v>2</v>
      </c>
      <c r="Q1168" s="14">
        <f>VLOOKUP($C1168,'Info on Coh Anal Stocks'!$A$6:$K$68,7,FALSE)</f>
        <v>4</v>
      </c>
      <c r="R1168" s="14">
        <f>VLOOKUP($C1168,'Info on Coh Anal Stocks'!$A$6:$K$68,8,FALSE)</f>
        <v>6</v>
      </c>
      <c r="S1168" s="14">
        <f>VLOOKUP($C1168,'Info on Coh Anal Stocks'!$A$6:$K$68,9,FALSE)</f>
        <v>0</v>
      </c>
      <c r="T1168" s="14">
        <f>VLOOKUP($C1168,'Info on Coh Anal Stocks'!$A$6:$K$68,10,FALSE)</f>
        <v>3</v>
      </c>
      <c r="U1168">
        <f t="shared" si="73"/>
        <v>2006</v>
      </c>
      <c r="V1168" s="14">
        <f>VLOOKUP($C1168,'Info on Coh Anal Stocks'!$A$6:$K$68,10,FALSE)</f>
        <v>3</v>
      </c>
      <c r="W1168" t="str">
        <f t="shared" si="74"/>
        <v>ocean</v>
      </c>
      <c r="X1168">
        <f t="shared" si="75"/>
        <v>0</v>
      </c>
    </row>
    <row r="1169" spans="1:24" x14ac:dyDescent="0.25">
      <c r="A1169" s="14" t="str">
        <f t="shared" si="72"/>
        <v>SOO2006</v>
      </c>
      <c r="B1169" s="14" t="s">
        <v>36</v>
      </c>
      <c r="C1169" s="14" t="s">
        <v>71</v>
      </c>
      <c r="D1169" s="14">
        <v>2006</v>
      </c>
      <c r="E1169" s="19">
        <v>6.9666409999999995E-5</v>
      </c>
      <c r="F1169" s="14">
        <v>4.2539489999999998E-4</v>
      </c>
      <c r="G1169" s="14">
        <v>1.117191E-3</v>
      </c>
      <c r="H1169" s="14">
        <v>2</v>
      </c>
      <c r="I1169" s="14">
        <v>5</v>
      </c>
      <c r="J1169" s="14" t="s">
        <v>238</v>
      </c>
      <c r="K1169" s="14">
        <v>5</v>
      </c>
      <c r="L1169" s="14" t="str">
        <f>VLOOKUP($C1169,'Info on Coh Anal Stocks'!$A$6:$K$68,2,FALSE)</f>
        <v>WAC</v>
      </c>
      <c r="M1169" s="14" t="str">
        <f>VLOOKUP($C1169,'Info on Coh Anal Stocks'!$A$6:$K$68,3,FALSE)</f>
        <v>WAC</v>
      </c>
      <c r="N1169" s="14" t="str">
        <f>VLOOKUP($C1169,'Info on Coh Anal Stocks'!$A$6:$K$68,4,FALSE)</f>
        <v>Sooes Fall Fingerling</v>
      </c>
      <c r="O1169" s="14">
        <f>VLOOKUP($C1169,'Info on Coh Anal Stocks'!$A$6:$K$68,5,FALSE)</f>
        <v>3</v>
      </c>
      <c r="P1169" s="14">
        <f>VLOOKUP($C1169,'Info on Coh Anal Stocks'!$A$6:$K$68,6,FALSE)</f>
        <v>2</v>
      </c>
      <c r="Q1169" s="14">
        <f>VLOOKUP($C1169,'Info on Coh Anal Stocks'!$A$6:$K$68,7,FALSE)</f>
        <v>4</v>
      </c>
      <c r="R1169" s="14">
        <f>VLOOKUP($C1169,'Info on Coh Anal Stocks'!$A$6:$K$68,8,FALSE)</f>
        <v>6</v>
      </c>
      <c r="S1169" s="14">
        <f>VLOOKUP($C1169,'Info on Coh Anal Stocks'!$A$6:$K$68,9,FALSE)</f>
        <v>0</v>
      </c>
      <c r="T1169" s="14">
        <f>VLOOKUP($C1169,'Info on Coh Anal Stocks'!$A$6:$K$68,10,FALSE)</f>
        <v>3</v>
      </c>
      <c r="U1169">
        <f t="shared" si="73"/>
        <v>2007</v>
      </c>
      <c r="V1169" s="14">
        <f>VLOOKUP($C1169,'Info on Coh Anal Stocks'!$A$6:$K$68,10,FALSE)</f>
        <v>3</v>
      </c>
      <c r="W1169" t="str">
        <f t="shared" si="74"/>
        <v>ocean</v>
      </c>
      <c r="X1169">
        <f t="shared" si="75"/>
        <v>0</v>
      </c>
    </row>
    <row r="1170" spans="1:24" x14ac:dyDescent="0.25">
      <c r="A1170" s="14" t="str">
        <f t="shared" si="72"/>
        <v>SOO2007</v>
      </c>
      <c r="B1170" s="14" t="s">
        <v>36</v>
      </c>
      <c r="C1170" s="14" t="s">
        <v>71</v>
      </c>
      <c r="D1170" s="14">
        <v>2007</v>
      </c>
      <c r="E1170" s="14">
        <v>8.7040719999999998E-4</v>
      </c>
      <c r="F1170" s="14">
        <v>6.5228270000000001E-3</v>
      </c>
      <c r="G1170" s="14">
        <v>1.7822810000000001E-2</v>
      </c>
      <c r="H1170" s="14">
        <v>2</v>
      </c>
      <c r="I1170" s="14">
        <v>5</v>
      </c>
      <c r="J1170" s="14" t="s">
        <v>238</v>
      </c>
      <c r="K1170" s="14">
        <v>5</v>
      </c>
      <c r="L1170" s="14" t="str">
        <f>VLOOKUP($C1170,'Info on Coh Anal Stocks'!$A$6:$K$68,2,FALSE)</f>
        <v>WAC</v>
      </c>
      <c r="M1170" s="14" t="str">
        <f>VLOOKUP($C1170,'Info on Coh Anal Stocks'!$A$6:$K$68,3,FALSE)</f>
        <v>WAC</v>
      </c>
      <c r="N1170" s="14" t="str">
        <f>VLOOKUP($C1170,'Info on Coh Anal Stocks'!$A$6:$K$68,4,FALSE)</f>
        <v>Sooes Fall Fingerling</v>
      </c>
      <c r="O1170" s="14">
        <f>VLOOKUP($C1170,'Info on Coh Anal Stocks'!$A$6:$K$68,5,FALSE)</f>
        <v>3</v>
      </c>
      <c r="P1170" s="14">
        <f>VLOOKUP($C1170,'Info on Coh Anal Stocks'!$A$6:$K$68,6,FALSE)</f>
        <v>2</v>
      </c>
      <c r="Q1170" s="14">
        <f>VLOOKUP($C1170,'Info on Coh Anal Stocks'!$A$6:$K$68,7,FALSE)</f>
        <v>4</v>
      </c>
      <c r="R1170" s="14">
        <f>VLOOKUP($C1170,'Info on Coh Anal Stocks'!$A$6:$K$68,8,FALSE)</f>
        <v>6</v>
      </c>
      <c r="S1170" s="14">
        <f>VLOOKUP($C1170,'Info on Coh Anal Stocks'!$A$6:$K$68,9,FALSE)</f>
        <v>0</v>
      </c>
      <c r="T1170" s="14">
        <f>VLOOKUP($C1170,'Info on Coh Anal Stocks'!$A$6:$K$68,10,FALSE)</f>
        <v>3</v>
      </c>
      <c r="U1170">
        <f t="shared" si="73"/>
        <v>2008</v>
      </c>
      <c r="V1170" s="14">
        <f>VLOOKUP($C1170,'Info on Coh Anal Stocks'!$A$6:$K$68,10,FALSE)</f>
        <v>3</v>
      </c>
      <c r="W1170" t="str">
        <f t="shared" si="74"/>
        <v>ocean</v>
      </c>
      <c r="X1170">
        <f t="shared" si="75"/>
        <v>0</v>
      </c>
    </row>
    <row r="1171" spans="1:24" x14ac:dyDescent="0.25">
      <c r="A1171" s="14" t="str">
        <f t="shared" si="72"/>
        <v>SOO2008</v>
      </c>
      <c r="B1171" s="14" t="s">
        <v>36</v>
      </c>
      <c r="C1171" s="14" t="s">
        <v>71</v>
      </c>
      <c r="D1171" s="14">
        <v>2008</v>
      </c>
      <c r="E1171" s="14">
        <v>2.7182129999999999E-4</v>
      </c>
      <c r="F1171" s="14">
        <v>2.7214800000000001E-3</v>
      </c>
      <c r="G1171" s="14">
        <v>7.3348409999999999E-3</v>
      </c>
      <c r="H1171" s="14">
        <v>2</v>
      </c>
      <c r="I1171" s="14">
        <v>5</v>
      </c>
      <c r="J1171" s="14" t="s">
        <v>238</v>
      </c>
      <c r="K1171" s="14">
        <v>5</v>
      </c>
      <c r="L1171" s="14" t="str">
        <f>VLOOKUP($C1171,'Info on Coh Anal Stocks'!$A$6:$K$68,2,FALSE)</f>
        <v>WAC</v>
      </c>
      <c r="M1171" s="14" t="str">
        <f>VLOOKUP($C1171,'Info on Coh Anal Stocks'!$A$6:$K$68,3,FALSE)</f>
        <v>WAC</v>
      </c>
      <c r="N1171" s="14" t="str">
        <f>VLOOKUP($C1171,'Info on Coh Anal Stocks'!$A$6:$K$68,4,FALSE)</f>
        <v>Sooes Fall Fingerling</v>
      </c>
      <c r="O1171" s="14">
        <f>VLOOKUP($C1171,'Info on Coh Anal Stocks'!$A$6:$K$68,5,FALSE)</f>
        <v>3</v>
      </c>
      <c r="P1171" s="14">
        <f>VLOOKUP($C1171,'Info on Coh Anal Stocks'!$A$6:$K$68,6,FALSE)</f>
        <v>2</v>
      </c>
      <c r="Q1171" s="14">
        <f>VLOOKUP($C1171,'Info on Coh Anal Stocks'!$A$6:$K$68,7,FALSE)</f>
        <v>4</v>
      </c>
      <c r="R1171" s="14">
        <f>VLOOKUP($C1171,'Info on Coh Anal Stocks'!$A$6:$K$68,8,FALSE)</f>
        <v>6</v>
      </c>
      <c r="S1171" s="14">
        <f>VLOOKUP($C1171,'Info on Coh Anal Stocks'!$A$6:$K$68,9,FALSE)</f>
        <v>0</v>
      </c>
      <c r="T1171" s="14">
        <f>VLOOKUP($C1171,'Info on Coh Anal Stocks'!$A$6:$K$68,10,FALSE)</f>
        <v>3</v>
      </c>
      <c r="U1171">
        <f t="shared" si="73"/>
        <v>2009</v>
      </c>
      <c r="V1171" s="14">
        <f>VLOOKUP($C1171,'Info on Coh Anal Stocks'!$A$6:$K$68,10,FALSE)</f>
        <v>3</v>
      </c>
      <c r="W1171" t="str">
        <f t="shared" si="74"/>
        <v>ocean</v>
      </c>
      <c r="X1171">
        <f t="shared" si="75"/>
        <v>0</v>
      </c>
    </row>
    <row r="1172" spans="1:24" x14ac:dyDescent="0.25">
      <c r="A1172" s="14" t="str">
        <f t="shared" si="72"/>
        <v>SOO2009</v>
      </c>
      <c r="B1172" s="14" t="s">
        <v>36</v>
      </c>
      <c r="C1172" s="14" t="s">
        <v>71</v>
      </c>
      <c r="D1172" s="14">
        <v>2009</v>
      </c>
      <c r="E1172" s="14">
        <v>2.5572669999999998E-4</v>
      </c>
      <c r="F1172" s="14">
        <v>1.5377419999999999E-3</v>
      </c>
      <c r="G1172" s="14">
        <v>4.0874759999999996E-3</v>
      </c>
      <c r="H1172" s="14">
        <v>2</v>
      </c>
      <c r="I1172" s="14">
        <v>5</v>
      </c>
      <c r="J1172" s="14" t="s">
        <v>238</v>
      </c>
      <c r="K1172" s="14">
        <v>5</v>
      </c>
      <c r="L1172" s="14" t="str">
        <f>VLOOKUP($C1172,'Info on Coh Anal Stocks'!$A$6:$K$68,2,FALSE)</f>
        <v>WAC</v>
      </c>
      <c r="M1172" s="14" t="str">
        <f>VLOOKUP($C1172,'Info on Coh Anal Stocks'!$A$6:$K$68,3,FALSE)</f>
        <v>WAC</v>
      </c>
      <c r="N1172" s="14" t="str">
        <f>VLOOKUP($C1172,'Info on Coh Anal Stocks'!$A$6:$K$68,4,FALSE)</f>
        <v>Sooes Fall Fingerling</v>
      </c>
      <c r="O1172" s="14">
        <f>VLOOKUP($C1172,'Info on Coh Anal Stocks'!$A$6:$K$68,5,FALSE)</f>
        <v>3</v>
      </c>
      <c r="P1172" s="14">
        <f>VLOOKUP($C1172,'Info on Coh Anal Stocks'!$A$6:$K$68,6,FALSE)</f>
        <v>2</v>
      </c>
      <c r="Q1172" s="14">
        <f>VLOOKUP($C1172,'Info on Coh Anal Stocks'!$A$6:$K$68,7,FALSE)</f>
        <v>4</v>
      </c>
      <c r="R1172" s="14">
        <f>VLOOKUP($C1172,'Info on Coh Anal Stocks'!$A$6:$K$68,8,FALSE)</f>
        <v>6</v>
      </c>
      <c r="S1172" s="14">
        <f>VLOOKUP($C1172,'Info on Coh Anal Stocks'!$A$6:$K$68,9,FALSE)</f>
        <v>0</v>
      </c>
      <c r="T1172" s="14">
        <f>VLOOKUP($C1172,'Info on Coh Anal Stocks'!$A$6:$K$68,10,FALSE)</f>
        <v>3</v>
      </c>
      <c r="U1172">
        <f t="shared" si="73"/>
        <v>2010</v>
      </c>
      <c r="V1172" s="14">
        <f>VLOOKUP($C1172,'Info on Coh Anal Stocks'!$A$6:$K$68,10,FALSE)</f>
        <v>3</v>
      </c>
      <c r="W1172" t="str">
        <f t="shared" si="74"/>
        <v>ocean</v>
      </c>
      <c r="X1172">
        <f t="shared" si="75"/>
        <v>0</v>
      </c>
    </row>
    <row r="1173" spans="1:24" x14ac:dyDescent="0.25">
      <c r="A1173" s="14" t="str">
        <f t="shared" si="72"/>
        <v>SOO2010</v>
      </c>
      <c r="B1173" s="14" t="s">
        <v>36</v>
      </c>
      <c r="C1173" s="14" t="s">
        <v>71</v>
      </c>
      <c r="D1173" s="14">
        <v>2010</v>
      </c>
      <c r="E1173" s="14">
        <v>1.03984E-4</v>
      </c>
      <c r="F1173" s="14">
        <v>2.3230350000000002E-3</v>
      </c>
      <c r="G1173" s="14">
        <v>6.408749E-3</v>
      </c>
      <c r="H1173" s="14">
        <v>2</v>
      </c>
      <c r="I1173" s="14">
        <v>5</v>
      </c>
      <c r="J1173" s="14" t="s">
        <v>238</v>
      </c>
      <c r="K1173" s="14">
        <v>5</v>
      </c>
      <c r="L1173" s="14" t="str">
        <f>VLOOKUP($C1173,'Info on Coh Anal Stocks'!$A$6:$K$68,2,FALSE)</f>
        <v>WAC</v>
      </c>
      <c r="M1173" s="14" t="str">
        <f>VLOOKUP($C1173,'Info on Coh Anal Stocks'!$A$6:$K$68,3,FALSE)</f>
        <v>WAC</v>
      </c>
      <c r="N1173" s="14" t="str">
        <f>VLOOKUP($C1173,'Info on Coh Anal Stocks'!$A$6:$K$68,4,FALSE)</f>
        <v>Sooes Fall Fingerling</v>
      </c>
      <c r="O1173" s="14">
        <f>VLOOKUP($C1173,'Info on Coh Anal Stocks'!$A$6:$K$68,5,FALSE)</f>
        <v>3</v>
      </c>
      <c r="P1173" s="14">
        <f>VLOOKUP($C1173,'Info on Coh Anal Stocks'!$A$6:$K$68,6,FALSE)</f>
        <v>2</v>
      </c>
      <c r="Q1173" s="14">
        <f>VLOOKUP($C1173,'Info on Coh Anal Stocks'!$A$6:$K$68,7,FALSE)</f>
        <v>4</v>
      </c>
      <c r="R1173" s="14">
        <f>VLOOKUP($C1173,'Info on Coh Anal Stocks'!$A$6:$K$68,8,FALSE)</f>
        <v>6</v>
      </c>
      <c r="S1173" s="14">
        <f>VLOOKUP($C1173,'Info on Coh Anal Stocks'!$A$6:$K$68,9,FALSE)</f>
        <v>0</v>
      </c>
      <c r="T1173" s="14">
        <f>VLOOKUP($C1173,'Info on Coh Anal Stocks'!$A$6:$K$68,10,FALSE)</f>
        <v>3</v>
      </c>
      <c r="U1173">
        <f t="shared" si="73"/>
        <v>2011</v>
      </c>
      <c r="V1173" s="14">
        <f>VLOOKUP($C1173,'Info on Coh Anal Stocks'!$A$6:$K$68,10,FALSE)</f>
        <v>3</v>
      </c>
      <c r="W1173" t="str">
        <f t="shared" si="74"/>
        <v>ocean</v>
      </c>
      <c r="X1173">
        <f t="shared" si="75"/>
        <v>0</v>
      </c>
    </row>
    <row r="1174" spans="1:24" x14ac:dyDescent="0.25">
      <c r="A1174" s="14" t="str">
        <f t="shared" si="72"/>
        <v>SOO2011</v>
      </c>
      <c r="B1174" s="14" t="s">
        <v>36</v>
      </c>
      <c r="C1174" s="14" t="s">
        <v>71</v>
      </c>
      <c r="D1174" s="14">
        <v>2011</v>
      </c>
      <c r="E1174" s="14">
        <v>1.085094E-4</v>
      </c>
      <c r="F1174" s="14">
        <v>5.9736329999999999E-3</v>
      </c>
      <c r="G1174" s="14">
        <v>2.0019470000000001E-2</v>
      </c>
      <c r="H1174" s="14">
        <v>2</v>
      </c>
      <c r="I1174" s="14">
        <v>5</v>
      </c>
      <c r="J1174" s="14" t="s">
        <v>239</v>
      </c>
      <c r="K1174" s="14">
        <v>4</v>
      </c>
      <c r="L1174" s="14" t="str">
        <f>VLOOKUP($C1174,'Info on Coh Anal Stocks'!$A$6:$K$68,2,FALSE)</f>
        <v>WAC</v>
      </c>
      <c r="M1174" s="14" t="str">
        <f>VLOOKUP($C1174,'Info on Coh Anal Stocks'!$A$6:$K$68,3,FALSE)</f>
        <v>WAC</v>
      </c>
      <c r="N1174" s="14" t="str">
        <f>VLOOKUP($C1174,'Info on Coh Anal Stocks'!$A$6:$K$68,4,FALSE)</f>
        <v>Sooes Fall Fingerling</v>
      </c>
      <c r="O1174" s="14">
        <f>VLOOKUP($C1174,'Info on Coh Anal Stocks'!$A$6:$K$68,5,FALSE)</f>
        <v>3</v>
      </c>
      <c r="P1174" s="14">
        <f>VLOOKUP($C1174,'Info on Coh Anal Stocks'!$A$6:$K$68,6,FALSE)</f>
        <v>2</v>
      </c>
      <c r="Q1174" s="14">
        <f>VLOOKUP($C1174,'Info on Coh Anal Stocks'!$A$6:$K$68,7,FALSE)</f>
        <v>4</v>
      </c>
      <c r="R1174" s="14">
        <f>VLOOKUP($C1174,'Info on Coh Anal Stocks'!$A$6:$K$68,8,FALSE)</f>
        <v>6</v>
      </c>
      <c r="S1174" s="14">
        <f>VLOOKUP($C1174,'Info on Coh Anal Stocks'!$A$6:$K$68,9,FALSE)</f>
        <v>0</v>
      </c>
      <c r="T1174" s="14">
        <f>VLOOKUP($C1174,'Info on Coh Anal Stocks'!$A$6:$K$68,10,FALSE)</f>
        <v>3</v>
      </c>
      <c r="U1174">
        <f t="shared" si="73"/>
        <v>2012</v>
      </c>
      <c r="V1174" s="14">
        <f>VLOOKUP($C1174,'Info on Coh Anal Stocks'!$A$6:$K$68,10,FALSE)</f>
        <v>3</v>
      </c>
      <c r="W1174" t="str">
        <f t="shared" si="74"/>
        <v>ocean</v>
      </c>
      <c r="X1174">
        <f t="shared" si="75"/>
        <v>1</v>
      </c>
    </row>
    <row r="1175" spans="1:24" x14ac:dyDescent="0.25">
      <c r="A1175" s="14" t="str">
        <f t="shared" si="72"/>
        <v>SOO2012</v>
      </c>
      <c r="B1175" s="14" t="s">
        <v>36</v>
      </c>
      <c r="C1175" s="14" t="s">
        <v>71</v>
      </c>
      <c r="D1175" s="14">
        <v>2012</v>
      </c>
      <c r="E1175" s="14">
        <v>1.6670850000000001E-4</v>
      </c>
      <c r="F1175" s="14">
        <v>2.620757E-3</v>
      </c>
      <c r="G1175" s="14">
        <v>2.7327069999999998E-2</v>
      </c>
      <c r="H1175" s="14">
        <v>2</v>
      </c>
      <c r="I1175" s="14">
        <v>5</v>
      </c>
      <c r="J1175" s="14" t="s">
        <v>239</v>
      </c>
      <c r="K1175" s="14">
        <v>3</v>
      </c>
      <c r="L1175" s="14" t="str">
        <f>VLOOKUP($C1175,'Info on Coh Anal Stocks'!$A$6:$K$68,2,FALSE)</f>
        <v>WAC</v>
      </c>
      <c r="M1175" s="14" t="str">
        <f>VLOOKUP($C1175,'Info on Coh Anal Stocks'!$A$6:$K$68,3,FALSE)</f>
        <v>WAC</v>
      </c>
      <c r="N1175" s="14" t="str">
        <f>VLOOKUP($C1175,'Info on Coh Anal Stocks'!$A$6:$K$68,4,FALSE)</f>
        <v>Sooes Fall Fingerling</v>
      </c>
      <c r="O1175" s="14">
        <f>VLOOKUP($C1175,'Info on Coh Anal Stocks'!$A$6:$K$68,5,FALSE)</f>
        <v>3</v>
      </c>
      <c r="P1175" s="14">
        <f>VLOOKUP($C1175,'Info on Coh Anal Stocks'!$A$6:$K$68,6,FALSE)</f>
        <v>2</v>
      </c>
      <c r="Q1175" s="14">
        <f>VLOOKUP($C1175,'Info on Coh Anal Stocks'!$A$6:$K$68,7,FALSE)</f>
        <v>4</v>
      </c>
      <c r="R1175" s="14">
        <f>VLOOKUP($C1175,'Info on Coh Anal Stocks'!$A$6:$K$68,8,FALSE)</f>
        <v>6</v>
      </c>
      <c r="S1175" s="14">
        <f>VLOOKUP($C1175,'Info on Coh Anal Stocks'!$A$6:$K$68,9,FALSE)</f>
        <v>0</v>
      </c>
      <c r="T1175" s="14">
        <f>VLOOKUP($C1175,'Info on Coh Anal Stocks'!$A$6:$K$68,10,FALSE)</f>
        <v>3</v>
      </c>
      <c r="U1175">
        <f t="shared" si="73"/>
        <v>2013</v>
      </c>
      <c r="V1175" s="14">
        <f>VLOOKUP($C1175,'Info on Coh Anal Stocks'!$A$6:$K$68,10,FALSE)</f>
        <v>3</v>
      </c>
      <c r="W1175" t="str">
        <f t="shared" si="74"/>
        <v>ocean</v>
      </c>
      <c r="X1175">
        <f t="shared" si="75"/>
        <v>2</v>
      </c>
    </row>
    <row r="1176" spans="1:24" x14ac:dyDescent="0.25">
      <c r="A1176" s="14" t="str">
        <f t="shared" si="72"/>
        <v>SPR1972</v>
      </c>
      <c r="B1176" s="14" t="s">
        <v>36</v>
      </c>
      <c r="C1176" s="14" t="s">
        <v>73</v>
      </c>
      <c r="D1176" s="14">
        <v>1972</v>
      </c>
      <c r="E1176" s="14">
        <v>4.5106219999999997E-3</v>
      </c>
      <c r="F1176" s="14">
        <v>3.4046090000000001E-2</v>
      </c>
      <c r="G1176" s="14">
        <v>8.2612030000000003E-2</v>
      </c>
      <c r="H1176" s="14">
        <v>2</v>
      </c>
      <c r="I1176" s="14">
        <v>5</v>
      </c>
      <c r="J1176" s="14" t="s">
        <v>238</v>
      </c>
      <c r="K1176" s="14">
        <v>5</v>
      </c>
      <c r="L1176" s="14" t="str">
        <f>VLOOKUP($C1176,'Info on Coh Anal Stocks'!$A$6:$K$68,2,FALSE)</f>
        <v>CR</v>
      </c>
      <c r="M1176" s="14" t="str">
        <f>VLOOKUP($C1176,'Info on Coh Anal Stocks'!$A$6:$K$68,3,FALSE)</f>
        <v>LC</v>
      </c>
      <c r="N1176" s="14" t="str">
        <f>VLOOKUP($C1176,'Info on Coh Anal Stocks'!$A$6:$K$68,4,FALSE)</f>
        <v>Spring Creek Tule</v>
      </c>
      <c r="O1176" s="14">
        <f>VLOOKUP($C1176,'Info on Coh Anal Stocks'!$A$6:$K$68,5,FALSE)</f>
        <v>4</v>
      </c>
      <c r="P1176" s="14">
        <f>VLOOKUP($C1176,'Info on Coh Anal Stocks'!$A$6:$K$68,6,FALSE)</f>
        <v>2</v>
      </c>
      <c r="Q1176" s="14">
        <f>VLOOKUP($C1176,'Info on Coh Anal Stocks'!$A$6:$K$68,7,FALSE)</f>
        <v>4</v>
      </c>
      <c r="R1176" s="14">
        <f>VLOOKUP($C1176,'Info on Coh Anal Stocks'!$A$6:$K$68,8,FALSE)</f>
        <v>5</v>
      </c>
      <c r="S1176" s="14">
        <f>VLOOKUP($C1176,'Info on Coh Anal Stocks'!$A$6:$K$68,9,FALSE)</f>
        <v>0</v>
      </c>
      <c r="T1176" s="14">
        <f>VLOOKUP($C1176,'Info on Coh Anal Stocks'!$A$6:$K$68,10,FALSE)</f>
        <v>3</v>
      </c>
      <c r="U1176">
        <f t="shared" si="73"/>
        <v>1973</v>
      </c>
      <c r="V1176" s="14">
        <f>VLOOKUP($C1176,'Info on Coh Anal Stocks'!$A$6:$K$68,10,FALSE)</f>
        <v>3</v>
      </c>
      <c r="W1176" t="str">
        <f t="shared" si="74"/>
        <v>ocean</v>
      </c>
      <c r="X1176">
        <f t="shared" si="75"/>
        <v>0</v>
      </c>
    </row>
    <row r="1177" spans="1:24" x14ac:dyDescent="0.25">
      <c r="A1177" s="14" t="str">
        <f t="shared" si="72"/>
        <v>SPR1973</v>
      </c>
      <c r="B1177" s="14" t="s">
        <v>36</v>
      </c>
      <c r="C1177" s="14" t="s">
        <v>73</v>
      </c>
      <c r="D1177" s="14">
        <v>1973</v>
      </c>
      <c r="E1177" s="14">
        <v>4.5796359999999998E-3</v>
      </c>
      <c r="F1177" s="14">
        <v>1.7034480000000001E-2</v>
      </c>
      <c r="G1177" s="14">
        <v>3.810815E-2</v>
      </c>
      <c r="H1177" s="14">
        <v>2</v>
      </c>
      <c r="I1177" s="14">
        <v>5</v>
      </c>
      <c r="J1177" s="14" t="s">
        <v>238</v>
      </c>
      <c r="K1177" s="14">
        <v>5</v>
      </c>
      <c r="L1177" s="14" t="str">
        <f>VLOOKUP($C1177,'Info on Coh Anal Stocks'!$A$6:$K$68,2,FALSE)</f>
        <v>CR</v>
      </c>
      <c r="M1177" s="14" t="str">
        <f>VLOOKUP($C1177,'Info on Coh Anal Stocks'!$A$6:$K$68,3,FALSE)</f>
        <v>LC</v>
      </c>
      <c r="N1177" s="14" t="str">
        <f>VLOOKUP($C1177,'Info on Coh Anal Stocks'!$A$6:$K$68,4,FALSE)</f>
        <v>Spring Creek Tule</v>
      </c>
      <c r="O1177" s="14">
        <f>VLOOKUP($C1177,'Info on Coh Anal Stocks'!$A$6:$K$68,5,FALSE)</f>
        <v>4</v>
      </c>
      <c r="P1177" s="14">
        <f>VLOOKUP($C1177,'Info on Coh Anal Stocks'!$A$6:$K$68,6,FALSE)</f>
        <v>2</v>
      </c>
      <c r="Q1177" s="14">
        <f>VLOOKUP($C1177,'Info on Coh Anal Stocks'!$A$6:$K$68,7,FALSE)</f>
        <v>4</v>
      </c>
      <c r="R1177" s="14">
        <f>VLOOKUP($C1177,'Info on Coh Anal Stocks'!$A$6:$K$68,8,FALSE)</f>
        <v>5</v>
      </c>
      <c r="S1177" s="14">
        <f>VLOOKUP($C1177,'Info on Coh Anal Stocks'!$A$6:$K$68,9,FALSE)</f>
        <v>0</v>
      </c>
      <c r="T1177" s="14">
        <f>VLOOKUP($C1177,'Info on Coh Anal Stocks'!$A$6:$K$68,10,FALSE)</f>
        <v>3</v>
      </c>
      <c r="U1177">
        <f t="shared" si="73"/>
        <v>1974</v>
      </c>
      <c r="V1177" s="14">
        <f>VLOOKUP($C1177,'Info on Coh Anal Stocks'!$A$6:$K$68,10,FALSE)</f>
        <v>3</v>
      </c>
      <c r="W1177" t="str">
        <f t="shared" si="74"/>
        <v>ocean</v>
      </c>
      <c r="X1177">
        <f t="shared" si="75"/>
        <v>0</v>
      </c>
    </row>
    <row r="1178" spans="1:24" x14ac:dyDescent="0.25">
      <c r="A1178" s="14" t="str">
        <f t="shared" si="72"/>
        <v>SPR1974</v>
      </c>
      <c r="B1178" s="14" t="s">
        <v>36</v>
      </c>
      <c r="C1178" s="14" t="s">
        <v>73</v>
      </c>
      <c r="D1178" s="14">
        <v>1974</v>
      </c>
      <c r="E1178" s="14">
        <v>4.9409199999999997E-3</v>
      </c>
      <c r="F1178" s="14">
        <v>2.658232E-2</v>
      </c>
      <c r="G1178" s="14">
        <v>6.2045799999999998E-2</v>
      </c>
      <c r="H1178" s="14">
        <v>2</v>
      </c>
      <c r="I1178" s="14">
        <v>5</v>
      </c>
      <c r="J1178" s="14" t="s">
        <v>238</v>
      </c>
      <c r="K1178" s="14">
        <v>5</v>
      </c>
      <c r="L1178" s="14" t="str">
        <f>VLOOKUP($C1178,'Info on Coh Anal Stocks'!$A$6:$K$68,2,FALSE)</f>
        <v>CR</v>
      </c>
      <c r="M1178" s="14" t="str">
        <f>VLOOKUP($C1178,'Info on Coh Anal Stocks'!$A$6:$K$68,3,FALSE)</f>
        <v>LC</v>
      </c>
      <c r="N1178" s="14" t="str">
        <f>VLOOKUP($C1178,'Info on Coh Anal Stocks'!$A$6:$K$68,4,FALSE)</f>
        <v>Spring Creek Tule</v>
      </c>
      <c r="O1178" s="14">
        <f>VLOOKUP($C1178,'Info on Coh Anal Stocks'!$A$6:$K$68,5,FALSE)</f>
        <v>4</v>
      </c>
      <c r="P1178" s="14">
        <f>VLOOKUP($C1178,'Info on Coh Anal Stocks'!$A$6:$K$68,6,FALSE)</f>
        <v>2</v>
      </c>
      <c r="Q1178" s="14">
        <f>VLOOKUP($C1178,'Info on Coh Anal Stocks'!$A$6:$K$68,7,FALSE)</f>
        <v>4</v>
      </c>
      <c r="R1178" s="14">
        <f>VLOOKUP($C1178,'Info on Coh Anal Stocks'!$A$6:$K$68,8,FALSE)</f>
        <v>5</v>
      </c>
      <c r="S1178" s="14">
        <f>VLOOKUP($C1178,'Info on Coh Anal Stocks'!$A$6:$K$68,9,FALSE)</f>
        <v>0</v>
      </c>
      <c r="T1178" s="14">
        <f>VLOOKUP($C1178,'Info on Coh Anal Stocks'!$A$6:$K$68,10,FALSE)</f>
        <v>3</v>
      </c>
      <c r="U1178">
        <f t="shared" si="73"/>
        <v>1975</v>
      </c>
      <c r="V1178" s="14">
        <f>VLOOKUP($C1178,'Info on Coh Anal Stocks'!$A$6:$K$68,10,FALSE)</f>
        <v>3</v>
      </c>
      <c r="W1178" t="str">
        <f t="shared" si="74"/>
        <v>ocean</v>
      </c>
      <c r="X1178">
        <f t="shared" si="75"/>
        <v>0</v>
      </c>
    </row>
    <row r="1179" spans="1:24" x14ac:dyDescent="0.25">
      <c r="A1179" s="14" t="str">
        <f t="shared" si="72"/>
        <v>SPR1975</v>
      </c>
      <c r="B1179" s="14" t="s">
        <v>36</v>
      </c>
      <c r="C1179" s="14" t="s">
        <v>73</v>
      </c>
      <c r="D1179" s="14">
        <v>1975</v>
      </c>
      <c r="E1179" s="19">
        <v>2.6178489999999998E-3</v>
      </c>
      <c r="F1179" s="14">
        <v>1.15505E-2</v>
      </c>
      <c r="G1179" s="14">
        <v>2.6367370000000001E-2</v>
      </c>
      <c r="H1179" s="14">
        <v>2</v>
      </c>
      <c r="I1179" s="14">
        <v>5</v>
      </c>
      <c r="J1179" s="14" t="s">
        <v>238</v>
      </c>
      <c r="K1179" s="14">
        <v>5</v>
      </c>
      <c r="L1179" s="14" t="str">
        <f>VLOOKUP($C1179,'Info on Coh Anal Stocks'!$A$6:$K$68,2,FALSE)</f>
        <v>CR</v>
      </c>
      <c r="M1179" s="14" t="str">
        <f>VLOOKUP($C1179,'Info on Coh Anal Stocks'!$A$6:$K$68,3,FALSE)</f>
        <v>LC</v>
      </c>
      <c r="N1179" s="14" t="str">
        <f>VLOOKUP($C1179,'Info on Coh Anal Stocks'!$A$6:$K$68,4,FALSE)</f>
        <v>Spring Creek Tule</v>
      </c>
      <c r="O1179" s="14">
        <f>VLOOKUP($C1179,'Info on Coh Anal Stocks'!$A$6:$K$68,5,FALSE)</f>
        <v>4</v>
      </c>
      <c r="P1179" s="14">
        <f>VLOOKUP($C1179,'Info on Coh Anal Stocks'!$A$6:$K$68,6,FALSE)</f>
        <v>2</v>
      </c>
      <c r="Q1179" s="14">
        <f>VLOOKUP($C1179,'Info on Coh Anal Stocks'!$A$6:$K$68,7,FALSE)</f>
        <v>4</v>
      </c>
      <c r="R1179" s="14">
        <f>VLOOKUP($C1179,'Info on Coh Anal Stocks'!$A$6:$K$68,8,FALSE)</f>
        <v>5</v>
      </c>
      <c r="S1179" s="14">
        <f>VLOOKUP($C1179,'Info on Coh Anal Stocks'!$A$6:$K$68,9,FALSE)</f>
        <v>0</v>
      </c>
      <c r="T1179" s="14">
        <f>VLOOKUP($C1179,'Info on Coh Anal Stocks'!$A$6:$K$68,10,FALSE)</f>
        <v>3</v>
      </c>
      <c r="U1179">
        <f t="shared" si="73"/>
        <v>1976</v>
      </c>
      <c r="V1179" s="14">
        <f>VLOOKUP($C1179,'Info on Coh Anal Stocks'!$A$6:$K$68,10,FALSE)</f>
        <v>3</v>
      </c>
      <c r="W1179" t="str">
        <f t="shared" si="74"/>
        <v>ocean</v>
      </c>
      <c r="X1179">
        <f t="shared" si="75"/>
        <v>0</v>
      </c>
    </row>
    <row r="1180" spans="1:24" x14ac:dyDescent="0.25">
      <c r="A1180" s="14" t="str">
        <f t="shared" si="72"/>
        <v>SPR1976</v>
      </c>
      <c r="B1180" s="14" t="s">
        <v>36</v>
      </c>
      <c r="C1180" s="14" t="s">
        <v>73</v>
      </c>
      <c r="D1180" s="14">
        <v>1976</v>
      </c>
      <c r="E1180" s="14">
        <v>1.904074E-3</v>
      </c>
      <c r="F1180" s="14">
        <v>1.0750020000000001E-2</v>
      </c>
      <c r="G1180" s="14">
        <v>2.5627670000000002E-2</v>
      </c>
      <c r="H1180" s="14">
        <v>2</v>
      </c>
      <c r="I1180" s="14">
        <v>5</v>
      </c>
      <c r="J1180" s="14" t="s">
        <v>238</v>
      </c>
      <c r="K1180" s="14">
        <v>5</v>
      </c>
      <c r="L1180" s="14" t="str">
        <f>VLOOKUP($C1180,'Info on Coh Anal Stocks'!$A$6:$K$68,2,FALSE)</f>
        <v>CR</v>
      </c>
      <c r="M1180" s="14" t="str">
        <f>VLOOKUP($C1180,'Info on Coh Anal Stocks'!$A$6:$K$68,3,FALSE)</f>
        <v>LC</v>
      </c>
      <c r="N1180" s="14" t="str">
        <f>VLOOKUP($C1180,'Info on Coh Anal Stocks'!$A$6:$K$68,4,FALSE)</f>
        <v>Spring Creek Tule</v>
      </c>
      <c r="O1180" s="14">
        <f>VLOOKUP($C1180,'Info on Coh Anal Stocks'!$A$6:$K$68,5,FALSE)</f>
        <v>4</v>
      </c>
      <c r="P1180" s="14">
        <f>VLOOKUP($C1180,'Info on Coh Anal Stocks'!$A$6:$K$68,6,FALSE)</f>
        <v>2</v>
      </c>
      <c r="Q1180" s="14">
        <f>VLOOKUP($C1180,'Info on Coh Anal Stocks'!$A$6:$K$68,7,FALSE)</f>
        <v>4</v>
      </c>
      <c r="R1180" s="14">
        <f>VLOOKUP($C1180,'Info on Coh Anal Stocks'!$A$6:$K$68,8,FALSE)</f>
        <v>5</v>
      </c>
      <c r="S1180" s="14">
        <f>VLOOKUP($C1180,'Info on Coh Anal Stocks'!$A$6:$K$68,9,FALSE)</f>
        <v>0</v>
      </c>
      <c r="T1180" s="14">
        <f>VLOOKUP($C1180,'Info on Coh Anal Stocks'!$A$6:$K$68,10,FALSE)</f>
        <v>3</v>
      </c>
      <c r="U1180">
        <f t="shared" si="73"/>
        <v>1977</v>
      </c>
      <c r="V1180" s="14">
        <f>VLOOKUP($C1180,'Info on Coh Anal Stocks'!$A$6:$K$68,10,FALSE)</f>
        <v>3</v>
      </c>
      <c r="W1180" t="str">
        <f t="shared" si="74"/>
        <v>ocean</v>
      </c>
      <c r="X1180">
        <f t="shared" si="75"/>
        <v>0</v>
      </c>
    </row>
    <row r="1181" spans="1:24" x14ac:dyDescent="0.25">
      <c r="A1181" s="14" t="str">
        <f t="shared" si="72"/>
        <v>SPR1977</v>
      </c>
      <c r="B1181" s="14" t="s">
        <v>36</v>
      </c>
      <c r="C1181" s="14" t="s">
        <v>73</v>
      </c>
      <c r="D1181" s="14">
        <v>1977</v>
      </c>
      <c r="E1181" s="14">
        <v>2.944491E-3</v>
      </c>
      <c r="F1181" s="14">
        <v>1.324034E-2</v>
      </c>
      <c r="G1181" s="14">
        <v>3.0070670000000001E-2</v>
      </c>
      <c r="H1181" s="14">
        <v>2</v>
      </c>
      <c r="I1181" s="14">
        <v>5</v>
      </c>
      <c r="J1181" s="14" t="s">
        <v>238</v>
      </c>
      <c r="K1181" s="14">
        <v>5</v>
      </c>
      <c r="L1181" s="14" t="str">
        <f>VLOOKUP($C1181,'Info on Coh Anal Stocks'!$A$6:$K$68,2,FALSE)</f>
        <v>CR</v>
      </c>
      <c r="M1181" s="14" t="str">
        <f>VLOOKUP($C1181,'Info on Coh Anal Stocks'!$A$6:$K$68,3,FALSE)</f>
        <v>LC</v>
      </c>
      <c r="N1181" s="14" t="str">
        <f>VLOOKUP($C1181,'Info on Coh Anal Stocks'!$A$6:$K$68,4,FALSE)</f>
        <v>Spring Creek Tule</v>
      </c>
      <c r="O1181" s="14">
        <f>VLOOKUP($C1181,'Info on Coh Anal Stocks'!$A$6:$K$68,5,FALSE)</f>
        <v>4</v>
      </c>
      <c r="P1181" s="14">
        <f>VLOOKUP($C1181,'Info on Coh Anal Stocks'!$A$6:$K$68,6,FALSE)</f>
        <v>2</v>
      </c>
      <c r="Q1181" s="14">
        <f>VLOOKUP($C1181,'Info on Coh Anal Stocks'!$A$6:$K$68,7,FALSE)</f>
        <v>4</v>
      </c>
      <c r="R1181" s="14">
        <f>VLOOKUP($C1181,'Info on Coh Anal Stocks'!$A$6:$K$68,8,FALSE)</f>
        <v>5</v>
      </c>
      <c r="S1181" s="14">
        <f>VLOOKUP($C1181,'Info on Coh Anal Stocks'!$A$6:$K$68,9,FALSE)</f>
        <v>0</v>
      </c>
      <c r="T1181" s="14">
        <f>VLOOKUP($C1181,'Info on Coh Anal Stocks'!$A$6:$K$68,10,FALSE)</f>
        <v>3</v>
      </c>
      <c r="U1181">
        <f t="shared" si="73"/>
        <v>1978</v>
      </c>
      <c r="V1181" s="14">
        <f>VLOOKUP($C1181,'Info on Coh Anal Stocks'!$A$6:$K$68,10,FALSE)</f>
        <v>3</v>
      </c>
      <c r="W1181" t="str">
        <f t="shared" si="74"/>
        <v>ocean</v>
      </c>
      <c r="X1181">
        <f t="shared" si="75"/>
        <v>0</v>
      </c>
    </row>
    <row r="1182" spans="1:24" x14ac:dyDescent="0.25">
      <c r="A1182" s="14" t="str">
        <f t="shared" si="72"/>
        <v>SPR1978</v>
      </c>
      <c r="B1182" s="14" t="s">
        <v>36</v>
      </c>
      <c r="C1182" s="14" t="s">
        <v>73</v>
      </c>
      <c r="D1182" s="14">
        <v>1978</v>
      </c>
      <c r="E1182" s="14">
        <v>2.9370820000000001E-3</v>
      </c>
      <c r="F1182" s="14">
        <v>1.4561330000000001E-2</v>
      </c>
      <c r="G1182" s="14">
        <v>3.3774619999999998E-2</v>
      </c>
      <c r="H1182" s="14">
        <v>2</v>
      </c>
      <c r="I1182" s="14">
        <v>5</v>
      </c>
      <c r="J1182" s="14" t="s">
        <v>238</v>
      </c>
      <c r="K1182" s="14">
        <v>5</v>
      </c>
      <c r="L1182" s="14" t="str">
        <f>VLOOKUP($C1182,'Info on Coh Anal Stocks'!$A$6:$K$68,2,FALSE)</f>
        <v>CR</v>
      </c>
      <c r="M1182" s="14" t="str">
        <f>VLOOKUP($C1182,'Info on Coh Anal Stocks'!$A$6:$K$68,3,FALSE)</f>
        <v>LC</v>
      </c>
      <c r="N1182" s="14" t="str">
        <f>VLOOKUP($C1182,'Info on Coh Anal Stocks'!$A$6:$K$68,4,FALSE)</f>
        <v>Spring Creek Tule</v>
      </c>
      <c r="O1182" s="14">
        <f>VLOOKUP($C1182,'Info on Coh Anal Stocks'!$A$6:$K$68,5,FALSE)</f>
        <v>4</v>
      </c>
      <c r="P1182" s="14">
        <f>VLOOKUP($C1182,'Info on Coh Anal Stocks'!$A$6:$K$68,6,FALSE)</f>
        <v>2</v>
      </c>
      <c r="Q1182" s="14">
        <f>VLOOKUP($C1182,'Info on Coh Anal Stocks'!$A$6:$K$68,7,FALSE)</f>
        <v>4</v>
      </c>
      <c r="R1182" s="14">
        <f>VLOOKUP($C1182,'Info on Coh Anal Stocks'!$A$6:$K$68,8,FALSE)</f>
        <v>5</v>
      </c>
      <c r="S1182" s="14">
        <f>VLOOKUP($C1182,'Info on Coh Anal Stocks'!$A$6:$K$68,9,FALSE)</f>
        <v>0</v>
      </c>
      <c r="T1182" s="14">
        <f>VLOOKUP($C1182,'Info on Coh Anal Stocks'!$A$6:$K$68,10,FALSE)</f>
        <v>3</v>
      </c>
      <c r="U1182">
        <f t="shared" si="73"/>
        <v>1979</v>
      </c>
      <c r="V1182" s="14">
        <f>VLOOKUP($C1182,'Info on Coh Anal Stocks'!$A$6:$K$68,10,FALSE)</f>
        <v>3</v>
      </c>
      <c r="W1182" t="str">
        <f t="shared" si="74"/>
        <v>ocean</v>
      </c>
      <c r="X1182">
        <f t="shared" si="75"/>
        <v>0</v>
      </c>
    </row>
    <row r="1183" spans="1:24" x14ac:dyDescent="0.25">
      <c r="A1183" s="14" t="str">
        <f t="shared" si="72"/>
        <v>SPR1979</v>
      </c>
      <c r="B1183" s="14" t="s">
        <v>36</v>
      </c>
      <c r="C1183" s="14" t="s">
        <v>73</v>
      </c>
      <c r="D1183" s="14">
        <v>1979</v>
      </c>
      <c r="E1183" s="14">
        <v>4.802639E-3</v>
      </c>
      <c r="F1183" s="14">
        <v>1.8358340000000001E-2</v>
      </c>
      <c r="G1183" s="14">
        <v>4.0799460000000003E-2</v>
      </c>
      <c r="H1183" s="14">
        <v>2</v>
      </c>
      <c r="I1183" s="14">
        <v>5</v>
      </c>
      <c r="J1183" s="14" t="s">
        <v>238</v>
      </c>
      <c r="K1183" s="14">
        <v>5</v>
      </c>
      <c r="L1183" s="14" t="str">
        <f>VLOOKUP($C1183,'Info on Coh Anal Stocks'!$A$6:$K$68,2,FALSE)</f>
        <v>CR</v>
      </c>
      <c r="M1183" s="14" t="str">
        <f>VLOOKUP($C1183,'Info on Coh Anal Stocks'!$A$6:$K$68,3,FALSE)</f>
        <v>LC</v>
      </c>
      <c r="N1183" s="14" t="str">
        <f>VLOOKUP($C1183,'Info on Coh Anal Stocks'!$A$6:$K$68,4,FALSE)</f>
        <v>Spring Creek Tule</v>
      </c>
      <c r="O1183" s="14">
        <f>VLOOKUP($C1183,'Info on Coh Anal Stocks'!$A$6:$K$68,5,FALSE)</f>
        <v>4</v>
      </c>
      <c r="P1183" s="14">
        <f>VLOOKUP($C1183,'Info on Coh Anal Stocks'!$A$6:$K$68,6,FALSE)</f>
        <v>2</v>
      </c>
      <c r="Q1183" s="14">
        <f>VLOOKUP($C1183,'Info on Coh Anal Stocks'!$A$6:$K$68,7,FALSE)</f>
        <v>4</v>
      </c>
      <c r="R1183" s="14">
        <f>VLOOKUP($C1183,'Info on Coh Anal Stocks'!$A$6:$K$68,8,FALSE)</f>
        <v>5</v>
      </c>
      <c r="S1183" s="14">
        <f>VLOOKUP($C1183,'Info on Coh Anal Stocks'!$A$6:$K$68,9,FALSE)</f>
        <v>0</v>
      </c>
      <c r="T1183" s="14">
        <f>VLOOKUP($C1183,'Info on Coh Anal Stocks'!$A$6:$K$68,10,FALSE)</f>
        <v>3</v>
      </c>
      <c r="U1183">
        <f t="shared" si="73"/>
        <v>1980</v>
      </c>
      <c r="V1183" s="14">
        <f>VLOOKUP($C1183,'Info on Coh Anal Stocks'!$A$6:$K$68,10,FALSE)</f>
        <v>3</v>
      </c>
      <c r="W1183" t="str">
        <f t="shared" si="74"/>
        <v>ocean</v>
      </c>
      <c r="X1183">
        <f t="shared" si="75"/>
        <v>0</v>
      </c>
    </row>
    <row r="1184" spans="1:24" x14ac:dyDescent="0.25">
      <c r="A1184" s="14" t="str">
        <f t="shared" si="72"/>
        <v>SPR1980</v>
      </c>
      <c r="B1184" s="14" t="s">
        <v>36</v>
      </c>
      <c r="C1184" s="14" t="s">
        <v>73</v>
      </c>
      <c r="D1184" s="14">
        <v>1980</v>
      </c>
      <c r="E1184" s="14">
        <v>4.72325E-4</v>
      </c>
      <c r="F1184" s="14">
        <v>2.4523990000000001E-3</v>
      </c>
      <c r="G1184" s="14">
        <v>5.7327469999999998E-3</v>
      </c>
      <c r="H1184" s="14">
        <v>2</v>
      </c>
      <c r="I1184" s="14">
        <v>5</v>
      </c>
      <c r="J1184" s="14" t="s">
        <v>238</v>
      </c>
      <c r="K1184" s="14">
        <v>5</v>
      </c>
      <c r="L1184" s="14" t="str">
        <f>VLOOKUP($C1184,'Info on Coh Anal Stocks'!$A$6:$K$68,2,FALSE)</f>
        <v>CR</v>
      </c>
      <c r="M1184" s="14" t="str">
        <f>VLOOKUP($C1184,'Info on Coh Anal Stocks'!$A$6:$K$68,3,FALSE)</f>
        <v>LC</v>
      </c>
      <c r="N1184" s="14" t="str">
        <f>VLOOKUP($C1184,'Info on Coh Anal Stocks'!$A$6:$K$68,4,FALSE)</f>
        <v>Spring Creek Tule</v>
      </c>
      <c r="O1184" s="14">
        <f>VLOOKUP($C1184,'Info on Coh Anal Stocks'!$A$6:$K$68,5,FALSE)</f>
        <v>4</v>
      </c>
      <c r="P1184" s="14">
        <f>VLOOKUP($C1184,'Info on Coh Anal Stocks'!$A$6:$K$68,6,FALSE)</f>
        <v>2</v>
      </c>
      <c r="Q1184" s="14">
        <f>VLOOKUP($C1184,'Info on Coh Anal Stocks'!$A$6:$K$68,7,FALSE)</f>
        <v>4</v>
      </c>
      <c r="R1184" s="14">
        <f>VLOOKUP($C1184,'Info on Coh Anal Stocks'!$A$6:$K$68,8,FALSE)</f>
        <v>5</v>
      </c>
      <c r="S1184" s="14">
        <f>VLOOKUP($C1184,'Info on Coh Anal Stocks'!$A$6:$K$68,9,FALSE)</f>
        <v>0</v>
      </c>
      <c r="T1184" s="14">
        <f>VLOOKUP($C1184,'Info on Coh Anal Stocks'!$A$6:$K$68,10,FALSE)</f>
        <v>3</v>
      </c>
      <c r="U1184">
        <f t="shared" si="73"/>
        <v>1981</v>
      </c>
      <c r="V1184" s="14">
        <f>VLOOKUP($C1184,'Info on Coh Anal Stocks'!$A$6:$K$68,10,FALSE)</f>
        <v>3</v>
      </c>
      <c r="W1184" t="str">
        <f t="shared" si="74"/>
        <v>ocean</v>
      </c>
      <c r="X1184">
        <f t="shared" si="75"/>
        <v>0</v>
      </c>
    </row>
    <row r="1185" spans="1:24" x14ac:dyDescent="0.25">
      <c r="A1185" s="14" t="str">
        <f t="shared" si="72"/>
        <v>SPR1981</v>
      </c>
      <c r="B1185" s="14" t="s">
        <v>36</v>
      </c>
      <c r="C1185" s="14" t="s">
        <v>73</v>
      </c>
      <c r="D1185" s="14">
        <v>1981</v>
      </c>
      <c r="E1185" s="14">
        <v>7.6595899999999998E-4</v>
      </c>
      <c r="F1185" s="14">
        <v>4.5198599999999997E-3</v>
      </c>
      <c r="G1185" s="14">
        <v>1.057311E-2</v>
      </c>
      <c r="H1185" s="14">
        <v>2</v>
      </c>
      <c r="I1185" s="14">
        <v>5</v>
      </c>
      <c r="J1185" s="14" t="s">
        <v>238</v>
      </c>
      <c r="K1185" s="14">
        <v>5</v>
      </c>
      <c r="L1185" s="14" t="str">
        <f>VLOOKUP($C1185,'Info on Coh Anal Stocks'!$A$6:$K$68,2,FALSE)</f>
        <v>CR</v>
      </c>
      <c r="M1185" s="14" t="str">
        <f>VLOOKUP($C1185,'Info on Coh Anal Stocks'!$A$6:$K$68,3,FALSE)</f>
        <v>LC</v>
      </c>
      <c r="N1185" s="14" t="str">
        <f>VLOOKUP($C1185,'Info on Coh Anal Stocks'!$A$6:$K$68,4,FALSE)</f>
        <v>Spring Creek Tule</v>
      </c>
      <c r="O1185" s="14">
        <f>VLOOKUP($C1185,'Info on Coh Anal Stocks'!$A$6:$K$68,5,FALSE)</f>
        <v>4</v>
      </c>
      <c r="P1185" s="14">
        <f>VLOOKUP($C1185,'Info on Coh Anal Stocks'!$A$6:$K$68,6,FALSE)</f>
        <v>2</v>
      </c>
      <c r="Q1185" s="14">
        <f>VLOOKUP($C1185,'Info on Coh Anal Stocks'!$A$6:$K$68,7,FALSE)</f>
        <v>4</v>
      </c>
      <c r="R1185" s="14">
        <f>VLOOKUP($C1185,'Info on Coh Anal Stocks'!$A$6:$K$68,8,FALSE)</f>
        <v>5</v>
      </c>
      <c r="S1185" s="14">
        <f>VLOOKUP($C1185,'Info on Coh Anal Stocks'!$A$6:$K$68,9,FALSE)</f>
        <v>0</v>
      </c>
      <c r="T1185" s="14">
        <f>VLOOKUP($C1185,'Info on Coh Anal Stocks'!$A$6:$K$68,10,FALSE)</f>
        <v>3</v>
      </c>
      <c r="U1185">
        <f t="shared" si="73"/>
        <v>1982</v>
      </c>
      <c r="V1185" s="14">
        <f>VLOOKUP($C1185,'Info on Coh Anal Stocks'!$A$6:$K$68,10,FALSE)</f>
        <v>3</v>
      </c>
      <c r="W1185" t="str">
        <f t="shared" si="74"/>
        <v>ocean</v>
      </c>
      <c r="X1185">
        <f t="shared" si="75"/>
        <v>0</v>
      </c>
    </row>
    <row r="1186" spans="1:24" x14ac:dyDescent="0.25">
      <c r="A1186" s="14" t="str">
        <f t="shared" si="72"/>
        <v>SPR1982</v>
      </c>
      <c r="B1186" s="14" t="s">
        <v>36</v>
      </c>
      <c r="C1186" s="14" t="s">
        <v>73</v>
      </c>
      <c r="D1186" s="14">
        <v>1982</v>
      </c>
      <c r="E1186" s="14">
        <v>2.9617070000000001E-3</v>
      </c>
      <c r="F1186" s="14">
        <v>1.542673E-2</v>
      </c>
      <c r="G1186" s="14">
        <v>3.610965E-2</v>
      </c>
      <c r="H1186" s="14">
        <v>2</v>
      </c>
      <c r="I1186" s="14">
        <v>5</v>
      </c>
      <c r="J1186" s="14" t="s">
        <v>238</v>
      </c>
      <c r="K1186" s="14">
        <v>5</v>
      </c>
      <c r="L1186" s="14" t="str">
        <f>VLOOKUP($C1186,'Info on Coh Anal Stocks'!$A$6:$K$68,2,FALSE)</f>
        <v>CR</v>
      </c>
      <c r="M1186" s="14" t="str">
        <f>VLOOKUP($C1186,'Info on Coh Anal Stocks'!$A$6:$K$68,3,FALSE)</f>
        <v>LC</v>
      </c>
      <c r="N1186" s="14" t="str">
        <f>VLOOKUP($C1186,'Info on Coh Anal Stocks'!$A$6:$K$68,4,FALSE)</f>
        <v>Spring Creek Tule</v>
      </c>
      <c r="O1186" s="14">
        <f>VLOOKUP($C1186,'Info on Coh Anal Stocks'!$A$6:$K$68,5,FALSE)</f>
        <v>4</v>
      </c>
      <c r="P1186" s="14">
        <f>VLOOKUP($C1186,'Info on Coh Anal Stocks'!$A$6:$K$68,6,FALSE)</f>
        <v>2</v>
      </c>
      <c r="Q1186" s="14">
        <f>VLOOKUP($C1186,'Info on Coh Anal Stocks'!$A$6:$K$68,7,FALSE)</f>
        <v>4</v>
      </c>
      <c r="R1186" s="14">
        <f>VLOOKUP($C1186,'Info on Coh Anal Stocks'!$A$6:$K$68,8,FALSE)</f>
        <v>5</v>
      </c>
      <c r="S1186" s="14">
        <f>VLOOKUP($C1186,'Info on Coh Anal Stocks'!$A$6:$K$68,9,FALSE)</f>
        <v>0</v>
      </c>
      <c r="T1186" s="14">
        <f>VLOOKUP($C1186,'Info on Coh Anal Stocks'!$A$6:$K$68,10,FALSE)</f>
        <v>3</v>
      </c>
      <c r="U1186">
        <f t="shared" si="73"/>
        <v>1983</v>
      </c>
      <c r="V1186" s="14">
        <f>VLOOKUP($C1186,'Info on Coh Anal Stocks'!$A$6:$K$68,10,FALSE)</f>
        <v>3</v>
      </c>
      <c r="W1186" t="str">
        <f t="shared" si="74"/>
        <v>ocean</v>
      </c>
      <c r="X1186">
        <f t="shared" si="75"/>
        <v>0</v>
      </c>
    </row>
    <row r="1187" spans="1:24" x14ac:dyDescent="0.25">
      <c r="A1187" s="14" t="str">
        <f t="shared" si="72"/>
        <v>SPR1983</v>
      </c>
      <c r="B1187" s="14" t="s">
        <v>36</v>
      </c>
      <c r="C1187" s="14" t="s">
        <v>73</v>
      </c>
      <c r="D1187" s="14">
        <v>1983</v>
      </c>
      <c r="E1187" s="14">
        <v>3.7805119999999998E-4</v>
      </c>
      <c r="F1187" s="14">
        <v>1.6891880000000001E-3</v>
      </c>
      <c r="G1187" s="14">
        <v>4.013417E-3</v>
      </c>
      <c r="H1187" s="14">
        <v>2</v>
      </c>
      <c r="I1187" s="14">
        <v>5</v>
      </c>
      <c r="J1187" s="14" t="s">
        <v>238</v>
      </c>
      <c r="K1187" s="14">
        <v>5</v>
      </c>
      <c r="L1187" s="14" t="str">
        <f>VLOOKUP($C1187,'Info on Coh Anal Stocks'!$A$6:$K$68,2,FALSE)</f>
        <v>CR</v>
      </c>
      <c r="M1187" s="14" t="str">
        <f>VLOOKUP($C1187,'Info on Coh Anal Stocks'!$A$6:$K$68,3,FALSE)</f>
        <v>LC</v>
      </c>
      <c r="N1187" s="14" t="str">
        <f>VLOOKUP($C1187,'Info on Coh Anal Stocks'!$A$6:$K$68,4,FALSE)</f>
        <v>Spring Creek Tule</v>
      </c>
      <c r="O1187" s="14">
        <f>VLOOKUP($C1187,'Info on Coh Anal Stocks'!$A$6:$K$68,5,FALSE)</f>
        <v>4</v>
      </c>
      <c r="P1187" s="14">
        <f>VLOOKUP($C1187,'Info on Coh Anal Stocks'!$A$6:$K$68,6,FALSE)</f>
        <v>2</v>
      </c>
      <c r="Q1187" s="14">
        <f>VLOOKUP($C1187,'Info on Coh Anal Stocks'!$A$6:$K$68,7,FALSE)</f>
        <v>4</v>
      </c>
      <c r="R1187" s="14">
        <f>VLOOKUP($C1187,'Info on Coh Anal Stocks'!$A$6:$K$68,8,FALSE)</f>
        <v>5</v>
      </c>
      <c r="S1187" s="14">
        <f>VLOOKUP($C1187,'Info on Coh Anal Stocks'!$A$6:$K$68,9,FALSE)</f>
        <v>0</v>
      </c>
      <c r="T1187" s="14">
        <f>VLOOKUP($C1187,'Info on Coh Anal Stocks'!$A$6:$K$68,10,FALSE)</f>
        <v>3</v>
      </c>
      <c r="U1187">
        <f t="shared" si="73"/>
        <v>1984</v>
      </c>
      <c r="V1187" s="14">
        <f>VLOOKUP($C1187,'Info on Coh Anal Stocks'!$A$6:$K$68,10,FALSE)</f>
        <v>3</v>
      </c>
      <c r="W1187" t="str">
        <f t="shared" si="74"/>
        <v>ocean</v>
      </c>
      <c r="X1187">
        <f t="shared" si="75"/>
        <v>0</v>
      </c>
    </row>
    <row r="1188" spans="1:24" x14ac:dyDescent="0.25">
      <c r="A1188" s="14" t="str">
        <f t="shared" si="72"/>
        <v>SPR1984</v>
      </c>
      <c r="B1188" s="14" t="s">
        <v>36</v>
      </c>
      <c r="C1188" s="14" t="s">
        <v>73</v>
      </c>
      <c r="D1188" s="14">
        <v>1984</v>
      </c>
      <c r="E1188" s="14">
        <v>1.269008E-4</v>
      </c>
      <c r="F1188" s="14">
        <v>4.9486240000000002E-4</v>
      </c>
      <c r="G1188" s="14">
        <v>1.2010090000000001E-3</v>
      </c>
      <c r="H1188" s="14">
        <v>2</v>
      </c>
      <c r="I1188" s="14">
        <v>5</v>
      </c>
      <c r="J1188" s="14" t="s">
        <v>238</v>
      </c>
      <c r="K1188" s="14">
        <v>5</v>
      </c>
      <c r="L1188" s="14" t="str">
        <f>VLOOKUP($C1188,'Info on Coh Anal Stocks'!$A$6:$K$68,2,FALSE)</f>
        <v>CR</v>
      </c>
      <c r="M1188" s="14" t="str">
        <f>VLOOKUP($C1188,'Info on Coh Anal Stocks'!$A$6:$K$68,3,FALSE)</f>
        <v>LC</v>
      </c>
      <c r="N1188" s="14" t="str">
        <f>VLOOKUP($C1188,'Info on Coh Anal Stocks'!$A$6:$K$68,4,FALSE)</f>
        <v>Spring Creek Tule</v>
      </c>
      <c r="O1188" s="14">
        <f>VLOOKUP($C1188,'Info on Coh Anal Stocks'!$A$6:$K$68,5,FALSE)</f>
        <v>4</v>
      </c>
      <c r="P1188" s="14">
        <f>VLOOKUP($C1188,'Info on Coh Anal Stocks'!$A$6:$K$68,6,FALSE)</f>
        <v>2</v>
      </c>
      <c r="Q1188" s="14">
        <f>VLOOKUP($C1188,'Info on Coh Anal Stocks'!$A$6:$K$68,7,FALSE)</f>
        <v>4</v>
      </c>
      <c r="R1188" s="14">
        <f>VLOOKUP($C1188,'Info on Coh Anal Stocks'!$A$6:$K$68,8,FALSE)</f>
        <v>5</v>
      </c>
      <c r="S1188" s="14">
        <f>VLOOKUP($C1188,'Info on Coh Anal Stocks'!$A$6:$K$68,9,FALSE)</f>
        <v>0</v>
      </c>
      <c r="T1188" s="14">
        <f>VLOOKUP($C1188,'Info on Coh Anal Stocks'!$A$6:$K$68,10,FALSE)</f>
        <v>3</v>
      </c>
      <c r="U1188">
        <f t="shared" si="73"/>
        <v>1985</v>
      </c>
      <c r="V1188" s="14">
        <f>VLOOKUP($C1188,'Info on Coh Anal Stocks'!$A$6:$K$68,10,FALSE)</f>
        <v>3</v>
      </c>
      <c r="W1188" t="str">
        <f t="shared" si="74"/>
        <v>ocean</v>
      </c>
      <c r="X1188">
        <f t="shared" si="75"/>
        <v>0</v>
      </c>
    </row>
    <row r="1189" spans="1:24" x14ac:dyDescent="0.25">
      <c r="A1189" s="14" t="str">
        <f t="shared" si="72"/>
        <v>SPR1985</v>
      </c>
      <c r="B1189" s="14" t="s">
        <v>36</v>
      </c>
      <c r="C1189" s="14" t="s">
        <v>73</v>
      </c>
      <c r="D1189" s="14">
        <v>1985</v>
      </c>
      <c r="E1189" s="14">
        <v>1.31383E-4</v>
      </c>
      <c r="F1189" s="14">
        <v>1.3979789999999999E-3</v>
      </c>
      <c r="G1189" s="14">
        <v>3.524704E-3</v>
      </c>
      <c r="H1189" s="14">
        <v>2</v>
      </c>
      <c r="I1189" s="14">
        <v>5</v>
      </c>
      <c r="J1189" s="14" t="s">
        <v>238</v>
      </c>
      <c r="K1189" s="14">
        <v>5</v>
      </c>
      <c r="L1189" s="14" t="str">
        <f>VLOOKUP($C1189,'Info on Coh Anal Stocks'!$A$6:$K$68,2,FALSE)</f>
        <v>CR</v>
      </c>
      <c r="M1189" s="14" t="str">
        <f>VLOOKUP($C1189,'Info on Coh Anal Stocks'!$A$6:$K$68,3,FALSE)</f>
        <v>LC</v>
      </c>
      <c r="N1189" s="14" t="str">
        <f>VLOOKUP($C1189,'Info on Coh Anal Stocks'!$A$6:$K$68,4,FALSE)</f>
        <v>Spring Creek Tule</v>
      </c>
      <c r="O1189" s="14">
        <f>VLOOKUP($C1189,'Info on Coh Anal Stocks'!$A$6:$K$68,5,FALSE)</f>
        <v>4</v>
      </c>
      <c r="P1189" s="14">
        <f>VLOOKUP($C1189,'Info on Coh Anal Stocks'!$A$6:$K$68,6,FALSE)</f>
        <v>2</v>
      </c>
      <c r="Q1189" s="14">
        <f>VLOOKUP($C1189,'Info on Coh Anal Stocks'!$A$6:$K$68,7,FALSE)</f>
        <v>4</v>
      </c>
      <c r="R1189" s="14">
        <f>VLOOKUP($C1189,'Info on Coh Anal Stocks'!$A$6:$K$68,8,FALSE)</f>
        <v>5</v>
      </c>
      <c r="S1189" s="14">
        <f>VLOOKUP($C1189,'Info on Coh Anal Stocks'!$A$6:$K$68,9,FALSE)</f>
        <v>0</v>
      </c>
      <c r="T1189" s="14">
        <f>VLOOKUP($C1189,'Info on Coh Anal Stocks'!$A$6:$K$68,10,FALSE)</f>
        <v>3</v>
      </c>
      <c r="U1189">
        <f t="shared" si="73"/>
        <v>1986</v>
      </c>
      <c r="V1189" s="14">
        <f>VLOOKUP($C1189,'Info on Coh Anal Stocks'!$A$6:$K$68,10,FALSE)</f>
        <v>3</v>
      </c>
      <c r="W1189" t="str">
        <f t="shared" si="74"/>
        <v>ocean</v>
      </c>
      <c r="X1189">
        <f t="shared" si="75"/>
        <v>0</v>
      </c>
    </row>
    <row r="1190" spans="1:24" x14ac:dyDescent="0.25">
      <c r="A1190" s="14" t="str">
        <f t="shared" si="72"/>
        <v>SPR1986</v>
      </c>
      <c r="B1190" s="14" t="s">
        <v>36</v>
      </c>
      <c r="C1190" s="14" t="s">
        <v>73</v>
      </c>
      <c r="D1190" s="14">
        <v>1986</v>
      </c>
      <c r="E1190" s="14">
        <v>6.8444079999999997E-4</v>
      </c>
      <c r="F1190" s="14">
        <v>4.9152500000000003E-3</v>
      </c>
      <c r="G1190" s="14">
        <v>1.176573E-2</v>
      </c>
      <c r="H1190" s="14">
        <v>2</v>
      </c>
      <c r="I1190" s="14">
        <v>5</v>
      </c>
      <c r="J1190" s="14" t="s">
        <v>238</v>
      </c>
      <c r="K1190" s="14">
        <v>5</v>
      </c>
      <c r="L1190" s="14" t="str">
        <f>VLOOKUP($C1190,'Info on Coh Anal Stocks'!$A$6:$K$68,2,FALSE)</f>
        <v>CR</v>
      </c>
      <c r="M1190" s="14" t="str">
        <f>VLOOKUP($C1190,'Info on Coh Anal Stocks'!$A$6:$K$68,3,FALSE)</f>
        <v>LC</v>
      </c>
      <c r="N1190" s="14" t="str">
        <f>VLOOKUP($C1190,'Info on Coh Anal Stocks'!$A$6:$K$68,4,FALSE)</f>
        <v>Spring Creek Tule</v>
      </c>
      <c r="O1190" s="14">
        <f>VLOOKUP($C1190,'Info on Coh Anal Stocks'!$A$6:$K$68,5,FALSE)</f>
        <v>4</v>
      </c>
      <c r="P1190" s="14">
        <f>VLOOKUP($C1190,'Info on Coh Anal Stocks'!$A$6:$K$68,6,FALSE)</f>
        <v>2</v>
      </c>
      <c r="Q1190" s="14">
        <f>VLOOKUP($C1190,'Info on Coh Anal Stocks'!$A$6:$K$68,7,FALSE)</f>
        <v>4</v>
      </c>
      <c r="R1190" s="14">
        <f>VLOOKUP($C1190,'Info on Coh Anal Stocks'!$A$6:$K$68,8,FALSE)</f>
        <v>5</v>
      </c>
      <c r="S1190" s="14">
        <f>VLOOKUP($C1190,'Info on Coh Anal Stocks'!$A$6:$K$68,9,FALSE)</f>
        <v>0</v>
      </c>
      <c r="T1190" s="14">
        <f>VLOOKUP($C1190,'Info on Coh Anal Stocks'!$A$6:$K$68,10,FALSE)</f>
        <v>3</v>
      </c>
      <c r="U1190">
        <f t="shared" si="73"/>
        <v>1987</v>
      </c>
      <c r="V1190" s="14">
        <f>VLOOKUP($C1190,'Info on Coh Anal Stocks'!$A$6:$K$68,10,FALSE)</f>
        <v>3</v>
      </c>
      <c r="W1190" t="str">
        <f t="shared" si="74"/>
        <v>ocean</v>
      </c>
      <c r="X1190">
        <f t="shared" si="75"/>
        <v>0</v>
      </c>
    </row>
    <row r="1191" spans="1:24" x14ac:dyDescent="0.25">
      <c r="A1191" s="14" t="str">
        <f t="shared" si="72"/>
        <v>SPR1987</v>
      </c>
      <c r="B1191" s="14" t="s">
        <v>36</v>
      </c>
      <c r="C1191" s="14" t="s">
        <v>73</v>
      </c>
      <c r="D1191" s="14">
        <v>1987</v>
      </c>
      <c r="E1191" s="14">
        <v>6.9221500000000004E-4</v>
      </c>
      <c r="F1191" s="14">
        <v>3.608623E-3</v>
      </c>
      <c r="G1191" s="14">
        <v>8.4806729999999993E-3</v>
      </c>
      <c r="H1191" s="14">
        <v>2</v>
      </c>
      <c r="I1191" s="14">
        <v>5</v>
      </c>
      <c r="J1191" s="14" t="s">
        <v>238</v>
      </c>
      <c r="K1191" s="14">
        <v>5</v>
      </c>
      <c r="L1191" s="14" t="str">
        <f>VLOOKUP($C1191,'Info on Coh Anal Stocks'!$A$6:$K$68,2,FALSE)</f>
        <v>CR</v>
      </c>
      <c r="M1191" s="14" t="str">
        <f>VLOOKUP($C1191,'Info on Coh Anal Stocks'!$A$6:$K$68,3,FALSE)</f>
        <v>LC</v>
      </c>
      <c r="N1191" s="14" t="str">
        <f>VLOOKUP($C1191,'Info on Coh Anal Stocks'!$A$6:$K$68,4,FALSE)</f>
        <v>Spring Creek Tule</v>
      </c>
      <c r="O1191" s="14">
        <f>VLOOKUP($C1191,'Info on Coh Anal Stocks'!$A$6:$K$68,5,FALSE)</f>
        <v>4</v>
      </c>
      <c r="P1191" s="14">
        <f>VLOOKUP($C1191,'Info on Coh Anal Stocks'!$A$6:$K$68,6,FALSE)</f>
        <v>2</v>
      </c>
      <c r="Q1191" s="14">
        <f>VLOOKUP($C1191,'Info on Coh Anal Stocks'!$A$6:$K$68,7,FALSE)</f>
        <v>4</v>
      </c>
      <c r="R1191" s="14">
        <f>VLOOKUP($C1191,'Info on Coh Anal Stocks'!$A$6:$K$68,8,FALSE)</f>
        <v>5</v>
      </c>
      <c r="S1191" s="14">
        <f>VLOOKUP($C1191,'Info on Coh Anal Stocks'!$A$6:$K$68,9,FALSE)</f>
        <v>0</v>
      </c>
      <c r="T1191" s="14">
        <f>VLOOKUP($C1191,'Info on Coh Anal Stocks'!$A$6:$K$68,10,FALSE)</f>
        <v>3</v>
      </c>
      <c r="U1191">
        <f t="shared" si="73"/>
        <v>1988</v>
      </c>
      <c r="V1191" s="14">
        <f>VLOOKUP($C1191,'Info on Coh Anal Stocks'!$A$6:$K$68,10,FALSE)</f>
        <v>3</v>
      </c>
      <c r="W1191" t="str">
        <f t="shared" si="74"/>
        <v>ocean</v>
      </c>
      <c r="X1191">
        <f t="shared" si="75"/>
        <v>0</v>
      </c>
    </row>
    <row r="1192" spans="1:24" x14ac:dyDescent="0.25">
      <c r="A1192" s="14" t="str">
        <f t="shared" si="72"/>
        <v>SPR1988</v>
      </c>
      <c r="B1192" s="14" t="s">
        <v>36</v>
      </c>
      <c r="C1192" s="14" t="s">
        <v>73</v>
      </c>
      <c r="D1192" s="14">
        <v>1988</v>
      </c>
      <c r="E1192" s="14">
        <v>1.501549E-3</v>
      </c>
      <c r="F1192" s="14">
        <v>5.8571439999999999E-3</v>
      </c>
      <c r="G1192" s="14">
        <v>1.324095E-2</v>
      </c>
      <c r="H1192" s="14">
        <v>2</v>
      </c>
      <c r="I1192" s="14">
        <v>5</v>
      </c>
      <c r="J1192" s="14" t="s">
        <v>238</v>
      </c>
      <c r="K1192" s="14">
        <v>5</v>
      </c>
      <c r="L1192" s="14" t="str">
        <f>VLOOKUP($C1192,'Info on Coh Anal Stocks'!$A$6:$K$68,2,FALSE)</f>
        <v>CR</v>
      </c>
      <c r="M1192" s="14" t="str">
        <f>VLOOKUP($C1192,'Info on Coh Anal Stocks'!$A$6:$K$68,3,FALSE)</f>
        <v>LC</v>
      </c>
      <c r="N1192" s="14" t="str">
        <f>VLOOKUP($C1192,'Info on Coh Anal Stocks'!$A$6:$K$68,4,FALSE)</f>
        <v>Spring Creek Tule</v>
      </c>
      <c r="O1192" s="14">
        <f>VLOOKUP($C1192,'Info on Coh Anal Stocks'!$A$6:$K$68,5,FALSE)</f>
        <v>4</v>
      </c>
      <c r="P1192" s="14">
        <f>VLOOKUP($C1192,'Info on Coh Anal Stocks'!$A$6:$K$68,6,FALSE)</f>
        <v>2</v>
      </c>
      <c r="Q1192" s="14">
        <f>VLOOKUP($C1192,'Info on Coh Anal Stocks'!$A$6:$K$68,7,FALSE)</f>
        <v>4</v>
      </c>
      <c r="R1192" s="14">
        <f>VLOOKUP($C1192,'Info on Coh Anal Stocks'!$A$6:$K$68,8,FALSE)</f>
        <v>5</v>
      </c>
      <c r="S1192" s="14">
        <f>VLOOKUP($C1192,'Info on Coh Anal Stocks'!$A$6:$K$68,9,FALSE)</f>
        <v>0</v>
      </c>
      <c r="T1192" s="14">
        <f>VLOOKUP($C1192,'Info on Coh Anal Stocks'!$A$6:$K$68,10,FALSE)</f>
        <v>3</v>
      </c>
      <c r="U1192">
        <f t="shared" si="73"/>
        <v>1989</v>
      </c>
      <c r="V1192" s="14">
        <f>VLOOKUP($C1192,'Info on Coh Anal Stocks'!$A$6:$K$68,10,FALSE)</f>
        <v>3</v>
      </c>
      <c r="W1192" t="str">
        <f t="shared" si="74"/>
        <v>ocean</v>
      </c>
      <c r="X1192">
        <f t="shared" si="75"/>
        <v>0</v>
      </c>
    </row>
    <row r="1193" spans="1:24" x14ac:dyDescent="0.25">
      <c r="A1193" s="14" t="str">
        <f t="shared" si="72"/>
        <v>SPR1989</v>
      </c>
      <c r="B1193" s="14" t="s">
        <v>36</v>
      </c>
      <c r="C1193" s="14" t="s">
        <v>73</v>
      </c>
      <c r="D1193" s="14">
        <v>1989</v>
      </c>
      <c r="E1193" s="14">
        <v>8.3068089999999996E-4</v>
      </c>
      <c r="F1193" s="14">
        <v>6.2354369999999999E-3</v>
      </c>
      <c r="G1193" s="14">
        <v>1.4841129999999999E-2</v>
      </c>
      <c r="H1193" s="14">
        <v>2</v>
      </c>
      <c r="I1193" s="14">
        <v>5</v>
      </c>
      <c r="J1193" s="14" t="s">
        <v>238</v>
      </c>
      <c r="K1193" s="14">
        <v>5</v>
      </c>
      <c r="L1193" s="14" t="str">
        <f>VLOOKUP($C1193,'Info on Coh Anal Stocks'!$A$6:$K$68,2,FALSE)</f>
        <v>CR</v>
      </c>
      <c r="M1193" s="14" t="str">
        <f>VLOOKUP($C1193,'Info on Coh Anal Stocks'!$A$6:$K$68,3,FALSE)</f>
        <v>LC</v>
      </c>
      <c r="N1193" s="14" t="str">
        <f>VLOOKUP($C1193,'Info on Coh Anal Stocks'!$A$6:$K$68,4,FALSE)</f>
        <v>Spring Creek Tule</v>
      </c>
      <c r="O1193" s="14">
        <f>VLOOKUP($C1193,'Info on Coh Anal Stocks'!$A$6:$K$68,5,FALSE)</f>
        <v>4</v>
      </c>
      <c r="P1193" s="14">
        <f>VLOOKUP($C1193,'Info on Coh Anal Stocks'!$A$6:$K$68,6,FALSE)</f>
        <v>2</v>
      </c>
      <c r="Q1193" s="14">
        <f>VLOOKUP($C1193,'Info on Coh Anal Stocks'!$A$6:$K$68,7,FALSE)</f>
        <v>4</v>
      </c>
      <c r="R1193" s="14">
        <f>VLOOKUP($C1193,'Info on Coh Anal Stocks'!$A$6:$K$68,8,FALSE)</f>
        <v>5</v>
      </c>
      <c r="S1193" s="14">
        <f>VLOOKUP($C1193,'Info on Coh Anal Stocks'!$A$6:$K$68,9,FALSE)</f>
        <v>0</v>
      </c>
      <c r="T1193" s="14">
        <f>VLOOKUP($C1193,'Info on Coh Anal Stocks'!$A$6:$K$68,10,FALSE)</f>
        <v>3</v>
      </c>
      <c r="U1193">
        <f t="shared" si="73"/>
        <v>1990</v>
      </c>
      <c r="V1193" s="14">
        <f>VLOOKUP($C1193,'Info on Coh Anal Stocks'!$A$6:$K$68,10,FALSE)</f>
        <v>3</v>
      </c>
      <c r="W1193" t="str">
        <f t="shared" si="74"/>
        <v>ocean</v>
      </c>
      <c r="X1193">
        <f t="shared" si="75"/>
        <v>0</v>
      </c>
    </row>
    <row r="1194" spans="1:24" x14ac:dyDescent="0.25">
      <c r="A1194" s="14" t="str">
        <f t="shared" si="72"/>
        <v>SPR1990</v>
      </c>
      <c r="B1194" s="14" t="s">
        <v>36</v>
      </c>
      <c r="C1194" s="14" t="s">
        <v>73</v>
      </c>
      <c r="D1194" s="14">
        <v>1990</v>
      </c>
      <c r="E1194" s="19">
        <v>3.7016879999999999E-4</v>
      </c>
      <c r="F1194" s="19">
        <v>1.6652959999999999E-3</v>
      </c>
      <c r="G1194" s="14">
        <v>3.8367689999999999E-3</v>
      </c>
      <c r="H1194" s="14">
        <v>2</v>
      </c>
      <c r="I1194" s="14">
        <v>5</v>
      </c>
      <c r="J1194" s="14" t="s">
        <v>238</v>
      </c>
      <c r="K1194" s="14">
        <v>5</v>
      </c>
      <c r="L1194" s="14" t="str">
        <f>VLOOKUP($C1194,'Info on Coh Anal Stocks'!$A$6:$K$68,2,FALSE)</f>
        <v>CR</v>
      </c>
      <c r="M1194" s="14" t="str">
        <f>VLOOKUP($C1194,'Info on Coh Anal Stocks'!$A$6:$K$68,3,FALSE)</f>
        <v>LC</v>
      </c>
      <c r="N1194" s="14" t="str">
        <f>VLOOKUP($C1194,'Info on Coh Anal Stocks'!$A$6:$K$68,4,FALSE)</f>
        <v>Spring Creek Tule</v>
      </c>
      <c r="O1194" s="14">
        <f>VLOOKUP($C1194,'Info on Coh Anal Stocks'!$A$6:$K$68,5,FALSE)</f>
        <v>4</v>
      </c>
      <c r="P1194" s="14">
        <f>VLOOKUP($C1194,'Info on Coh Anal Stocks'!$A$6:$K$68,6,FALSE)</f>
        <v>2</v>
      </c>
      <c r="Q1194" s="14">
        <f>VLOOKUP($C1194,'Info on Coh Anal Stocks'!$A$6:$K$68,7,FALSE)</f>
        <v>4</v>
      </c>
      <c r="R1194" s="14">
        <f>VLOOKUP($C1194,'Info on Coh Anal Stocks'!$A$6:$K$68,8,FALSE)</f>
        <v>5</v>
      </c>
      <c r="S1194" s="14">
        <f>VLOOKUP($C1194,'Info on Coh Anal Stocks'!$A$6:$K$68,9,FALSE)</f>
        <v>0</v>
      </c>
      <c r="T1194" s="14">
        <f>VLOOKUP($C1194,'Info on Coh Anal Stocks'!$A$6:$K$68,10,FALSE)</f>
        <v>3</v>
      </c>
      <c r="U1194">
        <f t="shared" si="73"/>
        <v>1991</v>
      </c>
      <c r="V1194" s="14">
        <f>VLOOKUP($C1194,'Info on Coh Anal Stocks'!$A$6:$K$68,10,FALSE)</f>
        <v>3</v>
      </c>
      <c r="W1194" t="str">
        <f t="shared" si="74"/>
        <v>ocean</v>
      </c>
      <c r="X1194">
        <f t="shared" si="75"/>
        <v>0</v>
      </c>
    </row>
    <row r="1195" spans="1:24" x14ac:dyDescent="0.25">
      <c r="A1195" s="14" t="str">
        <f t="shared" si="72"/>
        <v>SPR1991</v>
      </c>
      <c r="B1195" s="14" t="s">
        <v>36</v>
      </c>
      <c r="C1195" s="14" t="s">
        <v>73</v>
      </c>
      <c r="D1195" s="14">
        <v>1991</v>
      </c>
      <c r="E1195" s="14">
        <v>3.7644849999999999E-4</v>
      </c>
      <c r="F1195" s="14">
        <v>1.831531E-3</v>
      </c>
      <c r="G1195" s="14">
        <v>4.2692659999999999E-3</v>
      </c>
      <c r="H1195" s="14">
        <v>2</v>
      </c>
      <c r="I1195" s="14">
        <v>5</v>
      </c>
      <c r="J1195" s="14" t="s">
        <v>238</v>
      </c>
      <c r="K1195" s="14">
        <v>5</v>
      </c>
      <c r="L1195" s="14" t="str">
        <f>VLOOKUP($C1195,'Info on Coh Anal Stocks'!$A$6:$K$68,2,FALSE)</f>
        <v>CR</v>
      </c>
      <c r="M1195" s="14" t="str">
        <f>VLOOKUP($C1195,'Info on Coh Anal Stocks'!$A$6:$K$68,3,FALSE)</f>
        <v>LC</v>
      </c>
      <c r="N1195" s="14" t="str">
        <f>VLOOKUP($C1195,'Info on Coh Anal Stocks'!$A$6:$K$68,4,FALSE)</f>
        <v>Spring Creek Tule</v>
      </c>
      <c r="O1195" s="14">
        <f>VLOOKUP($C1195,'Info on Coh Anal Stocks'!$A$6:$K$68,5,FALSE)</f>
        <v>4</v>
      </c>
      <c r="P1195" s="14">
        <f>VLOOKUP($C1195,'Info on Coh Anal Stocks'!$A$6:$K$68,6,FALSE)</f>
        <v>2</v>
      </c>
      <c r="Q1195" s="14">
        <f>VLOOKUP($C1195,'Info on Coh Anal Stocks'!$A$6:$K$68,7,FALSE)</f>
        <v>4</v>
      </c>
      <c r="R1195" s="14">
        <f>VLOOKUP($C1195,'Info on Coh Anal Stocks'!$A$6:$K$68,8,FALSE)</f>
        <v>5</v>
      </c>
      <c r="S1195" s="14">
        <f>VLOOKUP($C1195,'Info on Coh Anal Stocks'!$A$6:$K$68,9,FALSE)</f>
        <v>0</v>
      </c>
      <c r="T1195" s="14">
        <f>VLOOKUP($C1195,'Info on Coh Anal Stocks'!$A$6:$K$68,10,FALSE)</f>
        <v>3</v>
      </c>
      <c r="U1195">
        <f t="shared" si="73"/>
        <v>1992</v>
      </c>
      <c r="V1195" s="14">
        <f>VLOOKUP($C1195,'Info on Coh Anal Stocks'!$A$6:$K$68,10,FALSE)</f>
        <v>3</v>
      </c>
      <c r="W1195" t="str">
        <f t="shared" si="74"/>
        <v>ocean</v>
      </c>
      <c r="X1195">
        <f t="shared" si="75"/>
        <v>0</v>
      </c>
    </row>
    <row r="1196" spans="1:24" x14ac:dyDescent="0.25">
      <c r="A1196" s="14" t="str">
        <f t="shared" si="72"/>
        <v>SPR1992</v>
      </c>
      <c r="B1196" s="14" t="s">
        <v>36</v>
      </c>
      <c r="C1196" s="14" t="s">
        <v>73</v>
      </c>
      <c r="D1196" s="14">
        <v>1992</v>
      </c>
      <c r="E1196" s="14">
        <v>2.9203930000000001E-4</v>
      </c>
      <c r="F1196" s="14">
        <v>1.856456E-3</v>
      </c>
      <c r="G1196" s="14">
        <v>4.3969569999999999E-3</v>
      </c>
      <c r="H1196" s="14">
        <v>2</v>
      </c>
      <c r="I1196" s="14">
        <v>5</v>
      </c>
      <c r="J1196" s="14" t="s">
        <v>238</v>
      </c>
      <c r="K1196" s="14">
        <v>5</v>
      </c>
      <c r="L1196" s="14" t="str">
        <f>VLOOKUP($C1196,'Info on Coh Anal Stocks'!$A$6:$K$68,2,FALSE)</f>
        <v>CR</v>
      </c>
      <c r="M1196" s="14" t="str">
        <f>VLOOKUP($C1196,'Info on Coh Anal Stocks'!$A$6:$K$68,3,FALSE)</f>
        <v>LC</v>
      </c>
      <c r="N1196" s="14" t="str">
        <f>VLOOKUP($C1196,'Info on Coh Anal Stocks'!$A$6:$K$68,4,FALSE)</f>
        <v>Spring Creek Tule</v>
      </c>
      <c r="O1196" s="14">
        <f>VLOOKUP($C1196,'Info on Coh Anal Stocks'!$A$6:$K$68,5,FALSE)</f>
        <v>4</v>
      </c>
      <c r="P1196" s="14">
        <f>VLOOKUP($C1196,'Info on Coh Anal Stocks'!$A$6:$K$68,6,FALSE)</f>
        <v>2</v>
      </c>
      <c r="Q1196" s="14">
        <f>VLOOKUP($C1196,'Info on Coh Anal Stocks'!$A$6:$K$68,7,FALSE)</f>
        <v>4</v>
      </c>
      <c r="R1196" s="14">
        <f>VLOOKUP($C1196,'Info on Coh Anal Stocks'!$A$6:$K$68,8,FALSE)</f>
        <v>5</v>
      </c>
      <c r="S1196" s="14">
        <f>VLOOKUP($C1196,'Info on Coh Anal Stocks'!$A$6:$K$68,9,FALSE)</f>
        <v>0</v>
      </c>
      <c r="T1196" s="14">
        <f>VLOOKUP($C1196,'Info on Coh Anal Stocks'!$A$6:$K$68,10,FALSE)</f>
        <v>3</v>
      </c>
      <c r="U1196">
        <f t="shared" si="73"/>
        <v>1993</v>
      </c>
      <c r="V1196" s="14">
        <f>VLOOKUP($C1196,'Info on Coh Anal Stocks'!$A$6:$K$68,10,FALSE)</f>
        <v>3</v>
      </c>
      <c r="W1196" t="str">
        <f t="shared" si="74"/>
        <v>ocean</v>
      </c>
      <c r="X1196">
        <f t="shared" si="75"/>
        <v>0</v>
      </c>
    </row>
    <row r="1197" spans="1:24" x14ac:dyDescent="0.25">
      <c r="A1197" s="14" t="str">
        <f t="shared" si="72"/>
        <v>SPR1993</v>
      </c>
      <c r="B1197" s="14" t="s">
        <v>36</v>
      </c>
      <c r="C1197" s="14" t="s">
        <v>73</v>
      </c>
      <c r="D1197" s="14">
        <v>1993</v>
      </c>
      <c r="E1197" s="14">
        <v>2.743833E-4</v>
      </c>
      <c r="F1197" s="14">
        <v>2.3037629999999999E-3</v>
      </c>
      <c r="G1197" s="14">
        <v>5.6050869999999999E-3</v>
      </c>
      <c r="H1197" s="14">
        <v>2</v>
      </c>
      <c r="I1197" s="14">
        <v>5</v>
      </c>
      <c r="J1197" s="14" t="s">
        <v>238</v>
      </c>
      <c r="K1197" s="14">
        <v>5</v>
      </c>
      <c r="L1197" s="14" t="str">
        <f>VLOOKUP($C1197,'Info on Coh Anal Stocks'!$A$6:$K$68,2,FALSE)</f>
        <v>CR</v>
      </c>
      <c r="M1197" s="14" t="str">
        <f>VLOOKUP($C1197,'Info on Coh Anal Stocks'!$A$6:$K$68,3,FALSE)</f>
        <v>LC</v>
      </c>
      <c r="N1197" s="14" t="str">
        <f>VLOOKUP($C1197,'Info on Coh Anal Stocks'!$A$6:$K$68,4,FALSE)</f>
        <v>Spring Creek Tule</v>
      </c>
      <c r="O1197" s="14">
        <f>VLOOKUP($C1197,'Info on Coh Anal Stocks'!$A$6:$K$68,5,FALSE)</f>
        <v>4</v>
      </c>
      <c r="P1197" s="14">
        <f>VLOOKUP($C1197,'Info on Coh Anal Stocks'!$A$6:$K$68,6,FALSE)</f>
        <v>2</v>
      </c>
      <c r="Q1197" s="14">
        <f>VLOOKUP($C1197,'Info on Coh Anal Stocks'!$A$6:$K$68,7,FALSE)</f>
        <v>4</v>
      </c>
      <c r="R1197" s="14">
        <f>VLOOKUP($C1197,'Info on Coh Anal Stocks'!$A$6:$K$68,8,FALSE)</f>
        <v>5</v>
      </c>
      <c r="S1197" s="14">
        <f>VLOOKUP($C1197,'Info on Coh Anal Stocks'!$A$6:$K$68,9,FALSE)</f>
        <v>0</v>
      </c>
      <c r="T1197" s="14">
        <f>VLOOKUP($C1197,'Info on Coh Anal Stocks'!$A$6:$K$68,10,FALSE)</f>
        <v>3</v>
      </c>
      <c r="U1197">
        <f t="shared" si="73"/>
        <v>1994</v>
      </c>
      <c r="V1197" s="14">
        <f>VLOOKUP($C1197,'Info on Coh Anal Stocks'!$A$6:$K$68,10,FALSE)</f>
        <v>3</v>
      </c>
      <c r="W1197" t="str">
        <f t="shared" si="74"/>
        <v>ocean</v>
      </c>
      <c r="X1197">
        <f t="shared" si="75"/>
        <v>0</v>
      </c>
    </row>
    <row r="1198" spans="1:24" x14ac:dyDescent="0.25">
      <c r="A1198" s="14" t="str">
        <f t="shared" si="72"/>
        <v>SPR1994</v>
      </c>
      <c r="B1198" s="14" t="s">
        <v>36</v>
      </c>
      <c r="C1198" s="14" t="s">
        <v>73</v>
      </c>
      <c r="D1198" s="14">
        <v>1994</v>
      </c>
      <c r="E1198" s="14">
        <v>1.928861E-4</v>
      </c>
      <c r="F1198" s="14">
        <v>1.355686E-3</v>
      </c>
      <c r="G1198" s="14">
        <v>3.2387890000000002E-3</v>
      </c>
      <c r="H1198" s="14">
        <v>2</v>
      </c>
      <c r="I1198" s="14">
        <v>5</v>
      </c>
      <c r="J1198" s="14" t="s">
        <v>238</v>
      </c>
      <c r="K1198" s="14">
        <v>5</v>
      </c>
      <c r="L1198" s="14" t="str">
        <f>VLOOKUP($C1198,'Info on Coh Anal Stocks'!$A$6:$K$68,2,FALSE)</f>
        <v>CR</v>
      </c>
      <c r="M1198" s="14" t="str">
        <f>VLOOKUP($C1198,'Info on Coh Anal Stocks'!$A$6:$K$68,3,FALSE)</f>
        <v>LC</v>
      </c>
      <c r="N1198" s="14" t="str">
        <f>VLOOKUP($C1198,'Info on Coh Anal Stocks'!$A$6:$K$68,4,FALSE)</f>
        <v>Spring Creek Tule</v>
      </c>
      <c r="O1198" s="14">
        <f>VLOOKUP($C1198,'Info on Coh Anal Stocks'!$A$6:$K$68,5,FALSE)</f>
        <v>4</v>
      </c>
      <c r="P1198" s="14">
        <f>VLOOKUP($C1198,'Info on Coh Anal Stocks'!$A$6:$K$68,6,FALSE)</f>
        <v>2</v>
      </c>
      <c r="Q1198" s="14">
        <f>VLOOKUP($C1198,'Info on Coh Anal Stocks'!$A$6:$K$68,7,FALSE)</f>
        <v>4</v>
      </c>
      <c r="R1198" s="14">
        <f>VLOOKUP($C1198,'Info on Coh Anal Stocks'!$A$6:$K$68,8,FALSE)</f>
        <v>5</v>
      </c>
      <c r="S1198" s="14">
        <f>VLOOKUP($C1198,'Info on Coh Anal Stocks'!$A$6:$K$68,9,FALSE)</f>
        <v>0</v>
      </c>
      <c r="T1198" s="14">
        <f>VLOOKUP($C1198,'Info on Coh Anal Stocks'!$A$6:$K$68,10,FALSE)</f>
        <v>3</v>
      </c>
      <c r="U1198">
        <f t="shared" si="73"/>
        <v>1995</v>
      </c>
      <c r="V1198" s="14">
        <f>VLOOKUP($C1198,'Info on Coh Anal Stocks'!$A$6:$K$68,10,FALSE)</f>
        <v>3</v>
      </c>
      <c r="W1198" t="str">
        <f t="shared" si="74"/>
        <v>ocean</v>
      </c>
      <c r="X1198">
        <f t="shared" si="75"/>
        <v>0</v>
      </c>
    </row>
    <row r="1199" spans="1:24" x14ac:dyDescent="0.25">
      <c r="A1199" s="14" t="str">
        <f t="shared" si="72"/>
        <v>SPR1995</v>
      </c>
      <c r="B1199" s="14" t="s">
        <v>36</v>
      </c>
      <c r="C1199" s="14" t="s">
        <v>73</v>
      </c>
      <c r="D1199" s="14">
        <v>1995</v>
      </c>
      <c r="E1199" s="19">
        <v>7.4213089999999995E-5</v>
      </c>
      <c r="F1199" s="14">
        <v>6.0637340000000003E-4</v>
      </c>
      <c r="G1199" s="14">
        <v>1.4877720000000001E-3</v>
      </c>
      <c r="H1199" s="14">
        <v>2</v>
      </c>
      <c r="I1199" s="14">
        <v>5</v>
      </c>
      <c r="J1199" s="14" t="s">
        <v>238</v>
      </c>
      <c r="K1199" s="14">
        <v>5</v>
      </c>
      <c r="L1199" s="14" t="str">
        <f>VLOOKUP($C1199,'Info on Coh Anal Stocks'!$A$6:$K$68,2,FALSE)</f>
        <v>CR</v>
      </c>
      <c r="M1199" s="14" t="str">
        <f>VLOOKUP($C1199,'Info on Coh Anal Stocks'!$A$6:$K$68,3,FALSE)</f>
        <v>LC</v>
      </c>
      <c r="N1199" s="14" t="str">
        <f>VLOOKUP($C1199,'Info on Coh Anal Stocks'!$A$6:$K$68,4,FALSE)</f>
        <v>Spring Creek Tule</v>
      </c>
      <c r="O1199" s="14">
        <f>VLOOKUP($C1199,'Info on Coh Anal Stocks'!$A$6:$K$68,5,FALSE)</f>
        <v>4</v>
      </c>
      <c r="P1199" s="14">
        <f>VLOOKUP($C1199,'Info on Coh Anal Stocks'!$A$6:$K$68,6,FALSE)</f>
        <v>2</v>
      </c>
      <c r="Q1199" s="14">
        <f>VLOOKUP($C1199,'Info on Coh Anal Stocks'!$A$6:$K$68,7,FALSE)</f>
        <v>4</v>
      </c>
      <c r="R1199" s="14">
        <f>VLOOKUP($C1199,'Info on Coh Anal Stocks'!$A$6:$K$68,8,FALSE)</f>
        <v>5</v>
      </c>
      <c r="S1199" s="14">
        <f>VLOOKUP($C1199,'Info on Coh Anal Stocks'!$A$6:$K$68,9,FALSE)</f>
        <v>0</v>
      </c>
      <c r="T1199" s="14">
        <f>VLOOKUP($C1199,'Info on Coh Anal Stocks'!$A$6:$K$68,10,FALSE)</f>
        <v>3</v>
      </c>
      <c r="U1199">
        <f t="shared" si="73"/>
        <v>1996</v>
      </c>
      <c r="V1199" s="14">
        <f>VLOOKUP($C1199,'Info on Coh Anal Stocks'!$A$6:$K$68,10,FALSE)</f>
        <v>3</v>
      </c>
      <c r="W1199" t="str">
        <f t="shared" si="74"/>
        <v>ocean</v>
      </c>
      <c r="X1199">
        <f t="shared" si="75"/>
        <v>0</v>
      </c>
    </row>
    <row r="1200" spans="1:24" x14ac:dyDescent="0.25">
      <c r="A1200" s="14" t="str">
        <f t="shared" si="72"/>
        <v>SPR1996</v>
      </c>
      <c r="B1200" s="14" t="s">
        <v>36</v>
      </c>
      <c r="C1200" s="14" t="s">
        <v>73</v>
      </c>
      <c r="D1200" s="14">
        <v>1996</v>
      </c>
      <c r="E1200" s="19">
        <v>1.165531E-3</v>
      </c>
      <c r="F1200" s="14">
        <v>4.9720090000000003E-3</v>
      </c>
      <c r="G1200" s="14">
        <v>1.140008E-2</v>
      </c>
      <c r="H1200" s="14">
        <v>2</v>
      </c>
      <c r="I1200" s="14">
        <v>5</v>
      </c>
      <c r="J1200" s="14" t="s">
        <v>238</v>
      </c>
      <c r="K1200" s="14">
        <v>5</v>
      </c>
      <c r="L1200" s="14" t="str">
        <f>VLOOKUP($C1200,'Info on Coh Anal Stocks'!$A$6:$K$68,2,FALSE)</f>
        <v>CR</v>
      </c>
      <c r="M1200" s="14" t="str">
        <f>VLOOKUP($C1200,'Info on Coh Anal Stocks'!$A$6:$K$68,3,FALSE)</f>
        <v>LC</v>
      </c>
      <c r="N1200" s="14" t="str">
        <f>VLOOKUP($C1200,'Info on Coh Anal Stocks'!$A$6:$K$68,4,FALSE)</f>
        <v>Spring Creek Tule</v>
      </c>
      <c r="O1200" s="14">
        <f>VLOOKUP($C1200,'Info on Coh Anal Stocks'!$A$6:$K$68,5,FALSE)</f>
        <v>4</v>
      </c>
      <c r="P1200" s="14">
        <f>VLOOKUP($C1200,'Info on Coh Anal Stocks'!$A$6:$K$68,6,FALSE)</f>
        <v>2</v>
      </c>
      <c r="Q1200" s="14">
        <f>VLOOKUP($C1200,'Info on Coh Anal Stocks'!$A$6:$K$68,7,FALSE)</f>
        <v>4</v>
      </c>
      <c r="R1200" s="14">
        <f>VLOOKUP($C1200,'Info on Coh Anal Stocks'!$A$6:$K$68,8,FALSE)</f>
        <v>5</v>
      </c>
      <c r="S1200" s="14">
        <f>VLOOKUP($C1200,'Info on Coh Anal Stocks'!$A$6:$K$68,9,FALSE)</f>
        <v>0</v>
      </c>
      <c r="T1200" s="14">
        <f>VLOOKUP($C1200,'Info on Coh Anal Stocks'!$A$6:$K$68,10,FALSE)</f>
        <v>3</v>
      </c>
      <c r="U1200">
        <f t="shared" si="73"/>
        <v>1997</v>
      </c>
      <c r="V1200" s="14">
        <f>VLOOKUP($C1200,'Info on Coh Anal Stocks'!$A$6:$K$68,10,FALSE)</f>
        <v>3</v>
      </c>
      <c r="W1200" t="str">
        <f t="shared" si="74"/>
        <v>ocean</v>
      </c>
      <c r="X1200">
        <f t="shared" si="75"/>
        <v>0</v>
      </c>
    </row>
    <row r="1201" spans="1:24" x14ac:dyDescent="0.25">
      <c r="A1201" s="14" t="str">
        <f t="shared" si="72"/>
        <v>SPR1997</v>
      </c>
      <c r="B1201" s="14" t="s">
        <v>36</v>
      </c>
      <c r="C1201" s="14" t="s">
        <v>73</v>
      </c>
      <c r="D1201" s="14">
        <v>1997</v>
      </c>
      <c r="E1201" s="19">
        <v>1.032714E-4</v>
      </c>
      <c r="F1201" s="14">
        <v>1.3066460000000001E-3</v>
      </c>
      <c r="G1201" s="14">
        <v>3.4112840000000001E-3</v>
      </c>
      <c r="H1201" s="14">
        <v>2</v>
      </c>
      <c r="I1201" s="14">
        <v>5</v>
      </c>
      <c r="J1201" s="14" t="s">
        <v>238</v>
      </c>
      <c r="K1201" s="14">
        <v>5</v>
      </c>
      <c r="L1201" s="14" t="str">
        <f>VLOOKUP($C1201,'Info on Coh Anal Stocks'!$A$6:$K$68,2,FALSE)</f>
        <v>CR</v>
      </c>
      <c r="M1201" s="14" t="str">
        <f>VLOOKUP($C1201,'Info on Coh Anal Stocks'!$A$6:$K$68,3,FALSE)</f>
        <v>LC</v>
      </c>
      <c r="N1201" s="14" t="str">
        <f>VLOOKUP($C1201,'Info on Coh Anal Stocks'!$A$6:$K$68,4,FALSE)</f>
        <v>Spring Creek Tule</v>
      </c>
      <c r="O1201" s="14">
        <f>VLOOKUP($C1201,'Info on Coh Anal Stocks'!$A$6:$K$68,5,FALSE)</f>
        <v>4</v>
      </c>
      <c r="P1201" s="14">
        <f>VLOOKUP($C1201,'Info on Coh Anal Stocks'!$A$6:$K$68,6,FALSE)</f>
        <v>2</v>
      </c>
      <c r="Q1201" s="14">
        <f>VLOOKUP($C1201,'Info on Coh Anal Stocks'!$A$6:$K$68,7,FALSE)</f>
        <v>4</v>
      </c>
      <c r="R1201" s="14">
        <f>VLOOKUP($C1201,'Info on Coh Anal Stocks'!$A$6:$K$68,8,FALSE)</f>
        <v>5</v>
      </c>
      <c r="S1201" s="14">
        <f>VLOOKUP($C1201,'Info on Coh Anal Stocks'!$A$6:$K$68,9,FALSE)</f>
        <v>0</v>
      </c>
      <c r="T1201" s="14">
        <f>VLOOKUP($C1201,'Info on Coh Anal Stocks'!$A$6:$K$68,10,FALSE)</f>
        <v>3</v>
      </c>
      <c r="U1201">
        <f t="shared" si="73"/>
        <v>1998</v>
      </c>
      <c r="V1201" s="14">
        <f>VLOOKUP($C1201,'Info on Coh Anal Stocks'!$A$6:$K$68,10,FALSE)</f>
        <v>3</v>
      </c>
      <c r="W1201" t="str">
        <f t="shared" si="74"/>
        <v>ocean</v>
      </c>
      <c r="X1201">
        <f t="shared" si="75"/>
        <v>0</v>
      </c>
    </row>
    <row r="1202" spans="1:24" x14ac:dyDescent="0.25">
      <c r="A1202" s="14" t="str">
        <f t="shared" si="72"/>
        <v>SPR1998</v>
      </c>
      <c r="B1202" s="14" t="s">
        <v>36</v>
      </c>
      <c r="C1202" s="14" t="s">
        <v>73</v>
      </c>
      <c r="D1202" s="14">
        <v>1998</v>
      </c>
      <c r="E1202" s="14">
        <v>1.2007630000000001E-3</v>
      </c>
      <c r="F1202" s="14">
        <v>1.5828829999999999E-2</v>
      </c>
      <c r="G1202" s="14">
        <v>3.7911739999999999E-2</v>
      </c>
      <c r="H1202" s="14">
        <v>2</v>
      </c>
      <c r="I1202" s="14">
        <v>5</v>
      </c>
      <c r="J1202" s="14" t="s">
        <v>238</v>
      </c>
      <c r="K1202" s="14">
        <v>5</v>
      </c>
      <c r="L1202" s="14" t="str">
        <f>VLOOKUP($C1202,'Info on Coh Anal Stocks'!$A$6:$K$68,2,FALSE)</f>
        <v>CR</v>
      </c>
      <c r="M1202" s="14" t="str">
        <f>VLOOKUP($C1202,'Info on Coh Anal Stocks'!$A$6:$K$68,3,FALSE)</f>
        <v>LC</v>
      </c>
      <c r="N1202" s="14" t="str">
        <f>VLOOKUP($C1202,'Info on Coh Anal Stocks'!$A$6:$K$68,4,FALSE)</f>
        <v>Spring Creek Tule</v>
      </c>
      <c r="O1202" s="14">
        <f>VLOOKUP($C1202,'Info on Coh Anal Stocks'!$A$6:$K$68,5,FALSE)</f>
        <v>4</v>
      </c>
      <c r="P1202" s="14">
        <f>VLOOKUP($C1202,'Info on Coh Anal Stocks'!$A$6:$K$68,6,FALSE)</f>
        <v>2</v>
      </c>
      <c r="Q1202" s="14">
        <f>VLOOKUP($C1202,'Info on Coh Anal Stocks'!$A$6:$K$68,7,FALSE)</f>
        <v>4</v>
      </c>
      <c r="R1202" s="14">
        <f>VLOOKUP($C1202,'Info on Coh Anal Stocks'!$A$6:$K$68,8,FALSE)</f>
        <v>5</v>
      </c>
      <c r="S1202" s="14">
        <f>VLOOKUP($C1202,'Info on Coh Anal Stocks'!$A$6:$K$68,9,FALSE)</f>
        <v>0</v>
      </c>
      <c r="T1202" s="14">
        <f>VLOOKUP($C1202,'Info on Coh Anal Stocks'!$A$6:$K$68,10,FALSE)</f>
        <v>3</v>
      </c>
      <c r="U1202">
        <f t="shared" si="73"/>
        <v>1999</v>
      </c>
      <c r="V1202" s="14">
        <f>VLOOKUP($C1202,'Info on Coh Anal Stocks'!$A$6:$K$68,10,FALSE)</f>
        <v>3</v>
      </c>
      <c r="W1202" t="str">
        <f t="shared" si="74"/>
        <v>ocean</v>
      </c>
      <c r="X1202">
        <f t="shared" si="75"/>
        <v>0</v>
      </c>
    </row>
    <row r="1203" spans="1:24" x14ac:dyDescent="0.25">
      <c r="A1203" s="14" t="str">
        <f t="shared" si="72"/>
        <v>SPR1999</v>
      </c>
      <c r="B1203" s="14" t="s">
        <v>36</v>
      </c>
      <c r="C1203" s="14" t="s">
        <v>73</v>
      </c>
      <c r="D1203" s="14">
        <v>1999</v>
      </c>
      <c r="E1203" s="14">
        <v>2.1222709999999998E-3</v>
      </c>
      <c r="F1203" s="14">
        <v>1.6747970000000001E-2</v>
      </c>
      <c r="G1203" s="14">
        <v>4.189673E-2</v>
      </c>
      <c r="H1203" s="14">
        <v>2</v>
      </c>
      <c r="I1203" s="14">
        <v>5</v>
      </c>
      <c r="J1203" s="14" t="s">
        <v>238</v>
      </c>
      <c r="K1203" s="14">
        <v>5</v>
      </c>
      <c r="L1203" s="14" t="str">
        <f>VLOOKUP($C1203,'Info on Coh Anal Stocks'!$A$6:$K$68,2,FALSE)</f>
        <v>CR</v>
      </c>
      <c r="M1203" s="14" t="str">
        <f>VLOOKUP($C1203,'Info on Coh Anal Stocks'!$A$6:$K$68,3,FALSE)</f>
        <v>LC</v>
      </c>
      <c r="N1203" s="14" t="str">
        <f>VLOOKUP($C1203,'Info on Coh Anal Stocks'!$A$6:$K$68,4,FALSE)</f>
        <v>Spring Creek Tule</v>
      </c>
      <c r="O1203" s="14">
        <f>VLOOKUP($C1203,'Info on Coh Anal Stocks'!$A$6:$K$68,5,FALSE)</f>
        <v>4</v>
      </c>
      <c r="P1203" s="14">
        <f>VLOOKUP($C1203,'Info on Coh Anal Stocks'!$A$6:$K$68,6,FALSE)</f>
        <v>2</v>
      </c>
      <c r="Q1203" s="14">
        <f>VLOOKUP($C1203,'Info on Coh Anal Stocks'!$A$6:$K$68,7,FALSE)</f>
        <v>4</v>
      </c>
      <c r="R1203" s="14">
        <f>VLOOKUP($C1203,'Info on Coh Anal Stocks'!$A$6:$K$68,8,FALSE)</f>
        <v>5</v>
      </c>
      <c r="S1203" s="14">
        <f>VLOOKUP($C1203,'Info on Coh Anal Stocks'!$A$6:$K$68,9,FALSE)</f>
        <v>0</v>
      </c>
      <c r="T1203" s="14">
        <f>VLOOKUP($C1203,'Info on Coh Anal Stocks'!$A$6:$K$68,10,FALSE)</f>
        <v>3</v>
      </c>
      <c r="U1203">
        <f t="shared" si="73"/>
        <v>2000</v>
      </c>
      <c r="V1203" s="14">
        <f>VLOOKUP($C1203,'Info on Coh Anal Stocks'!$A$6:$K$68,10,FALSE)</f>
        <v>3</v>
      </c>
      <c r="W1203" t="str">
        <f t="shared" si="74"/>
        <v>ocean</v>
      </c>
      <c r="X1203">
        <f t="shared" si="75"/>
        <v>0</v>
      </c>
    </row>
    <row r="1204" spans="1:24" x14ac:dyDescent="0.25">
      <c r="A1204" s="14" t="str">
        <f t="shared" ref="A1204:A1267" si="76">CONCATENATE(C1204,D1204)</f>
        <v>SPR2000</v>
      </c>
      <c r="B1204" s="14" t="s">
        <v>36</v>
      </c>
      <c r="C1204" s="14" t="s">
        <v>73</v>
      </c>
      <c r="D1204" s="14">
        <v>2000</v>
      </c>
      <c r="E1204" s="14">
        <v>9.3941160000000001E-4</v>
      </c>
      <c r="F1204" s="14">
        <v>1.343193E-2</v>
      </c>
      <c r="G1204" s="14">
        <v>3.38445E-2</v>
      </c>
      <c r="H1204" s="14">
        <v>2</v>
      </c>
      <c r="I1204" s="14">
        <v>5</v>
      </c>
      <c r="J1204" s="14" t="s">
        <v>238</v>
      </c>
      <c r="K1204" s="14">
        <v>5</v>
      </c>
      <c r="L1204" s="14" t="str">
        <f>VLOOKUP($C1204,'Info on Coh Anal Stocks'!$A$6:$K$68,2,FALSE)</f>
        <v>CR</v>
      </c>
      <c r="M1204" s="14" t="str">
        <f>VLOOKUP($C1204,'Info on Coh Anal Stocks'!$A$6:$K$68,3,FALSE)</f>
        <v>LC</v>
      </c>
      <c r="N1204" s="14" t="str">
        <f>VLOOKUP($C1204,'Info on Coh Anal Stocks'!$A$6:$K$68,4,FALSE)</f>
        <v>Spring Creek Tule</v>
      </c>
      <c r="O1204" s="14">
        <f>VLOOKUP($C1204,'Info on Coh Anal Stocks'!$A$6:$K$68,5,FALSE)</f>
        <v>4</v>
      </c>
      <c r="P1204" s="14">
        <f>VLOOKUP($C1204,'Info on Coh Anal Stocks'!$A$6:$K$68,6,FALSE)</f>
        <v>2</v>
      </c>
      <c r="Q1204" s="14">
        <f>VLOOKUP($C1204,'Info on Coh Anal Stocks'!$A$6:$K$68,7,FALSE)</f>
        <v>4</v>
      </c>
      <c r="R1204" s="14">
        <f>VLOOKUP($C1204,'Info on Coh Anal Stocks'!$A$6:$K$68,8,FALSE)</f>
        <v>5</v>
      </c>
      <c r="S1204" s="14">
        <f>VLOOKUP($C1204,'Info on Coh Anal Stocks'!$A$6:$K$68,9,FALSE)</f>
        <v>0</v>
      </c>
      <c r="T1204" s="14">
        <f>VLOOKUP($C1204,'Info on Coh Anal Stocks'!$A$6:$K$68,10,FALSE)</f>
        <v>3</v>
      </c>
      <c r="U1204">
        <f t="shared" ref="U1204:U1267" si="77">IF($S1204=0,($D1204+1),($D1204+2))</f>
        <v>2001</v>
      </c>
      <c r="V1204" s="14">
        <f>VLOOKUP($C1204,'Info on Coh Anal Stocks'!$A$6:$K$68,10,FALSE)</f>
        <v>3</v>
      </c>
      <c r="W1204" t="str">
        <f t="shared" ref="W1204:W1267" si="78">IF(S1204=0,"ocean","stream")</f>
        <v>ocean</v>
      </c>
      <c r="X1204">
        <f t="shared" si="75"/>
        <v>0</v>
      </c>
    </row>
    <row r="1205" spans="1:24" x14ac:dyDescent="0.25">
      <c r="A1205" s="14" t="str">
        <f t="shared" si="76"/>
        <v>SPR2001</v>
      </c>
      <c r="B1205" s="14" t="s">
        <v>36</v>
      </c>
      <c r="C1205" s="14" t="s">
        <v>73</v>
      </c>
      <c r="D1205" s="14">
        <v>2001</v>
      </c>
      <c r="E1205" s="14">
        <v>1.567431E-3</v>
      </c>
      <c r="F1205" s="14">
        <v>1.624687E-2</v>
      </c>
      <c r="G1205" s="14">
        <v>4.0027609999999998E-2</v>
      </c>
      <c r="H1205" s="14">
        <v>2</v>
      </c>
      <c r="I1205" s="14">
        <v>5</v>
      </c>
      <c r="J1205" s="14" t="s">
        <v>238</v>
      </c>
      <c r="K1205" s="14">
        <v>5</v>
      </c>
      <c r="L1205" s="14" t="str">
        <f>VLOOKUP($C1205,'Info on Coh Anal Stocks'!$A$6:$K$68,2,FALSE)</f>
        <v>CR</v>
      </c>
      <c r="M1205" s="14" t="str">
        <f>VLOOKUP($C1205,'Info on Coh Anal Stocks'!$A$6:$K$68,3,FALSE)</f>
        <v>LC</v>
      </c>
      <c r="N1205" s="14" t="str">
        <f>VLOOKUP($C1205,'Info on Coh Anal Stocks'!$A$6:$K$68,4,FALSE)</f>
        <v>Spring Creek Tule</v>
      </c>
      <c r="O1205" s="14">
        <f>VLOOKUP($C1205,'Info on Coh Anal Stocks'!$A$6:$K$68,5,FALSE)</f>
        <v>4</v>
      </c>
      <c r="P1205" s="14">
        <f>VLOOKUP($C1205,'Info on Coh Anal Stocks'!$A$6:$K$68,6,FALSE)</f>
        <v>2</v>
      </c>
      <c r="Q1205" s="14">
        <f>VLOOKUP($C1205,'Info on Coh Anal Stocks'!$A$6:$K$68,7,FALSE)</f>
        <v>4</v>
      </c>
      <c r="R1205" s="14">
        <f>VLOOKUP($C1205,'Info on Coh Anal Stocks'!$A$6:$K$68,8,FALSE)</f>
        <v>5</v>
      </c>
      <c r="S1205" s="14">
        <f>VLOOKUP($C1205,'Info on Coh Anal Stocks'!$A$6:$K$68,9,FALSE)</f>
        <v>0</v>
      </c>
      <c r="T1205" s="14">
        <f>VLOOKUP($C1205,'Info on Coh Anal Stocks'!$A$6:$K$68,10,FALSE)</f>
        <v>3</v>
      </c>
      <c r="U1205">
        <f t="shared" si="77"/>
        <v>2002</v>
      </c>
      <c r="V1205" s="14">
        <f>VLOOKUP($C1205,'Info on Coh Anal Stocks'!$A$6:$K$68,10,FALSE)</f>
        <v>3</v>
      </c>
      <c r="W1205" t="str">
        <f t="shared" si="78"/>
        <v>ocean</v>
      </c>
      <c r="X1205">
        <f t="shared" si="75"/>
        <v>0</v>
      </c>
    </row>
    <row r="1206" spans="1:24" x14ac:dyDescent="0.25">
      <c r="A1206" s="14" t="str">
        <f t="shared" si="76"/>
        <v>SPR2002</v>
      </c>
      <c r="B1206" s="14" t="s">
        <v>36</v>
      </c>
      <c r="C1206" s="14" t="s">
        <v>73</v>
      </c>
      <c r="D1206" s="14">
        <v>2002</v>
      </c>
      <c r="E1206" s="14">
        <v>6.6485619999999998E-4</v>
      </c>
      <c r="F1206" s="14">
        <v>3.3156610000000001E-3</v>
      </c>
      <c r="G1206" s="14">
        <v>7.6259880000000002E-3</v>
      </c>
      <c r="H1206" s="14">
        <v>2</v>
      </c>
      <c r="I1206" s="14">
        <v>5</v>
      </c>
      <c r="J1206" s="14" t="s">
        <v>238</v>
      </c>
      <c r="K1206" s="14">
        <v>5</v>
      </c>
      <c r="L1206" s="14" t="str">
        <f>VLOOKUP($C1206,'Info on Coh Anal Stocks'!$A$6:$K$68,2,FALSE)</f>
        <v>CR</v>
      </c>
      <c r="M1206" s="14" t="str">
        <f>VLOOKUP($C1206,'Info on Coh Anal Stocks'!$A$6:$K$68,3,FALSE)</f>
        <v>LC</v>
      </c>
      <c r="N1206" s="14" t="str">
        <f>VLOOKUP($C1206,'Info on Coh Anal Stocks'!$A$6:$K$68,4,FALSE)</f>
        <v>Spring Creek Tule</v>
      </c>
      <c r="O1206" s="14">
        <f>VLOOKUP($C1206,'Info on Coh Anal Stocks'!$A$6:$K$68,5,FALSE)</f>
        <v>4</v>
      </c>
      <c r="P1206" s="14">
        <f>VLOOKUP($C1206,'Info on Coh Anal Stocks'!$A$6:$K$68,6,FALSE)</f>
        <v>2</v>
      </c>
      <c r="Q1206" s="14">
        <f>VLOOKUP($C1206,'Info on Coh Anal Stocks'!$A$6:$K$68,7,FALSE)</f>
        <v>4</v>
      </c>
      <c r="R1206" s="14">
        <f>VLOOKUP($C1206,'Info on Coh Anal Stocks'!$A$6:$K$68,8,FALSE)</f>
        <v>5</v>
      </c>
      <c r="S1206" s="14">
        <f>VLOOKUP($C1206,'Info on Coh Anal Stocks'!$A$6:$K$68,9,FALSE)</f>
        <v>0</v>
      </c>
      <c r="T1206" s="14">
        <f>VLOOKUP($C1206,'Info on Coh Anal Stocks'!$A$6:$K$68,10,FALSE)</f>
        <v>3</v>
      </c>
      <c r="U1206">
        <f t="shared" si="77"/>
        <v>2003</v>
      </c>
      <c r="V1206" s="14">
        <f>VLOOKUP($C1206,'Info on Coh Anal Stocks'!$A$6:$K$68,10,FALSE)</f>
        <v>3</v>
      </c>
      <c r="W1206" t="str">
        <f t="shared" si="78"/>
        <v>ocean</v>
      </c>
      <c r="X1206">
        <f t="shared" si="75"/>
        <v>0</v>
      </c>
    </row>
    <row r="1207" spans="1:24" x14ac:dyDescent="0.25">
      <c r="A1207" s="14" t="str">
        <f t="shared" si="76"/>
        <v>SPR2003</v>
      </c>
      <c r="B1207" s="14" t="s">
        <v>36</v>
      </c>
      <c r="C1207" s="14" t="s">
        <v>73</v>
      </c>
      <c r="D1207" s="14">
        <v>2003</v>
      </c>
      <c r="E1207" s="14">
        <v>3.0269450000000001E-4</v>
      </c>
      <c r="F1207" s="14">
        <v>1.896219E-3</v>
      </c>
      <c r="G1207" s="14">
        <v>4.4841660000000004E-3</v>
      </c>
      <c r="H1207" s="14">
        <v>2</v>
      </c>
      <c r="I1207" s="14">
        <v>5</v>
      </c>
      <c r="J1207" s="14" t="s">
        <v>238</v>
      </c>
      <c r="K1207" s="14">
        <v>5</v>
      </c>
      <c r="L1207" s="14" t="str">
        <f>VLOOKUP($C1207,'Info on Coh Anal Stocks'!$A$6:$K$68,2,FALSE)</f>
        <v>CR</v>
      </c>
      <c r="M1207" s="14" t="str">
        <f>VLOOKUP($C1207,'Info on Coh Anal Stocks'!$A$6:$K$68,3,FALSE)</f>
        <v>LC</v>
      </c>
      <c r="N1207" s="14" t="str">
        <f>VLOOKUP($C1207,'Info on Coh Anal Stocks'!$A$6:$K$68,4,FALSE)</f>
        <v>Spring Creek Tule</v>
      </c>
      <c r="O1207" s="14">
        <f>VLOOKUP($C1207,'Info on Coh Anal Stocks'!$A$6:$K$68,5,FALSE)</f>
        <v>4</v>
      </c>
      <c r="P1207" s="14">
        <f>VLOOKUP($C1207,'Info on Coh Anal Stocks'!$A$6:$K$68,6,FALSE)</f>
        <v>2</v>
      </c>
      <c r="Q1207" s="14">
        <f>VLOOKUP($C1207,'Info on Coh Anal Stocks'!$A$6:$K$68,7,FALSE)</f>
        <v>4</v>
      </c>
      <c r="R1207" s="14">
        <f>VLOOKUP($C1207,'Info on Coh Anal Stocks'!$A$6:$K$68,8,FALSE)</f>
        <v>5</v>
      </c>
      <c r="S1207" s="14">
        <f>VLOOKUP($C1207,'Info on Coh Anal Stocks'!$A$6:$K$68,9,FALSE)</f>
        <v>0</v>
      </c>
      <c r="T1207" s="14">
        <f>VLOOKUP($C1207,'Info on Coh Anal Stocks'!$A$6:$K$68,10,FALSE)</f>
        <v>3</v>
      </c>
      <c r="U1207">
        <f t="shared" si="77"/>
        <v>2004</v>
      </c>
      <c r="V1207" s="14">
        <f>VLOOKUP($C1207,'Info on Coh Anal Stocks'!$A$6:$K$68,10,FALSE)</f>
        <v>3</v>
      </c>
      <c r="W1207" t="str">
        <f t="shared" si="78"/>
        <v>ocean</v>
      </c>
      <c r="X1207">
        <f t="shared" si="75"/>
        <v>0</v>
      </c>
    </row>
    <row r="1208" spans="1:24" x14ac:dyDescent="0.25">
      <c r="A1208" s="14" t="str">
        <f t="shared" si="76"/>
        <v>SPR2004</v>
      </c>
      <c r="B1208" s="14" t="s">
        <v>36</v>
      </c>
      <c r="C1208" s="14" t="s">
        <v>73</v>
      </c>
      <c r="D1208" s="14">
        <v>2004</v>
      </c>
      <c r="E1208" s="14">
        <v>1.1339809999999999E-4</v>
      </c>
      <c r="F1208" s="14">
        <v>7.3602960000000001E-4</v>
      </c>
      <c r="G1208" s="14">
        <v>1.678522E-3</v>
      </c>
      <c r="H1208" s="14">
        <v>2</v>
      </c>
      <c r="I1208" s="14">
        <v>5</v>
      </c>
      <c r="J1208" s="14" t="s">
        <v>238</v>
      </c>
      <c r="K1208" s="14">
        <v>5</v>
      </c>
      <c r="L1208" s="14" t="str">
        <f>VLOOKUP($C1208,'Info on Coh Anal Stocks'!$A$6:$K$68,2,FALSE)</f>
        <v>CR</v>
      </c>
      <c r="M1208" s="14" t="str">
        <f>VLOOKUP($C1208,'Info on Coh Anal Stocks'!$A$6:$K$68,3,FALSE)</f>
        <v>LC</v>
      </c>
      <c r="N1208" s="14" t="str">
        <f>VLOOKUP($C1208,'Info on Coh Anal Stocks'!$A$6:$K$68,4,FALSE)</f>
        <v>Spring Creek Tule</v>
      </c>
      <c r="O1208" s="14">
        <f>VLOOKUP($C1208,'Info on Coh Anal Stocks'!$A$6:$K$68,5,FALSE)</f>
        <v>4</v>
      </c>
      <c r="P1208" s="14">
        <f>VLOOKUP($C1208,'Info on Coh Anal Stocks'!$A$6:$K$68,6,FALSE)</f>
        <v>2</v>
      </c>
      <c r="Q1208" s="14">
        <f>VLOOKUP($C1208,'Info on Coh Anal Stocks'!$A$6:$K$68,7,FALSE)</f>
        <v>4</v>
      </c>
      <c r="R1208" s="14">
        <f>VLOOKUP($C1208,'Info on Coh Anal Stocks'!$A$6:$K$68,8,FALSE)</f>
        <v>5</v>
      </c>
      <c r="S1208" s="14">
        <f>VLOOKUP($C1208,'Info on Coh Anal Stocks'!$A$6:$K$68,9,FALSE)</f>
        <v>0</v>
      </c>
      <c r="T1208" s="14">
        <f>VLOOKUP($C1208,'Info on Coh Anal Stocks'!$A$6:$K$68,10,FALSE)</f>
        <v>3</v>
      </c>
      <c r="U1208">
        <f t="shared" si="77"/>
        <v>2005</v>
      </c>
      <c r="V1208" s="14">
        <f>VLOOKUP($C1208,'Info on Coh Anal Stocks'!$A$6:$K$68,10,FALSE)</f>
        <v>3</v>
      </c>
      <c r="W1208" t="str">
        <f t="shared" si="78"/>
        <v>ocean</v>
      </c>
      <c r="X1208">
        <f t="shared" si="75"/>
        <v>0</v>
      </c>
    </row>
    <row r="1209" spans="1:24" x14ac:dyDescent="0.25">
      <c r="A1209" s="14" t="str">
        <f t="shared" si="76"/>
        <v>SPR2005</v>
      </c>
      <c r="B1209" s="14" t="s">
        <v>36</v>
      </c>
      <c r="C1209" s="14" t="s">
        <v>73</v>
      </c>
      <c r="D1209" s="14">
        <v>2005</v>
      </c>
      <c r="E1209" s="14">
        <v>1.637634E-3</v>
      </c>
      <c r="F1209" s="14">
        <v>7.8684879999999999E-3</v>
      </c>
      <c r="G1209" s="14">
        <v>1.8251969999999999E-2</v>
      </c>
      <c r="H1209" s="14">
        <v>2</v>
      </c>
      <c r="I1209" s="14">
        <v>5</v>
      </c>
      <c r="J1209" s="14" t="s">
        <v>238</v>
      </c>
      <c r="K1209" s="14">
        <v>5</v>
      </c>
      <c r="L1209" s="14" t="str">
        <f>VLOOKUP($C1209,'Info on Coh Anal Stocks'!$A$6:$K$68,2,FALSE)</f>
        <v>CR</v>
      </c>
      <c r="M1209" s="14" t="str">
        <f>VLOOKUP($C1209,'Info on Coh Anal Stocks'!$A$6:$K$68,3,FALSE)</f>
        <v>LC</v>
      </c>
      <c r="N1209" s="14" t="str">
        <f>VLOOKUP($C1209,'Info on Coh Anal Stocks'!$A$6:$K$68,4,FALSE)</f>
        <v>Spring Creek Tule</v>
      </c>
      <c r="O1209" s="14">
        <f>VLOOKUP($C1209,'Info on Coh Anal Stocks'!$A$6:$K$68,5,FALSE)</f>
        <v>4</v>
      </c>
      <c r="P1209" s="14">
        <f>VLOOKUP($C1209,'Info on Coh Anal Stocks'!$A$6:$K$68,6,FALSE)</f>
        <v>2</v>
      </c>
      <c r="Q1209" s="14">
        <f>VLOOKUP($C1209,'Info on Coh Anal Stocks'!$A$6:$K$68,7,FALSE)</f>
        <v>4</v>
      </c>
      <c r="R1209" s="14">
        <f>VLOOKUP($C1209,'Info on Coh Anal Stocks'!$A$6:$K$68,8,FALSE)</f>
        <v>5</v>
      </c>
      <c r="S1209" s="14">
        <f>VLOOKUP($C1209,'Info on Coh Anal Stocks'!$A$6:$K$68,9,FALSE)</f>
        <v>0</v>
      </c>
      <c r="T1209" s="14">
        <f>VLOOKUP($C1209,'Info on Coh Anal Stocks'!$A$6:$K$68,10,FALSE)</f>
        <v>3</v>
      </c>
      <c r="U1209">
        <f t="shared" si="77"/>
        <v>2006</v>
      </c>
      <c r="V1209" s="14">
        <f>VLOOKUP($C1209,'Info on Coh Anal Stocks'!$A$6:$K$68,10,FALSE)</f>
        <v>3</v>
      </c>
      <c r="W1209" t="str">
        <f t="shared" si="78"/>
        <v>ocean</v>
      </c>
      <c r="X1209">
        <f t="shared" si="75"/>
        <v>0</v>
      </c>
    </row>
    <row r="1210" spans="1:24" x14ac:dyDescent="0.25">
      <c r="A1210" s="14" t="str">
        <f t="shared" si="76"/>
        <v>SPR2006</v>
      </c>
      <c r="B1210" s="14" t="s">
        <v>36</v>
      </c>
      <c r="C1210" s="14" t="s">
        <v>73</v>
      </c>
      <c r="D1210" s="14">
        <v>2006</v>
      </c>
      <c r="E1210" s="14">
        <v>1.070575E-4</v>
      </c>
      <c r="F1210" s="14">
        <v>1.756177E-3</v>
      </c>
      <c r="G1210" s="14">
        <v>4.2622959999999996E-3</v>
      </c>
      <c r="H1210" s="14">
        <v>2</v>
      </c>
      <c r="I1210" s="14">
        <v>5</v>
      </c>
      <c r="J1210" s="14" t="s">
        <v>238</v>
      </c>
      <c r="K1210" s="14">
        <v>5</v>
      </c>
      <c r="L1210" s="14" t="str">
        <f>VLOOKUP($C1210,'Info on Coh Anal Stocks'!$A$6:$K$68,2,FALSE)</f>
        <v>CR</v>
      </c>
      <c r="M1210" s="14" t="str">
        <f>VLOOKUP($C1210,'Info on Coh Anal Stocks'!$A$6:$K$68,3,FALSE)</f>
        <v>LC</v>
      </c>
      <c r="N1210" s="14" t="str">
        <f>VLOOKUP($C1210,'Info on Coh Anal Stocks'!$A$6:$K$68,4,FALSE)</f>
        <v>Spring Creek Tule</v>
      </c>
      <c r="O1210" s="14">
        <f>VLOOKUP($C1210,'Info on Coh Anal Stocks'!$A$6:$K$68,5,FALSE)</f>
        <v>4</v>
      </c>
      <c r="P1210" s="14">
        <f>VLOOKUP($C1210,'Info on Coh Anal Stocks'!$A$6:$K$68,6,FALSE)</f>
        <v>2</v>
      </c>
      <c r="Q1210" s="14">
        <f>VLOOKUP($C1210,'Info on Coh Anal Stocks'!$A$6:$K$68,7,FALSE)</f>
        <v>4</v>
      </c>
      <c r="R1210" s="14">
        <f>VLOOKUP($C1210,'Info on Coh Anal Stocks'!$A$6:$K$68,8,FALSE)</f>
        <v>5</v>
      </c>
      <c r="S1210" s="14">
        <f>VLOOKUP($C1210,'Info on Coh Anal Stocks'!$A$6:$K$68,9,FALSE)</f>
        <v>0</v>
      </c>
      <c r="T1210" s="14">
        <f>VLOOKUP($C1210,'Info on Coh Anal Stocks'!$A$6:$K$68,10,FALSE)</f>
        <v>3</v>
      </c>
      <c r="U1210">
        <f t="shared" si="77"/>
        <v>2007</v>
      </c>
      <c r="V1210" s="14">
        <f>VLOOKUP($C1210,'Info on Coh Anal Stocks'!$A$6:$K$68,10,FALSE)</f>
        <v>3</v>
      </c>
      <c r="W1210" t="str">
        <f t="shared" si="78"/>
        <v>ocean</v>
      </c>
      <c r="X1210">
        <f t="shared" si="75"/>
        <v>0</v>
      </c>
    </row>
    <row r="1211" spans="1:24" x14ac:dyDescent="0.25">
      <c r="A1211" s="14" t="str">
        <f t="shared" si="76"/>
        <v>SPR2007</v>
      </c>
      <c r="B1211" s="14" t="s">
        <v>36</v>
      </c>
      <c r="C1211" s="14" t="s">
        <v>73</v>
      </c>
      <c r="D1211" s="14">
        <v>2007</v>
      </c>
      <c r="E1211" s="14">
        <v>3.4636979999999999E-3</v>
      </c>
      <c r="F1211" s="14">
        <v>1.1890349999999999E-2</v>
      </c>
      <c r="G1211" s="14">
        <v>2.6101340000000001E-2</v>
      </c>
      <c r="H1211" s="14">
        <v>2</v>
      </c>
      <c r="I1211" s="14">
        <v>5</v>
      </c>
      <c r="J1211" s="14" t="s">
        <v>238</v>
      </c>
      <c r="K1211" s="14">
        <v>5</v>
      </c>
      <c r="L1211" s="14" t="str">
        <f>VLOOKUP($C1211,'Info on Coh Anal Stocks'!$A$6:$K$68,2,FALSE)</f>
        <v>CR</v>
      </c>
      <c r="M1211" s="14" t="str">
        <f>VLOOKUP($C1211,'Info on Coh Anal Stocks'!$A$6:$K$68,3,FALSE)</f>
        <v>LC</v>
      </c>
      <c r="N1211" s="14" t="str">
        <f>VLOOKUP($C1211,'Info on Coh Anal Stocks'!$A$6:$K$68,4,FALSE)</f>
        <v>Spring Creek Tule</v>
      </c>
      <c r="O1211" s="14">
        <f>VLOOKUP($C1211,'Info on Coh Anal Stocks'!$A$6:$K$68,5,FALSE)</f>
        <v>4</v>
      </c>
      <c r="P1211" s="14">
        <f>VLOOKUP($C1211,'Info on Coh Anal Stocks'!$A$6:$K$68,6,FALSE)</f>
        <v>2</v>
      </c>
      <c r="Q1211" s="14">
        <f>VLOOKUP($C1211,'Info on Coh Anal Stocks'!$A$6:$K$68,7,FALSE)</f>
        <v>4</v>
      </c>
      <c r="R1211" s="14">
        <f>VLOOKUP($C1211,'Info on Coh Anal Stocks'!$A$6:$K$68,8,FALSE)</f>
        <v>5</v>
      </c>
      <c r="S1211" s="14">
        <f>VLOOKUP($C1211,'Info on Coh Anal Stocks'!$A$6:$K$68,9,FALSE)</f>
        <v>0</v>
      </c>
      <c r="T1211" s="14">
        <f>VLOOKUP($C1211,'Info on Coh Anal Stocks'!$A$6:$K$68,10,FALSE)</f>
        <v>3</v>
      </c>
      <c r="U1211">
        <f t="shared" si="77"/>
        <v>2008</v>
      </c>
      <c r="V1211" s="14">
        <f>VLOOKUP($C1211,'Info on Coh Anal Stocks'!$A$6:$K$68,10,FALSE)</f>
        <v>3</v>
      </c>
      <c r="W1211" t="str">
        <f t="shared" si="78"/>
        <v>ocean</v>
      </c>
      <c r="X1211">
        <f t="shared" si="75"/>
        <v>0</v>
      </c>
    </row>
    <row r="1212" spans="1:24" x14ac:dyDescent="0.25">
      <c r="A1212" s="14" t="str">
        <f t="shared" si="76"/>
        <v>SPR2008</v>
      </c>
      <c r="B1212" s="14" t="s">
        <v>36</v>
      </c>
      <c r="C1212" s="14" t="s">
        <v>73</v>
      </c>
      <c r="D1212" s="14">
        <v>2008</v>
      </c>
      <c r="E1212" s="19">
        <v>1.0724350000000001E-3</v>
      </c>
      <c r="F1212" s="14">
        <v>6.5197700000000003E-3</v>
      </c>
      <c r="G1212" s="14">
        <v>1.523359E-2</v>
      </c>
      <c r="H1212" s="14">
        <v>2</v>
      </c>
      <c r="I1212" s="14">
        <v>5</v>
      </c>
      <c r="J1212" s="14" t="s">
        <v>238</v>
      </c>
      <c r="K1212" s="14">
        <v>5</v>
      </c>
      <c r="L1212" s="14" t="str">
        <f>VLOOKUP($C1212,'Info on Coh Anal Stocks'!$A$6:$K$68,2,FALSE)</f>
        <v>CR</v>
      </c>
      <c r="M1212" s="14" t="str">
        <f>VLOOKUP($C1212,'Info on Coh Anal Stocks'!$A$6:$K$68,3,FALSE)</f>
        <v>LC</v>
      </c>
      <c r="N1212" s="14" t="str">
        <f>VLOOKUP($C1212,'Info on Coh Anal Stocks'!$A$6:$K$68,4,FALSE)</f>
        <v>Spring Creek Tule</v>
      </c>
      <c r="O1212" s="14">
        <f>VLOOKUP($C1212,'Info on Coh Anal Stocks'!$A$6:$K$68,5,FALSE)</f>
        <v>4</v>
      </c>
      <c r="P1212" s="14">
        <f>VLOOKUP($C1212,'Info on Coh Anal Stocks'!$A$6:$K$68,6,FALSE)</f>
        <v>2</v>
      </c>
      <c r="Q1212" s="14">
        <f>VLOOKUP($C1212,'Info on Coh Anal Stocks'!$A$6:$K$68,7,FALSE)</f>
        <v>4</v>
      </c>
      <c r="R1212" s="14">
        <f>VLOOKUP($C1212,'Info on Coh Anal Stocks'!$A$6:$K$68,8,FALSE)</f>
        <v>5</v>
      </c>
      <c r="S1212" s="14">
        <f>VLOOKUP($C1212,'Info on Coh Anal Stocks'!$A$6:$K$68,9,FALSE)</f>
        <v>0</v>
      </c>
      <c r="T1212" s="14">
        <f>VLOOKUP($C1212,'Info on Coh Anal Stocks'!$A$6:$K$68,10,FALSE)</f>
        <v>3</v>
      </c>
      <c r="U1212">
        <f t="shared" si="77"/>
        <v>2009</v>
      </c>
      <c r="V1212" s="14">
        <f>VLOOKUP($C1212,'Info on Coh Anal Stocks'!$A$6:$K$68,10,FALSE)</f>
        <v>3</v>
      </c>
      <c r="W1212" t="str">
        <f t="shared" si="78"/>
        <v>ocean</v>
      </c>
      <c r="X1212">
        <f t="shared" si="75"/>
        <v>0</v>
      </c>
    </row>
    <row r="1213" spans="1:24" x14ac:dyDescent="0.25">
      <c r="A1213" s="14" t="str">
        <f t="shared" si="76"/>
        <v>SPR2009</v>
      </c>
      <c r="B1213" s="14" t="s">
        <v>36</v>
      </c>
      <c r="C1213" s="14" t="s">
        <v>73</v>
      </c>
      <c r="D1213" s="14">
        <v>2009</v>
      </c>
      <c r="E1213" s="19">
        <v>9.8348529999999997E-4</v>
      </c>
      <c r="F1213" s="14">
        <v>7.0584439999999997E-3</v>
      </c>
      <c r="G1213" s="14">
        <v>1.6685309999999998E-2</v>
      </c>
      <c r="H1213" s="14">
        <v>2</v>
      </c>
      <c r="I1213" s="14">
        <v>5</v>
      </c>
      <c r="J1213" s="14" t="s">
        <v>238</v>
      </c>
      <c r="K1213" s="14">
        <v>5</v>
      </c>
      <c r="L1213" s="14" t="str">
        <f>VLOOKUP($C1213,'Info on Coh Anal Stocks'!$A$6:$K$68,2,FALSE)</f>
        <v>CR</v>
      </c>
      <c r="M1213" s="14" t="str">
        <f>VLOOKUP($C1213,'Info on Coh Anal Stocks'!$A$6:$K$68,3,FALSE)</f>
        <v>LC</v>
      </c>
      <c r="N1213" s="14" t="str">
        <f>VLOOKUP($C1213,'Info on Coh Anal Stocks'!$A$6:$K$68,4,FALSE)</f>
        <v>Spring Creek Tule</v>
      </c>
      <c r="O1213" s="14">
        <f>VLOOKUP($C1213,'Info on Coh Anal Stocks'!$A$6:$K$68,5,FALSE)</f>
        <v>4</v>
      </c>
      <c r="P1213" s="14">
        <f>VLOOKUP($C1213,'Info on Coh Anal Stocks'!$A$6:$K$68,6,FALSE)</f>
        <v>2</v>
      </c>
      <c r="Q1213" s="14">
        <f>VLOOKUP($C1213,'Info on Coh Anal Stocks'!$A$6:$K$68,7,FALSE)</f>
        <v>4</v>
      </c>
      <c r="R1213" s="14">
        <f>VLOOKUP($C1213,'Info on Coh Anal Stocks'!$A$6:$K$68,8,FALSE)</f>
        <v>5</v>
      </c>
      <c r="S1213" s="14">
        <f>VLOOKUP($C1213,'Info on Coh Anal Stocks'!$A$6:$K$68,9,FALSE)</f>
        <v>0</v>
      </c>
      <c r="T1213" s="14">
        <f>VLOOKUP($C1213,'Info on Coh Anal Stocks'!$A$6:$K$68,10,FALSE)</f>
        <v>3</v>
      </c>
      <c r="U1213">
        <f t="shared" si="77"/>
        <v>2010</v>
      </c>
      <c r="V1213" s="14">
        <f>VLOOKUP($C1213,'Info on Coh Anal Stocks'!$A$6:$K$68,10,FALSE)</f>
        <v>3</v>
      </c>
      <c r="W1213" t="str">
        <f t="shared" si="78"/>
        <v>ocean</v>
      </c>
      <c r="X1213">
        <f t="shared" si="75"/>
        <v>0</v>
      </c>
    </row>
    <row r="1214" spans="1:24" x14ac:dyDescent="0.25">
      <c r="A1214" s="14" t="str">
        <f t="shared" si="76"/>
        <v>SPR2010</v>
      </c>
      <c r="B1214" s="14" t="s">
        <v>36</v>
      </c>
      <c r="C1214" s="14" t="s">
        <v>73</v>
      </c>
      <c r="D1214" s="14">
        <v>2010</v>
      </c>
      <c r="E1214" s="14">
        <v>6.53872E-4</v>
      </c>
      <c r="F1214" s="14">
        <v>5.8109340000000002E-3</v>
      </c>
      <c r="G1214" s="14">
        <v>1.406366E-2</v>
      </c>
      <c r="H1214" s="14">
        <v>2</v>
      </c>
      <c r="I1214" s="14">
        <v>5</v>
      </c>
      <c r="J1214" s="14" t="s">
        <v>238</v>
      </c>
      <c r="K1214" s="14">
        <v>5</v>
      </c>
      <c r="L1214" s="14" t="str">
        <f>VLOOKUP($C1214,'Info on Coh Anal Stocks'!$A$6:$K$68,2,FALSE)</f>
        <v>CR</v>
      </c>
      <c r="M1214" s="14" t="str">
        <f>VLOOKUP($C1214,'Info on Coh Anal Stocks'!$A$6:$K$68,3,FALSE)</f>
        <v>LC</v>
      </c>
      <c r="N1214" s="14" t="str">
        <f>VLOOKUP($C1214,'Info on Coh Anal Stocks'!$A$6:$K$68,4,FALSE)</f>
        <v>Spring Creek Tule</v>
      </c>
      <c r="O1214" s="14">
        <f>VLOOKUP($C1214,'Info on Coh Anal Stocks'!$A$6:$K$68,5,FALSE)</f>
        <v>4</v>
      </c>
      <c r="P1214" s="14">
        <f>VLOOKUP($C1214,'Info on Coh Anal Stocks'!$A$6:$K$68,6,FALSE)</f>
        <v>2</v>
      </c>
      <c r="Q1214" s="14">
        <f>VLOOKUP($C1214,'Info on Coh Anal Stocks'!$A$6:$K$68,7,FALSE)</f>
        <v>4</v>
      </c>
      <c r="R1214" s="14">
        <f>VLOOKUP($C1214,'Info on Coh Anal Stocks'!$A$6:$K$68,8,FALSE)</f>
        <v>5</v>
      </c>
      <c r="S1214" s="14">
        <f>VLOOKUP($C1214,'Info on Coh Anal Stocks'!$A$6:$K$68,9,FALSE)</f>
        <v>0</v>
      </c>
      <c r="T1214" s="14">
        <f>VLOOKUP($C1214,'Info on Coh Anal Stocks'!$A$6:$K$68,10,FALSE)</f>
        <v>3</v>
      </c>
      <c r="U1214">
        <f t="shared" si="77"/>
        <v>2011</v>
      </c>
      <c r="V1214" s="14">
        <f>VLOOKUP($C1214,'Info on Coh Anal Stocks'!$A$6:$K$68,10,FALSE)</f>
        <v>3</v>
      </c>
      <c r="W1214" t="str">
        <f t="shared" si="78"/>
        <v>ocean</v>
      </c>
      <c r="X1214">
        <f t="shared" si="75"/>
        <v>0</v>
      </c>
    </row>
    <row r="1215" spans="1:24" x14ac:dyDescent="0.25">
      <c r="A1215" s="14" t="str">
        <f t="shared" si="76"/>
        <v>SPR2011</v>
      </c>
      <c r="B1215" s="14" t="s">
        <v>36</v>
      </c>
      <c r="C1215" s="14" t="s">
        <v>73</v>
      </c>
      <c r="D1215" s="14">
        <v>2011</v>
      </c>
      <c r="E1215" s="14">
        <v>1.75552E-3</v>
      </c>
      <c r="F1215" s="14">
        <v>1.2129630000000001E-2</v>
      </c>
      <c r="G1215" s="14">
        <v>2.8496380000000002E-2</v>
      </c>
      <c r="H1215" s="14">
        <v>2</v>
      </c>
      <c r="I1215" s="14">
        <v>5</v>
      </c>
      <c r="J1215" s="14" t="s">
        <v>239</v>
      </c>
      <c r="K1215" s="14">
        <v>4</v>
      </c>
      <c r="L1215" s="14" t="str">
        <f>VLOOKUP($C1215,'Info on Coh Anal Stocks'!$A$6:$K$68,2,FALSE)</f>
        <v>CR</v>
      </c>
      <c r="M1215" s="14" t="str">
        <f>VLOOKUP($C1215,'Info on Coh Anal Stocks'!$A$6:$K$68,3,FALSE)</f>
        <v>LC</v>
      </c>
      <c r="N1215" s="14" t="str">
        <f>VLOOKUP($C1215,'Info on Coh Anal Stocks'!$A$6:$K$68,4,FALSE)</f>
        <v>Spring Creek Tule</v>
      </c>
      <c r="O1215" s="14">
        <f>VLOOKUP($C1215,'Info on Coh Anal Stocks'!$A$6:$K$68,5,FALSE)</f>
        <v>4</v>
      </c>
      <c r="P1215" s="14">
        <f>VLOOKUP($C1215,'Info on Coh Anal Stocks'!$A$6:$K$68,6,FALSE)</f>
        <v>2</v>
      </c>
      <c r="Q1215" s="14">
        <f>VLOOKUP($C1215,'Info on Coh Anal Stocks'!$A$6:$K$68,7,FALSE)</f>
        <v>4</v>
      </c>
      <c r="R1215" s="14">
        <f>VLOOKUP($C1215,'Info on Coh Anal Stocks'!$A$6:$K$68,8,FALSE)</f>
        <v>5</v>
      </c>
      <c r="S1215" s="14">
        <f>VLOOKUP($C1215,'Info on Coh Anal Stocks'!$A$6:$K$68,9,FALSE)</f>
        <v>0</v>
      </c>
      <c r="T1215" s="14">
        <f>VLOOKUP($C1215,'Info on Coh Anal Stocks'!$A$6:$K$68,10,FALSE)</f>
        <v>3</v>
      </c>
      <c r="U1215">
        <f t="shared" si="77"/>
        <v>2012</v>
      </c>
      <c r="V1215" s="14">
        <f>VLOOKUP($C1215,'Info on Coh Anal Stocks'!$A$6:$K$68,10,FALSE)</f>
        <v>3</v>
      </c>
      <c r="W1215" t="str">
        <f t="shared" si="78"/>
        <v>ocean</v>
      </c>
      <c r="X1215">
        <f t="shared" si="75"/>
        <v>1</v>
      </c>
    </row>
    <row r="1216" spans="1:24" x14ac:dyDescent="0.25">
      <c r="A1216" s="14" t="str">
        <f t="shared" si="76"/>
        <v>SPR2012</v>
      </c>
      <c r="B1216" s="14" t="s">
        <v>36</v>
      </c>
      <c r="C1216" s="14" t="s">
        <v>73</v>
      </c>
      <c r="D1216" s="14">
        <v>2012</v>
      </c>
      <c r="E1216" s="14">
        <v>2.3599670000000001E-3</v>
      </c>
      <c r="F1216" s="14">
        <v>1.6751740000000001E-2</v>
      </c>
      <c r="G1216" s="14">
        <v>4.4449809999999999E-2</v>
      </c>
      <c r="H1216" s="14">
        <v>2</v>
      </c>
      <c r="I1216" s="14">
        <v>5</v>
      </c>
      <c r="J1216" s="14" t="s">
        <v>239</v>
      </c>
      <c r="K1216" s="14">
        <v>3</v>
      </c>
      <c r="L1216" s="14" t="str">
        <f>VLOOKUP($C1216,'Info on Coh Anal Stocks'!$A$6:$K$68,2,FALSE)</f>
        <v>CR</v>
      </c>
      <c r="M1216" s="14" t="str">
        <f>VLOOKUP($C1216,'Info on Coh Anal Stocks'!$A$6:$K$68,3,FALSE)</f>
        <v>LC</v>
      </c>
      <c r="N1216" s="14" t="str">
        <f>VLOOKUP($C1216,'Info on Coh Anal Stocks'!$A$6:$K$68,4,FALSE)</f>
        <v>Spring Creek Tule</v>
      </c>
      <c r="O1216" s="14">
        <f>VLOOKUP($C1216,'Info on Coh Anal Stocks'!$A$6:$K$68,5,FALSE)</f>
        <v>4</v>
      </c>
      <c r="P1216" s="14">
        <f>VLOOKUP($C1216,'Info on Coh Anal Stocks'!$A$6:$K$68,6,FALSE)</f>
        <v>2</v>
      </c>
      <c r="Q1216" s="14">
        <f>VLOOKUP($C1216,'Info on Coh Anal Stocks'!$A$6:$K$68,7,FALSE)</f>
        <v>4</v>
      </c>
      <c r="R1216" s="14">
        <f>VLOOKUP($C1216,'Info on Coh Anal Stocks'!$A$6:$K$68,8,FALSE)</f>
        <v>5</v>
      </c>
      <c r="S1216" s="14">
        <f>VLOOKUP($C1216,'Info on Coh Anal Stocks'!$A$6:$K$68,9,FALSE)</f>
        <v>0</v>
      </c>
      <c r="T1216" s="14">
        <f>VLOOKUP($C1216,'Info on Coh Anal Stocks'!$A$6:$K$68,10,FALSE)</f>
        <v>3</v>
      </c>
      <c r="U1216">
        <f t="shared" si="77"/>
        <v>2013</v>
      </c>
      <c r="V1216" s="14">
        <f>VLOOKUP($C1216,'Info on Coh Anal Stocks'!$A$6:$K$68,10,FALSE)</f>
        <v>3</v>
      </c>
      <c r="W1216" t="str">
        <f t="shared" si="78"/>
        <v>ocean</v>
      </c>
      <c r="X1216">
        <f t="shared" si="75"/>
        <v>2</v>
      </c>
    </row>
    <row r="1217" spans="1:24" x14ac:dyDescent="0.25">
      <c r="A1217" s="14" t="str">
        <f t="shared" si="76"/>
        <v>SPR2013</v>
      </c>
      <c r="B1217" s="14" t="s">
        <v>36</v>
      </c>
      <c r="C1217" s="14" t="s">
        <v>73</v>
      </c>
      <c r="D1217" s="14">
        <v>2013</v>
      </c>
      <c r="E1217" s="14">
        <v>1.639642E-3</v>
      </c>
      <c r="F1217" s="14">
        <v>1.639642E-3</v>
      </c>
      <c r="G1217" s="14">
        <v>2.3436619999999998E-2</v>
      </c>
      <c r="H1217" s="14">
        <v>2</v>
      </c>
      <c r="I1217" s="14">
        <v>5</v>
      </c>
      <c r="J1217" s="14" t="s">
        <v>239</v>
      </c>
      <c r="K1217" s="14">
        <v>2</v>
      </c>
      <c r="L1217" s="14" t="str">
        <f>VLOOKUP($C1217,'Info on Coh Anal Stocks'!$A$6:$K$68,2,FALSE)</f>
        <v>CR</v>
      </c>
      <c r="M1217" s="14" t="str">
        <f>VLOOKUP($C1217,'Info on Coh Anal Stocks'!$A$6:$K$68,3,FALSE)</f>
        <v>LC</v>
      </c>
      <c r="N1217" s="14" t="str">
        <f>VLOOKUP($C1217,'Info on Coh Anal Stocks'!$A$6:$K$68,4,FALSE)</f>
        <v>Spring Creek Tule</v>
      </c>
      <c r="O1217" s="14">
        <f>VLOOKUP($C1217,'Info on Coh Anal Stocks'!$A$6:$K$68,5,FALSE)</f>
        <v>4</v>
      </c>
      <c r="P1217" s="14">
        <f>VLOOKUP($C1217,'Info on Coh Anal Stocks'!$A$6:$K$68,6,FALSE)</f>
        <v>2</v>
      </c>
      <c r="Q1217" s="14">
        <f>VLOOKUP($C1217,'Info on Coh Anal Stocks'!$A$6:$K$68,7,FALSE)</f>
        <v>4</v>
      </c>
      <c r="R1217" s="14">
        <f>VLOOKUP($C1217,'Info on Coh Anal Stocks'!$A$6:$K$68,8,FALSE)</f>
        <v>5</v>
      </c>
      <c r="S1217" s="14">
        <f>VLOOKUP($C1217,'Info on Coh Anal Stocks'!$A$6:$K$68,9,FALSE)</f>
        <v>0</v>
      </c>
      <c r="T1217" s="14">
        <f>VLOOKUP($C1217,'Info on Coh Anal Stocks'!$A$6:$K$68,10,FALSE)</f>
        <v>3</v>
      </c>
      <c r="U1217">
        <f t="shared" si="77"/>
        <v>2014</v>
      </c>
      <c r="V1217" s="14">
        <f>VLOOKUP($C1217,'Info on Coh Anal Stocks'!$A$6:$K$68,10,FALSE)</f>
        <v>3</v>
      </c>
      <c r="W1217" t="str">
        <f t="shared" si="78"/>
        <v>ocean</v>
      </c>
      <c r="X1217">
        <f t="shared" si="75"/>
        <v>3</v>
      </c>
    </row>
    <row r="1218" spans="1:24" x14ac:dyDescent="0.25">
      <c r="A1218" s="14" t="str">
        <f t="shared" si="76"/>
        <v>SPS1971</v>
      </c>
      <c r="B1218" s="14" t="s">
        <v>36</v>
      </c>
      <c r="C1218" s="14" t="s">
        <v>75</v>
      </c>
      <c r="D1218" s="14">
        <v>1971</v>
      </c>
      <c r="E1218" s="19">
        <v>2.0406490000000001E-4</v>
      </c>
      <c r="F1218" s="14">
        <v>2.7696109999999999E-3</v>
      </c>
      <c r="G1218" s="14">
        <v>7.8294039999999999E-3</v>
      </c>
      <c r="H1218" s="14">
        <v>2</v>
      </c>
      <c r="I1218" s="14">
        <v>5</v>
      </c>
      <c r="J1218" s="14" t="s">
        <v>238</v>
      </c>
      <c r="K1218" s="14">
        <v>5</v>
      </c>
      <c r="L1218" s="14" t="str">
        <f>VLOOKUP($C1218,'Info on Coh Anal Stocks'!$A$6:$K$68,2,FALSE)</f>
        <v>PS</v>
      </c>
      <c r="M1218" s="14" t="str">
        <f>VLOOKUP($C1218,'Info on Coh Anal Stocks'!$A$6:$K$68,3,FALSE)</f>
        <v>SPS</v>
      </c>
      <c r="N1218" s="14" t="str">
        <f>VLOOKUP($C1218,'Info on Coh Anal Stocks'!$A$6:$K$68,4,FALSE)</f>
        <v>South Puget Sound Fall Fingerling</v>
      </c>
      <c r="O1218" s="14">
        <f>VLOOKUP($C1218,'Info on Coh Anal Stocks'!$A$6:$K$68,5,FALSE)</f>
        <v>3</v>
      </c>
      <c r="P1218" s="14">
        <f>VLOOKUP($C1218,'Info on Coh Anal Stocks'!$A$6:$K$68,6,FALSE)</f>
        <v>2</v>
      </c>
      <c r="Q1218" s="14">
        <f>VLOOKUP($C1218,'Info on Coh Anal Stocks'!$A$6:$K$68,7,FALSE)</f>
        <v>4</v>
      </c>
      <c r="R1218" s="14">
        <f>VLOOKUP($C1218,'Info on Coh Anal Stocks'!$A$6:$K$68,8,FALSE)</f>
        <v>5</v>
      </c>
      <c r="S1218" s="14">
        <f>VLOOKUP($C1218,'Info on Coh Anal Stocks'!$A$6:$K$68,9,FALSE)</f>
        <v>0</v>
      </c>
      <c r="T1218" s="14">
        <f>VLOOKUP($C1218,'Info on Coh Anal Stocks'!$A$6:$K$68,10,FALSE)</f>
        <v>3</v>
      </c>
      <c r="U1218">
        <f t="shared" si="77"/>
        <v>1972</v>
      </c>
      <c r="V1218" s="14">
        <f>VLOOKUP($C1218,'Info on Coh Anal Stocks'!$A$6:$K$68,10,FALSE)</f>
        <v>3</v>
      </c>
      <c r="W1218" t="str">
        <f t="shared" si="78"/>
        <v>ocean</v>
      </c>
      <c r="X1218">
        <f t="shared" si="75"/>
        <v>0</v>
      </c>
    </row>
    <row r="1219" spans="1:24" x14ac:dyDescent="0.25">
      <c r="A1219" s="14" t="str">
        <f t="shared" si="76"/>
        <v>SPS1972</v>
      </c>
      <c r="B1219" s="14" t="s">
        <v>36</v>
      </c>
      <c r="C1219" s="14" t="s">
        <v>75</v>
      </c>
      <c r="D1219" s="14">
        <v>1972</v>
      </c>
      <c r="E1219" s="19">
        <v>9.1667919999999998E-5</v>
      </c>
      <c r="F1219" s="14">
        <v>2.293209E-3</v>
      </c>
      <c r="G1219" s="14">
        <v>6.4136729999999999E-3</v>
      </c>
      <c r="H1219" s="14">
        <v>2</v>
      </c>
      <c r="I1219" s="14">
        <v>5</v>
      </c>
      <c r="J1219" s="14" t="s">
        <v>238</v>
      </c>
      <c r="K1219" s="14">
        <v>5</v>
      </c>
      <c r="L1219" s="14" t="str">
        <f>VLOOKUP($C1219,'Info on Coh Anal Stocks'!$A$6:$K$68,2,FALSE)</f>
        <v>PS</v>
      </c>
      <c r="M1219" s="14" t="str">
        <f>VLOOKUP($C1219,'Info on Coh Anal Stocks'!$A$6:$K$68,3,FALSE)</f>
        <v>SPS</v>
      </c>
      <c r="N1219" s="14" t="str">
        <f>VLOOKUP($C1219,'Info on Coh Anal Stocks'!$A$6:$K$68,4,FALSE)</f>
        <v>South Puget Sound Fall Fingerling</v>
      </c>
      <c r="O1219" s="14">
        <f>VLOOKUP($C1219,'Info on Coh Anal Stocks'!$A$6:$K$68,5,FALSE)</f>
        <v>3</v>
      </c>
      <c r="P1219" s="14">
        <f>VLOOKUP($C1219,'Info on Coh Anal Stocks'!$A$6:$K$68,6,FALSE)</f>
        <v>2</v>
      </c>
      <c r="Q1219" s="14">
        <f>VLOOKUP($C1219,'Info on Coh Anal Stocks'!$A$6:$K$68,7,FALSE)</f>
        <v>4</v>
      </c>
      <c r="R1219" s="14">
        <f>VLOOKUP($C1219,'Info on Coh Anal Stocks'!$A$6:$K$68,8,FALSE)</f>
        <v>5</v>
      </c>
      <c r="S1219" s="14">
        <f>VLOOKUP($C1219,'Info on Coh Anal Stocks'!$A$6:$K$68,9,FALSE)</f>
        <v>0</v>
      </c>
      <c r="T1219" s="14">
        <f>VLOOKUP($C1219,'Info on Coh Anal Stocks'!$A$6:$K$68,10,FALSE)</f>
        <v>3</v>
      </c>
      <c r="U1219">
        <f t="shared" si="77"/>
        <v>1973</v>
      </c>
      <c r="V1219" s="14">
        <f>VLOOKUP($C1219,'Info on Coh Anal Stocks'!$A$6:$K$68,10,FALSE)</f>
        <v>3</v>
      </c>
      <c r="W1219" t="str">
        <f t="shared" si="78"/>
        <v>ocean</v>
      </c>
      <c r="X1219">
        <f t="shared" si="75"/>
        <v>0</v>
      </c>
    </row>
    <row r="1220" spans="1:24" x14ac:dyDescent="0.25">
      <c r="A1220" s="14" t="str">
        <f t="shared" si="76"/>
        <v>SPS1973</v>
      </c>
      <c r="B1220" s="14" t="s">
        <v>36</v>
      </c>
      <c r="C1220" s="14" t="s">
        <v>75</v>
      </c>
      <c r="D1220" s="14">
        <v>1973</v>
      </c>
      <c r="E1220" s="14">
        <v>3.6947099999999999E-3</v>
      </c>
      <c r="F1220" s="14">
        <v>2.1697020000000001E-2</v>
      </c>
      <c r="G1220" s="14">
        <v>5.4908270000000002E-2</v>
      </c>
      <c r="H1220" s="14">
        <v>2</v>
      </c>
      <c r="I1220" s="14">
        <v>5</v>
      </c>
      <c r="J1220" s="14" t="s">
        <v>238</v>
      </c>
      <c r="K1220" s="14">
        <v>5</v>
      </c>
      <c r="L1220" s="14" t="str">
        <f>VLOOKUP($C1220,'Info on Coh Anal Stocks'!$A$6:$K$68,2,FALSE)</f>
        <v>PS</v>
      </c>
      <c r="M1220" s="14" t="str">
        <f>VLOOKUP($C1220,'Info on Coh Anal Stocks'!$A$6:$K$68,3,FALSE)</f>
        <v>SPS</v>
      </c>
      <c r="N1220" s="14" t="str">
        <f>VLOOKUP($C1220,'Info on Coh Anal Stocks'!$A$6:$K$68,4,FALSE)</f>
        <v>South Puget Sound Fall Fingerling</v>
      </c>
      <c r="O1220" s="14">
        <f>VLOOKUP($C1220,'Info on Coh Anal Stocks'!$A$6:$K$68,5,FALSE)</f>
        <v>3</v>
      </c>
      <c r="P1220" s="14">
        <f>VLOOKUP($C1220,'Info on Coh Anal Stocks'!$A$6:$K$68,6,FALSE)</f>
        <v>2</v>
      </c>
      <c r="Q1220" s="14">
        <f>VLOOKUP($C1220,'Info on Coh Anal Stocks'!$A$6:$K$68,7,FALSE)</f>
        <v>4</v>
      </c>
      <c r="R1220" s="14">
        <f>VLOOKUP($C1220,'Info on Coh Anal Stocks'!$A$6:$K$68,8,FALSE)</f>
        <v>5</v>
      </c>
      <c r="S1220" s="14">
        <f>VLOOKUP($C1220,'Info on Coh Anal Stocks'!$A$6:$K$68,9,FALSE)</f>
        <v>0</v>
      </c>
      <c r="T1220" s="14">
        <f>VLOOKUP($C1220,'Info on Coh Anal Stocks'!$A$6:$K$68,10,FALSE)</f>
        <v>3</v>
      </c>
      <c r="U1220">
        <f t="shared" si="77"/>
        <v>1974</v>
      </c>
      <c r="V1220" s="14">
        <f>VLOOKUP($C1220,'Info on Coh Anal Stocks'!$A$6:$K$68,10,FALSE)</f>
        <v>3</v>
      </c>
      <c r="W1220" t="str">
        <f t="shared" si="78"/>
        <v>ocean</v>
      </c>
      <c r="X1220">
        <f t="shared" si="75"/>
        <v>0</v>
      </c>
    </row>
    <row r="1221" spans="1:24" x14ac:dyDescent="0.25">
      <c r="A1221" s="14" t="str">
        <f t="shared" si="76"/>
        <v>SPS1974</v>
      </c>
      <c r="B1221" s="14" t="s">
        <v>36</v>
      </c>
      <c r="C1221" s="14" t="s">
        <v>75</v>
      </c>
      <c r="D1221" s="14">
        <v>1974</v>
      </c>
      <c r="E1221" s="19">
        <v>2.2583529999999998E-3</v>
      </c>
      <c r="F1221" s="14">
        <v>1.047143E-2</v>
      </c>
      <c r="G1221" s="14">
        <v>2.6446609999999999E-2</v>
      </c>
      <c r="H1221" s="14">
        <v>2</v>
      </c>
      <c r="I1221" s="14">
        <v>5</v>
      </c>
      <c r="J1221" s="14" t="s">
        <v>238</v>
      </c>
      <c r="K1221" s="14">
        <v>5</v>
      </c>
      <c r="L1221" s="14" t="str">
        <f>VLOOKUP($C1221,'Info on Coh Anal Stocks'!$A$6:$K$68,2,FALSE)</f>
        <v>PS</v>
      </c>
      <c r="M1221" s="14" t="str">
        <f>VLOOKUP($C1221,'Info on Coh Anal Stocks'!$A$6:$K$68,3,FALSE)</f>
        <v>SPS</v>
      </c>
      <c r="N1221" s="14" t="str">
        <f>VLOOKUP($C1221,'Info on Coh Anal Stocks'!$A$6:$K$68,4,FALSE)</f>
        <v>South Puget Sound Fall Fingerling</v>
      </c>
      <c r="O1221" s="14">
        <f>VLOOKUP($C1221,'Info on Coh Anal Stocks'!$A$6:$K$68,5,FALSE)</f>
        <v>3</v>
      </c>
      <c r="P1221" s="14">
        <f>VLOOKUP($C1221,'Info on Coh Anal Stocks'!$A$6:$K$68,6,FALSE)</f>
        <v>2</v>
      </c>
      <c r="Q1221" s="14">
        <f>VLOOKUP($C1221,'Info on Coh Anal Stocks'!$A$6:$K$68,7,FALSE)</f>
        <v>4</v>
      </c>
      <c r="R1221" s="14">
        <f>VLOOKUP($C1221,'Info on Coh Anal Stocks'!$A$6:$K$68,8,FALSE)</f>
        <v>5</v>
      </c>
      <c r="S1221" s="14">
        <f>VLOOKUP($C1221,'Info on Coh Anal Stocks'!$A$6:$K$68,9,FALSE)</f>
        <v>0</v>
      </c>
      <c r="T1221" s="14">
        <f>VLOOKUP($C1221,'Info on Coh Anal Stocks'!$A$6:$K$68,10,FALSE)</f>
        <v>3</v>
      </c>
      <c r="U1221">
        <f t="shared" si="77"/>
        <v>1975</v>
      </c>
      <c r="V1221" s="14">
        <f>VLOOKUP($C1221,'Info on Coh Anal Stocks'!$A$6:$K$68,10,FALSE)</f>
        <v>3</v>
      </c>
      <c r="W1221" t="str">
        <f t="shared" si="78"/>
        <v>ocean</v>
      </c>
      <c r="X1221">
        <f t="shared" si="75"/>
        <v>0</v>
      </c>
    </row>
    <row r="1222" spans="1:24" x14ac:dyDescent="0.25">
      <c r="A1222" s="14" t="str">
        <f t="shared" si="76"/>
        <v>SPS1975</v>
      </c>
      <c r="B1222" s="14" t="s">
        <v>36</v>
      </c>
      <c r="C1222" s="14" t="s">
        <v>75</v>
      </c>
      <c r="D1222" s="14">
        <v>1975</v>
      </c>
      <c r="E1222" s="14">
        <v>7.366816E-3</v>
      </c>
      <c r="F1222" s="14">
        <v>3.8038250000000003E-2</v>
      </c>
      <c r="G1222" s="14">
        <v>9.5077900000000007E-2</v>
      </c>
      <c r="H1222" s="14">
        <v>2</v>
      </c>
      <c r="I1222" s="14">
        <v>5</v>
      </c>
      <c r="J1222" s="14" t="s">
        <v>238</v>
      </c>
      <c r="K1222" s="14">
        <v>5</v>
      </c>
      <c r="L1222" s="14" t="str">
        <f>VLOOKUP($C1222,'Info on Coh Anal Stocks'!$A$6:$K$68,2,FALSE)</f>
        <v>PS</v>
      </c>
      <c r="M1222" s="14" t="str">
        <f>VLOOKUP($C1222,'Info on Coh Anal Stocks'!$A$6:$K$68,3,FALSE)</f>
        <v>SPS</v>
      </c>
      <c r="N1222" s="14" t="str">
        <f>VLOOKUP($C1222,'Info on Coh Anal Stocks'!$A$6:$K$68,4,FALSE)</f>
        <v>South Puget Sound Fall Fingerling</v>
      </c>
      <c r="O1222" s="14">
        <f>VLOOKUP($C1222,'Info on Coh Anal Stocks'!$A$6:$K$68,5,FALSE)</f>
        <v>3</v>
      </c>
      <c r="P1222" s="14">
        <f>VLOOKUP($C1222,'Info on Coh Anal Stocks'!$A$6:$K$68,6,FALSE)</f>
        <v>2</v>
      </c>
      <c r="Q1222" s="14">
        <f>VLOOKUP($C1222,'Info on Coh Anal Stocks'!$A$6:$K$68,7,FALSE)</f>
        <v>4</v>
      </c>
      <c r="R1222" s="14">
        <f>VLOOKUP($C1222,'Info on Coh Anal Stocks'!$A$6:$K$68,8,FALSE)</f>
        <v>5</v>
      </c>
      <c r="S1222" s="14">
        <f>VLOOKUP($C1222,'Info on Coh Anal Stocks'!$A$6:$K$68,9,FALSE)</f>
        <v>0</v>
      </c>
      <c r="T1222" s="14">
        <f>VLOOKUP($C1222,'Info on Coh Anal Stocks'!$A$6:$K$68,10,FALSE)</f>
        <v>3</v>
      </c>
      <c r="U1222">
        <f t="shared" si="77"/>
        <v>1976</v>
      </c>
      <c r="V1222" s="14">
        <f>VLOOKUP($C1222,'Info on Coh Anal Stocks'!$A$6:$K$68,10,FALSE)</f>
        <v>3</v>
      </c>
      <c r="W1222" t="str">
        <f t="shared" si="78"/>
        <v>ocean</v>
      </c>
      <c r="X1222">
        <f t="shared" si="75"/>
        <v>0</v>
      </c>
    </row>
    <row r="1223" spans="1:24" x14ac:dyDescent="0.25">
      <c r="A1223" s="14" t="str">
        <f t="shared" si="76"/>
        <v>SPS1976</v>
      </c>
      <c r="B1223" s="14" t="s">
        <v>36</v>
      </c>
      <c r="C1223" s="14" t="s">
        <v>75</v>
      </c>
      <c r="D1223" s="14">
        <v>1976</v>
      </c>
      <c r="E1223" s="19" t="s">
        <v>142</v>
      </c>
      <c r="F1223" s="14" t="s">
        <v>142</v>
      </c>
      <c r="G1223" s="14" t="s">
        <v>142</v>
      </c>
      <c r="H1223" s="14" t="s">
        <v>142</v>
      </c>
      <c r="I1223" s="14" t="s">
        <v>142</v>
      </c>
      <c r="J1223" s="14" t="s">
        <v>142</v>
      </c>
      <c r="K1223" s="14" t="s">
        <v>142</v>
      </c>
      <c r="L1223" s="14" t="str">
        <f>VLOOKUP($C1223,'Info on Coh Anal Stocks'!$A$6:$K$68,2,FALSE)</f>
        <v>PS</v>
      </c>
      <c r="M1223" s="14" t="str">
        <f>VLOOKUP($C1223,'Info on Coh Anal Stocks'!$A$6:$K$68,3,FALSE)</f>
        <v>SPS</v>
      </c>
      <c r="N1223" s="14" t="str">
        <f>VLOOKUP($C1223,'Info on Coh Anal Stocks'!$A$6:$K$68,4,FALSE)</f>
        <v>South Puget Sound Fall Fingerling</v>
      </c>
      <c r="O1223" s="14">
        <f>VLOOKUP($C1223,'Info on Coh Anal Stocks'!$A$6:$K$68,5,FALSE)</f>
        <v>3</v>
      </c>
      <c r="P1223" s="14">
        <f>VLOOKUP($C1223,'Info on Coh Anal Stocks'!$A$6:$K$68,6,FALSE)</f>
        <v>2</v>
      </c>
      <c r="Q1223" s="14">
        <f>VLOOKUP($C1223,'Info on Coh Anal Stocks'!$A$6:$K$68,7,FALSE)</f>
        <v>4</v>
      </c>
      <c r="R1223" s="14">
        <f>VLOOKUP($C1223,'Info on Coh Anal Stocks'!$A$6:$K$68,8,FALSE)</f>
        <v>5</v>
      </c>
      <c r="S1223" s="14">
        <f>VLOOKUP($C1223,'Info on Coh Anal Stocks'!$A$6:$K$68,9,FALSE)</f>
        <v>0</v>
      </c>
      <c r="T1223" s="14">
        <f>VLOOKUP($C1223,'Info on Coh Anal Stocks'!$A$6:$K$68,10,FALSE)</f>
        <v>3</v>
      </c>
      <c r="U1223">
        <f t="shared" si="77"/>
        <v>1977</v>
      </c>
      <c r="V1223" s="14">
        <f>VLOOKUP($C1223,'Info on Coh Anal Stocks'!$A$6:$K$68,10,FALSE)</f>
        <v>3</v>
      </c>
      <c r="W1223" t="str">
        <f t="shared" si="78"/>
        <v>ocean</v>
      </c>
      <c r="X1223" t="str">
        <f t="shared" si="75"/>
        <v>na</v>
      </c>
    </row>
    <row r="1224" spans="1:24" x14ac:dyDescent="0.25">
      <c r="A1224" s="14" t="str">
        <f t="shared" si="76"/>
        <v>SPS1977</v>
      </c>
      <c r="B1224" s="14" t="s">
        <v>36</v>
      </c>
      <c r="C1224" s="14" t="s">
        <v>75</v>
      </c>
      <c r="D1224" s="14">
        <v>1977</v>
      </c>
      <c r="E1224" s="19" t="s">
        <v>142</v>
      </c>
      <c r="F1224" s="14" t="s">
        <v>142</v>
      </c>
      <c r="G1224" s="14" t="s">
        <v>142</v>
      </c>
      <c r="H1224" s="14" t="s">
        <v>142</v>
      </c>
      <c r="I1224" s="14" t="s">
        <v>142</v>
      </c>
      <c r="J1224" s="14" t="s">
        <v>142</v>
      </c>
      <c r="K1224" s="14" t="s">
        <v>142</v>
      </c>
      <c r="L1224" s="14" t="str">
        <f>VLOOKUP($C1224,'Info on Coh Anal Stocks'!$A$6:$K$68,2,FALSE)</f>
        <v>PS</v>
      </c>
      <c r="M1224" s="14" t="str">
        <f>VLOOKUP($C1224,'Info on Coh Anal Stocks'!$A$6:$K$68,3,FALSE)</f>
        <v>SPS</v>
      </c>
      <c r="N1224" s="14" t="str">
        <f>VLOOKUP($C1224,'Info on Coh Anal Stocks'!$A$6:$K$68,4,FALSE)</f>
        <v>South Puget Sound Fall Fingerling</v>
      </c>
      <c r="O1224" s="14">
        <f>VLOOKUP($C1224,'Info on Coh Anal Stocks'!$A$6:$K$68,5,FALSE)</f>
        <v>3</v>
      </c>
      <c r="P1224" s="14">
        <f>VLOOKUP($C1224,'Info on Coh Anal Stocks'!$A$6:$K$68,6,FALSE)</f>
        <v>2</v>
      </c>
      <c r="Q1224" s="14">
        <f>VLOOKUP($C1224,'Info on Coh Anal Stocks'!$A$6:$K$68,7,FALSE)</f>
        <v>4</v>
      </c>
      <c r="R1224" s="14">
        <f>VLOOKUP($C1224,'Info on Coh Anal Stocks'!$A$6:$K$68,8,FALSE)</f>
        <v>5</v>
      </c>
      <c r="S1224" s="14">
        <f>VLOOKUP($C1224,'Info on Coh Anal Stocks'!$A$6:$K$68,9,FALSE)</f>
        <v>0</v>
      </c>
      <c r="T1224" s="14">
        <f>VLOOKUP($C1224,'Info on Coh Anal Stocks'!$A$6:$K$68,10,FALSE)</f>
        <v>3</v>
      </c>
      <c r="U1224">
        <f t="shared" si="77"/>
        <v>1978</v>
      </c>
      <c r="V1224" s="14">
        <f>VLOOKUP($C1224,'Info on Coh Anal Stocks'!$A$6:$K$68,10,FALSE)</f>
        <v>3</v>
      </c>
      <c r="W1224" t="str">
        <f t="shared" si="78"/>
        <v>ocean</v>
      </c>
      <c r="X1224" t="str">
        <f t="shared" si="75"/>
        <v>na</v>
      </c>
    </row>
    <row r="1225" spans="1:24" x14ac:dyDescent="0.25">
      <c r="A1225" s="14" t="str">
        <f t="shared" si="76"/>
        <v>SPS1978</v>
      </c>
      <c r="B1225" s="14" t="s">
        <v>36</v>
      </c>
      <c r="C1225" s="14" t="s">
        <v>75</v>
      </c>
      <c r="D1225" s="14">
        <v>1978</v>
      </c>
      <c r="E1225" s="14">
        <v>1.789229E-3</v>
      </c>
      <c r="F1225" s="14">
        <v>6.3217960000000002E-3</v>
      </c>
      <c r="G1225" s="14">
        <v>1.5493349999999999E-2</v>
      </c>
      <c r="H1225" s="14">
        <v>2</v>
      </c>
      <c r="I1225" s="14">
        <v>5</v>
      </c>
      <c r="J1225" s="14" t="s">
        <v>238</v>
      </c>
      <c r="K1225" s="14">
        <v>5</v>
      </c>
      <c r="L1225" s="14" t="str">
        <f>VLOOKUP($C1225,'Info on Coh Anal Stocks'!$A$6:$K$68,2,FALSE)</f>
        <v>PS</v>
      </c>
      <c r="M1225" s="14" t="str">
        <f>VLOOKUP($C1225,'Info on Coh Anal Stocks'!$A$6:$K$68,3,FALSE)</f>
        <v>SPS</v>
      </c>
      <c r="N1225" s="14" t="str">
        <f>VLOOKUP($C1225,'Info on Coh Anal Stocks'!$A$6:$K$68,4,FALSE)</f>
        <v>South Puget Sound Fall Fingerling</v>
      </c>
      <c r="O1225" s="14">
        <f>VLOOKUP($C1225,'Info on Coh Anal Stocks'!$A$6:$K$68,5,FALSE)</f>
        <v>3</v>
      </c>
      <c r="P1225" s="14">
        <f>VLOOKUP($C1225,'Info on Coh Anal Stocks'!$A$6:$K$68,6,FALSE)</f>
        <v>2</v>
      </c>
      <c r="Q1225" s="14">
        <f>VLOOKUP($C1225,'Info on Coh Anal Stocks'!$A$6:$K$68,7,FALSE)</f>
        <v>4</v>
      </c>
      <c r="R1225" s="14">
        <f>VLOOKUP($C1225,'Info on Coh Anal Stocks'!$A$6:$K$68,8,FALSE)</f>
        <v>5</v>
      </c>
      <c r="S1225" s="14">
        <f>VLOOKUP($C1225,'Info on Coh Anal Stocks'!$A$6:$K$68,9,FALSE)</f>
        <v>0</v>
      </c>
      <c r="T1225" s="14">
        <f>VLOOKUP($C1225,'Info on Coh Anal Stocks'!$A$6:$K$68,10,FALSE)</f>
        <v>3</v>
      </c>
      <c r="U1225">
        <f t="shared" si="77"/>
        <v>1979</v>
      </c>
      <c r="V1225" s="14">
        <f>VLOOKUP($C1225,'Info on Coh Anal Stocks'!$A$6:$K$68,10,FALSE)</f>
        <v>3</v>
      </c>
      <c r="W1225" t="str">
        <f t="shared" si="78"/>
        <v>ocean</v>
      </c>
      <c r="X1225">
        <f t="shared" si="75"/>
        <v>0</v>
      </c>
    </row>
    <row r="1226" spans="1:24" x14ac:dyDescent="0.25">
      <c r="A1226" s="14" t="str">
        <f t="shared" si="76"/>
        <v>SPS1979</v>
      </c>
      <c r="B1226" s="14" t="s">
        <v>36</v>
      </c>
      <c r="C1226" s="14" t="s">
        <v>75</v>
      </c>
      <c r="D1226" s="14">
        <v>1979</v>
      </c>
      <c r="E1226" s="14">
        <v>3.2477869999999998E-3</v>
      </c>
      <c r="F1226" s="14">
        <v>1.7493660000000001E-2</v>
      </c>
      <c r="G1226" s="14">
        <v>4.412986E-2</v>
      </c>
      <c r="H1226" s="14">
        <v>2</v>
      </c>
      <c r="I1226" s="14">
        <v>5</v>
      </c>
      <c r="J1226" s="14" t="s">
        <v>238</v>
      </c>
      <c r="K1226" s="14">
        <v>5</v>
      </c>
      <c r="L1226" s="14" t="str">
        <f>VLOOKUP($C1226,'Info on Coh Anal Stocks'!$A$6:$K$68,2,FALSE)</f>
        <v>PS</v>
      </c>
      <c r="M1226" s="14" t="str">
        <f>VLOOKUP($C1226,'Info on Coh Anal Stocks'!$A$6:$K$68,3,FALSE)</f>
        <v>SPS</v>
      </c>
      <c r="N1226" s="14" t="str">
        <f>VLOOKUP($C1226,'Info on Coh Anal Stocks'!$A$6:$K$68,4,FALSE)</f>
        <v>South Puget Sound Fall Fingerling</v>
      </c>
      <c r="O1226" s="14">
        <f>VLOOKUP($C1226,'Info on Coh Anal Stocks'!$A$6:$K$68,5,FALSE)</f>
        <v>3</v>
      </c>
      <c r="P1226" s="14">
        <f>VLOOKUP($C1226,'Info on Coh Anal Stocks'!$A$6:$K$68,6,FALSE)</f>
        <v>2</v>
      </c>
      <c r="Q1226" s="14">
        <f>VLOOKUP($C1226,'Info on Coh Anal Stocks'!$A$6:$K$68,7,FALSE)</f>
        <v>4</v>
      </c>
      <c r="R1226" s="14">
        <f>VLOOKUP($C1226,'Info on Coh Anal Stocks'!$A$6:$K$68,8,FALSE)</f>
        <v>5</v>
      </c>
      <c r="S1226" s="14">
        <f>VLOOKUP($C1226,'Info on Coh Anal Stocks'!$A$6:$K$68,9,FALSE)</f>
        <v>0</v>
      </c>
      <c r="T1226" s="14">
        <f>VLOOKUP($C1226,'Info on Coh Anal Stocks'!$A$6:$K$68,10,FALSE)</f>
        <v>3</v>
      </c>
      <c r="U1226">
        <f t="shared" si="77"/>
        <v>1980</v>
      </c>
      <c r="V1226" s="14">
        <f>VLOOKUP($C1226,'Info on Coh Anal Stocks'!$A$6:$K$68,10,FALSE)</f>
        <v>3</v>
      </c>
      <c r="W1226" t="str">
        <f t="shared" si="78"/>
        <v>ocean</v>
      </c>
      <c r="X1226">
        <f t="shared" ref="X1226:X1289" si="79">IF(EXACT(I1226,"na"),"na",I1226-K1226)</f>
        <v>0</v>
      </c>
    </row>
    <row r="1227" spans="1:24" x14ac:dyDescent="0.25">
      <c r="A1227" s="14" t="str">
        <f t="shared" si="76"/>
        <v>SPS1980</v>
      </c>
      <c r="B1227" s="14" t="s">
        <v>36</v>
      </c>
      <c r="C1227" s="14" t="s">
        <v>75</v>
      </c>
      <c r="D1227" s="14">
        <v>1980</v>
      </c>
      <c r="E1227" s="14">
        <v>2.4637359999999998E-3</v>
      </c>
      <c r="F1227" s="14">
        <v>9.893097E-3</v>
      </c>
      <c r="G1227" s="14">
        <v>2.3721269999999999E-2</v>
      </c>
      <c r="H1227" s="14">
        <v>2</v>
      </c>
      <c r="I1227" s="14">
        <v>5</v>
      </c>
      <c r="J1227" s="14" t="s">
        <v>238</v>
      </c>
      <c r="K1227" s="14">
        <v>5</v>
      </c>
      <c r="L1227" s="14" t="str">
        <f>VLOOKUP($C1227,'Info on Coh Anal Stocks'!$A$6:$K$68,2,FALSE)</f>
        <v>PS</v>
      </c>
      <c r="M1227" s="14" t="str">
        <f>VLOOKUP($C1227,'Info on Coh Anal Stocks'!$A$6:$K$68,3,FALSE)</f>
        <v>SPS</v>
      </c>
      <c r="N1227" s="14" t="str">
        <f>VLOOKUP($C1227,'Info on Coh Anal Stocks'!$A$6:$K$68,4,FALSE)</f>
        <v>South Puget Sound Fall Fingerling</v>
      </c>
      <c r="O1227" s="14">
        <f>VLOOKUP($C1227,'Info on Coh Anal Stocks'!$A$6:$K$68,5,FALSE)</f>
        <v>3</v>
      </c>
      <c r="P1227" s="14">
        <f>VLOOKUP($C1227,'Info on Coh Anal Stocks'!$A$6:$K$68,6,FALSE)</f>
        <v>2</v>
      </c>
      <c r="Q1227" s="14">
        <f>VLOOKUP($C1227,'Info on Coh Anal Stocks'!$A$6:$K$68,7,FALSE)</f>
        <v>4</v>
      </c>
      <c r="R1227" s="14">
        <f>VLOOKUP($C1227,'Info on Coh Anal Stocks'!$A$6:$K$68,8,FALSE)</f>
        <v>5</v>
      </c>
      <c r="S1227" s="14">
        <f>VLOOKUP($C1227,'Info on Coh Anal Stocks'!$A$6:$K$68,9,FALSE)</f>
        <v>0</v>
      </c>
      <c r="T1227" s="14">
        <f>VLOOKUP($C1227,'Info on Coh Anal Stocks'!$A$6:$K$68,10,FALSE)</f>
        <v>3</v>
      </c>
      <c r="U1227">
        <f t="shared" si="77"/>
        <v>1981</v>
      </c>
      <c r="V1227" s="14">
        <f>VLOOKUP($C1227,'Info on Coh Anal Stocks'!$A$6:$K$68,10,FALSE)</f>
        <v>3</v>
      </c>
      <c r="W1227" t="str">
        <f t="shared" si="78"/>
        <v>ocean</v>
      </c>
      <c r="X1227">
        <f t="shared" si="79"/>
        <v>0</v>
      </c>
    </row>
    <row r="1228" spans="1:24" x14ac:dyDescent="0.25">
      <c r="A1228" s="14" t="str">
        <f t="shared" si="76"/>
        <v>SPS1981</v>
      </c>
      <c r="B1228" s="14" t="s">
        <v>36</v>
      </c>
      <c r="C1228" s="14" t="s">
        <v>75</v>
      </c>
      <c r="D1228" s="14">
        <v>1981</v>
      </c>
      <c r="E1228" s="14">
        <v>5.8042170000000004E-3</v>
      </c>
      <c r="F1228" s="14">
        <v>1.67314E-2</v>
      </c>
      <c r="G1228" s="14">
        <v>3.797553E-2</v>
      </c>
      <c r="H1228" s="14">
        <v>2</v>
      </c>
      <c r="I1228" s="14">
        <v>5</v>
      </c>
      <c r="J1228" s="14" t="s">
        <v>238</v>
      </c>
      <c r="K1228" s="14">
        <v>5</v>
      </c>
      <c r="L1228" s="14" t="str">
        <f>VLOOKUP($C1228,'Info on Coh Anal Stocks'!$A$6:$K$68,2,FALSE)</f>
        <v>PS</v>
      </c>
      <c r="M1228" s="14" t="str">
        <f>VLOOKUP($C1228,'Info on Coh Anal Stocks'!$A$6:$K$68,3,FALSE)</f>
        <v>SPS</v>
      </c>
      <c r="N1228" s="14" t="str">
        <f>VLOOKUP($C1228,'Info on Coh Anal Stocks'!$A$6:$K$68,4,FALSE)</f>
        <v>South Puget Sound Fall Fingerling</v>
      </c>
      <c r="O1228" s="14">
        <f>VLOOKUP($C1228,'Info on Coh Anal Stocks'!$A$6:$K$68,5,FALSE)</f>
        <v>3</v>
      </c>
      <c r="P1228" s="14">
        <f>VLOOKUP($C1228,'Info on Coh Anal Stocks'!$A$6:$K$68,6,FALSE)</f>
        <v>2</v>
      </c>
      <c r="Q1228" s="14">
        <f>VLOOKUP($C1228,'Info on Coh Anal Stocks'!$A$6:$K$68,7,FALSE)</f>
        <v>4</v>
      </c>
      <c r="R1228" s="14">
        <f>VLOOKUP($C1228,'Info on Coh Anal Stocks'!$A$6:$K$68,8,FALSE)</f>
        <v>5</v>
      </c>
      <c r="S1228" s="14">
        <f>VLOOKUP($C1228,'Info on Coh Anal Stocks'!$A$6:$K$68,9,FALSE)</f>
        <v>0</v>
      </c>
      <c r="T1228" s="14">
        <f>VLOOKUP($C1228,'Info on Coh Anal Stocks'!$A$6:$K$68,10,FALSE)</f>
        <v>3</v>
      </c>
      <c r="U1228">
        <f t="shared" si="77"/>
        <v>1982</v>
      </c>
      <c r="V1228" s="14">
        <f>VLOOKUP($C1228,'Info on Coh Anal Stocks'!$A$6:$K$68,10,FALSE)</f>
        <v>3</v>
      </c>
      <c r="W1228" t="str">
        <f t="shared" si="78"/>
        <v>ocean</v>
      </c>
      <c r="X1228">
        <f t="shared" si="79"/>
        <v>0</v>
      </c>
    </row>
    <row r="1229" spans="1:24" x14ac:dyDescent="0.25">
      <c r="A1229" s="14" t="str">
        <f t="shared" si="76"/>
        <v>SPS1982</v>
      </c>
      <c r="B1229" s="14" t="s">
        <v>36</v>
      </c>
      <c r="C1229" s="14" t="s">
        <v>75</v>
      </c>
      <c r="D1229" s="14">
        <v>1982</v>
      </c>
      <c r="E1229" s="19">
        <v>1.469412E-3</v>
      </c>
      <c r="F1229" s="14">
        <v>8.722413E-3</v>
      </c>
      <c r="G1229" s="14">
        <v>2.2475709999999999E-2</v>
      </c>
      <c r="H1229" s="14">
        <v>2</v>
      </c>
      <c r="I1229" s="14">
        <v>5</v>
      </c>
      <c r="J1229" s="14" t="s">
        <v>238</v>
      </c>
      <c r="K1229" s="14">
        <v>5</v>
      </c>
      <c r="L1229" s="14" t="str">
        <f>VLOOKUP($C1229,'Info on Coh Anal Stocks'!$A$6:$K$68,2,FALSE)</f>
        <v>PS</v>
      </c>
      <c r="M1229" s="14" t="str">
        <f>VLOOKUP($C1229,'Info on Coh Anal Stocks'!$A$6:$K$68,3,FALSE)</f>
        <v>SPS</v>
      </c>
      <c r="N1229" s="14" t="str">
        <f>VLOOKUP($C1229,'Info on Coh Anal Stocks'!$A$6:$K$68,4,FALSE)</f>
        <v>South Puget Sound Fall Fingerling</v>
      </c>
      <c r="O1229" s="14">
        <f>VLOOKUP($C1229,'Info on Coh Anal Stocks'!$A$6:$K$68,5,FALSE)</f>
        <v>3</v>
      </c>
      <c r="P1229" s="14">
        <f>VLOOKUP($C1229,'Info on Coh Anal Stocks'!$A$6:$K$68,6,FALSE)</f>
        <v>2</v>
      </c>
      <c r="Q1229" s="14">
        <f>VLOOKUP($C1229,'Info on Coh Anal Stocks'!$A$6:$K$68,7,FALSE)</f>
        <v>4</v>
      </c>
      <c r="R1229" s="14">
        <f>VLOOKUP($C1229,'Info on Coh Anal Stocks'!$A$6:$K$68,8,FALSE)</f>
        <v>5</v>
      </c>
      <c r="S1229" s="14">
        <f>VLOOKUP($C1229,'Info on Coh Anal Stocks'!$A$6:$K$68,9,FALSE)</f>
        <v>0</v>
      </c>
      <c r="T1229" s="14">
        <f>VLOOKUP($C1229,'Info on Coh Anal Stocks'!$A$6:$K$68,10,FALSE)</f>
        <v>3</v>
      </c>
      <c r="U1229">
        <f t="shared" si="77"/>
        <v>1983</v>
      </c>
      <c r="V1229" s="14">
        <f>VLOOKUP($C1229,'Info on Coh Anal Stocks'!$A$6:$K$68,10,FALSE)</f>
        <v>3</v>
      </c>
      <c r="W1229" t="str">
        <f t="shared" si="78"/>
        <v>ocean</v>
      </c>
      <c r="X1229">
        <f t="shared" si="79"/>
        <v>0</v>
      </c>
    </row>
    <row r="1230" spans="1:24" x14ac:dyDescent="0.25">
      <c r="A1230" s="14" t="str">
        <f t="shared" si="76"/>
        <v>SPS1983</v>
      </c>
      <c r="B1230" s="14" t="s">
        <v>36</v>
      </c>
      <c r="C1230" s="14" t="s">
        <v>75</v>
      </c>
      <c r="D1230" s="14">
        <v>1983</v>
      </c>
      <c r="E1230" s="19">
        <v>2.2024380000000001E-3</v>
      </c>
      <c r="F1230" s="14">
        <v>8.6016649999999997E-3</v>
      </c>
      <c r="G1230" s="14">
        <v>2.0919489999999999E-2</v>
      </c>
      <c r="H1230" s="14">
        <v>2</v>
      </c>
      <c r="I1230" s="14">
        <v>5</v>
      </c>
      <c r="J1230" s="14" t="s">
        <v>238</v>
      </c>
      <c r="K1230" s="14">
        <v>5</v>
      </c>
      <c r="L1230" s="14" t="str">
        <f>VLOOKUP($C1230,'Info on Coh Anal Stocks'!$A$6:$K$68,2,FALSE)</f>
        <v>PS</v>
      </c>
      <c r="M1230" s="14" t="str">
        <f>VLOOKUP($C1230,'Info on Coh Anal Stocks'!$A$6:$K$68,3,FALSE)</f>
        <v>SPS</v>
      </c>
      <c r="N1230" s="14" t="str">
        <f>VLOOKUP($C1230,'Info on Coh Anal Stocks'!$A$6:$K$68,4,FALSE)</f>
        <v>South Puget Sound Fall Fingerling</v>
      </c>
      <c r="O1230" s="14">
        <f>VLOOKUP($C1230,'Info on Coh Anal Stocks'!$A$6:$K$68,5,FALSE)</f>
        <v>3</v>
      </c>
      <c r="P1230" s="14">
        <f>VLOOKUP($C1230,'Info on Coh Anal Stocks'!$A$6:$K$68,6,FALSE)</f>
        <v>2</v>
      </c>
      <c r="Q1230" s="14">
        <f>VLOOKUP($C1230,'Info on Coh Anal Stocks'!$A$6:$K$68,7,FALSE)</f>
        <v>4</v>
      </c>
      <c r="R1230" s="14">
        <f>VLOOKUP($C1230,'Info on Coh Anal Stocks'!$A$6:$K$68,8,FALSE)</f>
        <v>5</v>
      </c>
      <c r="S1230" s="14">
        <f>VLOOKUP($C1230,'Info on Coh Anal Stocks'!$A$6:$K$68,9,FALSE)</f>
        <v>0</v>
      </c>
      <c r="T1230" s="14">
        <f>VLOOKUP($C1230,'Info on Coh Anal Stocks'!$A$6:$K$68,10,FALSE)</f>
        <v>3</v>
      </c>
      <c r="U1230">
        <f t="shared" si="77"/>
        <v>1984</v>
      </c>
      <c r="V1230" s="14">
        <f>VLOOKUP($C1230,'Info on Coh Anal Stocks'!$A$6:$K$68,10,FALSE)</f>
        <v>3</v>
      </c>
      <c r="W1230" t="str">
        <f t="shared" si="78"/>
        <v>ocean</v>
      </c>
      <c r="X1230">
        <f t="shared" si="79"/>
        <v>0</v>
      </c>
    </row>
    <row r="1231" spans="1:24" x14ac:dyDescent="0.25">
      <c r="A1231" s="14" t="str">
        <f t="shared" si="76"/>
        <v>SPS1984</v>
      </c>
      <c r="B1231" s="14" t="s">
        <v>36</v>
      </c>
      <c r="C1231" s="14" t="s">
        <v>75</v>
      </c>
      <c r="D1231" s="14">
        <v>1984</v>
      </c>
      <c r="E1231" s="19">
        <v>3.448825E-3</v>
      </c>
      <c r="F1231" s="19">
        <v>1.553642E-2</v>
      </c>
      <c r="G1231" s="14">
        <v>3.844243E-2</v>
      </c>
      <c r="H1231" s="14">
        <v>2</v>
      </c>
      <c r="I1231" s="14">
        <v>5</v>
      </c>
      <c r="J1231" s="14" t="s">
        <v>238</v>
      </c>
      <c r="K1231" s="14">
        <v>5</v>
      </c>
      <c r="L1231" s="14" t="str">
        <f>VLOOKUP($C1231,'Info on Coh Anal Stocks'!$A$6:$K$68,2,FALSE)</f>
        <v>PS</v>
      </c>
      <c r="M1231" s="14" t="str">
        <f>VLOOKUP($C1231,'Info on Coh Anal Stocks'!$A$6:$K$68,3,FALSE)</f>
        <v>SPS</v>
      </c>
      <c r="N1231" s="14" t="str">
        <f>VLOOKUP($C1231,'Info on Coh Anal Stocks'!$A$6:$K$68,4,FALSE)</f>
        <v>South Puget Sound Fall Fingerling</v>
      </c>
      <c r="O1231" s="14">
        <f>VLOOKUP($C1231,'Info on Coh Anal Stocks'!$A$6:$K$68,5,FALSE)</f>
        <v>3</v>
      </c>
      <c r="P1231" s="14">
        <f>VLOOKUP($C1231,'Info on Coh Anal Stocks'!$A$6:$K$68,6,FALSE)</f>
        <v>2</v>
      </c>
      <c r="Q1231" s="14">
        <f>VLOOKUP($C1231,'Info on Coh Anal Stocks'!$A$6:$K$68,7,FALSE)</f>
        <v>4</v>
      </c>
      <c r="R1231" s="14">
        <f>VLOOKUP($C1231,'Info on Coh Anal Stocks'!$A$6:$K$68,8,FALSE)</f>
        <v>5</v>
      </c>
      <c r="S1231" s="14">
        <f>VLOOKUP($C1231,'Info on Coh Anal Stocks'!$A$6:$K$68,9,FALSE)</f>
        <v>0</v>
      </c>
      <c r="T1231" s="14">
        <f>VLOOKUP($C1231,'Info on Coh Anal Stocks'!$A$6:$K$68,10,FALSE)</f>
        <v>3</v>
      </c>
      <c r="U1231">
        <f t="shared" si="77"/>
        <v>1985</v>
      </c>
      <c r="V1231" s="14">
        <f>VLOOKUP($C1231,'Info on Coh Anal Stocks'!$A$6:$K$68,10,FALSE)</f>
        <v>3</v>
      </c>
      <c r="W1231" t="str">
        <f t="shared" si="78"/>
        <v>ocean</v>
      </c>
      <c r="X1231">
        <f t="shared" si="79"/>
        <v>0</v>
      </c>
    </row>
    <row r="1232" spans="1:24" x14ac:dyDescent="0.25">
      <c r="A1232" s="14" t="str">
        <f t="shared" si="76"/>
        <v>SPS1985</v>
      </c>
      <c r="B1232" s="14" t="s">
        <v>36</v>
      </c>
      <c r="C1232" s="14" t="s">
        <v>75</v>
      </c>
      <c r="D1232" s="14">
        <v>1985</v>
      </c>
      <c r="E1232" s="14">
        <v>5.1450889999999998E-4</v>
      </c>
      <c r="F1232" s="14">
        <v>3.9276099999999998E-3</v>
      </c>
      <c r="G1232" s="14">
        <v>1.099199E-2</v>
      </c>
      <c r="H1232" s="14">
        <v>2</v>
      </c>
      <c r="I1232" s="14">
        <v>5</v>
      </c>
      <c r="J1232" s="14" t="s">
        <v>238</v>
      </c>
      <c r="K1232" s="14">
        <v>5</v>
      </c>
      <c r="L1232" s="14" t="str">
        <f>VLOOKUP($C1232,'Info on Coh Anal Stocks'!$A$6:$K$68,2,FALSE)</f>
        <v>PS</v>
      </c>
      <c r="M1232" s="14" t="str">
        <f>VLOOKUP($C1232,'Info on Coh Anal Stocks'!$A$6:$K$68,3,FALSE)</f>
        <v>SPS</v>
      </c>
      <c r="N1232" s="14" t="str">
        <f>VLOOKUP($C1232,'Info on Coh Anal Stocks'!$A$6:$K$68,4,FALSE)</f>
        <v>South Puget Sound Fall Fingerling</v>
      </c>
      <c r="O1232" s="14">
        <f>VLOOKUP($C1232,'Info on Coh Anal Stocks'!$A$6:$K$68,5,FALSE)</f>
        <v>3</v>
      </c>
      <c r="P1232" s="14">
        <f>VLOOKUP($C1232,'Info on Coh Anal Stocks'!$A$6:$K$68,6,FALSE)</f>
        <v>2</v>
      </c>
      <c r="Q1232" s="14">
        <f>VLOOKUP($C1232,'Info on Coh Anal Stocks'!$A$6:$K$68,7,FALSE)</f>
        <v>4</v>
      </c>
      <c r="R1232" s="14">
        <f>VLOOKUP($C1232,'Info on Coh Anal Stocks'!$A$6:$K$68,8,FALSE)</f>
        <v>5</v>
      </c>
      <c r="S1232" s="14">
        <f>VLOOKUP($C1232,'Info on Coh Anal Stocks'!$A$6:$K$68,9,FALSE)</f>
        <v>0</v>
      </c>
      <c r="T1232" s="14">
        <f>VLOOKUP($C1232,'Info on Coh Anal Stocks'!$A$6:$K$68,10,FALSE)</f>
        <v>3</v>
      </c>
      <c r="U1232">
        <f t="shared" si="77"/>
        <v>1986</v>
      </c>
      <c r="V1232" s="14">
        <f>VLOOKUP($C1232,'Info on Coh Anal Stocks'!$A$6:$K$68,10,FALSE)</f>
        <v>3</v>
      </c>
      <c r="W1232" t="str">
        <f t="shared" si="78"/>
        <v>ocean</v>
      </c>
      <c r="X1232">
        <f t="shared" si="79"/>
        <v>0</v>
      </c>
    </row>
    <row r="1233" spans="1:24" x14ac:dyDescent="0.25">
      <c r="A1233" s="14" t="str">
        <f t="shared" si="76"/>
        <v>SPS1986</v>
      </c>
      <c r="B1233" s="14" t="s">
        <v>36</v>
      </c>
      <c r="C1233" s="14" t="s">
        <v>75</v>
      </c>
      <c r="D1233" s="14">
        <v>1986</v>
      </c>
      <c r="E1233" s="19">
        <v>3.7253709999999999E-3</v>
      </c>
      <c r="F1233" s="14">
        <v>2.0681890000000001E-2</v>
      </c>
      <c r="G1233" s="14">
        <v>5.4755959999999999E-2</v>
      </c>
      <c r="H1233" s="14">
        <v>2</v>
      </c>
      <c r="I1233" s="14">
        <v>5</v>
      </c>
      <c r="J1233" s="14" t="s">
        <v>238</v>
      </c>
      <c r="K1233" s="14">
        <v>5</v>
      </c>
      <c r="L1233" s="14" t="str">
        <f>VLOOKUP($C1233,'Info on Coh Anal Stocks'!$A$6:$K$68,2,FALSE)</f>
        <v>PS</v>
      </c>
      <c r="M1233" s="14" t="str">
        <f>VLOOKUP($C1233,'Info on Coh Anal Stocks'!$A$6:$K$68,3,FALSE)</f>
        <v>SPS</v>
      </c>
      <c r="N1233" s="14" t="str">
        <f>VLOOKUP($C1233,'Info on Coh Anal Stocks'!$A$6:$K$68,4,FALSE)</f>
        <v>South Puget Sound Fall Fingerling</v>
      </c>
      <c r="O1233" s="14">
        <f>VLOOKUP($C1233,'Info on Coh Anal Stocks'!$A$6:$K$68,5,FALSE)</f>
        <v>3</v>
      </c>
      <c r="P1233" s="14">
        <f>VLOOKUP($C1233,'Info on Coh Anal Stocks'!$A$6:$K$68,6,FALSE)</f>
        <v>2</v>
      </c>
      <c r="Q1233" s="14">
        <f>VLOOKUP($C1233,'Info on Coh Anal Stocks'!$A$6:$K$68,7,FALSE)</f>
        <v>4</v>
      </c>
      <c r="R1233" s="14">
        <f>VLOOKUP($C1233,'Info on Coh Anal Stocks'!$A$6:$K$68,8,FALSE)</f>
        <v>5</v>
      </c>
      <c r="S1233" s="14">
        <f>VLOOKUP($C1233,'Info on Coh Anal Stocks'!$A$6:$K$68,9,FALSE)</f>
        <v>0</v>
      </c>
      <c r="T1233" s="14">
        <f>VLOOKUP($C1233,'Info on Coh Anal Stocks'!$A$6:$K$68,10,FALSE)</f>
        <v>3</v>
      </c>
      <c r="U1233">
        <f t="shared" si="77"/>
        <v>1987</v>
      </c>
      <c r="V1233" s="14">
        <f>VLOOKUP($C1233,'Info on Coh Anal Stocks'!$A$6:$K$68,10,FALSE)</f>
        <v>3</v>
      </c>
      <c r="W1233" t="str">
        <f t="shared" si="78"/>
        <v>ocean</v>
      </c>
      <c r="X1233">
        <f t="shared" si="79"/>
        <v>0</v>
      </c>
    </row>
    <row r="1234" spans="1:24" x14ac:dyDescent="0.25">
      <c r="A1234" s="14" t="str">
        <f t="shared" si="76"/>
        <v>SPS1987</v>
      </c>
      <c r="B1234" s="14" t="s">
        <v>36</v>
      </c>
      <c r="C1234" s="14" t="s">
        <v>75</v>
      </c>
      <c r="D1234" s="14">
        <v>1987</v>
      </c>
      <c r="E1234" s="14">
        <v>4.7257359999999999E-4</v>
      </c>
      <c r="F1234" s="14">
        <v>3.0757660000000002E-3</v>
      </c>
      <c r="G1234" s="14">
        <v>7.9776429999999995E-3</v>
      </c>
      <c r="H1234" s="14">
        <v>2</v>
      </c>
      <c r="I1234" s="14">
        <v>5</v>
      </c>
      <c r="J1234" s="14" t="s">
        <v>238</v>
      </c>
      <c r="K1234" s="14">
        <v>5</v>
      </c>
      <c r="L1234" s="14" t="str">
        <f>VLOOKUP($C1234,'Info on Coh Anal Stocks'!$A$6:$K$68,2,FALSE)</f>
        <v>PS</v>
      </c>
      <c r="M1234" s="14" t="str">
        <f>VLOOKUP($C1234,'Info on Coh Anal Stocks'!$A$6:$K$68,3,FALSE)</f>
        <v>SPS</v>
      </c>
      <c r="N1234" s="14" t="str">
        <f>VLOOKUP($C1234,'Info on Coh Anal Stocks'!$A$6:$K$68,4,FALSE)</f>
        <v>South Puget Sound Fall Fingerling</v>
      </c>
      <c r="O1234" s="14">
        <f>VLOOKUP($C1234,'Info on Coh Anal Stocks'!$A$6:$K$68,5,FALSE)</f>
        <v>3</v>
      </c>
      <c r="P1234" s="14">
        <f>VLOOKUP($C1234,'Info on Coh Anal Stocks'!$A$6:$K$68,6,FALSE)</f>
        <v>2</v>
      </c>
      <c r="Q1234" s="14">
        <f>VLOOKUP($C1234,'Info on Coh Anal Stocks'!$A$6:$K$68,7,FALSE)</f>
        <v>4</v>
      </c>
      <c r="R1234" s="14">
        <f>VLOOKUP($C1234,'Info on Coh Anal Stocks'!$A$6:$K$68,8,FALSE)</f>
        <v>5</v>
      </c>
      <c r="S1234" s="14">
        <f>VLOOKUP($C1234,'Info on Coh Anal Stocks'!$A$6:$K$68,9,FALSE)</f>
        <v>0</v>
      </c>
      <c r="T1234" s="14">
        <f>VLOOKUP($C1234,'Info on Coh Anal Stocks'!$A$6:$K$68,10,FALSE)</f>
        <v>3</v>
      </c>
      <c r="U1234">
        <f t="shared" si="77"/>
        <v>1988</v>
      </c>
      <c r="V1234" s="14">
        <f>VLOOKUP($C1234,'Info on Coh Anal Stocks'!$A$6:$K$68,10,FALSE)</f>
        <v>3</v>
      </c>
      <c r="W1234" t="str">
        <f t="shared" si="78"/>
        <v>ocean</v>
      </c>
      <c r="X1234">
        <f t="shared" si="79"/>
        <v>0</v>
      </c>
    </row>
    <row r="1235" spans="1:24" x14ac:dyDescent="0.25">
      <c r="A1235" s="14" t="str">
        <f t="shared" si="76"/>
        <v>SPS1988</v>
      </c>
      <c r="B1235" s="14" t="s">
        <v>36</v>
      </c>
      <c r="C1235" s="14" t="s">
        <v>75</v>
      </c>
      <c r="D1235" s="14">
        <v>1988</v>
      </c>
      <c r="E1235" s="14">
        <v>9.8985130000000003E-4</v>
      </c>
      <c r="F1235" s="14">
        <v>5.007404E-3</v>
      </c>
      <c r="G1235" s="14">
        <v>1.426989E-2</v>
      </c>
      <c r="H1235" s="14">
        <v>2</v>
      </c>
      <c r="I1235" s="14">
        <v>5</v>
      </c>
      <c r="J1235" s="14" t="s">
        <v>238</v>
      </c>
      <c r="K1235" s="14">
        <v>5</v>
      </c>
      <c r="L1235" s="14" t="str">
        <f>VLOOKUP($C1235,'Info on Coh Anal Stocks'!$A$6:$K$68,2,FALSE)</f>
        <v>PS</v>
      </c>
      <c r="M1235" s="14" t="str">
        <f>VLOOKUP($C1235,'Info on Coh Anal Stocks'!$A$6:$K$68,3,FALSE)</f>
        <v>SPS</v>
      </c>
      <c r="N1235" s="14" t="str">
        <f>VLOOKUP($C1235,'Info on Coh Anal Stocks'!$A$6:$K$68,4,FALSE)</f>
        <v>South Puget Sound Fall Fingerling</v>
      </c>
      <c r="O1235" s="14">
        <f>VLOOKUP($C1235,'Info on Coh Anal Stocks'!$A$6:$K$68,5,FALSE)</f>
        <v>3</v>
      </c>
      <c r="P1235" s="14">
        <f>VLOOKUP($C1235,'Info on Coh Anal Stocks'!$A$6:$K$68,6,FALSE)</f>
        <v>2</v>
      </c>
      <c r="Q1235" s="14">
        <f>VLOOKUP($C1235,'Info on Coh Anal Stocks'!$A$6:$K$68,7,FALSE)</f>
        <v>4</v>
      </c>
      <c r="R1235" s="14">
        <f>VLOOKUP($C1235,'Info on Coh Anal Stocks'!$A$6:$K$68,8,FALSE)</f>
        <v>5</v>
      </c>
      <c r="S1235" s="14">
        <f>VLOOKUP($C1235,'Info on Coh Anal Stocks'!$A$6:$K$68,9,FALSE)</f>
        <v>0</v>
      </c>
      <c r="T1235" s="14">
        <f>VLOOKUP($C1235,'Info on Coh Anal Stocks'!$A$6:$K$68,10,FALSE)</f>
        <v>3</v>
      </c>
      <c r="U1235">
        <f t="shared" si="77"/>
        <v>1989</v>
      </c>
      <c r="V1235" s="14">
        <f>VLOOKUP($C1235,'Info on Coh Anal Stocks'!$A$6:$K$68,10,FALSE)</f>
        <v>3</v>
      </c>
      <c r="W1235" t="str">
        <f t="shared" si="78"/>
        <v>ocean</v>
      </c>
      <c r="X1235">
        <f t="shared" si="79"/>
        <v>0</v>
      </c>
    </row>
    <row r="1236" spans="1:24" x14ac:dyDescent="0.25">
      <c r="A1236" s="14" t="str">
        <f t="shared" si="76"/>
        <v>SPS1989</v>
      </c>
      <c r="B1236" s="14" t="s">
        <v>36</v>
      </c>
      <c r="C1236" s="14" t="s">
        <v>75</v>
      </c>
      <c r="D1236" s="14">
        <v>1989</v>
      </c>
      <c r="E1236" s="14">
        <v>2.0176929999999999E-4</v>
      </c>
      <c r="F1236" s="14">
        <v>1.5821190000000001E-3</v>
      </c>
      <c r="G1236" s="14">
        <v>4.3874159999999999E-3</v>
      </c>
      <c r="H1236" s="14">
        <v>2</v>
      </c>
      <c r="I1236" s="14">
        <v>5</v>
      </c>
      <c r="J1236" s="14" t="s">
        <v>238</v>
      </c>
      <c r="K1236" s="14">
        <v>5</v>
      </c>
      <c r="L1236" s="14" t="str">
        <f>VLOOKUP($C1236,'Info on Coh Anal Stocks'!$A$6:$K$68,2,FALSE)</f>
        <v>PS</v>
      </c>
      <c r="M1236" s="14" t="str">
        <f>VLOOKUP($C1236,'Info on Coh Anal Stocks'!$A$6:$K$68,3,FALSE)</f>
        <v>SPS</v>
      </c>
      <c r="N1236" s="14" t="str">
        <f>VLOOKUP($C1236,'Info on Coh Anal Stocks'!$A$6:$K$68,4,FALSE)</f>
        <v>South Puget Sound Fall Fingerling</v>
      </c>
      <c r="O1236" s="14">
        <f>VLOOKUP($C1236,'Info on Coh Anal Stocks'!$A$6:$K$68,5,FALSE)</f>
        <v>3</v>
      </c>
      <c r="P1236" s="14">
        <f>VLOOKUP($C1236,'Info on Coh Anal Stocks'!$A$6:$K$68,6,FALSE)</f>
        <v>2</v>
      </c>
      <c r="Q1236" s="14">
        <f>VLOOKUP($C1236,'Info on Coh Anal Stocks'!$A$6:$K$68,7,FALSE)</f>
        <v>4</v>
      </c>
      <c r="R1236" s="14">
        <f>VLOOKUP($C1236,'Info on Coh Anal Stocks'!$A$6:$K$68,8,FALSE)</f>
        <v>5</v>
      </c>
      <c r="S1236" s="14">
        <f>VLOOKUP($C1236,'Info on Coh Anal Stocks'!$A$6:$K$68,9,FALSE)</f>
        <v>0</v>
      </c>
      <c r="T1236" s="14">
        <f>VLOOKUP($C1236,'Info on Coh Anal Stocks'!$A$6:$K$68,10,FALSE)</f>
        <v>3</v>
      </c>
      <c r="U1236">
        <f t="shared" si="77"/>
        <v>1990</v>
      </c>
      <c r="V1236" s="14">
        <f>VLOOKUP($C1236,'Info on Coh Anal Stocks'!$A$6:$K$68,10,FALSE)</f>
        <v>3</v>
      </c>
      <c r="W1236" t="str">
        <f t="shared" si="78"/>
        <v>ocean</v>
      </c>
      <c r="X1236">
        <f t="shared" si="79"/>
        <v>0</v>
      </c>
    </row>
    <row r="1237" spans="1:24" x14ac:dyDescent="0.25">
      <c r="A1237" s="14" t="str">
        <f t="shared" si="76"/>
        <v>SPS1990</v>
      </c>
      <c r="B1237" s="14" t="s">
        <v>36</v>
      </c>
      <c r="C1237" s="14" t="s">
        <v>75</v>
      </c>
      <c r="D1237" s="14">
        <v>1990</v>
      </c>
      <c r="E1237" s="14">
        <v>1.226712E-3</v>
      </c>
      <c r="F1237" s="14">
        <v>7.3134879999999999E-3</v>
      </c>
      <c r="G1237" s="14">
        <v>1.9385349999999999E-2</v>
      </c>
      <c r="H1237" s="14">
        <v>2</v>
      </c>
      <c r="I1237" s="14">
        <v>5</v>
      </c>
      <c r="J1237" s="14" t="s">
        <v>238</v>
      </c>
      <c r="K1237" s="14">
        <v>5</v>
      </c>
      <c r="L1237" s="14" t="str">
        <f>VLOOKUP($C1237,'Info on Coh Anal Stocks'!$A$6:$K$68,2,FALSE)</f>
        <v>PS</v>
      </c>
      <c r="M1237" s="14" t="str">
        <f>VLOOKUP($C1237,'Info on Coh Anal Stocks'!$A$6:$K$68,3,FALSE)</f>
        <v>SPS</v>
      </c>
      <c r="N1237" s="14" t="str">
        <f>VLOOKUP($C1237,'Info on Coh Anal Stocks'!$A$6:$K$68,4,FALSE)</f>
        <v>South Puget Sound Fall Fingerling</v>
      </c>
      <c r="O1237" s="14">
        <f>VLOOKUP($C1237,'Info on Coh Anal Stocks'!$A$6:$K$68,5,FALSE)</f>
        <v>3</v>
      </c>
      <c r="P1237" s="14">
        <f>VLOOKUP($C1237,'Info on Coh Anal Stocks'!$A$6:$K$68,6,FALSE)</f>
        <v>2</v>
      </c>
      <c r="Q1237" s="14">
        <f>VLOOKUP($C1237,'Info on Coh Anal Stocks'!$A$6:$K$68,7,FALSE)</f>
        <v>4</v>
      </c>
      <c r="R1237" s="14">
        <f>VLOOKUP($C1237,'Info on Coh Anal Stocks'!$A$6:$K$68,8,FALSE)</f>
        <v>5</v>
      </c>
      <c r="S1237" s="14">
        <f>VLOOKUP($C1237,'Info on Coh Anal Stocks'!$A$6:$K$68,9,FALSE)</f>
        <v>0</v>
      </c>
      <c r="T1237" s="14">
        <f>VLOOKUP($C1237,'Info on Coh Anal Stocks'!$A$6:$K$68,10,FALSE)</f>
        <v>3</v>
      </c>
      <c r="U1237">
        <f t="shared" si="77"/>
        <v>1991</v>
      </c>
      <c r="V1237" s="14">
        <f>VLOOKUP($C1237,'Info on Coh Anal Stocks'!$A$6:$K$68,10,FALSE)</f>
        <v>3</v>
      </c>
      <c r="W1237" t="str">
        <f t="shared" si="78"/>
        <v>ocean</v>
      </c>
      <c r="X1237">
        <f t="shared" si="79"/>
        <v>0</v>
      </c>
    </row>
    <row r="1238" spans="1:24" x14ac:dyDescent="0.25">
      <c r="A1238" s="14" t="str">
        <f t="shared" si="76"/>
        <v>SPS1991</v>
      </c>
      <c r="B1238" s="14" t="s">
        <v>36</v>
      </c>
      <c r="C1238" s="14" t="s">
        <v>75</v>
      </c>
      <c r="D1238" s="14">
        <v>1991</v>
      </c>
      <c r="E1238" s="14">
        <v>4.1585409999999999E-4</v>
      </c>
      <c r="F1238" s="14">
        <v>2.3108320000000001E-3</v>
      </c>
      <c r="G1238" s="14">
        <v>6.6394640000000003E-3</v>
      </c>
      <c r="H1238" s="14">
        <v>2</v>
      </c>
      <c r="I1238" s="14">
        <v>5</v>
      </c>
      <c r="J1238" s="14" t="s">
        <v>238</v>
      </c>
      <c r="K1238" s="14">
        <v>5</v>
      </c>
      <c r="L1238" s="14" t="str">
        <f>VLOOKUP($C1238,'Info on Coh Anal Stocks'!$A$6:$K$68,2,FALSE)</f>
        <v>PS</v>
      </c>
      <c r="M1238" s="14" t="str">
        <f>VLOOKUP($C1238,'Info on Coh Anal Stocks'!$A$6:$K$68,3,FALSE)</f>
        <v>SPS</v>
      </c>
      <c r="N1238" s="14" t="str">
        <f>VLOOKUP($C1238,'Info on Coh Anal Stocks'!$A$6:$K$68,4,FALSE)</f>
        <v>South Puget Sound Fall Fingerling</v>
      </c>
      <c r="O1238" s="14">
        <f>VLOOKUP($C1238,'Info on Coh Anal Stocks'!$A$6:$K$68,5,FALSE)</f>
        <v>3</v>
      </c>
      <c r="P1238" s="14">
        <f>VLOOKUP($C1238,'Info on Coh Anal Stocks'!$A$6:$K$68,6,FALSE)</f>
        <v>2</v>
      </c>
      <c r="Q1238" s="14">
        <f>VLOOKUP($C1238,'Info on Coh Anal Stocks'!$A$6:$K$68,7,FALSE)</f>
        <v>4</v>
      </c>
      <c r="R1238" s="14">
        <f>VLOOKUP($C1238,'Info on Coh Anal Stocks'!$A$6:$K$68,8,FALSE)</f>
        <v>5</v>
      </c>
      <c r="S1238" s="14">
        <f>VLOOKUP($C1238,'Info on Coh Anal Stocks'!$A$6:$K$68,9,FALSE)</f>
        <v>0</v>
      </c>
      <c r="T1238" s="14">
        <f>VLOOKUP($C1238,'Info on Coh Anal Stocks'!$A$6:$K$68,10,FALSE)</f>
        <v>3</v>
      </c>
      <c r="U1238">
        <f t="shared" si="77"/>
        <v>1992</v>
      </c>
      <c r="V1238" s="14">
        <f>VLOOKUP($C1238,'Info on Coh Anal Stocks'!$A$6:$K$68,10,FALSE)</f>
        <v>3</v>
      </c>
      <c r="W1238" t="str">
        <f t="shared" si="78"/>
        <v>ocean</v>
      </c>
      <c r="X1238">
        <f t="shared" si="79"/>
        <v>0</v>
      </c>
    </row>
    <row r="1239" spans="1:24" x14ac:dyDescent="0.25">
      <c r="A1239" s="14" t="str">
        <f t="shared" si="76"/>
        <v>SPS1992</v>
      </c>
      <c r="B1239" s="14" t="s">
        <v>36</v>
      </c>
      <c r="C1239" s="14" t="s">
        <v>75</v>
      </c>
      <c r="D1239" s="14">
        <v>1992</v>
      </c>
      <c r="E1239" s="14">
        <v>1.835618E-3</v>
      </c>
      <c r="F1239" s="14">
        <v>1.3864680000000001E-2</v>
      </c>
      <c r="G1239" s="14">
        <v>3.5718760000000002E-2</v>
      </c>
      <c r="H1239" s="14">
        <v>2</v>
      </c>
      <c r="I1239" s="14">
        <v>5</v>
      </c>
      <c r="J1239" s="14" t="s">
        <v>238</v>
      </c>
      <c r="K1239" s="14">
        <v>5</v>
      </c>
      <c r="L1239" s="14" t="str">
        <f>VLOOKUP($C1239,'Info on Coh Anal Stocks'!$A$6:$K$68,2,FALSE)</f>
        <v>PS</v>
      </c>
      <c r="M1239" s="14" t="str">
        <f>VLOOKUP($C1239,'Info on Coh Anal Stocks'!$A$6:$K$68,3,FALSE)</f>
        <v>SPS</v>
      </c>
      <c r="N1239" s="14" t="str">
        <f>VLOOKUP($C1239,'Info on Coh Anal Stocks'!$A$6:$K$68,4,FALSE)</f>
        <v>South Puget Sound Fall Fingerling</v>
      </c>
      <c r="O1239" s="14">
        <f>VLOOKUP($C1239,'Info on Coh Anal Stocks'!$A$6:$K$68,5,FALSE)</f>
        <v>3</v>
      </c>
      <c r="P1239" s="14">
        <f>VLOOKUP($C1239,'Info on Coh Anal Stocks'!$A$6:$K$68,6,FALSE)</f>
        <v>2</v>
      </c>
      <c r="Q1239" s="14">
        <f>VLOOKUP($C1239,'Info on Coh Anal Stocks'!$A$6:$K$68,7,FALSE)</f>
        <v>4</v>
      </c>
      <c r="R1239" s="14">
        <f>VLOOKUP($C1239,'Info on Coh Anal Stocks'!$A$6:$K$68,8,FALSE)</f>
        <v>5</v>
      </c>
      <c r="S1239" s="14">
        <f>VLOOKUP($C1239,'Info on Coh Anal Stocks'!$A$6:$K$68,9,FALSE)</f>
        <v>0</v>
      </c>
      <c r="T1239" s="14">
        <f>VLOOKUP($C1239,'Info on Coh Anal Stocks'!$A$6:$K$68,10,FALSE)</f>
        <v>3</v>
      </c>
      <c r="U1239">
        <f t="shared" si="77"/>
        <v>1993</v>
      </c>
      <c r="V1239" s="14">
        <f>VLOOKUP($C1239,'Info on Coh Anal Stocks'!$A$6:$K$68,10,FALSE)</f>
        <v>3</v>
      </c>
      <c r="W1239" t="str">
        <f t="shared" si="78"/>
        <v>ocean</v>
      </c>
      <c r="X1239">
        <f t="shared" si="79"/>
        <v>0</v>
      </c>
    </row>
    <row r="1240" spans="1:24" x14ac:dyDescent="0.25">
      <c r="A1240" s="14" t="str">
        <f t="shared" si="76"/>
        <v>SPS1993</v>
      </c>
      <c r="B1240" s="14" t="s">
        <v>36</v>
      </c>
      <c r="C1240" s="14" t="s">
        <v>75</v>
      </c>
      <c r="D1240" s="14">
        <v>1993</v>
      </c>
      <c r="E1240" s="14">
        <v>2.8607670000000002E-3</v>
      </c>
      <c r="F1240" s="14">
        <v>1.531593E-2</v>
      </c>
      <c r="G1240" s="14">
        <v>3.8772559999999998E-2</v>
      </c>
      <c r="H1240" s="14">
        <v>2</v>
      </c>
      <c r="I1240" s="14">
        <v>5</v>
      </c>
      <c r="J1240" s="14" t="s">
        <v>238</v>
      </c>
      <c r="K1240" s="14">
        <v>5</v>
      </c>
      <c r="L1240" s="14" t="str">
        <f>VLOOKUP($C1240,'Info on Coh Anal Stocks'!$A$6:$K$68,2,FALSE)</f>
        <v>PS</v>
      </c>
      <c r="M1240" s="14" t="str">
        <f>VLOOKUP($C1240,'Info on Coh Anal Stocks'!$A$6:$K$68,3,FALSE)</f>
        <v>SPS</v>
      </c>
      <c r="N1240" s="14" t="str">
        <f>VLOOKUP($C1240,'Info on Coh Anal Stocks'!$A$6:$K$68,4,FALSE)</f>
        <v>South Puget Sound Fall Fingerling</v>
      </c>
      <c r="O1240" s="14">
        <f>VLOOKUP($C1240,'Info on Coh Anal Stocks'!$A$6:$K$68,5,FALSE)</f>
        <v>3</v>
      </c>
      <c r="P1240" s="14">
        <f>VLOOKUP($C1240,'Info on Coh Anal Stocks'!$A$6:$K$68,6,FALSE)</f>
        <v>2</v>
      </c>
      <c r="Q1240" s="14">
        <f>VLOOKUP($C1240,'Info on Coh Anal Stocks'!$A$6:$K$68,7,FALSE)</f>
        <v>4</v>
      </c>
      <c r="R1240" s="14">
        <f>VLOOKUP($C1240,'Info on Coh Anal Stocks'!$A$6:$K$68,8,FALSE)</f>
        <v>5</v>
      </c>
      <c r="S1240" s="14">
        <f>VLOOKUP($C1240,'Info on Coh Anal Stocks'!$A$6:$K$68,9,FALSE)</f>
        <v>0</v>
      </c>
      <c r="T1240" s="14">
        <f>VLOOKUP($C1240,'Info on Coh Anal Stocks'!$A$6:$K$68,10,FALSE)</f>
        <v>3</v>
      </c>
      <c r="U1240">
        <f t="shared" si="77"/>
        <v>1994</v>
      </c>
      <c r="V1240" s="14">
        <f>VLOOKUP($C1240,'Info on Coh Anal Stocks'!$A$6:$K$68,10,FALSE)</f>
        <v>3</v>
      </c>
      <c r="W1240" t="str">
        <f t="shared" si="78"/>
        <v>ocean</v>
      </c>
      <c r="X1240">
        <f t="shared" si="79"/>
        <v>0</v>
      </c>
    </row>
    <row r="1241" spans="1:24" x14ac:dyDescent="0.25">
      <c r="A1241" s="14" t="str">
        <f t="shared" si="76"/>
        <v>SPS1994</v>
      </c>
      <c r="B1241" s="14" t="s">
        <v>36</v>
      </c>
      <c r="C1241" s="14" t="s">
        <v>75</v>
      </c>
      <c r="D1241" s="14">
        <v>1994</v>
      </c>
      <c r="E1241" s="14">
        <v>6.8844730000000001E-4</v>
      </c>
      <c r="F1241" s="14">
        <v>4.6466210000000001E-3</v>
      </c>
      <c r="G1241" s="14">
        <v>1.312346E-2</v>
      </c>
      <c r="H1241" s="14">
        <v>2</v>
      </c>
      <c r="I1241" s="14">
        <v>5</v>
      </c>
      <c r="J1241" s="14" t="s">
        <v>238</v>
      </c>
      <c r="K1241" s="14">
        <v>5</v>
      </c>
      <c r="L1241" s="14" t="str">
        <f>VLOOKUP($C1241,'Info on Coh Anal Stocks'!$A$6:$K$68,2,FALSE)</f>
        <v>PS</v>
      </c>
      <c r="M1241" s="14" t="str">
        <f>VLOOKUP($C1241,'Info on Coh Anal Stocks'!$A$6:$K$68,3,FALSE)</f>
        <v>SPS</v>
      </c>
      <c r="N1241" s="14" t="str">
        <f>VLOOKUP($C1241,'Info on Coh Anal Stocks'!$A$6:$K$68,4,FALSE)</f>
        <v>South Puget Sound Fall Fingerling</v>
      </c>
      <c r="O1241" s="14">
        <f>VLOOKUP($C1241,'Info on Coh Anal Stocks'!$A$6:$K$68,5,FALSE)</f>
        <v>3</v>
      </c>
      <c r="P1241" s="14">
        <f>VLOOKUP($C1241,'Info on Coh Anal Stocks'!$A$6:$K$68,6,FALSE)</f>
        <v>2</v>
      </c>
      <c r="Q1241" s="14">
        <f>VLOOKUP($C1241,'Info on Coh Anal Stocks'!$A$6:$K$68,7,FALSE)</f>
        <v>4</v>
      </c>
      <c r="R1241" s="14">
        <f>VLOOKUP($C1241,'Info on Coh Anal Stocks'!$A$6:$K$68,8,FALSE)</f>
        <v>5</v>
      </c>
      <c r="S1241" s="14">
        <f>VLOOKUP($C1241,'Info on Coh Anal Stocks'!$A$6:$K$68,9,FALSE)</f>
        <v>0</v>
      </c>
      <c r="T1241" s="14">
        <f>VLOOKUP($C1241,'Info on Coh Anal Stocks'!$A$6:$K$68,10,FALSE)</f>
        <v>3</v>
      </c>
      <c r="U1241">
        <f t="shared" si="77"/>
        <v>1995</v>
      </c>
      <c r="V1241" s="14">
        <f>VLOOKUP($C1241,'Info on Coh Anal Stocks'!$A$6:$K$68,10,FALSE)</f>
        <v>3</v>
      </c>
      <c r="W1241" t="str">
        <f t="shared" si="78"/>
        <v>ocean</v>
      </c>
      <c r="X1241">
        <f t="shared" si="79"/>
        <v>0</v>
      </c>
    </row>
    <row r="1242" spans="1:24" x14ac:dyDescent="0.25">
      <c r="A1242" s="14" t="str">
        <f t="shared" si="76"/>
        <v>SPS1995</v>
      </c>
      <c r="B1242" s="14" t="s">
        <v>36</v>
      </c>
      <c r="C1242" s="14" t="s">
        <v>75</v>
      </c>
      <c r="D1242" s="14">
        <v>1995</v>
      </c>
      <c r="E1242" s="14">
        <v>2.5944139999999999E-4</v>
      </c>
      <c r="F1242" s="14">
        <v>2.1688979999999998E-3</v>
      </c>
      <c r="G1242" s="14">
        <v>6.8688550000000001E-3</v>
      </c>
      <c r="H1242" s="14">
        <v>2</v>
      </c>
      <c r="I1242" s="14">
        <v>5</v>
      </c>
      <c r="J1242" s="14" t="s">
        <v>238</v>
      </c>
      <c r="K1242" s="14">
        <v>5</v>
      </c>
      <c r="L1242" s="14" t="str">
        <f>VLOOKUP($C1242,'Info on Coh Anal Stocks'!$A$6:$K$68,2,FALSE)</f>
        <v>PS</v>
      </c>
      <c r="M1242" s="14" t="str">
        <f>VLOOKUP($C1242,'Info on Coh Anal Stocks'!$A$6:$K$68,3,FALSE)</f>
        <v>SPS</v>
      </c>
      <c r="N1242" s="14" t="str">
        <f>VLOOKUP($C1242,'Info on Coh Anal Stocks'!$A$6:$K$68,4,FALSE)</f>
        <v>South Puget Sound Fall Fingerling</v>
      </c>
      <c r="O1242" s="14">
        <f>VLOOKUP($C1242,'Info on Coh Anal Stocks'!$A$6:$K$68,5,FALSE)</f>
        <v>3</v>
      </c>
      <c r="P1242" s="14">
        <f>VLOOKUP($C1242,'Info on Coh Anal Stocks'!$A$6:$K$68,6,FALSE)</f>
        <v>2</v>
      </c>
      <c r="Q1242" s="14">
        <f>VLOOKUP($C1242,'Info on Coh Anal Stocks'!$A$6:$K$68,7,FALSE)</f>
        <v>4</v>
      </c>
      <c r="R1242" s="14">
        <f>VLOOKUP($C1242,'Info on Coh Anal Stocks'!$A$6:$K$68,8,FALSE)</f>
        <v>5</v>
      </c>
      <c r="S1242" s="14">
        <f>VLOOKUP($C1242,'Info on Coh Anal Stocks'!$A$6:$K$68,9,FALSE)</f>
        <v>0</v>
      </c>
      <c r="T1242" s="14">
        <f>VLOOKUP($C1242,'Info on Coh Anal Stocks'!$A$6:$K$68,10,FALSE)</f>
        <v>3</v>
      </c>
      <c r="U1242">
        <f t="shared" si="77"/>
        <v>1996</v>
      </c>
      <c r="V1242" s="14">
        <f>VLOOKUP($C1242,'Info on Coh Anal Stocks'!$A$6:$K$68,10,FALSE)</f>
        <v>3</v>
      </c>
      <c r="W1242" t="str">
        <f t="shared" si="78"/>
        <v>ocean</v>
      </c>
      <c r="X1242">
        <f t="shared" si="79"/>
        <v>0</v>
      </c>
    </row>
    <row r="1243" spans="1:24" x14ac:dyDescent="0.25">
      <c r="A1243" s="14" t="str">
        <f t="shared" si="76"/>
        <v>SPS1996</v>
      </c>
      <c r="B1243" s="14" t="s">
        <v>36</v>
      </c>
      <c r="C1243" s="14" t="s">
        <v>75</v>
      </c>
      <c r="D1243" s="14">
        <v>1996</v>
      </c>
      <c r="E1243" s="14">
        <v>1.0948539999999999E-3</v>
      </c>
      <c r="F1243" s="14">
        <v>8.4061989999999996E-3</v>
      </c>
      <c r="G1243" s="14">
        <v>2.2834190000000001E-2</v>
      </c>
      <c r="H1243" s="14">
        <v>2</v>
      </c>
      <c r="I1243" s="14">
        <v>5</v>
      </c>
      <c r="J1243" s="14" t="s">
        <v>238</v>
      </c>
      <c r="K1243" s="14">
        <v>5</v>
      </c>
      <c r="L1243" s="14" t="str">
        <f>VLOOKUP($C1243,'Info on Coh Anal Stocks'!$A$6:$K$68,2,FALSE)</f>
        <v>PS</v>
      </c>
      <c r="M1243" s="14" t="str">
        <f>VLOOKUP($C1243,'Info on Coh Anal Stocks'!$A$6:$K$68,3,FALSE)</f>
        <v>SPS</v>
      </c>
      <c r="N1243" s="14" t="str">
        <f>VLOOKUP($C1243,'Info on Coh Anal Stocks'!$A$6:$K$68,4,FALSE)</f>
        <v>South Puget Sound Fall Fingerling</v>
      </c>
      <c r="O1243" s="14">
        <f>VLOOKUP($C1243,'Info on Coh Anal Stocks'!$A$6:$K$68,5,FALSE)</f>
        <v>3</v>
      </c>
      <c r="P1243" s="14">
        <f>VLOOKUP($C1243,'Info on Coh Anal Stocks'!$A$6:$K$68,6,FALSE)</f>
        <v>2</v>
      </c>
      <c r="Q1243" s="14">
        <f>VLOOKUP($C1243,'Info on Coh Anal Stocks'!$A$6:$K$68,7,FALSE)</f>
        <v>4</v>
      </c>
      <c r="R1243" s="14">
        <f>VLOOKUP($C1243,'Info on Coh Anal Stocks'!$A$6:$K$68,8,FALSE)</f>
        <v>5</v>
      </c>
      <c r="S1243" s="14">
        <f>VLOOKUP($C1243,'Info on Coh Anal Stocks'!$A$6:$K$68,9,FALSE)</f>
        <v>0</v>
      </c>
      <c r="T1243" s="14">
        <f>VLOOKUP($C1243,'Info on Coh Anal Stocks'!$A$6:$K$68,10,FALSE)</f>
        <v>3</v>
      </c>
      <c r="U1243">
        <f t="shared" si="77"/>
        <v>1997</v>
      </c>
      <c r="V1243" s="14">
        <f>VLOOKUP($C1243,'Info on Coh Anal Stocks'!$A$6:$K$68,10,FALSE)</f>
        <v>3</v>
      </c>
      <c r="W1243" t="str">
        <f t="shared" si="78"/>
        <v>ocean</v>
      </c>
      <c r="X1243">
        <f t="shared" si="79"/>
        <v>0</v>
      </c>
    </row>
    <row r="1244" spans="1:24" x14ac:dyDescent="0.25">
      <c r="A1244" s="14" t="str">
        <f t="shared" si="76"/>
        <v>SPS1997</v>
      </c>
      <c r="B1244" s="14" t="s">
        <v>36</v>
      </c>
      <c r="C1244" s="14" t="s">
        <v>75</v>
      </c>
      <c r="D1244" s="14">
        <v>1997</v>
      </c>
      <c r="E1244" s="19">
        <v>3.4994900000000001E-4</v>
      </c>
      <c r="F1244" s="14">
        <v>4.484783E-3</v>
      </c>
      <c r="G1244" s="14">
        <v>1.222991E-2</v>
      </c>
      <c r="H1244" s="14">
        <v>2</v>
      </c>
      <c r="I1244" s="14">
        <v>5</v>
      </c>
      <c r="J1244" s="14" t="s">
        <v>238</v>
      </c>
      <c r="K1244" s="14">
        <v>5</v>
      </c>
      <c r="L1244" s="14" t="str">
        <f>VLOOKUP($C1244,'Info on Coh Anal Stocks'!$A$6:$K$68,2,FALSE)</f>
        <v>PS</v>
      </c>
      <c r="M1244" s="14" t="str">
        <f>VLOOKUP($C1244,'Info on Coh Anal Stocks'!$A$6:$K$68,3,FALSE)</f>
        <v>SPS</v>
      </c>
      <c r="N1244" s="14" t="str">
        <f>VLOOKUP($C1244,'Info on Coh Anal Stocks'!$A$6:$K$68,4,FALSE)</f>
        <v>South Puget Sound Fall Fingerling</v>
      </c>
      <c r="O1244" s="14">
        <f>VLOOKUP($C1244,'Info on Coh Anal Stocks'!$A$6:$K$68,5,FALSE)</f>
        <v>3</v>
      </c>
      <c r="P1244" s="14">
        <f>VLOOKUP($C1244,'Info on Coh Anal Stocks'!$A$6:$K$68,6,FALSE)</f>
        <v>2</v>
      </c>
      <c r="Q1244" s="14">
        <f>VLOOKUP($C1244,'Info on Coh Anal Stocks'!$A$6:$K$68,7,FALSE)</f>
        <v>4</v>
      </c>
      <c r="R1244" s="14">
        <f>VLOOKUP($C1244,'Info on Coh Anal Stocks'!$A$6:$K$68,8,FALSE)</f>
        <v>5</v>
      </c>
      <c r="S1244" s="14">
        <f>VLOOKUP($C1244,'Info on Coh Anal Stocks'!$A$6:$K$68,9,FALSE)</f>
        <v>0</v>
      </c>
      <c r="T1244" s="14">
        <f>VLOOKUP($C1244,'Info on Coh Anal Stocks'!$A$6:$K$68,10,FALSE)</f>
        <v>3</v>
      </c>
      <c r="U1244">
        <f t="shared" si="77"/>
        <v>1998</v>
      </c>
      <c r="V1244" s="14">
        <f>VLOOKUP($C1244,'Info on Coh Anal Stocks'!$A$6:$K$68,10,FALSE)</f>
        <v>3</v>
      </c>
      <c r="W1244" t="str">
        <f t="shared" si="78"/>
        <v>ocean</v>
      </c>
      <c r="X1244">
        <f t="shared" si="79"/>
        <v>0</v>
      </c>
    </row>
    <row r="1245" spans="1:24" x14ac:dyDescent="0.25">
      <c r="A1245" s="14" t="str">
        <f t="shared" si="76"/>
        <v>SPS1998</v>
      </c>
      <c r="B1245" s="14" t="s">
        <v>36</v>
      </c>
      <c r="C1245" s="14" t="s">
        <v>75</v>
      </c>
      <c r="D1245" s="14">
        <v>1998</v>
      </c>
      <c r="E1245" s="19">
        <v>2.1131320000000002E-3</v>
      </c>
      <c r="F1245" s="14">
        <v>1.6099080000000002E-2</v>
      </c>
      <c r="G1245" s="14">
        <v>4.3227880000000003E-2</v>
      </c>
      <c r="H1245" s="14">
        <v>2</v>
      </c>
      <c r="I1245" s="14">
        <v>5</v>
      </c>
      <c r="J1245" s="14" t="s">
        <v>238</v>
      </c>
      <c r="K1245" s="14">
        <v>5</v>
      </c>
      <c r="L1245" s="14" t="str">
        <f>VLOOKUP($C1245,'Info on Coh Anal Stocks'!$A$6:$K$68,2,FALSE)</f>
        <v>PS</v>
      </c>
      <c r="M1245" s="14" t="str">
        <f>VLOOKUP($C1245,'Info on Coh Anal Stocks'!$A$6:$K$68,3,FALSE)</f>
        <v>SPS</v>
      </c>
      <c r="N1245" s="14" t="str">
        <f>VLOOKUP($C1245,'Info on Coh Anal Stocks'!$A$6:$K$68,4,FALSE)</f>
        <v>South Puget Sound Fall Fingerling</v>
      </c>
      <c r="O1245" s="14">
        <f>VLOOKUP($C1245,'Info on Coh Anal Stocks'!$A$6:$K$68,5,FALSE)</f>
        <v>3</v>
      </c>
      <c r="P1245" s="14">
        <f>VLOOKUP($C1245,'Info on Coh Anal Stocks'!$A$6:$K$68,6,FALSE)</f>
        <v>2</v>
      </c>
      <c r="Q1245" s="14">
        <f>VLOOKUP($C1245,'Info on Coh Anal Stocks'!$A$6:$K$68,7,FALSE)</f>
        <v>4</v>
      </c>
      <c r="R1245" s="14">
        <f>VLOOKUP($C1245,'Info on Coh Anal Stocks'!$A$6:$K$68,8,FALSE)</f>
        <v>5</v>
      </c>
      <c r="S1245" s="14">
        <f>VLOOKUP($C1245,'Info on Coh Anal Stocks'!$A$6:$K$68,9,FALSE)</f>
        <v>0</v>
      </c>
      <c r="T1245" s="14">
        <f>VLOOKUP($C1245,'Info on Coh Anal Stocks'!$A$6:$K$68,10,FALSE)</f>
        <v>3</v>
      </c>
      <c r="U1245">
        <f t="shared" si="77"/>
        <v>1999</v>
      </c>
      <c r="V1245" s="14">
        <f>VLOOKUP($C1245,'Info on Coh Anal Stocks'!$A$6:$K$68,10,FALSE)</f>
        <v>3</v>
      </c>
      <c r="W1245" t="str">
        <f t="shared" si="78"/>
        <v>ocean</v>
      </c>
      <c r="X1245">
        <f t="shared" si="79"/>
        <v>0</v>
      </c>
    </row>
    <row r="1246" spans="1:24" x14ac:dyDescent="0.25">
      <c r="A1246" s="14" t="str">
        <f t="shared" si="76"/>
        <v>SPS1999</v>
      </c>
      <c r="B1246" s="14" t="s">
        <v>36</v>
      </c>
      <c r="C1246" s="14" t="s">
        <v>75</v>
      </c>
      <c r="D1246" s="14">
        <v>1999</v>
      </c>
      <c r="E1246" s="19">
        <v>8.6970370000000001E-4</v>
      </c>
      <c r="F1246" s="14">
        <v>8.2664969999999994E-3</v>
      </c>
      <c r="G1246" s="14">
        <v>2.274872E-2</v>
      </c>
      <c r="H1246" s="14">
        <v>2</v>
      </c>
      <c r="I1246" s="14">
        <v>5</v>
      </c>
      <c r="J1246" s="14" t="s">
        <v>238</v>
      </c>
      <c r="K1246" s="14">
        <v>5</v>
      </c>
      <c r="L1246" s="14" t="str">
        <f>VLOOKUP($C1246,'Info on Coh Anal Stocks'!$A$6:$K$68,2,FALSE)</f>
        <v>PS</v>
      </c>
      <c r="M1246" s="14" t="str">
        <f>VLOOKUP($C1246,'Info on Coh Anal Stocks'!$A$6:$K$68,3,FALSE)</f>
        <v>SPS</v>
      </c>
      <c r="N1246" s="14" t="str">
        <f>VLOOKUP($C1246,'Info on Coh Anal Stocks'!$A$6:$K$68,4,FALSE)</f>
        <v>South Puget Sound Fall Fingerling</v>
      </c>
      <c r="O1246" s="14">
        <f>VLOOKUP($C1246,'Info on Coh Anal Stocks'!$A$6:$K$68,5,FALSE)</f>
        <v>3</v>
      </c>
      <c r="P1246" s="14">
        <f>VLOOKUP($C1246,'Info on Coh Anal Stocks'!$A$6:$K$68,6,FALSE)</f>
        <v>2</v>
      </c>
      <c r="Q1246" s="14">
        <f>VLOOKUP($C1246,'Info on Coh Anal Stocks'!$A$6:$K$68,7,FALSE)</f>
        <v>4</v>
      </c>
      <c r="R1246" s="14">
        <f>VLOOKUP($C1246,'Info on Coh Anal Stocks'!$A$6:$K$68,8,FALSE)</f>
        <v>5</v>
      </c>
      <c r="S1246" s="14">
        <f>VLOOKUP($C1246,'Info on Coh Anal Stocks'!$A$6:$K$68,9,FALSE)</f>
        <v>0</v>
      </c>
      <c r="T1246" s="14">
        <f>VLOOKUP($C1246,'Info on Coh Anal Stocks'!$A$6:$K$68,10,FALSE)</f>
        <v>3</v>
      </c>
      <c r="U1246">
        <f t="shared" si="77"/>
        <v>2000</v>
      </c>
      <c r="V1246" s="14">
        <f>VLOOKUP($C1246,'Info on Coh Anal Stocks'!$A$6:$K$68,10,FALSE)</f>
        <v>3</v>
      </c>
      <c r="W1246" t="str">
        <f t="shared" si="78"/>
        <v>ocean</v>
      </c>
      <c r="X1246">
        <f t="shared" si="79"/>
        <v>0</v>
      </c>
    </row>
    <row r="1247" spans="1:24" x14ac:dyDescent="0.25">
      <c r="A1247" s="14" t="str">
        <f t="shared" si="76"/>
        <v>SPS2000</v>
      </c>
      <c r="B1247" s="14" t="s">
        <v>36</v>
      </c>
      <c r="C1247" s="14" t="s">
        <v>75</v>
      </c>
      <c r="D1247" s="14">
        <v>2000</v>
      </c>
      <c r="E1247" s="14">
        <v>5.6326119999999997E-4</v>
      </c>
      <c r="F1247" s="14">
        <v>5.7857789999999996E-3</v>
      </c>
      <c r="G1247" s="14">
        <v>1.6139400000000002E-2</v>
      </c>
      <c r="H1247" s="14">
        <v>2</v>
      </c>
      <c r="I1247" s="14">
        <v>5</v>
      </c>
      <c r="J1247" s="14" t="s">
        <v>238</v>
      </c>
      <c r="K1247" s="14">
        <v>5</v>
      </c>
      <c r="L1247" s="14" t="str">
        <f>VLOOKUP($C1247,'Info on Coh Anal Stocks'!$A$6:$K$68,2,FALSE)</f>
        <v>PS</v>
      </c>
      <c r="M1247" s="14" t="str">
        <f>VLOOKUP($C1247,'Info on Coh Anal Stocks'!$A$6:$K$68,3,FALSE)</f>
        <v>SPS</v>
      </c>
      <c r="N1247" s="14" t="str">
        <f>VLOOKUP($C1247,'Info on Coh Anal Stocks'!$A$6:$K$68,4,FALSE)</f>
        <v>South Puget Sound Fall Fingerling</v>
      </c>
      <c r="O1247" s="14">
        <f>VLOOKUP($C1247,'Info on Coh Anal Stocks'!$A$6:$K$68,5,FALSE)</f>
        <v>3</v>
      </c>
      <c r="P1247" s="14">
        <f>VLOOKUP($C1247,'Info on Coh Anal Stocks'!$A$6:$K$68,6,FALSE)</f>
        <v>2</v>
      </c>
      <c r="Q1247" s="14">
        <f>VLOOKUP($C1247,'Info on Coh Anal Stocks'!$A$6:$K$68,7,FALSE)</f>
        <v>4</v>
      </c>
      <c r="R1247" s="14">
        <f>VLOOKUP($C1247,'Info on Coh Anal Stocks'!$A$6:$K$68,8,FALSE)</f>
        <v>5</v>
      </c>
      <c r="S1247" s="14">
        <f>VLOOKUP($C1247,'Info on Coh Anal Stocks'!$A$6:$K$68,9,FALSE)</f>
        <v>0</v>
      </c>
      <c r="T1247" s="14">
        <f>VLOOKUP($C1247,'Info on Coh Anal Stocks'!$A$6:$K$68,10,FALSE)</f>
        <v>3</v>
      </c>
      <c r="U1247">
        <f t="shared" si="77"/>
        <v>2001</v>
      </c>
      <c r="V1247" s="14">
        <f>VLOOKUP($C1247,'Info on Coh Anal Stocks'!$A$6:$K$68,10,FALSE)</f>
        <v>3</v>
      </c>
      <c r="W1247" t="str">
        <f t="shared" si="78"/>
        <v>ocean</v>
      </c>
      <c r="X1247">
        <f t="shared" si="79"/>
        <v>0</v>
      </c>
    </row>
    <row r="1248" spans="1:24" x14ac:dyDescent="0.25">
      <c r="A1248" s="14" t="str">
        <f t="shared" si="76"/>
        <v>SPS2001</v>
      </c>
      <c r="B1248" s="14" t="s">
        <v>36</v>
      </c>
      <c r="C1248" s="14" t="s">
        <v>75</v>
      </c>
      <c r="D1248" s="14">
        <v>2001</v>
      </c>
      <c r="E1248" s="14">
        <v>3.002797E-4</v>
      </c>
      <c r="F1248" s="14">
        <v>3.7782190000000002E-3</v>
      </c>
      <c r="G1248" s="14">
        <v>1.026323E-2</v>
      </c>
      <c r="H1248" s="14">
        <v>2</v>
      </c>
      <c r="I1248" s="14">
        <v>5</v>
      </c>
      <c r="J1248" s="14" t="s">
        <v>238</v>
      </c>
      <c r="K1248" s="14">
        <v>5</v>
      </c>
      <c r="L1248" s="14" t="str">
        <f>VLOOKUP($C1248,'Info on Coh Anal Stocks'!$A$6:$K$68,2,FALSE)</f>
        <v>PS</v>
      </c>
      <c r="M1248" s="14" t="str">
        <f>VLOOKUP($C1248,'Info on Coh Anal Stocks'!$A$6:$K$68,3,FALSE)</f>
        <v>SPS</v>
      </c>
      <c r="N1248" s="14" t="str">
        <f>VLOOKUP($C1248,'Info on Coh Anal Stocks'!$A$6:$K$68,4,FALSE)</f>
        <v>South Puget Sound Fall Fingerling</v>
      </c>
      <c r="O1248" s="14">
        <f>VLOOKUP($C1248,'Info on Coh Anal Stocks'!$A$6:$K$68,5,FALSE)</f>
        <v>3</v>
      </c>
      <c r="P1248" s="14">
        <f>VLOOKUP($C1248,'Info on Coh Anal Stocks'!$A$6:$K$68,6,FALSE)</f>
        <v>2</v>
      </c>
      <c r="Q1248" s="14">
        <f>VLOOKUP($C1248,'Info on Coh Anal Stocks'!$A$6:$K$68,7,FALSE)</f>
        <v>4</v>
      </c>
      <c r="R1248" s="14">
        <f>VLOOKUP($C1248,'Info on Coh Anal Stocks'!$A$6:$K$68,8,FALSE)</f>
        <v>5</v>
      </c>
      <c r="S1248" s="14">
        <f>VLOOKUP($C1248,'Info on Coh Anal Stocks'!$A$6:$K$68,9,FALSE)</f>
        <v>0</v>
      </c>
      <c r="T1248" s="14">
        <f>VLOOKUP($C1248,'Info on Coh Anal Stocks'!$A$6:$K$68,10,FALSE)</f>
        <v>3</v>
      </c>
      <c r="U1248">
        <f t="shared" si="77"/>
        <v>2002</v>
      </c>
      <c r="V1248" s="14">
        <f>VLOOKUP($C1248,'Info on Coh Anal Stocks'!$A$6:$K$68,10,FALSE)</f>
        <v>3</v>
      </c>
      <c r="W1248" t="str">
        <f t="shared" si="78"/>
        <v>ocean</v>
      </c>
      <c r="X1248">
        <f t="shared" si="79"/>
        <v>0</v>
      </c>
    </row>
    <row r="1249" spans="1:24" x14ac:dyDescent="0.25">
      <c r="A1249" s="14" t="str">
        <f t="shared" si="76"/>
        <v>SPS2002</v>
      </c>
      <c r="B1249" s="14" t="s">
        <v>36</v>
      </c>
      <c r="C1249" s="14" t="s">
        <v>75</v>
      </c>
      <c r="D1249" s="14">
        <v>2002</v>
      </c>
      <c r="E1249" s="14">
        <v>1.1323539999999999E-3</v>
      </c>
      <c r="F1249" s="14">
        <v>8.3799200000000008E-3</v>
      </c>
      <c r="G1249" s="14">
        <v>2.2322140000000001E-2</v>
      </c>
      <c r="H1249" s="14">
        <v>2</v>
      </c>
      <c r="I1249" s="14">
        <v>5</v>
      </c>
      <c r="J1249" s="14" t="s">
        <v>238</v>
      </c>
      <c r="K1249" s="14">
        <v>5</v>
      </c>
      <c r="L1249" s="14" t="str">
        <f>VLOOKUP($C1249,'Info on Coh Anal Stocks'!$A$6:$K$68,2,FALSE)</f>
        <v>PS</v>
      </c>
      <c r="M1249" s="14" t="str">
        <f>VLOOKUP($C1249,'Info on Coh Anal Stocks'!$A$6:$K$68,3,FALSE)</f>
        <v>SPS</v>
      </c>
      <c r="N1249" s="14" t="str">
        <f>VLOOKUP($C1249,'Info on Coh Anal Stocks'!$A$6:$K$68,4,FALSE)</f>
        <v>South Puget Sound Fall Fingerling</v>
      </c>
      <c r="O1249" s="14">
        <f>VLOOKUP($C1249,'Info on Coh Anal Stocks'!$A$6:$K$68,5,FALSE)</f>
        <v>3</v>
      </c>
      <c r="P1249" s="14">
        <f>VLOOKUP($C1249,'Info on Coh Anal Stocks'!$A$6:$K$68,6,FALSE)</f>
        <v>2</v>
      </c>
      <c r="Q1249" s="14">
        <f>VLOOKUP($C1249,'Info on Coh Anal Stocks'!$A$6:$K$68,7,FALSE)</f>
        <v>4</v>
      </c>
      <c r="R1249" s="14">
        <f>VLOOKUP($C1249,'Info on Coh Anal Stocks'!$A$6:$K$68,8,FALSE)</f>
        <v>5</v>
      </c>
      <c r="S1249" s="14">
        <f>VLOOKUP($C1249,'Info on Coh Anal Stocks'!$A$6:$K$68,9,FALSE)</f>
        <v>0</v>
      </c>
      <c r="T1249" s="14">
        <f>VLOOKUP($C1249,'Info on Coh Anal Stocks'!$A$6:$K$68,10,FALSE)</f>
        <v>3</v>
      </c>
      <c r="U1249">
        <f t="shared" si="77"/>
        <v>2003</v>
      </c>
      <c r="V1249" s="14">
        <f>VLOOKUP($C1249,'Info on Coh Anal Stocks'!$A$6:$K$68,10,FALSE)</f>
        <v>3</v>
      </c>
      <c r="W1249" t="str">
        <f t="shared" si="78"/>
        <v>ocean</v>
      </c>
      <c r="X1249">
        <f t="shared" si="79"/>
        <v>0</v>
      </c>
    </row>
    <row r="1250" spans="1:24" x14ac:dyDescent="0.25">
      <c r="A1250" s="14" t="str">
        <f t="shared" si="76"/>
        <v>SPS2003</v>
      </c>
      <c r="B1250" s="14" t="s">
        <v>36</v>
      </c>
      <c r="C1250" s="14" t="s">
        <v>75</v>
      </c>
      <c r="D1250" s="14">
        <v>2003</v>
      </c>
      <c r="E1250" s="14">
        <v>9.6904719999999997E-4</v>
      </c>
      <c r="F1250" s="14">
        <v>8.8493459999999993E-3</v>
      </c>
      <c r="G1250" s="14">
        <v>2.2724580000000001E-2</v>
      </c>
      <c r="H1250" s="14">
        <v>2</v>
      </c>
      <c r="I1250" s="14">
        <v>5</v>
      </c>
      <c r="J1250" s="14" t="s">
        <v>238</v>
      </c>
      <c r="K1250" s="14">
        <v>5</v>
      </c>
      <c r="L1250" s="14" t="str">
        <f>VLOOKUP($C1250,'Info on Coh Anal Stocks'!$A$6:$K$68,2,FALSE)</f>
        <v>PS</v>
      </c>
      <c r="M1250" s="14" t="str">
        <f>VLOOKUP($C1250,'Info on Coh Anal Stocks'!$A$6:$K$68,3,FALSE)</f>
        <v>SPS</v>
      </c>
      <c r="N1250" s="14" t="str">
        <f>VLOOKUP($C1250,'Info on Coh Anal Stocks'!$A$6:$K$68,4,FALSE)</f>
        <v>South Puget Sound Fall Fingerling</v>
      </c>
      <c r="O1250" s="14">
        <f>VLOOKUP($C1250,'Info on Coh Anal Stocks'!$A$6:$K$68,5,FALSE)</f>
        <v>3</v>
      </c>
      <c r="P1250" s="14">
        <f>VLOOKUP($C1250,'Info on Coh Anal Stocks'!$A$6:$K$68,6,FALSE)</f>
        <v>2</v>
      </c>
      <c r="Q1250" s="14">
        <f>VLOOKUP($C1250,'Info on Coh Anal Stocks'!$A$6:$K$68,7,FALSE)</f>
        <v>4</v>
      </c>
      <c r="R1250" s="14">
        <f>VLOOKUP($C1250,'Info on Coh Anal Stocks'!$A$6:$K$68,8,FALSE)</f>
        <v>5</v>
      </c>
      <c r="S1250" s="14">
        <f>VLOOKUP($C1250,'Info on Coh Anal Stocks'!$A$6:$K$68,9,FALSE)</f>
        <v>0</v>
      </c>
      <c r="T1250" s="14">
        <f>VLOOKUP($C1250,'Info on Coh Anal Stocks'!$A$6:$K$68,10,FALSE)</f>
        <v>3</v>
      </c>
      <c r="U1250">
        <f t="shared" si="77"/>
        <v>2004</v>
      </c>
      <c r="V1250" s="14">
        <f>VLOOKUP($C1250,'Info on Coh Anal Stocks'!$A$6:$K$68,10,FALSE)</f>
        <v>3</v>
      </c>
      <c r="W1250" t="str">
        <f t="shared" si="78"/>
        <v>ocean</v>
      </c>
      <c r="X1250">
        <f t="shared" si="79"/>
        <v>0</v>
      </c>
    </row>
    <row r="1251" spans="1:24" x14ac:dyDescent="0.25">
      <c r="A1251" s="14" t="str">
        <f t="shared" si="76"/>
        <v>SPS2004</v>
      </c>
      <c r="B1251" s="14" t="s">
        <v>36</v>
      </c>
      <c r="C1251" s="14" t="s">
        <v>75</v>
      </c>
      <c r="D1251" s="14">
        <v>2004</v>
      </c>
      <c r="E1251" s="14">
        <v>1.743945E-3</v>
      </c>
      <c r="F1251" s="14">
        <v>9.5865499999999992E-3</v>
      </c>
      <c r="G1251" s="14">
        <v>2.3046779999999999E-2</v>
      </c>
      <c r="H1251" s="14">
        <v>2</v>
      </c>
      <c r="I1251" s="14">
        <v>5</v>
      </c>
      <c r="J1251" s="14" t="s">
        <v>238</v>
      </c>
      <c r="K1251" s="14">
        <v>5</v>
      </c>
      <c r="L1251" s="14" t="str">
        <f>VLOOKUP($C1251,'Info on Coh Anal Stocks'!$A$6:$K$68,2,FALSE)</f>
        <v>PS</v>
      </c>
      <c r="M1251" s="14" t="str">
        <f>VLOOKUP($C1251,'Info on Coh Anal Stocks'!$A$6:$K$68,3,FALSE)</f>
        <v>SPS</v>
      </c>
      <c r="N1251" s="14" t="str">
        <f>VLOOKUP($C1251,'Info on Coh Anal Stocks'!$A$6:$K$68,4,FALSE)</f>
        <v>South Puget Sound Fall Fingerling</v>
      </c>
      <c r="O1251" s="14">
        <f>VLOOKUP($C1251,'Info on Coh Anal Stocks'!$A$6:$K$68,5,FALSE)</f>
        <v>3</v>
      </c>
      <c r="P1251" s="14">
        <f>VLOOKUP($C1251,'Info on Coh Anal Stocks'!$A$6:$K$68,6,FALSE)</f>
        <v>2</v>
      </c>
      <c r="Q1251" s="14">
        <f>VLOOKUP($C1251,'Info on Coh Anal Stocks'!$A$6:$K$68,7,FALSE)</f>
        <v>4</v>
      </c>
      <c r="R1251" s="14">
        <f>VLOOKUP($C1251,'Info on Coh Anal Stocks'!$A$6:$K$68,8,FALSE)</f>
        <v>5</v>
      </c>
      <c r="S1251" s="14">
        <f>VLOOKUP($C1251,'Info on Coh Anal Stocks'!$A$6:$K$68,9,FALSE)</f>
        <v>0</v>
      </c>
      <c r="T1251" s="14">
        <f>VLOOKUP($C1251,'Info on Coh Anal Stocks'!$A$6:$K$68,10,FALSE)</f>
        <v>3</v>
      </c>
      <c r="U1251">
        <f t="shared" si="77"/>
        <v>2005</v>
      </c>
      <c r="V1251" s="14">
        <f>VLOOKUP($C1251,'Info on Coh Anal Stocks'!$A$6:$K$68,10,FALSE)</f>
        <v>3</v>
      </c>
      <c r="W1251" t="str">
        <f t="shared" si="78"/>
        <v>ocean</v>
      </c>
      <c r="X1251">
        <f t="shared" si="79"/>
        <v>0</v>
      </c>
    </row>
    <row r="1252" spans="1:24" x14ac:dyDescent="0.25">
      <c r="A1252" s="14" t="str">
        <f t="shared" si="76"/>
        <v>SPS2005</v>
      </c>
      <c r="B1252" s="14" t="s">
        <v>36</v>
      </c>
      <c r="C1252" s="14" t="s">
        <v>75</v>
      </c>
      <c r="D1252" s="14">
        <v>2005</v>
      </c>
      <c r="E1252" s="14">
        <v>2.0557499999999999E-3</v>
      </c>
      <c r="F1252" s="14">
        <v>1.103904E-2</v>
      </c>
      <c r="G1252" s="14">
        <v>2.766981E-2</v>
      </c>
      <c r="H1252" s="14">
        <v>2</v>
      </c>
      <c r="I1252" s="14">
        <v>5</v>
      </c>
      <c r="J1252" s="14" t="s">
        <v>238</v>
      </c>
      <c r="K1252" s="14">
        <v>5</v>
      </c>
      <c r="L1252" s="14" t="str">
        <f>VLOOKUP($C1252,'Info on Coh Anal Stocks'!$A$6:$K$68,2,FALSE)</f>
        <v>PS</v>
      </c>
      <c r="M1252" s="14" t="str">
        <f>VLOOKUP($C1252,'Info on Coh Anal Stocks'!$A$6:$K$68,3,FALSE)</f>
        <v>SPS</v>
      </c>
      <c r="N1252" s="14" t="str">
        <f>VLOOKUP($C1252,'Info on Coh Anal Stocks'!$A$6:$K$68,4,FALSE)</f>
        <v>South Puget Sound Fall Fingerling</v>
      </c>
      <c r="O1252" s="14">
        <f>VLOOKUP($C1252,'Info on Coh Anal Stocks'!$A$6:$K$68,5,FALSE)</f>
        <v>3</v>
      </c>
      <c r="P1252" s="14">
        <f>VLOOKUP($C1252,'Info on Coh Anal Stocks'!$A$6:$K$68,6,FALSE)</f>
        <v>2</v>
      </c>
      <c r="Q1252" s="14">
        <f>VLOOKUP($C1252,'Info on Coh Anal Stocks'!$A$6:$K$68,7,FALSE)</f>
        <v>4</v>
      </c>
      <c r="R1252" s="14">
        <f>VLOOKUP($C1252,'Info on Coh Anal Stocks'!$A$6:$K$68,8,FALSE)</f>
        <v>5</v>
      </c>
      <c r="S1252" s="14">
        <f>VLOOKUP($C1252,'Info on Coh Anal Stocks'!$A$6:$K$68,9,FALSE)</f>
        <v>0</v>
      </c>
      <c r="T1252" s="14">
        <f>VLOOKUP($C1252,'Info on Coh Anal Stocks'!$A$6:$K$68,10,FALSE)</f>
        <v>3</v>
      </c>
      <c r="U1252">
        <f t="shared" si="77"/>
        <v>2006</v>
      </c>
      <c r="V1252" s="14">
        <f>VLOOKUP($C1252,'Info on Coh Anal Stocks'!$A$6:$K$68,10,FALSE)</f>
        <v>3</v>
      </c>
      <c r="W1252" t="str">
        <f t="shared" si="78"/>
        <v>ocean</v>
      </c>
      <c r="X1252">
        <f t="shared" si="79"/>
        <v>0</v>
      </c>
    </row>
    <row r="1253" spans="1:24" x14ac:dyDescent="0.25">
      <c r="A1253" s="14" t="str">
        <f t="shared" si="76"/>
        <v>SPS2006</v>
      </c>
      <c r="B1253" s="14" t="s">
        <v>36</v>
      </c>
      <c r="C1253" s="14" t="s">
        <v>75</v>
      </c>
      <c r="D1253" s="14">
        <v>2006</v>
      </c>
      <c r="E1253" s="14">
        <v>7.9244929999999997E-4</v>
      </c>
      <c r="F1253" s="14">
        <v>5.3602220000000004E-3</v>
      </c>
      <c r="G1253" s="14">
        <v>1.332937E-2</v>
      </c>
      <c r="H1253" s="14">
        <v>2</v>
      </c>
      <c r="I1253" s="14">
        <v>5</v>
      </c>
      <c r="J1253" s="14" t="s">
        <v>238</v>
      </c>
      <c r="K1253" s="14">
        <v>5</v>
      </c>
      <c r="L1253" s="14" t="str">
        <f>VLOOKUP($C1253,'Info on Coh Anal Stocks'!$A$6:$K$68,2,FALSE)</f>
        <v>PS</v>
      </c>
      <c r="M1253" s="14" t="str">
        <f>VLOOKUP($C1253,'Info on Coh Anal Stocks'!$A$6:$K$68,3,FALSE)</f>
        <v>SPS</v>
      </c>
      <c r="N1253" s="14" t="str">
        <f>VLOOKUP($C1253,'Info on Coh Anal Stocks'!$A$6:$K$68,4,FALSE)</f>
        <v>South Puget Sound Fall Fingerling</v>
      </c>
      <c r="O1253" s="14">
        <f>VLOOKUP($C1253,'Info on Coh Anal Stocks'!$A$6:$K$68,5,FALSE)</f>
        <v>3</v>
      </c>
      <c r="P1253" s="14">
        <f>VLOOKUP($C1253,'Info on Coh Anal Stocks'!$A$6:$K$68,6,FALSE)</f>
        <v>2</v>
      </c>
      <c r="Q1253" s="14">
        <f>VLOOKUP($C1253,'Info on Coh Anal Stocks'!$A$6:$K$68,7,FALSE)</f>
        <v>4</v>
      </c>
      <c r="R1253" s="14">
        <f>VLOOKUP($C1253,'Info on Coh Anal Stocks'!$A$6:$K$68,8,FALSE)</f>
        <v>5</v>
      </c>
      <c r="S1253" s="14">
        <f>VLOOKUP($C1253,'Info on Coh Anal Stocks'!$A$6:$K$68,9,FALSE)</f>
        <v>0</v>
      </c>
      <c r="T1253" s="14">
        <f>VLOOKUP($C1253,'Info on Coh Anal Stocks'!$A$6:$K$68,10,FALSE)</f>
        <v>3</v>
      </c>
      <c r="U1253">
        <f t="shared" si="77"/>
        <v>2007</v>
      </c>
      <c r="V1253" s="14">
        <f>VLOOKUP($C1253,'Info on Coh Anal Stocks'!$A$6:$K$68,10,FALSE)</f>
        <v>3</v>
      </c>
      <c r="W1253" t="str">
        <f t="shared" si="78"/>
        <v>ocean</v>
      </c>
      <c r="X1253">
        <f t="shared" si="79"/>
        <v>0</v>
      </c>
    </row>
    <row r="1254" spans="1:24" x14ac:dyDescent="0.25">
      <c r="A1254" s="14" t="str">
        <f t="shared" si="76"/>
        <v>SPS2007</v>
      </c>
      <c r="B1254" s="14" t="s">
        <v>36</v>
      </c>
      <c r="C1254" s="14" t="s">
        <v>75</v>
      </c>
      <c r="D1254" s="14">
        <v>2007</v>
      </c>
      <c r="E1254" s="14">
        <v>1.354638E-3</v>
      </c>
      <c r="F1254" s="14">
        <v>1.1255640000000001E-2</v>
      </c>
      <c r="G1254" s="14">
        <v>2.929263E-2</v>
      </c>
      <c r="H1254" s="14">
        <v>2</v>
      </c>
      <c r="I1254" s="14">
        <v>5</v>
      </c>
      <c r="J1254" s="14" t="s">
        <v>238</v>
      </c>
      <c r="K1254" s="14">
        <v>5</v>
      </c>
      <c r="L1254" s="14" t="str">
        <f>VLOOKUP($C1254,'Info on Coh Anal Stocks'!$A$6:$K$68,2,FALSE)</f>
        <v>PS</v>
      </c>
      <c r="M1254" s="14" t="str">
        <f>VLOOKUP($C1254,'Info on Coh Anal Stocks'!$A$6:$K$68,3,FALSE)</f>
        <v>SPS</v>
      </c>
      <c r="N1254" s="14" t="str">
        <f>VLOOKUP($C1254,'Info on Coh Anal Stocks'!$A$6:$K$68,4,FALSE)</f>
        <v>South Puget Sound Fall Fingerling</v>
      </c>
      <c r="O1254" s="14">
        <f>VLOOKUP($C1254,'Info on Coh Anal Stocks'!$A$6:$K$68,5,FALSE)</f>
        <v>3</v>
      </c>
      <c r="P1254" s="14">
        <f>VLOOKUP($C1254,'Info on Coh Anal Stocks'!$A$6:$K$68,6,FALSE)</f>
        <v>2</v>
      </c>
      <c r="Q1254" s="14">
        <f>VLOOKUP($C1254,'Info on Coh Anal Stocks'!$A$6:$K$68,7,FALSE)</f>
        <v>4</v>
      </c>
      <c r="R1254" s="14">
        <f>VLOOKUP($C1254,'Info on Coh Anal Stocks'!$A$6:$K$68,8,FALSE)</f>
        <v>5</v>
      </c>
      <c r="S1254" s="14">
        <f>VLOOKUP($C1254,'Info on Coh Anal Stocks'!$A$6:$K$68,9,FALSE)</f>
        <v>0</v>
      </c>
      <c r="T1254" s="14">
        <f>VLOOKUP($C1254,'Info on Coh Anal Stocks'!$A$6:$K$68,10,FALSE)</f>
        <v>3</v>
      </c>
      <c r="U1254">
        <f t="shared" si="77"/>
        <v>2008</v>
      </c>
      <c r="V1254" s="14">
        <f>VLOOKUP($C1254,'Info on Coh Anal Stocks'!$A$6:$K$68,10,FALSE)</f>
        <v>3</v>
      </c>
      <c r="W1254" t="str">
        <f t="shared" si="78"/>
        <v>ocean</v>
      </c>
      <c r="X1254">
        <f t="shared" si="79"/>
        <v>0</v>
      </c>
    </row>
    <row r="1255" spans="1:24" x14ac:dyDescent="0.25">
      <c r="A1255" s="14" t="str">
        <f t="shared" si="76"/>
        <v>SPS2008</v>
      </c>
      <c r="B1255" s="14" t="s">
        <v>36</v>
      </c>
      <c r="C1255" s="14" t="s">
        <v>75</v>
      </c>
      <c r="D1255" s="14">
        <v>2008</v>
      </c>
      <c r="E1255" s="14">
        <v>3.14032E-4</v>
      </c>
      <c r="F1255" s="14">
        <v>3.2607920000000002E-3</v>
      </c>
      <c r="G1255" s="14">
        <v>8.7080060000000008E-3</v>
      </c>
      <c r="H1255" s="14">
        <v>2</v>
      </c>
      <c r="I1255" s="14">
        <v>5</v>
      </c>
      <c r="J1255" s="14" t="s">
        <v>238</v>
      </c>
      <c r="K1255" s="14">
        <v>5</v>
      </c>
      <c r="L1255" s="14" t="str">
        <f>VLOOKUP($C1255,'Info on Coh Anal Stocks'!$A$6:$K$68,2,FALSE)</f>
        <v>PS</v>
      </c>
      <c r="M1255" s="14" t="str">
        <f>VLOOKUP($C1255,'Info on Coh Anal Stocks'!$A$6:$K$68,3,FALSE)</f>
        <v>SPS</v>
      </c>
      <c r="N1255" s="14" t="str">
        <f>VLOOKUP($C1255,'Info on Coh Anal Stocks'!$A$6:$K$68,4,FALSE)</f>
        <v>South Puget Sound Fall Fingerling</v>
      </c>
      <c r="O1255" s="14">
        <f>VLOOKUP($C1255,'Info on Coh Anal Stocks'!$A$6:$K$68,5,FALSE)</f>
        <v>3</v>
      </c>
      <c r="P1255" s="14">
        <f>VLOOKUP($C1255,'Info on Coh Anal Stocks'!$A$6:$K$68,6,FALSE)</f>
        <v>2</v>
      </c>
      <c r="Q1255" s="14">
        <f>VLOOKUP($C1255,'Info on Coh Anal Stocks'!$A$6:$K$68,7,FALSE)</f>
        <v>4</v>
      </c>
      <c r="R1255" s="14">
        <f>VLOOKUP($C1255,'Info on Coh Anal Stocks'!$A$6:$K$68,8,FALSE)</f>
        <v>5</v>
      </c>
      <c r="S1255" s="14">
        <f>VLOOKUP($C1255,'Info on Coh Anal Stocks'!$A$6:$K$68,9,FALSE)</f>
        <v>0</v>
      </c>
      <c r="T1255" s="14">
        <f>VLOOKUP($C1255,'Info on Coh Anal Stocks'!$A$6:$K$68,10,FALSE)</f>
        <v>3</v>
      </c>
      <c r="U1255">
        <f t="shared" si="77"/>
        <v>2009</v>
      </c>
      <c r="V1255" s="14">
        <f>VLOOKUP($C1255,'Info on Coh Anal Stocks'!$A$6:$K$68,10,FALSE)</f>
        <v>3</v>
      </c>
      <c r="W1255" t="str">
        <f t="shared" si="78"/>
        <v>ocean</v>
      </c>
      <c r="X1255">
        <f t="shared" si="79"/>
        <v>0</v>
      </c>
    </row>
    <row r="1256" spans="1:24" x14ac:dyDescent="0.25">
      <c r="A1256" s="14" t="str">
        <f t="shared" si="76"/>
        <v>SPS2009</v>
      </c>
      <c r="B1256" s="14" t="s">
        <v>36</v>
      </c>
      <c r="C1256" s="14" t="s">
        <v>75</v>
      </c>
      <c r="D1256" s="14">
        <v>2009</v>
      </c>
      <c r="E1256" s="14">
        <v>1.6531440000000001E-3</v>
      </c>
      <c r="F1256" s="14">
        <v>1.09219E-2</v>
      </c>
      <c r="G1256" s="14">
        <v>2.7992050000000001E-2</v>
      </c>
      <c r="H1256" s="14">
        <v>2</v>
      </c>
      <c r="I1256" s="14">
        <v>5</v>
      </c>
      <c r="J1256" s="14" t="s">
        <v>238</v>
      </c>
      <c r="K1256" s="14">
        <v>5</v>
      </c>
      <c r="L1256" s="14" t="str">
        <f>VLOOKUP($C1256,'Info on Coh Anal Stocks'!$A$6:$K$68,2,FALSE)</f>
        <v>PS</v>
      </c>
      <c r="M1256" s="14" t="str">
        <f>VLOOKUP($C1256,'Info on Coh Anal Stocks'!$A$6:$K$68,3,FALSE)</f>
        <v>SPS</v>
      </c>
      <c r="N1256" s="14" t="str">
        <f>VLOOKUP($C1256,'Info on Coh Anal Stocks'!$A$6:$K$68,4,FALSE)</f>
        <v>South Puget Sound Fall Fingerling</v>
      </c>
      <c r="O1256" s="14">
        <f>VLOOKUP($C1256,'Info on Coh Anal Stocks'!$A$6:$K$68,5,FALSE)</f>
        <v>3</v>
      </c>
      <c r="P1256" s="14">
        <f>VLOOKUP($C1256,'Info on Coh Anal Stocks'!$A$6:$K$68,6,FALSE)</f>
        <v>2</v>
      </c>
      <c r="Q1256" s="14">
        <f>VLOOKUP($C1256,'Info on Coh Anal Stocks'!$A$6:$K$68,7,FALSE)</f>
        <v>4</v>
      </c>
      <c r="R1256" s="14">
        <f>VLOOKUP($C1256,'Info on Coh Anal Stocks'!$A$6:$K$68,8,FALSE)</f>
        <v>5</v>
      </c>
      <c r="S1256" s="14">
        <f>VLOOKUP($C1256,'Info on Coh Anal Stocks'!$A$6:$K$68,9,FALSE)</f>
        <v>0</v>
      </c>
      <c r="T1256" s="14">
        <f>VLOOKUP($C1256,'Info on Coh Anal Stocks'!$A$6:$K$68,10,FALSE)</f>
        <v>3</v>
      </c>
      <c r="U1256">
        <f t="shared" si="77"/>
        <v>2010</v>
      </c>
      <c r="V1256" s="14">
        <f>VLOOKUP($C1256,'Info on Coh Anal Stocks'!$A$6:$K$68,10,FALSE)</f>
        <v>3</v>
      </c>
      <c r="W1256" t="str">
        <f t="shared" si="78"/>
        <v>ocean</v>
      </c>
      <c r="X1256">
        <f t="shared" si="79"/>
        <v>0</v>
      </c>
    </row>
    <row r="1257" spans="1:24" x14ac:dyDescent="0.25">
      <c r="A1257" s="14" t="str">
        <f t="shared" si="76"/>
        <v>SPS2010</v>
      </c>
      <c r="B1257" s="14" t="s">
        <v>36</v>
      </c>
      <c r="C1257" s="14" t="s">
        <v>75</v>
      </c>
      <c r="D1257" s="14">
        <v>2010</v>
      </c>
      <c r="E1257" s="14">
        <v>5.2569870000000003E-4</v>
      </c>
      <c r="F1257" s="14">
        <v>3.8936510000000001E-3</v>
      </c>
      <c r="G1257" s="14">
        <v>1.016384E-2</v>
      </c>
      <c r="H1257" s="14">
        <v>2</v>
      </c>
      <c r="I1257" s="14">
        <v>5</v>
      </c>
      <c r="J1257" s="14" t="s">
        <v>238</v>
      </c>
      <c r="K1257" s="14">
        <v>5</v>
      </c>
      <c r="L1257" s="14" t="str">
        <f>VLOOKUP($C1257,'Info on Coh Anal Stocks'!$A$6:$K$68,2,FALSE)</f>
        <v>PS</v>
      </c>
      <c r="M1257" s="14" t="str">
        <f>VLOOKUP($C1257,'Info on Coh Anal Stocks'!$A$6:$K$68,3,FALSE)</f>
        <v>SPS</v>
      </c>
      <c r="N1257" s="14" t="str">
        <f>VLOOKUP($C1257,'Info on Coh Anal Stocks'!$A$6:$K$68,4,FALSE)</f>
        <v>South Puget Sound Fall Fingerling</v>
      </c>
      <c r="O1257" s="14">
        <f>VLOOKUP($C1257,'Info on Coh Anal Stocks'!$A$6:$K$68,5,FALSE)</f>
        <v>3</v>
      </c>
      <c r="P1257" s="14">
        <f>VLOOKUP($C1257,'Info on Coh Anal Stocks'!$A$6:$K$68,6,FALSE)</f>
        <v>2</v>
      </c>
      <c r="Q1257" s="14">
        <f>VLOOKUP($C1257,'Info on Coh Anal Stocks'!$A$6:$K$68,7,FALSE)</f>
        <v>4</v>
      </c>
      <c r="R1257" s="14">
        <f>VLOOKUP($C1257,'Info on Coh Anal Stocks'!$A$6:$K$68,8,FALSE)</f>
        <v>5</v>
      </c>
      <c r="S1257" s="14">
        <f>VLOOKUP($C1257,'Info on Coh Anal Stocks'!$A$6:$K$68,9,FALSE)</f>
        <v>0</v>
      </c>
      <c r="T1257" s="14">
        <f>VLOOKUP($C1257,'Info on Coh Anal Stocks'!$A$6:$K$68,10,FALSE)</f>
        <v>3</v>
      </c>
      <c r="U1257">
        <f t="shared" si="77"/>
        <v>2011</v>
      </c>
      <c r="V1257" s="14">
        <f>VLOOKUP($C1257,'Info on Coh Anal Stocks'!$A$6:$K$68,10,FALSE)</f>
        <v>3</v>
      </c>
      <c r="W1257" t="str">
        <f t="shared" si="78"/>
        <v>ocean</v>
      </c>
      <c r="X1257">
        <f t="shared" si="79"/>
        <v>0</v>
      </c>
    </row>
    <row r="1258" spans="1:24" x14ac:dyDescent="0.25">
      <c r="A1258" s="14" t="str">
        <f t="shared" si="76"/>
        <v>SPS2011</v>
      </c>
      <c r="B1258" s="14" t="s">
        <v>36</v>
      </c>
      <c r="C1258" s="14" t="s">
        <v>75</v>
      </c>
      <c r="D1258" s="14">
        <v>2011</v>
      </c>
      <c r="E1258" s="14">
        <v>1.8753509999999999E-3</v>
      </c>
      <c r="F1258" s="14">
        <v>7.9345270000000002E-3</v>
      </c>
      <c r="G1258" s="14">
        <v>2.0196329999999998E-2</v>
      </c>
      <c r="H1258" s="14">
        <v>2</v>
      </c>
      <c r="I1258" s="14">
        <v>5</v>
      </c>
      <c r="J1258" s="14" t="s">
        <v>239</v>
      </c>
      <c r="K1258" s="14">
        <v>4</v>
      </c>
      <c r="L1258" s="14" t="str">
        <f>VLOOKUP($C1258,'Info on Coh Anal Stocks'!$A$6:$K$68,2,FALSE)</f>
        <v>PS</v>
      </c>
      <c r="M1258" s="14" t="str">
        <f>VLOOKUP($C1258,'Info on Coh Anal Stocks'!$A$6:$K$68,3,FALSE)</f>
        <v>SPS</v>
      </c>
      <c r="N1258" s="14" t="str">
        <f>VLOOKUP($C1258,'Info on Coh Anal Stocks'!$A$6:$K$68,4,FALSE)</f>
        <v>South Puget Sound Fall Fingerling</v>
      </c>
      <c r="O1258" s="14">
        <f>VLOOKUP($C1258,'Info on Coh Anal Stocks'!$A$6:$K$68,5,FALSE)</f>
        <v>3</v>
      </c>
      <c r="P1258" s="14">
        <f>VLOOKUP($C1258,'Info on Coh Anal Stocks'!$A$6:$K$68,6,FALSE)</f>
        <v>2</v>
      </c>
      <c r="Q1258" s="14">
        <f>VLOOKUP($C1258,'Info on Coh Anal Stocks'!$A$6:$K$68,7,FALSE)</f>
        <v>4</v>
      </c>
      <c r="R1258" s="14">
        <f>VLOOKUP($C1258,'Info on Coh Anal Stocks'!$A$6:$K$68,8,FALSE)</f>
        <v>5</v>
      </c>
      <c r="S1258" s="14">
        <f>VLOOKUP($C1258,'Info on Coh Anal Stocks'!$A$6:$K$68,9,FALSE)</f>
        <v>0</v>
      </c>
      <c r="T1258" s="14">
        <f>VLOOKUP($C1258,'Info on Coh Anal Stocks'!$A$6:$K$68,10,FALSE)</f>
        <v>3</v>
      </c>
      <c r="U1258">
        <f t="shared" si="77"/>
        <v>2012</v>
      </c>
      <c r="V1258" s="14">
        <f>VLOOKUP($C1258,'Info on Coh Anal Stocks'!$A$6:$K$68,10,FALSE)</f>
        <v>3</v>
      </c>
      <c r="W1258" t="str">
        <f t="shared" si="78"/>
        <v>ocean</v>
      </c>
      <c r="X1258">
        <f t="shared" si="79"/>
        <v>1</v>
      </c>
    </row>
    <row r="1259" spans="1:24" x14ac:dyDescent="0.25">
      <c r="A1259" s="14" t="str">
        <f t="shared" si="76"/>
        <v>SPS2012</v>
      </c>
      <c r="B1259" s="14" t="s">
        <v>36</v>
      </c>
      <c r="C1259" s="14" t="s">
        <v>75</v>
      </c>
      <c r="D1259" s="14">
        <v>2012</v>
      </c>
      <c r="E1259" s="14">
        <v>4.0639220000000001E-4</v>
      </c>
      <c r="F1259" s="14">
        <v>1.837202E-3</v>
      </c>
      <c r="G1259" s="14">
        <v>7.2733889999999999E-3</v>
      </c>
      <c r="H1259" s="14">
        <v>2</v>
      </c>
      <c r="I1259" s="14">
        <v>5</v>
      </c>
      <c r="J1259" s="14" t="s">
        <v>239</v>
      </c>
      <c r="K1259" s="14">
        <v>3</v>
      </c>
      <c r="L1259" s="14" t="str">
        <f>VLOOKUP($C1259,'Info on Coh Anal Stocks'!$A$6:$K$68,2,FALSE)</f>
        <v>PS</v>
      </c>
      <c r="M1259" s="14" t="str">
        <f>VLOOKUP($C1259,'Info on Coh Anal Stocks'!$A$6:$K$68,3,FALSE)</f>
        <v>SPS</v>
      </c>
      <c r="N1259" s="14" t="str">
        <f>VLOOKUP($C1259,'Info on Coh Anal Stocks'!$A$6:$K$68,4,FALSE)</f>
        <v>South Puget Sound Fall Fingerling</v>
      </c>
      <c r="O1259" s="14">
        <f>VLOOKUP($C1259,'Info on Coh Anal Stocks'!$A$6:$K$68,5,FALSE)</f>
        <v>3</v>
      </c>
      <c r="P1259" s="14">
        <f>VLOOKUP($C1259,'Info on Coh Anal Stocks'!$A$6:$K$68,6,FALSE)</f>
        <v>2</v>
      </c>
      <c r="Q1259" s="14">
        <f>VLOOKUP($C1259,'Info on Coh Anal Stocks'!$A$6:$K$68,7,FALSE)</f>
        <v>4</v>
      </c>
      <c r="R1259" s="14">
        <f>VLOOKUP($C1259,'Info on Coh Anal Stocks'!$A$6:$K$68,8,FALSE)</f>
        <v>5</v>
      </c>
      <c r="S1259" s="14">
        <f>VLOOKUP($C1259,'Info on Coh Anal Stocks'!$A$6:$K$68,9,FALSE)</f>
        <v>0</v>
      </c>
      <c r="T1259" s="14">
        <f>VLOOKUP($C1259,'Info on Coh Anal Stocks'!$A$6:$K$68,10,FALSE)</f>
        <v>3</v>
      </c>
      <c r="U1259">
        <f t="shared" si="77"/>
        <v>2013</v>
      </c>
      <c r="V1259" s="14">
        <f>VLOOKUP($C1259,'Info on Coh Anal Stocks'!$A$6:$K$68,10,FALSE)</f>
        <v>3</v>
      </c>
      <c r="W1259" t="str">
        <f t="shared" si="78"/>
        <v>ocean</v>
      </c>
      <c r="X1259">
        <f t="shared" si="79"/>
        <v>2</v>
      </c>
    </row>
    <row r="1260" spans="1:24" x14ac:dyDescent="0.25">
      <c r="A1260" s="14" t="str">
        <f t="shared" si="76"/>
        <v>SPS2013</v>
      </c>
      <c r="B1260" s="14" t="s">
        <v>36</v>
      </c>
      <c r="C1260" s="14" t="s">
        <v>75</v>
      </c>
      <c r="D1260" s="14">
        <v>2013</v>
      </c>
      <c r="E1260" s="19">
        <v>1.457982E-3</v>
      </c>
      <c r="F1260" s="14">
        <v>1.457982E-3</v>
      </c>
      <c r="G1260" s="14">
        <v>2.2356270000000001E-2</v>
      </c>
      <c r="H1260" s="14">
        <v>2</v>
      </c>
      <c r="I1260" s="14">
        <v>5</v>
      </c>
      <c r="J1260" s="14" t="s">
        <v>239</v>
      </c>
      <c r="K1260" s="14">
        <v>2</v>
      </c>
      <c r="L1260" s="14" t="str">
        <f>VLOOKUP($C1260,'Info on Coh Anal Stocks'!$A$6:$K$68,2,FALSE)</f>
        <v>PS</v>
      </c>
      <c r="M1260" s="14" t="str">
        <f>VLOOKUP($C1260,'Info on Coh Anal Stocks'!$A$6:$K$68,3,FALSE)</f>
        <v>SPS</v>
      </c>
      <c r="N1260" s="14" t="str">
        <f>VLOOKUP($C1260,'Info on Coh Anal Stocks'!$A$6:$K$68,4,FALSE)</f>
        <v>South Puget Sound Fall Fingerling</v>
      </c>
      <c r="O1260" s="14">
        <f>VLOOKUP($C1260,'Info on Coh Anal Stocks'!$A$6:$K$68,5,FALSE)</f>
        <v>3</v>
      </c>
      <c r="P1260" s="14">
        <f>VLOOKUP($C1260,'Info on Coh Anal Stocks'!$A$6:$K$68,6,FALSE)</f>
        <v>2</v>
      </c>
      <c r="Q1260" s="14">
        <f>VLOOKUP($C1260,'Info on Coh Anal Stocks'!$A$6:$K$68,7,FALSE)</f>
        <v>4</v>
      </c>
      <c r="R1260" s="14">
        <f>VLOOKUP($C1260,'Info on Coh Anal Stocks'!$A$6:$K$68,8,FALSE)</f>
        <v>5</v>
      </c>
      <c r="S1260" s="14">
        <f>VLOOKUP($C1260,'Info on Coh Anal Stocks'!$A$6:$K$68,9,FALSE)</f>
        <v>0</v>
      </c>
      <c r="T1260" s="14">
        <f>VLOOKUP($C1260,'Info on Coh Anal Stocks'!$A$6:$K$68,10,FALSE)</f>
        <v>3</v>
      </c>
      <c r="U1260">
        <f t="shared" si="77"/>
        <v>2014</v>
      </c>
      <c r="V1260" s="14">
        <f>VLOOKUP($C1260,'Info on Coh Anal Stocks'!$A$6:$K$68,10,FALSE)</f>
        <v>3</v>
      </c>
      <c r="W1260" t="str">
        <f t="shared" si="78"/>
        <v>ocean</v>
      </c>
      <c r="X1260">
        <f t="shared" si="79"/>
        <v>3</v>
      </c>
    </row>
    <row r="1261" spans="1:24" x14ac:dyDescent="0.25">
      <c r="A1261" s="14" t="str">
        <f t="shared" si="76"/>
        <v>SPY1978</v>
      </c>
      <c r="B1261" s="14" t="s">
        <v>36</v>
      </c>
      <c r="C1261" s="14" t="s">
        <v>77</v>
      </c>
      <c r="D1261" s="14">
        <v>1978</v>
      </c>
      <c r="E1261" s="19">
        <v>7.1271479999999995E-5</v>
      </c>
      <c r="F1261" s="14">
        <v>4.1704280000000003E-3</v>
      </c>
      <c r="G1261" s="14">
        <v>1.0797269999999999E-2</v>
      </c>
      <c r="H1261" s="14">
        <v>2</v>
      </c>
      <c r="I1261" s="14">
        <v>5</v>
      </c>
      <c r="J1261" s="14" t="s">
        <v>238</v>
      </c>
      <c r="K1261" s="14">
        <v>5</v>
      </c>
      <c r="L1261" s="14" t="str">
        <f>VLOOKUP($C1261,'Info on Coh Anal Stocks'!$A$6:$K$68,2,FALSE)</f>
        <v>PS</v>
      </c>
      <c r="M1261" s="14" t="str">
        <f>VLOOKUP($C1261,'Info on Coh Anal Stocks'!$A$6:$K$68,3,FALSE)</f>
        <v>SPS</v>
      </c>
      <c r="N1261" s="14" t="str">
        <f>VLOOKUP($C1261,'Info on Coh Anal Stocks'!$A$6:$K$68,4,FALSE)</f>
        <v>South Puget Sound Fall Yearling</v>
      </c>
      <c r="O1261" s="14">
        <f>VLOOKUP($C1261,'Info on Coh Anal Stocks'!$A$6:$K$68,5,FALSE)</f>
        <v>3</v>
      </c>
      <c r="P1261" s="14">
        <f>VLOOKUP($C1261,'Info on Coh Anal Stocks'!$A$6:$K$68,6,FALSE)</f>
        <v>2</v>
      </c>
      <c r="Q1261" s="14">
        <f>VLOOKUP($C1261,'Info on Coh Anal Stocks'!$A$6:$K$68,7,FALSE)</f>
        <v>4</v>
      </c>
      <c r="R1261" s="14">
        <f>VLOOKUP($C1261,'Info on Coh Anal Stocks'!$A$6:$K$68,8,FALSE)</f>
        <v>5</v>
      </c>
      <c r="S1261" s="14">
        <f>VLOOKUP($C1261,'Info on Coh Anal Stocks'!$A$6:$K$68,9,FALSE)</f>
        <v>0</v>
      </c>
      <c r="T1261" s="14">
        <f>VLOOKUP($C1261,'Info on Coh Anal Stocks'!$A$6:$K$68,10,FALSE)</f>
        <v>3</v>
      </c>
      <c r="U1261">
        <f t="shared" si="77"/>
        <v>1979</v>
      </c>
      <c r="V1261" s="14">
        <f>VLOOKUP($C1261,'Info on Coh Anal Stocks'!$A$6:$K$68,10,FALSE)</f>
        <v>3</v>
      </c>
      <c r="W1261" t="str">
        <f t="shared" si="78"/>
        <v>ocean</v>
      </c>
      <c r="X1261">
        <f t="shared" si="79"/>
        <v>0</v>
      </c>
    </row>
    <row r="1262" spans="1:24" x14ac:dyDescent="0.25">
      <c r="A1262" s="14" t="str">
        <f t="shared" si="76"/>
        <v>SPY1979</v>
      </c>
      <c r="B1262" s="14" t="s">
        <v>36</v>
      </c>
      <c r="C1262" s="14" t="s">
        <v>77</v>
      </c>
      <c r="D1262" s="14">
        <v>1979</v>
      </c>
      <c r="E1262" s="19">
        <v>2.2093669999999998E-3</v>
      </c>
      <c r="F1262" s="19">
        <v>7.432391E-3</v>
      </c>
      <c r="G1262" s="14">
        <v>1.7114379999999998E-2</v>
      </c>
      <c r="H1262" s="14">
        <v>2</v>
      </c>
      <c r="I1262" s="14">
        <v>5</v>
      </c>
      <c r="J1262" s="14" t="s">
        <v>238</v>
      </c>
      <c r="K1262" s="14">
        <v>5</v>
      </c>
      <c r="L1262" s="14" t="str">
        <f>VLOOKUP($C1262,'Info on Coh Anal Stocks'!$A$6:$K$68,2,FALSE)</f>
        <v>PS</v>
      </c>
      <c r="M1262" s="14" t="str">
        <f>VLOOKUP($C1262,'Info on Coh Anal Stocks'!$A$6:$K$68,3,FALSE)</f>
        <v>SPS</v>
      </c>
      <c r="N1262" s="14" t="str">
        <f>VLOOKUP($C1262,'Info on Coh Anal Stocks'!$A$6:$K$68,4,FALSE)</f>
        <v>South Puget Sound Fall Yearling</v>
      </c>
      <c r="O1262" s="14">
        <f>VLOOKUP($C1262,'Info on Coh Anal Stocks'!$A$6:$K$68,5,FALSE)</f>
        <v>3</v>
      </c>
      <c r="P1262" s="14">
        <f>VLOOKUP($C1262,'Info on Coh Anal Stocks'!$A$6:$K$68,6,FALSE)</f>
        <v>2</v>
      </c>
      <c r="Q1262" s="14">
        <f>VLOOKUP($C1262,'Info on Coh Anal Stocks'!$A$6:$K$68,7,FALSE)</f>
        <v>4</v>
      </c>
      <c r="R1262" s="14">
        <f>VLOOKUP($C1262,'Info on Coh Anal Stocks'!$A$6:$K$68,8,FALSE)</f>
        <v>5</v>
      </c>
      <c r="S1262" s="14">
        <f>VLOOKUP($C1262,'Info on Coh Anal Stocks'!$A$6:$K$68,9,FALSE)</f>
        <v>0</v>
      </c>
      <c r="T1262" s="14">
        <f>VLOOKUP($C1262,'Info on Coh Anal Stocks'!$A$6:$K$68,10,FALSE)</f>
        <v>3</v>
      </c>
      <c r="U1262">
        <f t="shared" si="77"/>
        <v>1980</v>
      </c>
      <c r="V1262" s="14">
        <f>VLOOKUP($C1262,'Info on Coh Anal Stocks'!$A$6:$K$68,10,FALSE)</f>
        <v>3</v>
      </c>
      <c r="W1262" t="str">
        <f t="shared" si="78"/>
        <v>ocean</v>
      </c>
      <c r="X1262">
        <f t="shared" si="79"/>
        <v>0</v>
      </c>
    </row>
    <row r="1263" spans="1:24" x14ac:dyDescent="0.25">
      <c r="A1263" s="14" t="str">
        <f t="shared" si="76"/>
        <v>SPY1980</v>
      </c>
      <c r="B1263" s="14" t="s">
        <v>36</v>
      </c>
      <c r="C1263" s="14" t="s">
        <v>77</v>
      </c>
      <c r="D1263" s="14">
        <v>1980</v>
      </c>
      <c r="E1263" s="14">
        <v>1.697795E-3</v>
      </c>
      <c r="F1263" s="14">
        <v>7.2061950000000003E-3</v>
      </c>
      <c r="G1263" s="14">
        <v>1.6900200000000001E-2</v>
      </c>
      <c r="H1263" s="14">
        <v>2</v>
      </c>
      <c r="I1263" s="14">
        <v>5</v>
      </c>
      <c r="J1263" s="14" t="s">
        <v>238</v>
      </c>
      <c r="K1263" s="14">
        <v>5</v>
      </c>
      <c r="L1263" s="14" t="str">
        <f>VLOOKUP($C1263,'Info on Coh Anal Stocks'!$A$6:$K$68,2,FALSE)</f>
        <v>PS</v>
      </c>
      <c r="M1263" s="14" t="str">
        <f>VLOOKUP($C1263,'Info on Coh Anal Stocks'!$A$6:$K$68,3,FALSE)</f>
        <v>SPS</v>
      </c>
      <c r="N1263" s="14" t="str">
        <f>VLOOKUP($C1263,'Info on Coh Anal Stocks'!$A$6:$K$68,4,FALSE)</f>
        <v>South Puget Sound Fall Yearling</v>
      </c>
      <c r="O1263" s="14">
        <f>VLOOKUP($C1263,'Info on Coh Anal Stocks'!$A$6:$K$68,5,FALSE)</f>
        <v>3</v>
      </c>
      <c r="P1263" s="14">
        <f>VLOOKUP($C1263,'Info on Coh Anal Stocks'!$A$6:$K$68,6,FALSE)</f>
        <v>2</v>
      </c>
      <c r="Q1263" s="14">
        <f>VLOOKUP($C1263,'Info on Coh Anal Stocks'!$A$6:$K$68,7,FALSE)</f>
        <v>4</v>
      </c>
      <c r="R1263" s="14">
        <f>VLOOKUP($C1263,'Info on Coh Anal Stocks'!$A$6:$K$68,8,FALSE)</f>
        <v>5</v>
      </c>
      <c r="S1263" s="14">
        <f>VLOOKUP($C1263,'Info on Coh Anal Stocks'!$A$6:$K$68,9,FALSE)</f>
        <v>0</v>
      </c>
      <c r="T1263" s="14">
        <f>VLOOKUP($C1263,'Info on Coh Anal Stocks'!$A$6:$K$68,10,FALSE)</f>
        <v>3</v>
      </c>
      <c r="U1263">
        <f t="shared" si="77"/>
        <v>1981</v>
      </c>
      <c r="V1263" s="14">
        <f>VLOOKUP($C1263,'Info on Coh Anal Stocks'!$A$6:$K$68,10,FALSE)</f>
        <v>3</v>
      </c>
      <c r="W1263" t="str">
        <f t="shared" si="78"/>
        <v>ocean</v>
      </c>
      <c r="X1263">
        <f t="shared" si="79"/>
        <v>0</v>
      </c>
    </row>
    <row r="1264" spans="1:24" x14ac:dyDescent="0.25">
      <c r="A1264" s="14" t="str">
        <f t="shared" si="76"/>
        <v>SPY1981</v>
      </c>
      <c r="B1264" s="14" t="s">
        <v>36</v>
      </c>
      <c r="C1264" s="14" t="s">
        <v>77</v>
      </c>
      <c r="D1264" s="14">
        <v>1981</v>
      </c>
      <c r="E1264" s="14">
        <v>1.0627410000000001E-3</v>
      </c>
      <c r="F1264" s="14">
        <v>4.070377E-3</v>
      </c>
      <c r="G1264" s="14">
        <v>9.5408669999999998E-3</v>
      </c>
      <c r="H1264" s="14">
        <v>2</v>
      </c>
      <c r="I1264" s="14">
        <v>5</v>
      </c>
      <c r="J1264" s="14" t="s">
        <v>238</v>
      </c>
      <c r="K1264" s="14">
        <v>5</v>
      </c>
      <c r="L1264" s="14" t="str">
        <f>VLOOKUP($C1264,'Info on Coh Anal Stocks'!$A$6:$K$68,2,FALSE)</f>
        <v>PS</v>
      </c>
      <c r="M1264" s="14" t="str">
        <f>VLOOKUP($C1264,'Info on Coh Anal Stocks'!$A$6:$K$68,3,FALSE)</f>
        <v>SPS</v>
      </c>
      <c r="N1264" s="14" t="str">
        <f>VLOOKUP($C1264,'Info on Coh Anal Stocks'!$A$6:$K$68,4,FALSE)</f>
        <v>South Puget Sound Fall Yearling</v>
      </c>
      <c r="O1264" s="14">
        <f>VLOOKUP($C1264,'Info on Coh Anal Stocks'!$A$6:$K$68,5,FALSE)</f>
        <v>3</v>
      </c>
      <c r="P1264" s="14">
        <f>VLOOKUP($C1264,'Info on Coh Anal Stocks'!$A$6:$K$68,6,FALSE)</f>
        <v>2</v>
      </c>
      <c r="Q1264" s="14">
        <f>VLOOKUP($C1264,'Info on Coh Anal Stocks'!$A$6:$K$68,7,FALSE)</f>
        <v>4</v>
      </c>
      <c r="R1264" s="14">
        <f>VLOOKUP($C1264,'Info on Coh Anal Stocks'!$A$6:$K$68,8,FALSE)</f>
        <v>5</v>
      </c>
      <c r="S1264" s="14">
        <f>VLOOKUP($C1264,'Info on Coh Anal Stocks'!$A$6:$K$68,9,FALSE)</f>
        <v>0</v>
      </c>
      <c r="T1264" s="14">
        <f>VLOOKUP($C1264,'Info on Coh Anal Stocks'!$A$6:$K$68,10,FALSE)</f>
        <v>3</v>
      </c>
      <c r="U1264">
        <f t="shared" si="77"/>
        <v>1982</v>
      </c>
      <c r="V1264" s="14">
        <f>VLOOKUP($C1264,'Info on Coh Anal Stocks'!$A$6:$K$68,10,FALSE)</f>
        <v>3</v>
      </c>
      <c r="W1264" t="str">
        <f t="shared" si="78"/>
        <v>ocean</v>
      </c>
      <c r="X1264">
        <f t="shared" si="79"/>
        <v>0</v>
      </c>
    </row>
    <row r="1265" spans="1:24" x14ac:dyDescent="0.25">
      <c r="A1265" s="14" t="str">
        <f t="shared" si="76"/>
        <v>SPY1982</v>
      </c>
      <c r="B1265" s="14" t="s">
        <v>36</v>
      </c>
      <c r="C1265" s="14" t="s">
        <v>77</v>
      </c>
      <c r="D1265" s="14">
        <v>1982</v>
      </c>
      <c r="E1265" s="14" t="s">
        <v>142</v>
      </c>
      <c r="F1265" s="14" t="s">
        <v>142</v>
      </c>
      <c r="G1265" s="14" t="s">
        <v>142</v>
      </c>
      <c r="H1265" s="14" t="s">
        <v>142</v>
      </c>
      <c r="I1265" s="14" t="s">
        <v>142</v>
      </c>
      <c r="J1265" s="14" t="s">
        <v>142</v>
      </c>
      <c r="K1265" s="14" t="s">
        <v>142</v>
      </c>
      <c r="L1265" s="14" t="str">
        <f>VLOOKUP($C1265,'Info on Coh Anal Stocks'!$A$6:$K$68,2,FALSE)</f>
        <v>PS</v>
      </c>
      <c r="M1265" s="14" t="str">
        <f>VLOOKUP($C1265,'Info on Coh Anal Stocks'!$A$6:$K$68,3,FALSE)</f>
        <v>SPS</v>
      </c>
      <c r="N1265" s="14" t="str">
        <f>VLOOKUP($C1265,'Info on Coh Anal Stocks'!$A$6:$K$68,4,FALSE)</f>
        <v>South Puget Sound Fall Yearling</v>
      </c>
      <c r="O1265" s="14">
        <f>VLOOKUP($C1265,'Info on Coh Anal Stocks'!$A$6:$K$68,5,FALSE)</f>
        <v>3</v>
      </c>
      <c r="P1265" s="14">
        <f>VLOOKUP($C1265,'Info on Coh Anal Stocks'!$A$6:$K$68,6,FALSE)</f>
        <v>2</v>
      </c>
      <c r="Q1265" s="14">
        <f>VLOOKUP($C1265,'Info on Coh Anal Stocks'!$A$6:$K$68,7,FALSE)</f>
        <v>4</v>
      </c>
      <c r="R1265" s="14">
        <f>VLOOKUP($C1265,'Info on Coh Anal Stocks'!$A$6:$K$68,8,FALSE)</f>
        <v>5</v>
      </c>
      <c r="S1265" s="14">
        <f>VLOOKUP($C1265,'Info on Coh Anal Stocks'!$A$6:$K$68,9,FALSE)</f>
        <v>0</v>
      </c>
      <c r="T1265" s="14">
        <f>VLOOKUP($C1265,'Info on Coh Anal Stocks'!$A$6:$K$68,10,FALSE)</f>
        <v>3</v>
      </c>
      <c r="U1265">
        <f t="shared" si="77"/>
        <v>1983</v>
      </c>
      <c r="V1265" s="14">
        <f>VLOOKUP($C1265,'Info on Coh Anal Stocks'!$A$6:$K$68,10,FALSE)</f>
        <v>3</v>
      </c>
      <c r="W1265" t="str">
        <f t="shared" si="78"/>
        <v>ocean</v>
      </c>
      <c r="X1265" t="str">
        <f t="shared" si="79"/>
        <v>na</v>
      </c>
    </row>
    <row r="1266" spans="1:24" x14ac:dyDescent="0.25">
      <c r="A1266" s="14" t="str">
        <f t="shared" si="76"/>
        <v>SPY1983</v>
      </c>
      <c r="B1266" s="14" t="s">
        <v>36</v>
      </c>
      <c r="C1266" s="14" t="s">
        <v>77</v>
      </c>
      <c r="D1266" s="14">
        <v>1983</v>
      </c>
      <c r="E1266" s="14" t="s">
        <v>142</v>
      </c>
      <c r="F1266" s="14" t="s">
        <v>142</v>
      </c>
      <c r="G1266" s="14" t="s">
        <v>142</v>
      </c>
      <c r="H1266" s="14" t="s">
        <v>142</v>
      </c>
      <c r="I1266" s="14" t="s">
        <v>142</v>
      </c>
      <c r="J1266" s="14" t="s">
        <v>142</v>
      </c>
      <c r="K1266" s="14" t="s">
        <v>142</v>
      </c>
      <c r="L1266" s="14" t="str">
        <f>VLOOKUP($C1266,'Info on Coh Anal Stocks'!$A$6:$K$68,2,FALSE)</f>
        <v>PS</v>
      </c>
      <c r="M1266" s="14" t="str">
        <f>VLOOKUP($C1266,'Info on Coh Anal Stocks'!$A$6:$K$68,3,FALSE)</f>
        <v>SPS</v>
      </c>
      <c r="N1266" s="14" t="str">
        <f>VLOOKUP($C1266,'Info on Coh Anal Stocks'!$A$6:$K$68,4,FALSE)</f>
        <v>South Puget Sound Fall Yearling</v>
      </c>
      <c r="O1266" s="14">
        <f>VLOOKUP($C1266,'Info on Coh Anal Stocks'!$A$6:$K$68,5,FALSE)</f>
        <v>3</v>
      </c>
      <c r="P1266" s="14">
        <f>VLOOKUP($C1266,'Info on Coh Anal Stocks'!$A$6:$K$68,6,FALSE)</f>
        <v>2</v>
      </c>
      <c r="Q1266" s="14">
        <f>VLOOKUP($C1266,'Info on Coh Anal Stocks'!$A$6:$K$68,7,FALSE)</f>
        <v>4</v>
      </c>
      <c r="R1266" s="14">
        <f>VLOOKUP($C1266,'Info on Coh Anal Stocks'!$A$6:$K$68,8,FALSE)</f>
        <v>5</v>
      </c>
      <c r="S1266" s="14">
        <f>VLOOKUP($C1266,'Info on Coh Anal Stocks'!$A$6:$K$68,9,FALSE)</f>
        <v>0</v>
      </c>
      <c r="T1266" s="14">
        <f>VLOOKUP($C1266,'Info on Coh Anal Stocks'!$A$6:$K$68,10,FALSE)</f>
        <v>3</v>
      </c>
      <c r="U1266">
        <f t="shared" si="77"/>
        <v>1984</v>
      </c>
      <c r="V1266" s="14">
        <f>VLOOKUP($C1266,'Info on Coh Anal Stocks'!$A$6:$K$68,10,FALSE)</f>
        <v>3</v>
      </c>
      <c r="W1266" t="str">
        <f t="shared" si="78"/>
        <v>ocean</v>
      </c>
      <c r="X1266" t="str">
        <f t="shared" si="79"/>
        <v>na</v>
      </c>
    </row>
    <row r="1267" spans="1:24" x14ac:dyDescent="0.25">
      <c r="A1267" s="14" t="str">
        <f t="shared" si="76"/>
        <v>SPY1984</v>
      </c>
      <c r="B1267" s="14" t="s">
        <v>36</v>
      </c>
      <c r="C1267" s="14" t="s">
        <v>77</v>
      </c>
      <c r="D1267" s="14">
        <v>1984</v>
      </c>
      <c r="E1267" s="14" t="s">
        <v>142</v>
      </c>
      <c r="F1267" s="14" t="s">
        <v>142</v>
      </c>
      <c r="G1267" s="14" t="s">
        <v>142</v>
      </c>
      <c r="H1267" s="14" t="s">
        <v>142</v>
      </c>
      <c r="I1267" s="14" t="s">
        <v>142</v>
      </c>
      <c r="J1267" s="14" t="s">
        <v>142</v>
      </c>
      <c r="K1267" s="14" t="s">
        <v>142</v>
      </c>
      <c r="L1267" s="14" t="str">
        <f>VLOOKUP($C1267,'Info on Coh Anal Stocks'!$A$6:$K$68,2,FALSE)</f>
        <v>PS</v>
      </c>
      <c r="M1267" s="14" t="str">
        <f>VLOOKUP($C1267,'Info on Coh Anal Stocks'!$A$6:$K$68,3,FALSE)</f>
        <v>SPS</v>
      </c>
      <c r="N1267" s="14" t="str">
        <f>VLOOKUP($C1267,'Info on Coh Anal Stocks'!$A$6:$K$68,4,FALSE)</f>
        <v>South Puget Sound Fall Yearling</v>
      </c>
      <c r="O1267" s="14">
        <f>VLOOKUP($C1267,'Info on Coh Anal Stocks'!$A$6:$K$68,5,FALSE)</f>
        <v>3</v>
      </c>
      <c r="P1267" s="14">
        <f>VLOOKUP($C1267,'Info on Coh Anal Stocks'!$A$6:$K$68,6,FALSE)</f>
        <v>2</v>
      </c>
      <c r="Q1267" s="14">
        <f>VLOOKUP($C1267,'Info on Coh Anal Stocks'!$A$6:$K$68,7,FALSE)</f>
        <v>4</v>
      </c>
      <c r="R1267" s="14">
        <f>VLOOKUP($C1267,'Info on Coh Anal Stocks'!$A$6:$K$68,8,FALSE)</f>
        <v>5</v>
      </c>
      <c r="S1267" s="14">
        <f>VLOOKUP($C1267,'Info on Coh Anal Stocks'!$A$6:$K$68,9,FALSE)</f>
        <v>0</v>
      </c>
      <c r="T1267" s="14">
        <f>VLOOKUP($C1267,'Info on Coh Anal Stocks'!$A$6:$K$68,10,FALSE)</f>
        <v>3</v>
      </c>
      <c r="U1267">
        <f t="shared" si="77"/>
        <v>1985</v>
      </c>
      <c r="V1267" s="14">
        <f>VLOOKUP($C1267,'Info on Coh Anal Stocks'!$A$6:$K$68,10,FALSE)</f>
        <v>3</v>
      </c>
      <c r="W1267" t="str">
        <f t="shared" si="78"/>
        <v>ocean</v>
      </c>
      <c r="X1267" t="str">
        <f t="shared" si="79"/>
        <v>na</v>
      </c>
    </row>
    <row r="1268" spans="1:24" x14ac:dyDescent="0.25">
      <c r="A1268" s="14" t="str">
        <f t="shared" ref="A1268:A1331" si="80">CONCATENATE(C1268,D1268)</f>
        <v>SPY1985</v>
      </c>
      <c r="B1268" s="14" t="s">
        <v>36</v>
      </c>
      <c r="C1268" s="14" t="s">
        <v>77</v>
      </c>
      <c r="D1268" s="14">
        <v>1985</v>
      </c>
      <c r="E1268" s="14" t="s">
        <v>142</v>
      </c>
      <c r="F1268" s="14" t="s">
        <v>142</v>
      </c>
      <c r="G1268" s="14" t="s">
        <v>142</v>
      </c>
      <c r="H1268" s="14" t="s">
        <v>142</v>
      </c>
      <c r="I1268" s="14" t="s">
        <v>142</v>
      </c>
      <c r="J1268" s="14" t="s">
        <v>142</v>
      </c>
      <c r="K1268" s="14" t="s">
        <v>142</v>
      </c>
      <c r="L1268" s="14" t="str">
        <f>VLOOKUP($C1268,'Info on Coh Anal Stocks'!$A$6:$K$68,2,FALSE)</f>
        <v>PS</v>
      </c>
      <c r="M1268" s="14" t="str">
        <f>VLOOKUP($C1268,'Info on Coh Anal Stocks'!$A$6:$K$68,3,FALSE)</f>
        <v>SPS</v>
      </c>
      <c r="N1268" s="14" t="str">
        <f>VLOOKUP($C1268,'Info on Coh Anal Stocks'!$A$6:$K$68,4,FALSE)</f>
        <v>South Puget Sound Fall Yearling</v>
      </c>
      <c r="O1268" s="14">
        <f>VLOOKUP($C1268,'Info on Coh Anal Stocks'!$A$6:$K$68,5,FALSE)</f>
        <v>3</v>
      </c>
      <c r="P1268" s="14">
        <f>VLOOKUP($C1268,'Info on Coh Anal Stocks'!$A$6:$K$68,6,FALSE)</f>
        <v>2</v>
      </c>
      <c r="Q1268" s="14">
        <f>VLOOKUP($C1268,'Info on Coh Anal Stocks'!$A$6:$K$68,7,FALSE)</f>
        <v>4</v>
      </c>
      <c r="R1268" s="14">
        <f>VLOOKUP($C1268,'Info on Coh Anal Stocks'!$A$6:$K$68,8,FALSE)</f>
        <v>5</v>
      </c>
      <c r="S1268" s="14">
        <f>VLOOKUP($C1268,'Info on Coh Anal Stocks'!$A$6:$K$68,9,FALSE)</f>
        <v>0</v>
      </c>
      <c r="T1268" s="14">
        <f>VLOOKUP($C1268,'Info on Coh Anal Stocks'!$A$6:$K$68,10,FALSE)</f>
        <v>3</v>
      </c>
      <c r="U1268">
        <f t="shared" ref="U1268:U1331" si="81">IF($S1268=0,($D1268+1),($D1268+2))</f>
        <v>1986</v>
      </c>
      <c r="V1268" s="14">
        <f>VLOOKUP($C1268,'Info on Coh Anal Stocks'!$A$6:$K$68,10,FALSE)</f>
        <v>3</v>
      </c>
      <c r="W1268" t="str">
        <f t="shared" ref="W1268:W1331" si="82">IF(S1268=0,"ocean","stream")</f>
        <v>ocean</v>
      </c>
      <c r="X1268" t="str">
        <f t="shared" si="79"/>
        <v>na</v>
      </c>
    </row>
    <row r="1269" spans="1:24" x14ac:dyDescent="0.25">
      <c r="A1269" s="14" t="str">
        <f t="shared" si="80"/>
        <v>SPY1986</v>
      </c>
      <c r="B1269" s="14" t="s">
        <v>36</v>
      </c>
      <c r="C1269" s="14" t="s">
        <v>77</v>
      </c>
      <c r="D1269" s="14">
        <v>1986</v>
      </c>
      <c r="E1269" s="14">
        <v>8.0424200000000004E-4</v>
      </c>
      <c r="F1269" s="14">
        <v>2.22335E-2</v>
      </c>
      <c r="G1269" s="14">
        <v>5.7610399999999999E-2</v>
      </c>
      <c r="H1269" s="14">
        <v>2</v>
      </c>
      <c r="I1269" s="14">
        <v>5</v>
      </c>
      <c r="J1269" s="14" t="s">
        <v>238</v>
      </c>
      <c r="K1269" s="14">
        <v>5</v>
      </c>
      <c r="L1269" s="14" t="str">
        <f>VLOOKUP($C1269,'Info on Coh Anal Stocks'!$A$6:$K$68,2,FALSE)</f>
        <v>PS</v>
      </c>
      <c r="M1269" s="14" t="str">
        <f>VLOOKUP($C1269,'Info on Coh Anal Stocks'!$A$6:$K$68,3,FALSE)</f>
        <v>SPS</v>
      </c>
      <c r="N1269" s="14" t="str">
        <f>VLOOKUP($C1269,'Info on Coh Anal Stocks'!$A$6:$K$68,4,FALSE)</f>
        <v>South Puget Sound Fall Yearling</v>
      </c>
      <c r="O1269" s="14">
        <f>VLOOKUP($C1269,'Info on Coh Anal Stocks'!$A$6:$K$68,5,FALSE)</f>
        <v>3</v>
      </c>
      <c r="P1269" s="14">
        <f>VLOOKUP($C1269,'Info on Coh Anal Stocks'!$A$6:$K$68,6,FALSE)</f>
        <v>2</v>
      </c>
      <c r="Q1269" s="14">
        <f>VLOOKUP($C1269,'Info on Coh Anal Stocks'!$A$6:$K$68,7,FALSE)</f>
        <v>4</v>
      </c>
      <c r="R1269" s="14">
        <f>VLOOKUP($C1269,'Info on Coh Anal Stocks'!$A$6:$K$68,8,FALSE)</f>
        <v>5</v>
      </c>
      <c r="S1269" s="14">
        <f>VLOOKUP($C1269,'Info on Coh Anal Stocks'!$A$6:$K$68,9,FALSE)</f>
        <v>0</v>
      </c>
      <c r="T1269" s="14">
        <f>VLOOKUP($C1269,'Info on Coh Anal Stocks'!$A$6:$K$68,10,FALSE)</f>
        <v>3</v>
      </c>
      <c r="U1269">
        <f t="shared" si="81"/>
        <v>1987</v>
      </c>
      <c r="V1269" s="14">
        <f>VLOOKUP($C1269,'Info on Coh Anal Stocks'!$A$6:$K$68,10,FALSE)</f>
        <v>3</v>
      </c>
      <c r="W1269" t="str">
        <f t="shared" si="82"/>
        <v>ocean</v>
      </c>
      <c r="X1269">
        <f t="shared" si="79"/>
        <v>0</v>
      </c>
    </row>
    <row r="1270" spans="1:24" x14ac:dyDescent="0.25">
      <c r="A1270" s="14" t="str">
        <f t="shared" si="80"/>
        <v>SPY1987</v>
      </c>
      <c r="B1270" s="14" t="s">
        <v>36</v>
      </c>
      <c r="C1270" s="14" t="s">
        <v>77</v>
      </c>
      <c r="D1270" s="14">
        <v>1987</v>
      </c>
      <c r="E1270" s="14">
        <v>7.7296329999999996E-3</v>
      </c>
      <c r="F1270" s="14">
        <v>5.6708069999999999E-2</v>
      </c>
      <c r="G1270" s="14">
        <v>0.14462649999999999</v>
      </c>
      <c r="H1270" s="14">
        <v>2</v>
      </c>
      <c r="I1270" s="14">
        <v>5</v>
      </c>
      <c r="J1270" s="14" t="s">
        <v>238</v>
      </c>
      <c r="K1270" s="14">
        <v>5</v>
      </c>
      <c r="L1270" s="14" t="str">
        <f>VLOOKUP($C1270,'Info on Coh Anal Stocks'!$A$6:$K$68,2,FALSE)</f>
        <v>PS</v>
      </c>
      <c r="M1270" s="14" t="str">
        <f>VLOOKUP($C1270,'Info on Coh Anal Stocks'!$A$6:$K$68,3,FALSE)</f>
        <v>SPS</v>
      </c>
      <c r="N1270" s="14" t="str">
        <f>VLOOKUP($C1270,'Info on Coh Anal Stocks'!$A$6:$K$68,4,FALSE)</f>
        <v>South Puget Sound Fall Yearling</v>
      </c>
      <c r="O1270" s="14">
        <f>VLOOKUP($C1270,'Info on Coh Anal Stocks'!$A$6:$K$68,5,FALSE)</f>
        <v>3</v>
      </c>
      <c r="P1270" s="14">
        <f>VLOOKUP($C1270,'Info on Coh Anal Stocks'!$A$6:$K$68,6,FALSE)</f>
        <v>2</v>
      </c>
      <c r="Q1270" s="14">
        <f>VLOOKUP($C1270,'Info on Coh Anal Stocks'!$A$6:$K$68,7,FALSE)</f>
        <v>4</v>
      </c>
      <c r="R1270" s="14">
        <f>VLOOKUP($C1270,'Info on Coh Anal Stocks'!$A$6:$K$68,8,FALSE)</f>
        <v>5</v>
      </c>
      <c r="S1270" s="14">
        <f>VLOOKUP($C1270,'Info on Coh Anal Stocks'!$A$6:$K$68,9,FALSE)</f>
        <v>0</v>
      </c>
      <c r="T1270" s="14">
        <f>VLOOKUP($C1270,'Info on Coh Anal Stocks'!$A$6:$K$68,10,FALSE)</f>
        <v>3</v>
      </c>
      <c r="U1270">
        <f t="shared" si="81"/>
        <v>1988</v>
      </c>
      <c r="V1270" s="14">
        <f>VLOOKUP($C1270,'Info on Coh Anal Stocks'!$A$6:$K$68,10,FALSE)</f>
        <v>3</v>
      </c>
      <c r="W1270" t="str">
        <f t="shared" si="82"/>
        <v>ocean</v>
      </c>
      <c r="X1270">
        <f t="shared" si="79"/>
        <v>0</v>
      </c>
    </row>
    <row r="1271" spans="1:24" x14ac:dyDescent="0.25">
      <c r="A1271" s="14" t="str">
        <f t="shared" si="80"/>
        <v>SPY1988</v>
      </c>
      <c r="B1271" s="14" t="s">
        <v>36</v>
      </c>
      <c r="C1271" s="14" t="s">
        <v>77</v>
      </c>
      <c r="D1271" s="14">
        <v>1988</v>
      </c>
      <c r="E1271" s="14">
        <v>1.502811E-4</v>
      </c>
      <c r="F1271" s="14">
        <v>1.2575959999999999E-3</v>
      </c>
      <c r="G1271" s="14">
        <v>3.1426879999999998E-3</v>
      </c>
      <c r="H1271" s="14">
        <v>2</v>
      </c>
      <c r="I1271" s="14">
        <v>5</v>
      </c>
      <c r="J1271" s="14" t="s">
        <v>238</v>
      </c>
      <c r="K1271" s="14">
        <v>5</v>
      </c>
      <c r="L1271" s="14" t="str">
        <f>VLOOKUP($C1271,'Info on Coh Anal Stocks'!$A$6:$K$68,2,FALSE)</f>
        <v>PS</v>
      </c>
      <c r="M1271" s="14" t="str">
        <f>VLOOKUP($C1271,'Info on Coh Anal Stocks'!$A$6:$K$68,3,FALSE)</f>
        <v>SPS</v>
      </c>
      <c r="N1271" s="14" t="str">
        <f>VLOOKUP($C1271,'Info on Coh Anal Stocks'!$A$6:$K$68,4,FALSE)</f>
        <v>South Puget Sound Fall Yearling</v>
      </c>
      <c r="O1271" s="14">
        <f>VLOOKUP($C1271,'Info on Coh Anal Stocks'!$A$6:$K$68,5,FALSE)</f>
        <v>3</v>
      </c>
      <c r="P1271" s="14">
        <f>VLOOKUP($C1271,'Info on Coh Anal Stocks'!$A$6:$K$68,6,FALSE)</f>
        <v>2</v>
      </c>
      <c r="Q1271" s="14">
        <f>VLOOKUP($C1271,'Info on Coh Anal Stocks'!$A$6:$K$68,7,FALSE)</f>
        <v>4</v>
      </c>
      <c r="R1271" s="14">
        <f>VLOOKUP($C1271,'Info on Coh Anal Stocks'!$A$6:$K$68,8,FALSE)</f>
        <v>5</v>
      </c>
      <c r="S1271" s="14">
        <f>VLOOKUP($C1271,'Info on Coh Anal Stocks'!$A$6:$K$68,9,FALSE)</f>
        <v>0</v>
      </c>
      <c r="T1271" s="14">
        <f>VLOOKUP($C1271,'Info on Coh Anal Stocks'!$A$6:$K$68,10,FALSE)</f>
        <v>3</v>
      </c>
      <c r="U1271">
        <f t="shared" si="81"/>
        <v>1989</v>
      </c>
      <c r="V1271" s="14">
        <f>VLOOKUP($C1271,'Info on Coh Anal Stocks'!$A$6:$K$68,10,FALSE)</f>
        <v>3</v>
      </c>
      <c r="W1271" t="str">
        <f t="shared" si="82"/>
        <v>ocean</v>
      </c>
      <c r="X1271">
        <f t="shared" si="79"/>
        <v>0</v>
      </c>
    </row>
    <row r="1272" spans="1:24" x14ac:dyDescent="0.25">
      <c r="A1272" s="14" t="str">
        <f t="shared" si="80"/>
        <v>SPY1989</v>
      </c>
      <c r="B1272" s="14" t="s">
        <v>36</v>
      </c>
      <c r="C1272" s="14" t="s">
        <v>77</v>
      </c>
      <c r="D1272" s="14">
        <v>1989</v>
      </c>
      <c r="E1272" s="14">
        <v>3.7166059999999999E-3</v>
      </c>
      <c r="F1272" s="14">
        <v>1.6155550000000001E-2</v>
      </c>
      <c r="G1272" s="14">
        <v>3.7555419999999999E-2</v>
      </c>
      <c r="H1272" s="14">
        <v>2</v>
      </c>
      <c r="I1272" s="14">
        <v>5</v>
      </c>
      <c r="J1272" s="14" t="s">
        <v>238</v>
      </c>
      <c r="K1272" s="14">
        <v>5</v>
      </c>
      <c r="L1272" s="14" t="str">
        <f>VLOOKUP($C1272,'Info on Coh Anal Stocks'!$A$6:$K$68,2,FALSE)</f>
        <v>PS</v>
      </c>
      <c r="M1272" s="14" t="str">
        <f>VLOOKUP($C1272,'Info on Coh Anal Stocks'!$A$6:$K$68,3,FALSE)</f>
        <v>SPS</v>
      </c>
      <c r="N1272" s="14" t="str">
        <f>VLOOKUP($C1272,'Info on Coh Anal Stocks'!$A$6:$K$68,4,FALSE)</f>
        <v>South Puget Sound Fall Yearling</v>
      </c>
      <c r="O1272" s="14">
        <f>VLOOKUP($C1272,'Info on Coh Anal Stocks'!$A$6:$K$68,5,FALSE)</f>
        <v>3</v>
      </c>
      <c r="P1272" s="14">
        <f>VLOOKUP($C1272,'Info on Coh Anal Stocks'!$A$6:$K$68,6,FALSE)</f>
        <v>2</v>
      </c>
      <c r="Q1272" s="14">
        <f>VLOOKUP($C1272,'Info on Coh Anal Stocks'!$A$6:$K$68,7,FALSE)</f>
        <v>4</v>
      </c>
      <c r="R1272" s="14">
        <f>VLOOKUP($C1272,'Info on Coh Anal Stocks'!$A$6:$K$68,8,FALSE)</f>
        <v>5</v>
      </c>
      <c r="S1272" s="14">
        <f>VLOOKUP($C1272,'Info on Coh Anal Stocks'!$A$6:$K$68,9,FALSE)</f>
        <v>0</v>
      </c>
      <c r="T1272" s="14">
        <f>VLOOKUP($C1272,'Info on Coh Anal Stocks'!$A$6:$K$68,10,FALSE)</f>
        <v>3</v>
      </c>
      <c r="U1272">
        <f t="shared" si="81"/>
        <v>1990</v>
      </c>
      <c r="V1272" s="14">
        <f>VLOOKUP($C1272,'Info on Coh Anal Stocks'!$A$6:$K$68,10,FALSE)</f>
        <v>3</v>
      </c>
      <c r="W1272" t="str">
        <f t="shared" si="82"/>
        <v>ocean</v>
      </c>
      <c r="X1272">
        <f t="shared" si="79"/>
        <v>0</v>
      </c>
    </row>
    <row r="1273" spans="1:24" x14ac:dyDescent="0.25">
      <c r="A1273" s="14" t="str">
        <f t="shared" si="80"/>
        <v>SPY1990</v>
      </c>
      <c r="B1273" s="14" t="s">
        <v>36</v>
      </c>
      <c r="C1273" s="14" t="s">
        <v>77</v>
      </c>
      <c r="D1273" s="14">
        <v>1990</v>
      </c>
      <c r="E1273" s="14">
        <v>9.469643E-4</v>
      </c>
      <c r="F1273" s="14">
        <v>3.912385E-3</v>
      </c>
      <c r="G1273" s="14">
        <v>9.6668229999999997E-3</v>
      </c>
      <c r="H1273" s="14">
        <v>2</v>
      </c>
      <c r="I1273" s="14">
        <v>5</v>
      </c>
      <c r="J1273" s="14" t="s">
        <v>238</v>
      </c>
      <c r="K1273" s="14">
        <v>5</v>
      </c>
      <c r="L1273" s="14" t="str">
        <f>VLOOKUP($C1273,'Info on Coh Anal Stocks'!$A$6:$K$68,2,FALSE)</f>
        <v>PS</v>
      </c>
      <c r="M1273" s="14" t="str">
        <f>VLOOKUP($C1273,'Info on Coh Anal Stocks'!$A$6:$K$68,3,FALSE)</f>
        <v>SPS</v>
      </c>
      <c r="N1273" s="14" t="str">
        <f>VLOOKUP($C1273,'Info on Coh Anal Stocks'!$A$6:$K$68,4,FALSE)</f>
        <v>South Puget Sound Fall Yearling</v>
      </c>
      <c r="O1273" s="14">
        <f>VLOOKUP($C1273,'Info on Coh Anal Stocks'!$A$6:$K$68,5,FALSE)</f>
        <v>3</v>
      </c>
      <c r="P1273" s="14">
        <f>VLOOKUP($C1273,'Info on Coh Anal Stocks'!$A$6:$K$68,6,FALSE)</f>
        <v>2</v>
      </c>
      <c r="Q1273" s="14">
        <f>VLOOKUP($C1273,'Info on Coh Anal Stocks'!$A$6:$K$68,7,FALSE)</f>
        <v>4</v>
      </c>
      <c r="R1273" s="14">
        <f>VLOOKUP($C1273,'Info on Coh Anal Stocks'!$A$6:$K$68,8,FALSE)</f>
        <v>5</v>
      </c>
      <c r="S1273" s="14">
        <f>VLOOKUP($C1273,'Info on Coh Anal Stocks'!$A$6:$K$68,9,FALSE)</f>
        <v>0</v>
      </c>
      <c r="T1273" s="14">
        <f>VLOOKUP($C1273,'Info on Coh Anal Stocks'!$A$6:$K$68,10,FALSE)</f>
        <v>3</v>
      </c>
      <c r="U1273">
        <f t="shared" si="81"/>
        <v>1991</v>
      </c>
      <c r="V1273" s="14">
        <f>VLOOKUP($C1273,'Info on Coh Anal Stocks'!$A$6:$K$68,10,FALSE)</f>
        <v>3</v>
      </c>
      <c r="W1273" t="str">
        <f t="shared" si="82"/>
        <v>ocean</v>
      </c>
      <c r="X1273">
        <f t="shared" si="79"/>
        <v>0</v>
      </c>
    </row>
    <row r="1274" spans="1:24" x14ac:dyDescent="0.25">
      <c r="A1274" s="14" t="str">
        <f t="shared" si="80"/>
        <v>SPY1991</v>
      </c>
      <c r="B1274" s="14" t="s">
        <v>36</v>
      </c>
      <c r="C1274" s="14" t="s">
        <v>77</v>
      </c>
      <c r="D1274" s="14">
        <v>1991</v>
      </c>
      <c r="E1274" s="14">
        <v>3.1004000000000001E-3</v>
      </c>
      <c r="F1274" s="14">
        <v>1.1763569999999999E-2</v>
      </c>
      <c r="G1274" s="14">
        <v>2.761276E-2</v>
      </c>
      <c r="H1274" s="14">
        <v>2</v>
      </c>
      <c r="I1274" s="14">
        <v>5</v>
      </c>
      <c r="J1274" s="14" t="s">
        <v>238</v>
      </c>
      <c r="K1274" s="14">
        <v>5</v>
      </c>
      <c r="L1274" s="14" t="str">
        <f>VLOOKUP($C1274,'Info on Coh Anal Stocks'!$A$6:$K$68,2,FALSE)</f>
        <v>PS</v>
      </c>
      <c r="M1274" s="14" t="str">
        <f>VLOOKUP($C1274,'Info on Coh Anal Stocks'!$A$6:$K$68,3,FALSE)</f>
        <v>SPS</v>
      </c>
      <c r="N1274" s="14" t="str">
        <f>VLOOKUP($C1274,'Info on Coh Anal Stocks'!$A$6:$K$68,4,FALSE)</f>
        <v>South Puget Sound Fall Yearling</v>
      </c>
      <c r="O1274" s="14">
        <f>VLOOKUP($C1274,'Info on Coh Anal Stocks'!$A$6:$K$68,5,FALSE)</f>
        <v>3</v>
      </c>
      <c r="P1274" s="14">
        <f>VLOOKUP($C1274,'Info on Coh Anal Stocks'!$A$6:$K$68,6,FALSE)</f>
        <v>2</v>
      </c>
      <c r="Q1274" s="14">
        <f>VLOOKUP($C1274,'Info on Coh Anal Stocks'!$A$6:$K$68,7,FALSE)</f>
        <v>4</v>
      </c>
      <c r="R1274" s="14">
        <f>VLOOKUP($C1274,'Info on Coh Anal Stocks'!$A$6:$K$68,8,FALSE)</f>
        <v>5</v>
      </c>
      <c r="S1274" s="14">
        <f>VLOOKUP($C1274,'Info on Coh Anal Stocks'!$A$6:$K$68,9,FALSE)</f>
        <v>0</v>
      </c>
      <c r="T1274" s="14">
        <f>VLOOKUP($C1274,'Info on Coh Anal Stocks'!$A$6:$K$68,10,FALSE)</f>
        <v>3</v>
      </c>
      <c r="U1274">
        <f t="shared" si="81"/>
        <v>1992</v>
      </c>
      <c r="V1274" s="14">
        <f>VLOOKUP($C1274,'Info on Coh Anal Stocks'!$A$6:$K$68,10,FALSE)</f>
        <v>3</v>
      </c>
      <c r="W1274" t="str">
        <f t="shared" si="82"/>
        <v>ocean</v>
      </c>
      <c r="X1274">
        <f t="shared" si="79"/>
        <v>0</v>
      </c>
    </row>
    <row r="1275" spans="1:24" x14ac:dyDescent="0.25">
      <c r="A1275" s="14" t="str">
        <f t="shared" si="80"/>
        <v>SPY1992</v>
      </c>
      <c r="B1275" s="14" t="s">
        <v>36</v>
      </c>
      <c r="C1275" s="14" t="s">
        <v>77</v>
      </c>
      <c r="D1275" s="14">
        <v>1992</v>
      </c>
      <c r="E1275" s="14">
        <v>1.9705410000000001E-3</v>
      </c>
      <c r="F1275" s="14">
        <v>9.9639419999999999E-3</v>
      </c>
      <c r="G1275" s="14">
        <v>2.5040179999999999E-2</v>
      </c>
      <c r="H1275" s="14">
        <v>2</v>
      </c>
      <c r="I1275" s="14">
        <v>5</v>
      </c>
      <c r="J1275" s="14" t="s">
        <v>238</v>
      </c>
      <c r="K1275" s="14">
        <v>5</v>
      </c>
      <c r="L1275" s="14" t="str">
        <f>VLOOKUP($C1275,'Info on Coh Anal Stocks'!$A$6:$K$68,2,FALSE)</f>
        <v>PS</v>
      </c>
      <c r="M1275" s="14" t="str">
        <f>VLOOKUP($C1275,'Info on Coh Anal Stocks'!$A$6:$K$68,3,FALSE)</f>
        <v>SPS</v>
      </c>
      <c r="N1275" s="14" t="str">
        <f>VLOOKUP($C1275,'Info on Coh Anal Stocks'!$A$6:$K$68,4,FALSE)</f>
        <v>South Puget Sound Fall Yearling</v>
      </c>
      <c r="O1275" s="14">
        <f>VLOOKUP($C1275,'Info on Coh Anal Stocks'!$A$6:$K$68,5,FALSE)</f>
        <v>3</v>
      </c>
      <c r="P1275" s="14">
        <f>VLOOKUP($C1275,'Info on Coh Anal Stocks'!$A$6:$K$68,6,FALSE)</f>
        <v>2</v>
      </c>
      <c r="Q1275" s="14">
        <f>VLOOKUP($C1275,'Info on Coh Anal Stocks'!$A$6:$K$68,7,FALSE)</f>
        <v>4</v>
      </c>
      <c r="R1275" s="14">
        <f>VLOOKUP($C1275,'Info on Coh Anal Stocks'!$A$6:$K$68,8,FALSE)</f>
        <v>5</v>
      </c>
      <c r="S1275" s="14">
        <f>VLOOKUP($C1275,'Info on Coh Anal Stocks'!$A$6:$K$68,9,FALSE)</f>
        <v>0</v>
      </c>
      <c r="T1275" s="14">
        <f>VLOOKUP($C1275,'Info on Coh Anal Stocks'!$A$6:$K$68,10,FALSE)</f>
        <v>3</v>
      </c>
      <c r="U1275">
        <f t="shared" si="81"/>
        <v>1993</v>
      </c>
      <c r="V1275" s="14">
        <f>VLOOKUP($C1275,'Info on Coh Anal Stocks'!$A$6:$K$68,10,FALSE)</f>
        <v>3</v>
      </c>
      <c r="W1275" t="str">
        <f t="shared" si="82"/>
        <v>ocean</v>
      </c>
      <c r="X1275">
        <f t="shared" si="79"/>
        <v>0</v>
      </c>
    </row>
    <row r="1276" spans="1:24" x14ac:dyDescent="0.25">
      <c r="A1276" s="14" t="str">
        <f t="shared" si="80"/>
        <v>SPY1993</v>
      </c>
      <c r="B1276" s="14" t="s">
        <v>36</v>
      </c>
      <c r="C1276" s="14" t="s">
        <v>77</v>
      </c>
      <c r="D1276" s="14">
        <v>1993</v>
      </c>
      <c r="E1276" s="14">
        <v>4.2760250000000001E-3</v>
      </c>
      <c r="F1276" s="14">
        <v>2.0747430000000001E-2</v>
      </c>
      <c r="G1276" s="14">
        <v>5.0788409999999999E-2</v>
      </c>
      <c r="H1276" s="14">
        <v>2</v>
      </c>
      <c r="I1276" s="14">
        <v>5</v>
      </c>
      <c r="J1276" s="14" t="s">
        <v>238</v>
      </c>
      <c r="K1276" s="14">
        <v>5</v>
      </c>
      <c r="L1276" s="14" t="str">
        <f>VLOOKUP($C1276,'Info on Coh Anal Stocks'!$A$6:$K$68,2,FALSE)</f>
        <v>PS</v>
      </c>
      <c r="M1276" s="14" t="str">
        <f>VLOOKUP($C1276,'Info on Coh Anal Stocks'!$A$6:$K$68,3,FALSE)</f>
        <v>SPS</v>
      </c>
      <c r="N1276" s="14" t="str">
        <f>VLOOKUP($C1276,'Info on Coh Anal Stocks'!$A$6:$K$68,4,FALSE)</f>
        <v>South Puget Sound Fall Yearling</v>
      </c>
      <c r="O1276" s="14">
        <f>VLOOKUP($C1276,'Info on Coh Anal Stocks'!$A$6:$K$68,5,FALSE)</f>
        <v>3</v>
      </c>
      <c r="P1276" s="14">
        <f>VLOOKUP($C1276,'Info on Coh Anal Stocks'!$A$6:$K$68,6,FALSE)</f>
        <v>2</v>
      </c>
      <c r="Q1276" s="14">
        <f>VLOOKUP($C1276,'Info on Coh Anal Stocks'!$A$6:$K$68,7,FALSE)</f>
        <v>4</v>
      </c>
      <c r="R1276" s="14">
        <f>VLOOKUP($C1276,'Info on Coh Anal Stocks'!$A$6:$K$68,8,FALSE)</f>
        <v>5</v>
      </c>
      <c r="S1276" s="14">
        <f>VLOOKUP($C1276,'Info on Coh Anal Stocks'!$A$6:$K$68,9,FALSE)</f>
        <v>0</v>
      </c>
      <c r="T1276" s="14">
        <f>VLOOKUP($C1276,'Info on Coh Anal Stocks'!$A$6:$K$68,10,FALSE)</f>
        <v>3</v>
      </c>
      <c r="U1276">
        <f t="shared" si="81"/>
        <v>1994</v>
      </c>
      <c r="V1276" s="14">
        <f>VLOOKUP($C1276,'Info on Coh Anal Stocks'!$A$6:$K$68,10,FALSE)</f>
        <v>3</v>
      </c>
      <c r="W1276" t="str">
        <f t="shared" si="82"/>
        <v>ocean</v>
      </c>
      <c r="X1276">
        <f t="shared" si="79"/>
        <v>0</v>
      </c>
    </row>
    <row r="1277" spans="1:24" x14ac:dyDescent="0.25">
      <c r="A1277" s="14" t="str">
        <f t="shared" si="80"/>
        <v>SPY1994</v>
      </c>
      <c r="B1277" s="14" t="s">
        <v>36</v>
      </c>
      <c r="C1277" s="14" t="s">
        <v>77</v>
      </c>
      <c r="D1277" s="14">
        <v>1994</v>
      </c>
      <c r="E1277" s="14">
        <v>2.7102449999999998E-4</v>
      </c>
      <c r="F1277" s="14">
        <v>1.210949E-3</v>
      </c>
      <c r="G1277" s="14">
        <v>2.962948E-3</v>
      </c>
      <c r="H1277" s="14">
        <v>2</v>
      </c>
      <c r="I1277" s="14">
        <v>5</v>
      </c>
      <c r="J1277" s="14" t="s">
        <v>238</v>
      </c>
      <c r="K1277" s="14">
        <v>5</v>
      </c>
      <c r="L1277" s="14" t="str">
        <f>VLOOKUP($C1277,'Info on Coh Anal Stocks'!$A$6:$K$68,2,FALSE)</f>
        <v>PS</v>
      </c>
      <c r="M1277" s="14" t="str">
        <f>VLOOKUP($C1277,'Info on Coh Anal Stocks'!$A$6:$K$68,3,FALSE)</f>
        <v>SPS</v>
      </c>
      <c r="N1277" s="14" t="str">
        <f>VLOOKUP($C1277,'Info on Coh Anal Stocks'!$A$6:$K$68,4,FALSE)</f>
        <v>South Puget Sound Fall Yearling</v>
      </c>
      <c r="O1277" s="14">
        <f>VLOOKUP($C1277,'Info on Coh Anal Stocks'!$A$6:$K$68,5,FALSE)</f>
        <v>3</v>
      </c>
      <c r="P1277" s="14">
        <f>VLOOKUP($C1277,'Info on Coh Anal Stocks'!$A$6:$K$68,6,FALSE)</f>
        <v>2</v>
      </c>
      <c r="Q1277" s="14">
        <f>VLOOKUP($C1277,'Info on Coh Anal Stocks'!$A$6:$K$68,7,FALSE)</f>
        <v>4</v>
      </c>
      <c r="R1277" s="14">
        <f>VLOOKUP($C1277,'Info on Coh Anal Stocks'!$A$6:$K$68,8,FALSE)</f>
        <v>5</v>
      </c>
      <c r="S1277" s="14">
        <f>VLOOKUP($C1277,'Info on Coh Anal Stocks'!$A$6:$K$68,9,FALSE)</f>
        <v>0</v>
      </c>
      <c r="T1277" s="14">
        <f>VLOOKUP($C1277,'Info on Coh Anal Stocks'!$A$6:$K$68,10,FALSE)</f>
        <v>3</v>
      </c>
      <c r="U1277">
        <f t="shared" si="81"/>
        <v>1995</v>
      </c>
      <c r="V1277" s="14">
        <f>VLOOKUP($C1277,'Info on Coh Anal Stocks'!$A$6:$K$68,10,FALSE)</f>
        <v>3</v>
      </c>
      <c r="W1277" t="str">
        <f t="shared" si="82"/>
        <v>ocean</v>
      </c>
      <c r="X1277">
        <f t="shared" si="79"/>
        <v>0</v>
      </c>
    </row>
    <row r="1278" spans="1:24" x14ac:dyDescent="0.25">
      <c r="A1278" s="14" t="str">
        <f t="shared" si="80"/>
        <v>SPY1995</v>
      </c>
      <c r="B1278" s="14" t="s">
        <v>36</v>
      </c>
      <c r="C1278" s="14" t="s">
        <v>77</v>
      </c>
      <c r="D1278" s="14">
        <v>1995</v>
      </c>
      <c r="E1278" s="14">
        <v>9.6567409999999995E-4</v>
      </c>
      <c r="F1278" s="14">
        <v>3.0754089999999999E-3</v>
      </c>
      <c r="G1278" s="14">
        <v>7.024476E-3</v>
      </c>
      <c r="H1278" s="14">
        <v>2</v>
      </c>
      <c r="I1278" s="14">
        <v>5</v>
      </c>
      <c r="J1278" s="14" t="s">
        <v>238</v>
      </c>
      <c r="K1278" s="14">
        <v>5</v>
      </c>
      <c r="L1278" s="14" t="str">
        <f>VLOOKUP($C1278,'Info on Coh Anal Stocks'!$A$6:$K$68,2,FALSE)</f>
        <v>PS</v>
      </c>
      <c r="M1278" s="14" t="str">
        <f>VLOOKUP($C1278,'Info on Coh Anal Stocks'!$A$6:$K$68,3,FALSE)</f>
        <v>SPS</v>
      </c>
      <c r="N1278" s="14" t="str">
        <f>VLOOKUP($C1278,'Info on Coh Anal Stocks'!$A$6:$K$68,4,FALSE)</f>
        <v>South Puget Sound Fall Yearling</v>
      </c>
      <c r="O1278" s="14">
        <f>VLOOKUP($C1278,'Info on Coh Anal Stocks'!$A$6:$K$68,5,FALSE)</f>
        <v>3</v>
      </c>
      <c r="P1278" s="14">
        <f>VLOOKUP($C1278,'Info on Coh Anal Stocks'!$A$6:$K$68,6,FALSE)</f>
        <v>2</v>
      </c>
      <c r="Q1278" s="14">
        <f>VLOOKUP($C1278,'Info on Coh Anal Stocks'!$A$6:$K$68,7,FALSE)</f>
        <v>4</v>
      </c>
      <c r="R1278" s="14">
        <f>VLOOKUP($C1278,'Info on Coh Anal Stocks'!$A$6:$K$68,8,FALSE)</f>
        <v>5</v>
      </c>
      <c r="S1278" s="14">
        <f>VLOOKUP($C1278,'Info on Coh Anal Stocks'!$A$6:$K$68,9,FALSE)</f>
        <v>0</v>
      </c>
      <c r="T1278" s="14">
        <f>VLOOKUP($C1278,'Info on Coh Anal Stocks'!$A$6:$K$68,10,FALSE)</f>
        <v>3</v>
      </c>
      <c r="U1278">
        <f t="shared" si="81"/>
        <v>1996</v>
      </c>
      <c r="V1278" s="14">
        <f>VLOOKUP($C1278,'Info on Coh Anal Stocks'!$A$6:$K$68,10,FALSE)</f>
        <v>3</v>
      </c>
      <c r="W1278" t="str">
        <f t="shared" si="82"/>
        <v>ocean</v>
      </c>
      <c r="X1278">
        <f t="shared" si="79"/>
        <v>0</v>
      </c>
    </row>
    <row r="1279" spans="1:24" x14ac:dyDescent="0.25">
      <c r="A1279" s="14" t="str">
        <f t="shared" si="80"/>
        <v>SPY1996</v>
      </c>
      <c r="B1279" s="14" t="s">
        <v>36</v>
      </c>
      <c r="C1279" s="14" t="s">
        <v>77</v>
      </c>
      <c r="D1279" s="14">
        <v>1996</v>
      </c>
      <c r="E1279" s="19">
        <v>5.3165989999999998E-5</v>
      </c>
      <c r="F1279" s="14">
        <v>1.708519E-4</v>
      </c>
      <c r="G1279" s="14">
        <v>4.2256809999999999E-4</v>
      </c>
      <c r="H1279" s="14">
        <v>2</v>
      </c>
      <c r="I1279" s="14">
        <v>5</v>
      </c>
      <c r="J1279" s="14" t="s">
        <v>238</v>
      </c>
      <c r="K1279" s="14">
        <v>5</v>
      </c>
      <c r="L1279" s="14" t="str">
        <f>VLOOKUP($C1279,'Info on Coh Anal Stocks'!$A$6:$K$68,2,FALSE)</f>
        <v>PS</v>
      </c>
      <c r="M1279" s="14" t="str">
        <f>VLOOKUP($C1279,'Info on Coh Anal Stocks'!$A$6:$K$68,3,FALSE)</f>
        <v>SPS</v>
      </c>
      <c r="N1279" s="14" t="str">
        <f>VLOOKUP($C1279,'Info on Coh Anal Stocks'!$A$6:$K$68,4,FALSE)</f>
        <v>South Puget Sound Fall Yearling</v>
      </c>
      <c r="O1279" s="14">
        <f>VLOOKUP($C1279,'Info on Coh Anal Stocks'!$A$6:$K$68,5,FALSE)</f>
        <v>3</v>
      </c>
      <c r="P1279" s="14">
        <f>VLOOKUP($C1279,'Info on Coh Anal Stocks'!$A$6:$K$68,6,FALSE)</f>
        <v>2</v>
      </c>
      <c r="Q1279" s="14">
        <f>VLOOKUP($C1279,'Info on Coh Anal Stocks'!$A$6:$K$68,7,FALSE)</f>
        <v>4</v>
      </c>
      <c r="R1279" s="14">
        <f>VLOOKUP($C1279,'Info on Coh Anal Stocks'!$A$6:$K$68,8,FALSE)</f>
        <v>5</v>
      </c>
      <c r="S1279" s="14">
        <f>VLOOKUP($C1279,'Info on Coh Anal Stocks'!$A$6:$K$68,9,FALSE)</f>
        <v>0</v>
      </c>
      <c r="T1279" s="14">
        <f>VLOOKUP($C1279,'Info on Coh Anal Stocks'!$A$6:$K$68,10,FALSE)</f>
        <v>3</v>
      </c>
      <c r="U1279">
        <f t="shared" si="81"/>
        <v>1997</v>
      </c>
      <c r="V1279" s="14">
        <f>VLOOKUP($C1279,'Info on Coh Anal Stocks'!$A$6:$K$68,10,FALSE)</f>
        <v>3</v>
      </c>
      <c r="W1279" t="str">
        <f t="shared" si="82"/>
        <v>ocean</v>
      </c>
      <c r="X1279">
        <f t="shared" si="79"/>
        <v>0</v>
      </c>
    </row>
    <row r="1280" spans="1:24" x14ac:dyDescent="0.25">
      <c r="A1280" s="14" t="str">
        <f t="shared" si="80"/>
        <v>SPY1997</v>
      </c>
      <c r="B1280" s="14" t="s">
        <v>36</v>
      </c>
      <c r="C1280" s="14" t="s">
        <v>77</v>
      </c>
      <c r="D1280" s="14">
        <v>1997</v>
      </c>
      <c r="E1280" s="14">
        <v>5.4713090000000004E-4</v>
      </c>
      <c r="F1280" s="14">
        <v>1.523209E-3</v>
      </c>
      <c r="G1280" s="14">
        <v>3.4767829999999998E-3</v>
      </c>
      <c r="H1280" s="14">
        <v>2</v>
      </c>
      <c r="I1280" s="14">
        <v>5</v>
      </c>
      <c r="J1280" s="14" t="s">
        <v>238</v>
      </c>
      <c r="K1280" s="14">
        <v>5</v>
      </c>
      <c r="L1280" s="14" t="str">
        <f>VLOOKUP($C1280,'Info on Coh Anal Stocks'!$A$6:$K$68,2,FALSE)</f>
        <v>PS</v>
      </c>
      <c r="M1280" s="14" t="str">
        <f>VLOOKUP($C1280,'Info on Coh Anal Stocks'!$A$6:$K$68,3,FALSE)</f>
        <v>SPS</v>
      </c>
      <c r="N1280" s="14" t="str">
        <f>VLOOKUP($C1280,'Info on Coh Anal Stocks'!$A$6:$K$68,4,FALSE)</f>
        <v>South Puget Sound Fall Yearling</v>
      </c>
      <c r="O1280" s="14">
        <f>VLOOKUP($C1280,'Info on Coh Anal Stocks'!$A$6:$K$68,5,FALSE)</f>
        <v>3</v>
      </c>
      <c r="P1280" s="14">
        <f>VLOOKUP($C1280,'Info on Coh Anal Stocks'!$A$6:$K$68,6,FALSE)</f>
        <v>2</v>
      </c>
      <c r="Q1280" s="14">
        <f>VLOOKUP($C1280,'Info on Coh Anal Stocks'!$A$6:$K$68,7,FALSE)</f>
        <v>4</v>
      </c>
      <c r="R1280" s="14">
        <f>VLOOKUP($C1280,'Info on Coh Anal Stocks'!$A$6:$K$68,8,FALSE)</f>
        <v>5</v>
      </c>
      <c r="S1280" s="14">
        <f>VLOOKUP($C1280,'Info on Coh Anal Stocks'!$A$6:$K$68,9,FALSE)</f>
        <v>0</v>
      </c>
      <c r="T1280" s="14">
        <f>VLOOKUP($C1280,'Info on Coh Anal Stocks'!$A$6:$K$68,10,FALSE)</f>
        <v>3</v>
      </c>
      <c r="U1280">
        <f t="shared" si="81"/>
        <v>1998</v>
      </c>
      <c r="V1280" s="14">
        <f>VLOOKUP($C1280,'Info on Coh Anal Stocks'!$A$6:$K$68,10,FALSE)</f>
        <v>3</v>
      </c>
      <c r="W1280" t="str">
        <f t="shared" si="82"/>
        <v>ocean</v>
      </c>
      <c r="X1280">
        <f t="shared" si="79"/>
        <v>0</v>
      </c>
    </row>
    <row r="1281" spans="1:24" x14ac:dyDescent="0.25">
      <c r="A1281" s="14" t="str">
        <f t="shared" si="80"/>
        <v>SPY1998</v>
      </c>
      <c r="B1281" s="14" t="s">
        <v>36</v>
      </c>
      <c r="C1281" s="14" t="s">
        <v>77</v>
      </c>
      <c r="D1281" s="14">
        <v>1998</v>
      </c>
      <c r="E1281" s="14" t="s">
        <v>142</v>
      </c>
      <c r="F1281" s="14" t="s">
        <v>142</v>
      </c>
      <c r="G1281" s="14" t="s">
        <v>142</v>
      </c>
      <c r="H1281" s="14" t="s">
        <v>142</v>
      </c>
      <c r="I1281" s="14" t="s">
        <v>142</v>
      </c>
      <c r="J1281" s="14" t="s">
        <v>142</v>
      </c>
      <c r="K1281" s="14" t="s">
        <v>142</v>
      </c>
      <c r="L1281" s="14" t="str">
        <f>VLOOKUP($C1281,'Info on Coh Anal Stocks'!$A$6:$K$68,2,FALSE)</f>
        <v>PS</v>
      </c>
      <c r="M1281" s="14" t="str">
        <f>VLOOKUP($C1281,'Info on Coh Anal Stocks'!$A$6:$K$68,3,FALSE)</f>
        <v>SPS</v>
      </c>
      <c r="N1281" s="14" t="str">
        <f>VLOOKUP($C1281,'Info on Coh Anal Stocks'!$A$6:$K$68,4,FALSE)</f>
        <v>South Puget Sound Fall Yearling</v>
      </c>
      <c r="O1281" s="14">
        <f>VLOOKUP($C1281,'Info on Coh Anal Stocks'!$A$6:$K$68,5,FALSE)</f>
        <v>3</v>
      </c>
      <c r="P1281" s="14">
        <f>VLOOKUP($C1281,'Info on Coh Anal Stocks'!$A$6:$K$68,6,FALSE)</f>
        <v>2</v>
      </c>
      <c r="Q1281" s="14">
        <f>VLOOKUP($C1281,'Info on Coh Anal Stocks'!$A$6:$K$68,7,FALSE)</f>
        <v>4</v>
      </c>
      <c r="R1281" s="14">
        <f>VLOOKUP($C1281,'Info on Coh Anal Stocks'!$A$6:$K$68,8,FALSE)</f>
        <v>5</v>
      </c>
      <c r="S1281" s="14">
        <f>VLOOKUP($C1281,'Info on Coh Anal Stocks'!$A$6:$K$68,9,FALSE)</f>
        <v>0</v>
      </c>
      <c r="T1281" s="14">
        <f>VLOOKUP($C1281,'Info on Coh Anal Stocks'!$A$6:$K$68,10,FALSE)</f>
        <v>3</v>
      </c>
      <c r="U1281">
        <f t="shared" si="81"/>
        <v>1999</v>
      </c>
      <c r="V1281" s="14">
        <f>VLOOKUP($C1281,'Info on Coh Anal Stocks'!$A$6:$K$68,10,FALSE)</f>
        <v>3</v>
      </c>
      <c r="W1281" t="str">
        <f t="shared" si="82"/>
        <v>ocean</v>
      </c>
      <c r="X1281" t="str">
        <f t="shared" si="79"/>
        <v>na</v>
      </c>
    </row>
    <row r="1282" spans="1:24" x14ac:dyDescent="0.25">
      <c r="A1282" s="14" t="str">
        <f t="shared" si="80"/>
        <v>SPY1999</v>
      </c>
      <c r="B1282" s="14" t="s">
        <v>36</v>
      </c>
      <c r="C1282" s="14" t="s">
        <v>77</v>
      </c>
      <c r="D1282" s="14">
        <v>1999</v>
      </c>
      <c r="E1282" s="14">
        <v>3.2715419999999998E-4</v>
      </c>
      <c r="F1282" s="14">
        <v>7.7146219999999995E-4</v>
      </c>
      <c r="G1282" s="14">
        <v>1.723074E-3</v>
      </c>
      <c r="H1282" s="14">
        <v>2</v>
      </c>
      <c r="I1282" s="14">
        <v>5</v>
      </c>
      <c r="J1282" s="14" t="s">
        <v>238</v>
      </c>
      <c r="K1282" s="14">
        <v>5</v>
      </c>
      <c r="L1282" s="14" t="str">
        <f>VLOOKUP($C1282,'Info on Coh Anal Stocks'!$A$6:$K$68,2,FALSE)</f>
        <v>PS</v>
      </c>
      <c r="M1282" s="14" t="str">
        <f>VLOOKUP($C1282,'Info on Coh Anal Stocks'!$A$6:$K$68,3,FALSE)</f>
        <v>SPS</v>
      </c>
      <c r="N1282" s="14" t="str">
        <f>VLOOKUP($C1282,'Info on Coh Anal Stocks'!$A$6:$K$68,4,FALSE)</f>
        <v>South Puget Sound Fall Yearling</v>
      </c>
      <c r="O1282" s="14">
        <f>VLOOKUP($C1282,'Info on Coh Anal Stocks'!$A$6:$K$68,5,FALSE)</f>
        <v>3</v>
      </c>
      <c r="P1282" s="14">
        <f>VLOOKUP($C1282,'Info on Coh Anal Stocks'!$A$6:$K$68,6,FALSE)</f>
        <v>2</v>
      </c>
      <c r="Q1282" s="14">
        <f>VLOOKUP($C1282,'Info on Coh Anal Stocks'!$A$6:$K$68,7,FALSE)</f>
        <v>4</v>
      </c>
      <c r="R1282" s="14">
        <f>VLOOKUP($C1282,'Info on Coh Anal Stocks'!$A$6:$K$68,8,FALSE)</f>
        <v>5</v>
      </c>
      <c r="S1282" s="14">
        <f>VLOOKUP($C1282,'Info on Coh Anal Stocks'!$A$6:$K$68,9,FALSE)</f>
        <v>0</v>
      </c>
      <c r="T1282" s="14">
        <f>VLOOKUP($C1282,'Info on Coh Anal Stocks'!$A$6:$K$68,10,FALSE)</f>
        <v>3</v>
      </c>
      <c r="U1282">
        <f t="shared" si="81"/>
        <v>2000</v>
      </c>
      <c r="V1282" s="14">
        <f>VLOOKUP($C1282,'Info on Coh Anal Stocks'!$A$6:$K$68,10,FALSE)</f>
        <v>3</v>
      </c>
      <c r="W1282" t="str">
        <f t="shared" si="82"/>
        <v>ocean</v>
      </c>
      <c r="X1282">
        <f t="shared" si="79"/>
        <v>0</v>
      </c>
    </row>
    <row r="1283" spans="1:24" x14ac:dyDescent="0.25">
      <c r="A1283" s="14" t="str">
        <f t="shared" si="80"/>
        <v>SPY2000</v>
      </c>
      <c r="B1283" s="14" t="s">
        <v>36</v>
      </c>
      <c r="C1283" s="14" t="s">
        <v>77</v>
      </c>
      <c r="D1283" s="14">
        <v>2000</v>
      </c>
      <c r="E1283" s="14">
        <v>1.5507410000000001E-4</v>
      </c>
      <c r="F1283" s="14">
        <v>4.710448E-4</v>
      </c>
      <c r="G1283" s="14">
        <v>1.19761E-3</v>
      </c>
      <c r="H1283" s="14">
        <v>2</v>
      </c>
      <c r="I1283" s="14">
        <v>5</v>
      </c>
      <c r="J1283" s="14" t="s">
        <v>238</v>
      </c>
      <c r="K1283" s="14">
        <v>5</v>
      </c>
      <c r="L1283" s="14" t="str">
        <f>VLOOKUP($C1283,'Info on Coh Anal Stocks'!$A$6:$K$68,2,FALSE)</f>
        <v>PS</v>
      </c>
      <c r="M1283" s="14" t="str">
        <f>VLOOKUP($C1283,'Info on Coh Anal Stocks'!$A$6:$K$68,3,FALSE)</f>
        <v>SPS</v>
      </c>
      <c r="N1283" s="14" t="str">
        <f>VLOOKUP($C1283,'Info on Coh Anal Stocks'!$A$6:$K$68,4,FALSE)</f>
        <v>South Puget Sound Fall Yearling</v>
      </c>
      <c r="O1283" s="14">
        <f>VLOOKUP($C1283,'Info on Coh Anal Stocks'!$A$6:$K$68,5,FALSE)</f>
        <v>3</v>
      </c>
      <c r="P1283" s="14">
        <f>VLOOKUP($C1283,'Info on Coh Anal Stocks'!$A$6:$K$68,6,FALSE)</f>
        <v>2</v>
      </c>
      <c r="Q1283" s="14">
        <f>VLOOKUP($C1283,'Info on Coh Anal Stocks'!$A$6:$K$68,7,FALSE)</f>
        <v>4</v>
      </c>
      <c r="R1283" s="14">
        <f>VLOOKUP($C1283,'Info on Coh Anal Stocks'!$A$6:$K$68,8,FALSE)</f>
        <v>5</v>
      </c>
      <c r="S1283" s="14">
        <f>VLOOKUP($C1283,'Info on Coh Anal Stocks'!$A$6:$K$68,9,FALSE)</f>
        <v>0</v>
      </c>
      <c r="T1283" s="14">
        <f>VLOOKUP($C1283,'Info on Coh Anal Stocks'!$A$6:$K$68,10,FALSE)</f>
        <v>3</v>
      </c>
      <c r="U1283">
        <f t="shared" si="81"/>
        <v>2001</v>
      </c>
      <c r="V1283" s="14">
        <f>VLOOKUP($C1283,'Info on Coh Anal Stocks'!$A$6:$K$68,10,FALSE)</f>
        <v>3</v>
      </c>
      <c r="W1283" t="str">
        <f t="shared" si="82"/>
        <v>ocean</v>
      </c>
      <c r="X1283">
        <f t="shared" si="79"/>
        <v>0</v>
      </c>
    </row>
    <row r="1284" spans="1:24" x14ac:dyDescent="0.25">
      <c r="A1284" s="14" t="str">
        <f t="shared" si="80"/>
        <v>SPY2001</v>
      </c>
      <c r="B1284" s="14" t="s">
        <v>36</v>
      </c>
      <c r="C1284" s="14" t="s">
        <v>77</v>
      </c>
      <c r="D1284" s="14">
        <v>2001</v>
      </c>
      <c r="E1284" s="14" t="s">
        <v>142</v>
      </c>
      <c r="F1284" s="14" t="s">
        <v>142</v>
      </c>
      <c r="G1284" s="14" t="s">
        <v>142</v>
      </c>
      <c r="H1284" s="14" t="s">
        <v>142</v>
      </c>
      <c r="I1284" s="14" t="s">
        <v>142</v>
      </c>
      <c r="J1284" s="14" t="s">
        <v>142</v>
      </c>
      <c r="K1284" s="14" t="s">
        <v>142</v>
      </c>
      <c r="L1284" s="14" t="str">
        <f>VLOOKUP($C1284,'Info on Coh Anal Stocks'!$A$6:$K$68,2,FALSE)</f>
        <v>PS</v>
      </c>
      <c r="M1284" s="14" t="str">
        <f>VLOOKUP($C1284,'Info on Coh Anal Stocks'!$A$6:$K$68,3,FALSE)</f>
        <v>SPS</v>
      </c>
      <c r="N1284" s="14" t="str">
        <f>VLOOKUP($C1284,'Info on Coh Anal Stocks'!$A$6:$K$68,4,FALSE)</f>
        <v>South Puget Sound Fall Yearling</v>
      </c>
      <c r="O1284" s="14">
        <f>VLOOKUP($C1284,'Info on Coh Anal Stocks'!$A$6:$K$68,5,FALSE)</f>
        <v>3</v>
      </c>
      <c r="P1284" s="14">
        <f>VLOOKUP($C1284,'Info on Coh Anal Stocks'!$A$6:$K$68,6,FALSE)</f>
        <v>2</v>
      </c>
      <c r="Q1284" s="14">
        <f>VLOOKUP($C1284,'Info on Coh Anal Stocks'!$A$6:$K$68,7,FALSE)</f>
        <v>4</v>
      </c>
      <c r="R1284" s="14">
        <f>VLOOKUP($C1284,'Info on Coh Anal Stocks'!$A$6:$K$68,8,FALSE)</f>
        <v>5</v>
      </c>
      <c r="S1284" s="14">
        <f>VLOOKUP($C1284,'Info on Coh Anal Stocks'!$A$6:$K$68,9,FALSE)</f>
        <v>0</v>
      </c>
      <c r="T1284" s="14">
        <f>VLOOKUP($C1284,'Info on Coh Anal Stocks'!$A$6:$K$68,10,FALSE)</f>
        <v>3</v>
      </c>
      <c r="U1284">
        <f t="shared" si="81"/>
        <v>2002</v>
      </c>
      <c r="V1284" s="14">
        <f>VLOOKUP($C1284,'Info on Coh Anal Stocks'!$A$6:$K$68,10,FALSE)</f>
        <v>3</v>
      </c>
      <c r="W1284" t="str">
        <f t="shared" si="82"/>
        <v>ocean</v>
      </c>
      <c r="X1284" t="str">
        <f t="shared" si="79"/>
        <v>na</v>
      </c>
    </row>
    <row r="1285" spans="1:24" x14ac:dyDescent="0.25">
      <c r="A1285" s="14" t="str">
        <f t="shared" si="80"/>
        <v>SPY2002</v>
      </c>
      <c r="B1285" s="14" t="s">
        <v>36</v>
      </c>
      <c r="C1285" s="14" t="s">
        <v>77</v>
      </c>
      <c r="D1285" s="14">
        <v>2002</v>
      </c>
      <c r="E1285" s="14">
        <v>3.8843549999999999E-3</v>
      </c>
      <c r="F1285" s="14">
        <v>7.6906409999999998E-3</v>
      </c>
      <c r="G1285" s="14">
        <v>1.6678640000000002E-2</v>
      </c>
      <c r="H1285" s="14">
        <v>2</v>
      </c>
      <c r="I1285" s="14">
        <v>5</v>
      </c>
      <c r="J1285" s="14" t="s">
        <v>238</v>
      </c>
      <c r="K1285" s="14">
        <v>5</v>
      </c>
      <c r="L1285" s="14" t="str">
        <f>VLOOKUP($C1285,'Info on Coh Anal Stocks'!$A$6:$K$68,2,FALSE)</f>
        <v>PS</v>
      </c>
      <c r="M1285" s="14" t="str">
        <f>VLOOKUP($C1285,'Info on Coh Anal Stocks'!$A$6:$K$68,3,FALSE)</f>
        <v>SPS</v>
      </c>
      <c r="N1285" s="14" t="str">
        <f>VLOOKUP($C1285,'Info on Coh Anal Stocks'!$A$6:$K$68,4,FALSE)</f>
        <v>South Puget Sound Fall Yearling</v>
      </c>
      <c r="O1285" s="14">
        <f>VLOOKUP($C1285,'Info on Coh Anal Stocks'!$A$6:$K$68,5,FALSE)</f>
        <v>3</v>
      </c>
      <c r="P1285" s="14">
        <f>VLOOKUP($C1285,'Info on Coh Anal Stocks'!$A$6:$K$68,6,FALSE)</f>
        <v>2</v>
      </c>
      <c r="Q1285" s="14">
        <f>VLOOKUP($C1285,'Info on Coh Anal Stocks'!$A$6:$K$68,7,FALSE)</f>
        <v>4</v>
      </c>
      <c r="R1285" s="14">
        <f>VLOOKUP($C1285,'Info on Coh Anal Stocks'!$A$6:$K$68,8,FALSE)</f>
        <v>5</v>
      </c>
      <c r="S1285" s="14">
        <f>VLOOKUP($C1285,'Info on Coh Anal Stocks'!$A$6:$K$68,9,FALSE)</f>
        <v>0</v>
      </c>
      <c r="T1285" s="14">
        <f>VLOOKUP($C1285,'Info on Coh Anal Stocks'!$A$6:$K$68,10,FALSE)</f>
        <v>3</v>
      </c>
      <c r="U1285">
        <f t="shared" si="81"/>
        <v>2003</v>
      </c>
      <c r="V1285" s="14">
        <f>VLOOKUP($C1285,'Info on Coh Anal Stocks'!$A$6:$K$68,10,FALSE)</f>
        <v>3</v>
      </c>
      <c r="W1285" t="str">
        <f t="shared" si="82"/>
        <v>ocean</v>
      </c>
      <c r="X1285">
        <f t="shared" si="79"/>
        <v>0</v>
      </c>
    </row>
    <row r="1286" spans="1:24" x14ac:dyDescent="0.25">
      <c r="A1286" s="14" t="str">
        <f t="shared" si="80"/>
        <v>SPY2003</v>
      </c>
      <c r="B1286" s="14" t="s">
        <v>36</v>
      </c>
      <c r="C1286" s="14" t="s">
        <v>77</v>
      </c>
      <c r="D1286" s="14">
        <v>2003</v>
      </c>
      <c r="E1286" s="14">
        <v>1.3111230000000001E-4</v>
      </c>
      <c r="F1286" s="14">
        <v>3.0962239999999999E-4</v>
      </c>
      <c r="G1286" s="14">
        <v>7.1510479999999999E-4</v>
      </c>
      <c r="H1286" s="14">
        <v>2</v>
      </c>
      <c r="I1286" s="14">
        <v>5</v>
      </c>
      <c r="J1286" s="14" t="s">
        <v>238</v>
      </c>
      <c r="K1286" s="14">
        <v>5</v>
      </c>
      <c r="L1286" s="14" t="str">
        <f>VLOOKUP($C1286,'Info on Coh Anal Stocks'!$A$6:$K$68,2,FALSE)</f>
        <v>PS</v>
      </c>
      <c r="M1286" s="14" t="str">
        <f>VLOOKUP($C1286,'Info on Coh Anal Stocks'!$A$6:$K$68,3,FALSE)</f>
        <v>SPS</v>
      </c>
      <c r="N1286" s="14" t="str">
        <f>VLOOKUP($C1286,'Info on Coh Anal Stocks'!$A$6:$K$68,4,FALSE)</f>
        <v>South Puget Sound Fall Yearling</v>
      </c>
      <c r="O1286" s="14">
        <f>VLOOKUP($C1286,'Info on Coh Anal Stocks'!$A$6:$K$68,5,FALSE)</f>
        <v>3</v>
      </c>
      <c r="P1286" s="14">
        <f>VLOOKUP($C1286,'Info on Coh Anal Stocks'!$A$6:$K$68,6,FALSE)</f>
        <v>2</v>
      </c>
      <c r="Q1286" s="14">
        <f>VLOOKUP($C1286,'Info on Coh Anal Stocks'!$A$6:$K$68,7,FALSE)</f>
        <v>4</v>
      </c>
      <c r="R1286" s="14">
        <f>VLOOKUP($C1286,'Info on Coh Anal Stocks'!$A$6:$K$68,8,FALSE)</f>
        <v>5</v>
      </c>
      <c r="S1286" s="14">
        <f>VLOOKUP($C1286,'Info on Coh Anal Stocks'!$A$6:$K$68,9,FALSE)</f>
        <v>0</v>
      </c>
      <c r="T1286" s="14">
        <f>VLOOKUP($C1286,'Info on Coh Anal Stocks'!$A$6:$K$68,10,FALSE)</f>
        <v>3</v>
      </c>
      <c r="U1286">
        <f t="shared" si="81"/>
        <v>2004</v>
      </c>
      <c r="V1286" s="14">
        <f>VLOOKUP($C1286,'Info on Coh Anal Stocks'!$A$6:$K$68,10,FALSE)</f>
        <v>3</v>
      </c>
      <c r="W1286" t="str">
        <f t="shared" si="82"/>
        <v>ocean</v>
      </c>
      <c r="X1286">
        <f t="shared" si="79"/>
        <v>0</v>
      </c>
    </row>
    <row r="1287" spans="1:24" x14ac:dyDescent="0.25">
      <c r="A1287" s="14" t="str">
        <f t="shared" si="80"/>
        <v>SPY2004</v>
      </c>
      <c r="B1287" s="14" t="s">
        <v>36</v>
      </c>
      <c r="C1287" s="14" t="s">
        <v>77</v>
      </c>
      <c r="D1287" s="14">
        <v>2004</v>
      </c>
      <c r="E1287" s="14">
        <v>2.0826569999999999E-3</v>
      </c>
      <c r="F1287" s="14">
        <v>5.5116899999999996E-3</v>
      </c>
      <c r="G1287" s="14">
        <v>1.1858570000000001E-2</v>
      </c>
      <c r="H1287" s="14">
        <v>2</v>
      </c>
      <c r="I1287" s="14">
        <v>5</v>
      </c>
      <c r="J1287" s="14" t="s">
        <v>238</v>
      </c>
      <c r="K1287" s="14">
        <v>5</v>
      </c>
      <c r="L1287" s="14" t="str">
        <f>VLOOKUP($C1287,'Info on Coh Anal Stocks'!$A$6:$K$68,2,FALSE)</f>
        <v>PS</v>
      </c>
      <c r="M1287" s="14" t="str">
        <f>VLOOKUP($C1287,'Info on Coh Anal Stocks'!$A$6:$K$68,3,FALSE)</f>
        <v>SPS</v>
      </c>
      <c r="N1287" s="14" t="str">
        <f>VLOOKUP($C1287,'Info on Coh Anal Stocks'!$A$6:$K$68,4,FALSE)</f>
        <v>South Puget Sound Fall Yearling</v>
      </c>
      <c r="O1287" s="14">
        <f>VLOOKUP($C1287,'Info on Coh Anal Stocks'!$A$6:$K$68,5,FALSE)</f>
        <v>3</v>
      </c>
      <c r="P1287" s="14">
        <f>VLOOKUP($C1287,'Info on Coh Anal Stocks'!$A$6:$K$68,6,FALSE)</f>
        <v>2</v>
      </c>
      <c r="Q1287" s="14">
        <f>VLOOKUP($C1287,'Info on Coh Anal Stocks'!$A$6:$K$68,7,FALSE)</f>
        <v>4</v>
      </c>
      <c r="R1287" s="14">
        <f>VLOOKUP($C1287,'Info on Coh Anal Stocks'!$A$6:$K$68,8,FALSE)</f>
        <v>5</v>
      </c>
      <c r="S1287" s="14">
        <f>VLOOKUP($C1287,'Info on Coh Anal Stocks'!$A$6:$K$68,9,FALSE)</f>
        <v>0</v>
      </c>
      <c r="T1287" s="14">
        <f>VLOOKUP($C1287,'Info on Coh Anal Stocks'!$A$6:$K$68,10,FALSE)</f>
        <v>3</v>
      </c>
      <c r="U1287">
        <f t="shared" si="81"/>
        <v>2005</v>
      </c>
      <c r="V1287" s="14">
        <f>VLOOKUP($C1287,'Info on Coh Anal Stocks'!$A$6:$K$68,10,FALSE)</f>
        <v>3</v>
      </c>
      <c r="W1287" t="str">
        <f t="shared" si="82"/>
        <v>ocean</v>
      </c>
      <c r="X1287">
        <f t="shared" si="79"/>
        <v>0</v>
      </c>
    </row>
    <row r="1288" spans="1:24" x14ac:dyDescent="0.25">
      <c r="A1288" s="14" t="str">
        <f t="shared" si="80"/>
        <v>SPY2005</v>
      </c>
      <c r="B1288" s="14" t="s">
        <v>36</v>
      </c>
      <c r="C1288" s="14" t="s">
        <v>77</v>
      </c>
      <c r="D1288" s="14">
        <v>2005</v>
      </c>
      <c r="E1288" s="14">
        <v>8.1130429999999999E-4</v>
      </c>
      <c r="F1288" s="14">
        <v>1.343363E-3</v>
      </c>
      <c r="G1288" s="14">
        <v>2.774005E-3</v>
      </c>
      <c r="H1288" s="14">
        <v>2</v>
      </c>
      <c r="I1288" s="14">
        <v>5</v>
      </c>
      <c r="J1288" s="14" t="s">
        <v>238</v>
      </c>
      <c r="K1288" s="14">
        <v>5</v>
      </c>
      <c r="L1288" s="14" t="str">
        <f>VLOOKUP($C1288,'Info on Coh Anal Stocks'!$A$6:$K$68,2,FALSE)</f>
        <v>PS</v>
      </c>
      <c r="M1288" s="14" t="str">
        <f>VLOOKUP($C1288,'Info on Coh Anal Stocks'!$A$6:$K$68,3,FALSE)</f>
        <v>SPS</v>
      </c>
      <c r="N1288" s="14" t="str">
        <f>VLOOKUP($C1288,'Info on Coh Anal Stocks'!$A$6:$K$68,4,FALSE)</f>
        <v>South Puget Sound Fall Yearling</v>
      </c>
      <c r="O1288" s="14">
        <f>VLOOKUP($C1288,'Info on Coh Anal Stocks'!$A$6:$K$68,5,FALSE)</f>
        <v>3</v>
      </c>
      <c r="P1288" s="14">
        <f>VLOOKUP($C1288,'Info on Coh Anal Stocks'!$A$6:$K$68,6,FALSE)</f>
        <v>2</v>
      </c>
      <c r="Q1288" s="14">
        <f>VLOOKUP($C1288,'Info on Coh Anal Stocks'!$A$6:$K$68,7,FALSE)</f>
        <v>4</v>
      </c>
      <c r="R1288" s="14">
        <f>VLOOKUP($C1288,'Info on Coh Anal Stocks'!$A$6:$K$68,8,FALSE)</f>
        <v>5</v>
      </c>
      <c r="S1288" s="14">
        <f>VLOOKUP($C1288,'Info on Coh Anal Stocks'!$A$6:$K$68,9,FALSE)</f>
        <v>0</v>
      </c>
      <c r="T1288" s="14">
        <f>VLOOKUP($C1288,'Info on Coh Anal Stocks'!$A$6:$K$68,10,FALSE)</f>
        <v>3</v>
      </c>
      <c r="U1288">
        <f t="shared" si="81"/>
        <v>2006</v>
      </c>
      <c r="V1288" s="14">
        <f>VLOOKUP($C1288,'Info on Coh Anal Stocks'!$A$6:$K$68,10,FALSE)</f>
        <v>3</v>
      </c>
      <c r="W1288" t="str">
        <f t="shared" si="82"/>
        <v>ocean</v>
      </c>
      <c r="X1288">
        <f t="shared" si="79"/>
        <v>0</v>
      </c>
    </row>
    <row r="1289" spans="1:24" x14ac:dyDescent="0.25">
      <c r="A1289" s="14" t="str">
        <f t="shared" si="80"/>
        <v>SPY2006</v>
      </c>
      <c r="B1289" s="14" t="s">
        <v>36</v>
      </c>
      <c r="C1289" s="14" t="s">
        <v>77</v>
      </c>
      <c r="D1289" s="14">
        <v>2006</v>
      </c>
      <c r="E1289" s="14">
        <v>5.4573450000000004E-4</v>
      </c>
      <c r="F1289" s="14">
        <v>1.2074270000000001E-3</v>
      </c>
      <c r="G1289" s="14">
        <v>2.5723059999999999E-3</v>
      </c>
      <c r="H1289" s="14">
        <v>2</v>
      </c>
      <c r="I1289" s="14">
        <v>5</v>
      </c>
      <c r="J1289" s="14" t="s">
        <v>238</v>
      </c>
      <c r="K1289" s="14">
        <v>5</v>
      </c>
      <c r="L1289" s="14" t="str">
        <f>VLOOKUP($C1289,'Info on Coh Anal Stocks'!$A$6:$K$68,2,FALSE)</f>
        <v>PS</v>
      </c>
      <c r="M1289" s="14" t="str">
        <f>VLOOKUP($C1289,'Info on Coh Anal Stocks'!$A$6:$K$68,3,FALSE)</f>
        <v>SPS</v>
      </c>
      <c r="N1289" s="14" t="str">
        <f>VLOOKUP($C1289,'Info on Coh Anal Stocks'!$A$6:$K$68,4,FALSE)</f>
        <v>South Puget Sound Fall Yearling</v>
      </c>
      <c r="O1289" s="14">
        <f>VLOOKUP($C1289,'Info on Coh Anal Stocks'!$A$6:$K$68,5,FALSE)</f>
        <v>3</v>
      </c>
      <c r="P1289" s="14">
        <f>VLOOKUP($C1289,'Info on Coh Anal Stocks'!$A$6:$K$68,6,FALSE)</f>
        <v>2</v>
      </c>
      <c r="Q1289" s="14">
        <f>VLOOKUP($C1289,'Info on Coh Anal Stocks'!$A$6:$K$68,7,FALSE)</f>
        <v>4</v>
      </c>
      <c r="R1289" s="14">
        <f>VLOOKUP($C1289,'Info on Coh Anal Stocks'!$A$6:$K$68,8,FALSE)</f>
        <v>5</v>
      </c>
      <c r="S1289" s="14">
        <f>VLOOKUP($C1289,'Info on Coh Anal Stocks'!$A$6:$K$68,9,FALSE)</f>
        <v>0</v>
      </c>
      <c r="T1289" s="14">
        <f>VLOOKUP($C1289,'Info on Coh Anal Stocks'!$A$6:$K$68,10,FALSE)</f>
        <v>3</v>
      </c>
      <c r="U1289">
        <f t="shared" si="81"/>
        <v>2007</v>
      </c>
      <c r="V1289" s="14">
        <f>VLOOKUP($C1289,'Info on Coh Anal Stocks'!$A$6:$K$68,10,FALSE)</f>
        <v>3</v>
      </c>
      <c r="W1289" t="str">
        <f t="shared" si="82"/>
        <v>ocean</v>
      </c>
      <c r="X1289">
        <f t="shared" si="79"/>
        <v>0</v>
      </c>
    </row>
    <row r="1290" spans="1:24" x14ac:dyDescent="0.25">
      <c r="A1290" s="14" t="str">
        <f t="shared" si="80"/>
        <v>SPY2007</v>
      </c>
      <c r="B1290" s="14" t="s">
        <v>36</v>
      </c>
      <c r="C1290" s="14" t="s">
        <v>77</v>
      </c>
      <c r="D1290" s="14">
        <v>2007</v>
      </c>
      <c r="E1290" s="14">
        <v>8.4131790000000004E-4</v>
      </c>
      <c r="F1290" s="14">
        <v>1.9198209999999999E-3</v>
      </c>
      <c r="G1290" s="14">
        <v>4.4664199999999996E-3</v>
      </c>
      <c r="H1290" s="14">
        <v>2</v>
      </c>
      <c r="I1290" s="14">
        <v>5</v>
      </c>
      <c r="J1290" s="14" t="s">
        <v>238</v>
      </c>
      <c r="K1290" s="14">
        <v>5</v>
      </c>
      <c r="L1290" s="14" t="str">
        <f>VLOOKUP($C1290,'Info on Coh Anal Stocks'!$A$6:$K$68,2,FALSE)</f>
        <v>PS</v>
      </c>
      <c r="M1290" s="14" t="str">
        <f>VLOOKUP($C1290,'Info on Coh Anal Stocks'!$A$6:$K$68,3,FALSE)</f>
        <v>SPS</v>
      </c>
      <c r="N1290" s="14" t="str">
        <f>VLOOKUP($C1290,'Info on Coh Anal Stocks'!$A$6:$K$68,4,FALSE)</f>
        <v>South Puget Sound Fall Yearling</v>
      </c>
      <c r="O1290" s="14">
        <f>VLOOKUP($C1290,'Info on Coh Anal Stocks'!$A$6:$K$68,5,FALSE)</f>
        <v>3</v>
      </c>
      <c r="P1290" s="14">
        <f>VLOOKUP($C1290,'Info on Coh Anal Stocks'!$A$6:$K$68,6,FALSE)</f>
        <v>2</v>
      </c>
      <c r="Q1290" s="14">
        <f>VLOOKUP($C1290,'Info on Coh Anal Stocks'!$A$6:$K$68,7,FALSE)</f>
        <v>4</v>
      </c>
      <c r="R1290" s="14">
        <f>VLOOKUP($C1290,'Info on Coh Anal Stocks'!$A$6:$K$68,8,FALSE)</f>
        <v>5</v>
      </c>
      <c r="S1290" s="14">
        <f>VLOOKUP($C1290,'Info on Coh Anal Stocks'!$A$6:$K$68,9,FALSE)</f>
        <v>0</v>
      </c>
      <c r="T1290" s="14">
        <f>VLOOKUP($C1290,'Info on Coh Anal Stocks'!$A$6:$K$68,10,FALSE)</f>
        <v>3</v>
      </c>
      <c r="U1290">
        <f t="shared" si="81"/>
        <v>2008</v>
      </c>
      <c r="V1290" s="14">
        <f>VLOOKUP($C1290,'Info on Coh Anal Stocks'!$A$6:$K$68,10,FALSE)</f>
        <v>3</v>
      </c>
      <c r="W1290" t="str">
        <f t="shared" si="82"/>
        <v>ocean</v>
      </c>
      <c r="X1290">
        <f t="shared" ref="X1290:X1353" si="83">IF(EXACT(I1290,"na"),"na",I1290-K1290)</f>
        <v>0</v>
      </c>
    </row>
    <row r="1291" spans="1:24" x14ac:dyDescent="0.25">
      <c r="A1291" s="14" t="str">
        <f t="shared" si="80"/>
        <v>SPY2008</v>
      </c>
      <c r="B1291" s="14" t="s">
        <v>36</v>
      </c>
      <c r="C1291" s="14" t="s">
        <v>77</v>
      </c>
      <c r="D1291" s="14">
        <v>2008</v>
      </c>
      <c r="E1291" s="14">
        <v>1.191877E-3</v>
      </c>
      <c r="F1291" s="14">
        <v>4.7101440000000003E-3</v>
      </c>
      <c r="G1291" s="14">
        <v>1.1671519999999999E-2</v>
      </c>
      <c r="H1291" s="14">
        <v>2</v>
      </c>
      <c r="I1291" s="14">
        <v>5</v>
      </c>
      <c r="J1291" s="14" t="s">
        <v>238</v>
      </c>
      <c r="K1291" s="14">
        <v>5</v>
      </c>
      <c r="L1291" s="14" t="str">
        <f>VLOOKUP($C1291,'Info on Coh Anal Stocks'!$A$6:$K$68,2,FALSE)</f>
        <v>PS</v>
      </c>
      <c r="M1291" s="14" t="str">
        <f>VLOOKUP($C1291,'Info on Coh Anal Stocks'!$A$6:$K$68,3,FALSE)</f>
        <v>SPS</v>
      </c>
      <c r="N1291" s="14" t="str">
        <f>VLOOKUP($C1291,'Info on Coh Anal Stocks'!$A$6:$K$68,4,FALSE)</f>
        <v>South Puget Sound Fall Yearling</v>
      </c>
      <c r="O1291" s="14">
        <f>VLOOKUP($C1291,'Info on Coh Anal Stocks'!$A$6:$K$68,5,FALSE)</f>
        <v>3</v>
      </c>
      <c r="P1291" s="14">
        <f>VLOOKUP($C1291,'Info on Coh Anal Stocks'!$A$6:$K$68,6,FALSE)</f>
        <v>2</v>
      </c>
      <c r="Q1291" s="14">
        <f>VLOOKUP($C1291,'Info on Coh Anal Stocks'!$A$6:$K$68,7,FALSE)</f>
        <v>4</v>
      </c>
      <c r="R1291" s="14">
        <f>VLOOKUP($C1291,'Info on Coh Anal Stocks'!$A$6:$K$68,8,FALSE)</f>
        <v>5</v>
      </c>
      <c r="S1291" s="14">
        <f>VLOOKUP($C1291,'Info on Coh Anal Stocks'!$A$6:$K$68,9,FALSE)</f>
        <v>0</v>
      </c>
      <c r="T1291" s="14">
        <f>VLOOKUP($C1291,'Info on Coh Anal Stocks'!$A$6:$K$68,10,FALSE)</f>
        <v>3</v>
      </c>
      <c r="U1291">
        <f t="shared" si="81"/>
        <v>2009</v>
      </c>
      <c r="V1291" s="14">
        <f>VLOOKUP($C1291,'Info on Coh Anal Stocks'!$A$6:$K$68,10,FALSE)</f>
        <v>3</v>
      </c>
      <c r="W1291" t="str">
        <f t="shared" si="82"/>
        <v>ocean</v>
      </c>
      <c r="X1291">
        <f t="shared" si="83"/>
        <v>0</v>
      </c>
    </row>
    <row r="1292" spans="1:24" x14ac:dyDescent="0.25">
      <c r="A1292" s="14" t="str">
        <f t="shared" si="80"/>
        <v>SPY2009</v>
      </c>
      <c r="B1292" s="14" t="s">
        <v>36</v>
      </c>
      <c r="C1292" s="14" t="s">
        <v>77</v>
      </c>
      <c r="D1292" s="14">
        <v>2009</v>
      </c>
      <c r="E1292" s="14" t="s">
        <v>142</v>
      </c>
      <c r="F1292" s="14" t="s">
        <v>142</v>
      </c>
      <c r="G1292" s="14" t="s">
        <v>142</v>
      </c>
      <c r="H1292" s="14" t="s">
        <v>142</v>
      </c>
      <c r="I1292" s="14" t="s">
        <v>142</v>
      </c>
      <c r="J1292" s="14" t="s">
        <v>142</v>
      </c>
      <c r="K1292" s="14" t="s">
        <v>142</v>
      </c>
      <c r="L1292" s="14" t="str">
        <f>VLOOKUP($C1292,'Info on Coh Anal Stocks'!$A$6:$K$68,2,FALSE)</f>
        <v>PS</v>
      </c>
      <c r="M1292" s="14" t="str">
        <f>VLOOKUP($C1292,'Info on Coh Anal Stocks'!$A$6:$K$68,3,FALSE)</f>
        <v>SPS</v>
      </c>
      <c r="N1292" s="14" t="str">
        <f>VLOOKUP($C1292,'Info on Coh Anal Stocks'!$A$6:$K$68,4,FALSE)</f>
        <v>South Puget Sound Fall Yearling</v>
      </c>
      <c r="O1292" s="14">
        <f>VLOOKUP($C1292,'Info on Coh Anal Stocks'!$A$6:$K$68,5,FALSE)</f>
        <v>3</v>
      </c>
      <c r="P1292" s="14">
        <f>VLOOKUP($C1292,'Info on Coh Anal Stocks'!$A$6:$K$68,6,FALSE)</f>
        <v>2</v>
      </c>
      <c r="Q1292" s="14">
        <f>VLOOKUP($C1292,'Info on Coh Anal Stocks'!$A$6:$K$68,7,FALSE)</f>
        <v>4</v>
      </c>
      <c r="R1292" s="14">
        <f>VLOOKUP($C1292,'Info on Coh Anal Stocks'!$A$6:$K$68,8,FALSE)</f>
        <v>5</v>
      </c>
      <c r="S1292" s="14">
        <f>VLOOKUP($C1292,'Info on Coh Anal Stocks'!$A$6:$K$68,9,FALSE)</f>
        <v>0</v>
      </c>
      <c r="T1292" s="14">
        <f>VLOOKUP($C1292,'Info on Coh Anal Stocks'!$A$6:$K$68,10,FALSE)</f>
        <v>3</v>
      </c>
      <c r="U1292">
        <f t="shared" si="81"/>
        <v>2010</v>
      </c>
      <c r="V1292" s="14">
        <f>VLOOKUP($C1292,'Info on Coh Anal Stocks'!$A$6:$K$68,10,FALSE)</f>
        <v>3</v>
      </c>
      <c r="W1292" t="str">
        <f t="shared" si="82"/>
        <v>ocean</v>
      </c>
      <c r="X1292" t="str">
        <f t="shared" si="83"/>
        <v>na</v>
      </c>
    </row>
    <row r="1293" spans="1:24" x14ac:dyDescent="0.25">
      <c r="A1293" s="14" t="str">
        <f t="shared" si="80"/>
        <v>SPY2010</v>
      </c>
      <c r="B1293" s="14" t="s">
        <v>36</v>
      </c>
      <c r="C1293" s="14" t="s">
        <v>77</v>
      </c>
      <c r="D1293" s="14">
        <v>2010</v>
      </c>
      <c r="E1293" s="14">
        <v>1.521766E-4</v>
      </c>
      <c r="F1293" s="14">
        <v>5.3860970000000003E-4</v>
      </c>
      <c r="G1293" s="14">
        <v>1.1890030000000001E-3</v>
      </c>
      <c r="H1293" s="14">
        <v>2</v>
      </c>
      <c r="I1293" s="14">
        <v>5</v>
      </c>
      <c r="J1293" s="14" t="s">
        <v>238</v>
      </c>
      <c r="K1293" s="14">
        <v>5</v>
      </c>
      <c r="L1293" s="14" t="str">
        <f>VLOOKUP($C1293,'Info on Coh Anal Stocks'!$A$6:$K$68,2,FALSE)</f>
        <v>PS</v>
      </c>
      <c r="M1293" s="14" t="str">
        <f>VLOOKUP($C1293,'Info on Coh Anal Stocks'!$A$6:$K$68,3,FALSE)</f>
        <v>SPS</v>
      </c>
      <c r="N1293" s="14" t="str">
        <f>VLOOKUP($C1293,'Info on Coh Anal Stocks'!$A$6:$K$68,4,FALSE)</f>
        <v>South Puget Sound Fall Yearling</v>
      </c>
      <c r="O1293" s="14">
        <f>VLOOKUP($C1293,'Info on Coh Anal Stocks'!$A$6:$K$68,5,FALSE)</f>
        <v>3</v>
      </c>
      <c r="P1293" s="14">
        <f>VLOOKUP($C1293,'Info on Coh Anal Stocks'!$A$6:$K$68,6,FALSE)</f>
        <v>2</v>
      </c>
      <c r="Q1293" s="14">
        <f>VLOOKUP($C1293,'Info on Coh Anal Stocks'!$A$6:$K$68,7,FALSE)</f>
        <v>4</v>
      </c>
      <c r="R1293" s="14">
        <f>VLOOKUP($C1293,'Info on Coh Anal Stocks'!$A$6:$K$68,8,FALSE)</f>
        <v>5</v>
      </c>
      <c r="S1293" s="14">
        <f>VLOOKUP($C1293,'Info on Coh Anal Stocks'!$A$6:$K$68,9,FALSE)</f>
        <v>0</v>
      </c>
      <c r="T1293" s="14">
        <f>VLOOKUP($C1293,'Info on Coh Anal Stocks'!$A$6:$K$68,10,FALSE)</f>
        <v>3</v>
      </c>
      <c r="U1293">
        <f t="shared" si="81"/>
        <v>2011</v>
      </c>
      <c r="V1293" s="14">
        <f>VLOOKUP($C1293,'Info on Coh Anal Stocks'!$A$6:$K$68,10,FALSE)</f>
        <v>3</v>
      </c>
      <c r="W1293" t="str">
        <f t="shared" si="82"/>
        <v>ocean</v>
      </c>
      <c r="X1293">
        <f t="shared" si="83"/>
        <v>0</v>
      </c>
    </row>
    <row r="1294" spans="1:24" x14ac:dyDescent="0.25">
      <c r="A1294" s="14" t="str">
        <f t="shared" si="80"/>
        <v>SPY2011</v>
      </c>
      <c r="B1294" s="14" t="s">
        <v>36</v>
      </c>
      <c r="C1294" s="14" t="s">
        <v>77</v>
      </c>
      <c r="D1294" s="14">
        <v>2011</v>
      </c>
      <c r="E1294" s="19">
        <v>9.9200070000000004E-5</v>
      </c>
      <c r="F1294" s="14">
        <v>3.0312969999999999E-4</v>
      </c>
      <c r="G1294" s="14">
        <v>8.4030379999999998E-4</v>
      </c>
      <c r="H1294" s="14">
        <v>2</v>
      </c>
      <c r="I1294" s="14">
        <v>5</v>
      </c>
      <c r="J1294" s="14" t="s">
        <v>239</v>
      </c>
      <c r="K1294" s="14">
        <v>4</v>
      </c>
      <c r="L1294" s="14" t="str">
        <f>VLOOKUP($C1294,'Info on Coh Anal Stocks'!$A$6:$K$68,2,FALSE)</f>
        <v>PS</v>
      </c>
      <c r="M1294" s="14" t="str">
        <f>VLOOKUP($C1294,'Info on Coh Anal Stocks'!$A$6:$K$68,3,FALSE)</f>
        <v>SPS</v>
      </c>
      <c r="N1294" s="14" t="str">
        <f>VLOOKUP($C1294,'Info on Coh Anal Stocks'!$A$6:$K$68,4,FALSE)</f>
        <v>South Puget Sound Fall Yearling</v>
      </c>
      <c r="O1294" s="14">
        <f>VLOOKUP($C1294,'Info on Coh Anal Stocks'!$A$6:$K$68,5,FALSE)</f>
        <v>3</v>
      </c>
      <c r="P1294" s="14">
        <f>VLOOKUP($C1294,'Info on Coh Anal Stocks'!$A$6:$K$68,6,FALSE)</f>
        <v>2</v>
      </c>
      <c r="Q1294" s="14">
        <f>VLOOKUP($C1294,'Info on Coh Anal Stocks'!$A$6:$K$68,7,FALSE)</f>
        <v>4</v>
      </c>
      <c r="R1294" s="14">
        <f>VLOOKUP($C1294,'Info on Coh Anal Stocks'!$A$6:$K$68,8,FALSE)</f>
        <v>5</v>
      </c>
      <c r="S1294" s="14">
        <f>VLOOKUP($C1294,'Info on Coh Anal Stocks'!$A$6:$K$68,9,FALSE)</f>
        <v>0</v>
      </c>
      <c r="T1294" s="14">
        <f>VLOOKUP($C1294,'Info on Coh Anal Stocks'!$A$6:$K$68,10,FALSE)</f>
        <v>3</v>
      </c>
      <c r="U1294">
        <f t="shared" si="81"/>
        <v>2012</v>
      </c>
      <c r="V1294" s="14">
        <f>VLOOKUP($C1294,'Info on Coh Anal Stocks'!$A$6:$K$68,10,FALSE)</f>
        <v>3</v>
      </c>
      <c r="W1294" t="str">
        <f t="shared" si="82"/>
        <v>ocean</v>
      </c>
      <c r="X1294">
        <f t="shared" si="83"/>
        <v>1</v>
      </c>
    </row>
    <row r="1295" spans="1:24" x14ac:dyDescent="0.25">
      <c r="A1295" s="14" t="str">
        <f t="shared" si="80"/>
        <v>SPY2012</v>
      </c>
      <c r="B1295" s="14" t="s">
        <v>36</v>
      </c>
      <c r="C1295" s="14" t="s">
        <v>77</v>
      </c>
      <c r="D1295" s="14">
        <v>2012</v>
      </c>
      <c r="E1295" s="19">
        <v>2.9055320000000001E-5</v>
      </c>
      <c r="F1295" s="19">
        <v>4.3130439999999999E-5</v>
      </c>
      <c r="G1295" s="14">
        <v>1.910661E-4</v>
      </c>
      <c r="H1295" s="14">
        <v>2</v>
      </c>
      <c r="I1295" s="14">
        <v>5</v>
      </c>
      <c r="J1295" s="14" t="s">
        <v>239</v>
      </c>
      <c r="K1295" s="14">
        <v>3</v>
      </c>
      <c r="L1295" s="14" t="str">
        <f>VLOOKUP($C1295,'Info on Coh Anal Stocks'!$A$6:$K$68,2,FALSE)</f>
        <v>PS</v>
      </c>
      <c r="M1295" s="14" t="str">
        <f>VLOOKUP($C1295,'Info on Coh Anal Stocks'!$A$6:$K$68,3,FALSE)</f>
        <v>SPS</v>
      </c>
      <c r="N1295" s="14" t="str">
        <f>VLOOKUP($C1295,'Info on Coh Anal Stocks'!$A$6:$K$68,4,FALSE)</f>
        <v>South Puget Sound Fall Yearling</v>
      </c>
      <c r="O1295" s="14">
        <f>VLOOKUP($C1295,'Info on Coh Anal Stocks'!$A$6:$K$68,5,FALSE)</f>
        <v>3</v>
      </c>
      <c r="P1295" s="14">
        <f>VLOOKUP($C1295,'Info on Coh Anal Stocks'!$A$6:$K$68,6,FALSE)</f>
        <v>2</v>
      </c>
      <c r="Q1295" s="14">
        <f>VLOOKUP($C1295,'Info on Coh Anal Stocks'!$A$6:$K$68,7,FALSE)</f>
        <v>4</v>
      </c>
      <c r="R1295" s="14">
        <f>VLOOKUP($C1295,'Info on Coh Anal Stocks'!$A$6:$K$68,8,FALSE)</f>
        <v>5</v>
      </c>
      <c r="S1295" s="14">
        <f>VLOOKUP($C1295,'Info on Coh Anal Stocks'!$A$6:$K$68,9,FALSE)</f>
        <v>0</v>
      </c>
      <c r="T1295" s="14">
        <f>VLOOKUP($C1295,'Info on Coh Anal Stocks'!$A$6:$K$68,10,FALSE)</f>
        <v>3</v>
      </c>
      <c r="U1295">
        <f t="shared" si="81"/>
        <v>2013</v>
      </c>
      <c r="V1295" s="14">
        <f>VLOOKUP($C1295,'Info on Coh Anal Stocks'!$A$6:$K$68,10,FALSE)</f>
        <v>3</v>
      </c>
      <c r="W1295" t="str">
        <f t="shared" si="82"/>
        <v>ocean</v>
      </c>
      <c r="X1295">
        <f t="shared" si="83"/>
        <v>2</v>
      </c>
    </row>
    <row r="1296" spans="1:24" x14ac:dyDescent="0.25">
      <c r="A1296" s="14" t="str">
        <f t="shared" si="80"/>
        <v>SPY2013</v>
      </c>
      <c r="B1296" s="14" t="s">
        <v>36</v>
      </c>
      <c r="C1296" s="14" t="s">
        <v>77</v>
      </c>
      <c r="D1296" s="14">
        <v>2013</v>
      </c>
      <c r="E1296" s="19">
        <v>3.5737E-5</v>
      </c>
      <c r="F1296" s="19">
        <v>3.5737E-5</v>
      </c>
      <c r="G1296" s="14">
        <v>4.0988450000000002E-4</v>
      </c>
      <c r="H1296" s="14">
        <v>2</v>
      </c>
      <c r="I1296" s="14">
        <v>5</v>
      </c>
      <c r="J1296" s="14" t="s">
        <v>239</v>
      </c>
      <c r="K1296" s="14">
        <v>2</v>
      </c>
      <c r="L1296" s="14" t="str">
        <f>VLOOKUP($C1296,'Info on Coh Anal Stocks'!$A$6:$K$68,2,FALSE)</f>
        <v>PS</v>
      </c>
      <c r="M1296" s="14" t="str">
        <f>VLOOKUP($C1296,'Info on Coh Anal Stocks'!$A$6:$K$68,3,FALSE)</f>
        <v>SPS</v>
      </c>
      <c r="N1296" s="14" t="str">
        <f>VLOOKUP($C1296,'Info on Coh Anal Stocks'!$A$6:$K$68,4,FALSE)</f>
        <v>South Puget Sound Fall Yearling</v>
      </c>
      <c r="O1296" s="14">
        <f>VLOOKUP($C1296,'Info on Coh Anal Stocks'!$A$6:$K$68,5,FALSE)</f>
        <v>3</v>
      </c>
      <c r="P1296" s="14">
        <f>VLOOKUP($C1296,'Info on Coh Anal Stocks'!$A$6:$K$68,6,FALSE)</f>
        <v>2</v>
      </c>
      <c r="Q1296" s="14">
        <f>VLOOKUP($C1296,'Info on Coh Anal Stocks'!$A$6:$K$68,7,FALSE)</f>
        <v>4</v>
      </c>
      <c r="R1296" s="14">
        <f>VLOOKUP($C1296,'Info on Coh Anal Stocks'!$A$6:$K$68,8,FALSE)</f>
        <v>5</v>
      </c>
      <c r="S1296" s="14">
        <f>VLOOKUP($C1296,'Info on Coh Anal Stocks'!$A$6:$K$68,9,FALSE)</f>
        <v>0</v>
      </c>
      <c r="T1296" s="14">
        <f>VLOOKUP($C1296,'Info on Coh Anal Stocks'!$A$6:$K$68,10,FALSE)</f>
        <v>3</v>
      </c>
      <c r="U1296">
        <f t="shared" si="81"/>
        <v>2014</v>
      </c>
      <c r="V1296" s="14">
        <f>VLOOKUP($C1296,'Info on Coh Anal Stocks'!$A$6:$K$68,10,FALSE)</f>
        <v>3</v>
      </c>
      <c r="W1296" t="str">
        <f t="shared" si="82"/>
        <v>ocean</v>
      </c>
      <c r="X1296">
        <f t="shared" si="83"/>
        <v>3</v>
      </c>
    </row>
    <row r="1297" spans="1:24" x14ac:dyDescent="0.25">
      <c r="A1297" s="14" t="str">
        <f t="shared" si="80"/>
        <v>SQP1986</v>
      </c>
      <c r="B1297" s="14" t="s">
        <v>36</v>
      </c>
      <c r="C1297" s="14" t="s">
        <v>79</v>
      </c>
      <c r="D1297" s="14">
        <v>1986</v>
      </c>
      <c r="E1297" s="14">
        <v>4.0017120000000002E-4</v>
      </c>
      <c r="F1297" s="14">
        <v>8.2305020000000007E-3</v>
      </c>
      <c r="G1297" s="14">
        <v>2.2151029999999999E-2</v>
      </c>
      <c r="H1297" s="14">
        <v>2</v>
      </c>
      <c r="I1297" s="14">
        <v>5</v>
      </c>
      <c r="J1297" s="14" t="s">
        <v>238</v>
      </c>
      <c r="K1297" s="14">
        <v>5</v>
      </c>
      <c r="L1297" s="14" t="str">
        <f>VLOOKUP($C1297,'Info on Coh Anal Stocks'!$A$6:$K$68,2,FALSE)</f>
        <v>PS</v>
      </c>
      <c r="M1297" s="14" t="str">
        <f>VLOOKUP($C1297,'Info on Coh Anal Stocks'!$A$6:$K$68,3,FALSE)</f>
        <v>SPS</v>
      </c>
      <c r="N1297" s="14" t="str">
        <f>VLOOKUP($C1297,'Info on Coh Anal Stocks'!$A$6:$K$68,4,FALSE)</f>
        <v>Squaxin Pens Fall Yearling</v>
      </c>
      <c r="O1297" s="14">
        <f>VLOOKUP($C1297,'Info on Coh Anal Stocks'!$A$6:$K$68,5,FALSE)</f>
        <v>3</v>
      </c>
      <c r="P1297" s="14">
        <f>VLOOKUP($C1297,'Info on Coh Anal Stocks'!$A$6:$K$68,6,FALSE)</f>
        <v>2</v>
      </c>
      <c r="Q1297" s="14">
        <f>VLOOKUP($C1297,'Info on Coh Anal Stocks'!$A$6:$K$68,7,FALSE)</f>
        <v>4</v>
      </c>
      <c r="R1297" s="14">
        <f>VLOOKUP($C1297,'Info on Coh Anal Stocks'!$A$6:$K$68,8,FALSE)</f>
        <v>5</v>
      </c>
      <c r="S1297" s="14">
        <f>VLOOKUP($C1297,'Info on Coh Anal Stocks'!$A$6:$K$68,9,FALSE)</f>
        <v>0</v>
      </c>
      <c r="T1297" s="14">
        <f>VLOOKUP($C1297,'Info on Coh Anal Stocks'!$A$6:$K$68,10,FALSE)</f>
        <v>3</v>
      </c>
      <c r="U1297">
        <f t="shared" si="81"/>
        <v>1987</v>
      </c>
      <c r="V1297" s="14">
        <f>VLOOKUP($C1297,'Info on Coh Anal Stocks'!$A$6:$K$68,10,FALSE)</f>
        <v>3</v>
      </c>
      <c r="W1297" t="str">
        <f t="shared" si="82"/>
        <v>ocean</v>
      </c>
      <c r="X1297">
        <f t="shared" si="83"/>
        <v>0</v>
      </c>
    </row>
    <row r="1298" spans="1:24" x14ac:dyDescent="0.25">
      <c r="A1298" s="14" t="str">
        <f t="shared" si="80"/>
        <v>SQP1987</v>
      </c>
      <c r="B1298" s="14" t="s">
        <v>36</v>
      </c>
      <c r="C1298" s="14" t="s">
        <v>79</v>
      </c>
      <c r="D1298" s="14">
        <v>1987</v>
      </c>
      <c r="E1298" s="19">
        <v>2.3171260000000001E-3</v>
      </c>
      <c r="F1298" s="14">
        <v>1.4146580000000001E-2</v>
      </c>
      <c r="G1298" s="14">
        <v>3.4406600000000002E-2</v>
      </c>
      <c r="H1298" s="14">
        <v>2</v>
      </c>
      <c r="I1298" s="14">
        <v>5</v>
      </c>
      <c r="J1298" s="14" t="s">
        <v>238</v>
      </c>
      <c r="K1298" s="14">
        <v>5</v>
      </c>
      <c r="L1298" s="14" t="str">
        <f>VLOOKUP($C1298,'Info on Coh Anal Stocks'!$A$6:$K$68,2,FALSE)</f>
        <v>PS</v>
      </c>
      <c r="M1298" s="14" t="str">
        <f>VLOOKUP($C1298,'Info on Coh Anal Stocks'!$A$6:$K$68,3,FALSE)</f>
        <v>SPS</v>
      </c>
      <c r="N1298" s="14" t="str">
        <f>VLOOKUP($C1298,'Info on Coh Anal Stocks'!$A$6:$K$68,4,FALSE)</f>
        <v>Squaxin Pens Fall Yearling</v>
      </c>
      <c r="O1298" s="14">
        <f>VLOOKUP($C1298,'Info on Coh Anal Stocks'!$A$6:$K$68,5,FALSE)</f>
        <v>3</v>
      </c>
      <c r="P1298" s="14">
        <f>VLOOKUP($C1298,'Info on Coh Anal Stocks'!$A$6:$K$68,6,FALSE)</f>
        <v>2</v>
      </c>
      <c r="Q1298" s="14">
        <f>VLOOKUP($C1298,'Info on Coh Anal Stocks'!$A$6:$K$68,7,FALSE)</f>
        <v>4</v>
      </c>
      <c r="R1298" s="14">
        <f>VLOOKUP($C1298,'Info on Coh Anal Stocks'!$A$6:$K$68,8,FALSE)</f>
        <v>5</v>
      </c>
      <c r="S1298" s="14">
        <f>VLOOKUP($C1298,'Info on Coh Anal Stocks'!$A$6:$K$68,9,FALSE)</f>
        <v>0</v>
      </c>
      <c r="T1298" s="14">
        <f>VLOOKUP($C1298,'Info on Coh Anal Stocks'!$A$6:$K$68,10,FALSE)</f>
        <v>3</v>
      </c>
      <c r="U1298">
        <f t="shared" si="81"/>
        <v>1988</v>
      </c>
      <c r="V1298" s="14">
        <f>VLOOKUP($C1298,'Info on Coh Anal Stocks'!$A$6:$K$68,10,FALSE)</f>
        <v>3</v>
      </c>
      <c r="W1298" t="str">
        <f t="shared" si="82"/>
        <v>ocean</v>
      </c>
      <c r="X1298">
        <f t="shared" si="83"/>
        <v>0</v>
      </c>
    </row>
    <row r="1299" spans="1:24" x14ac:dyDescent="0.25">
      <c r="A1299" s="14" t="str">
        <f t="shared" si="80"/>
        <v>SQP1988</v>
      </c>
      <c r="B1299" s="14" t="s">
        <v>36</v>
      </c>
      <c r="C1299" s="14" t="s">
        <v>79</v>
      </c>
      <c r="D1299" s="14">
        <v>1988</v>
      </c>
      <c r="E1299" s="14">
        <v>1.9062370000000001E-3</v>
      </c>
      <c r="F1299" s="14">
        <v>8.0773010000000003E-3</v>
      </c>
      <c r="G1299" s="14">
        <v>2.0280690000000001E-2</v>
      </c>
      <c r="H1299" s="14">
        <v>2</v>
      </c>
      <c r="I1299" s="14">
        <v>5</v>
      </c>
      <c r="J1299" s="14" t="s">
        <v>238</v>
      </c>
      <c r="K1299" s="14">
        <v>5</v>
      </c>
      <c r="L1299" s="14" t="str">
        <f>VLOOKUP($C1299,'Info on Coh Anal Stocks'!$A$6:$K$68,2,FALSE)</f>
        <v>PS</v>
      </c>
      <c r="M1299" s="14" t="str">
        <f>VLOOKUP($C1299,'Info on Coh Anal Stocks'!$A$6:$K$68,3,FALSE)</f>
        <v>SPS</v>
      </c>
      <c r="N1299" s="14" t="str">
        <f>VLOOKUP($C1299,'Info on Coh Anal Stocks'!$A$6:$K$68,4,FALSE)</f>
        <v>Squaxin Pens Fall Yearling</v>
      </c>
      <c r="O1299" s="14">
        <f>VLOOKUP($C1299,'Info on Coh Anal Stocks'!$A$6:$K$68,5,FALSE)</f>
        <v>3</v>
      </c>
      <c r="P1299" s="14">
        <f>VLOOKUP($C1299,'Info on Coh Anal Stocks'!$A$6:$K$68,6,FALSE)</f>
        <v>2</v>
      </c>
      <c r="Q1299" s="14">
        <f>VLOOKUP($C1299,'Info on Coh Anal Stocks'!$A$6:$K$68,7,FALSE)</f>
        <v>4</v>
      </c>
      <c r="R1299" s="14">
        <f>VLOOKUP($C1299,'Info on Coh Anal Stocks'!$A$6:$K$68,8,FALSE)</f>
        <v>5</v>
      </c>
      <c r="S1299" s="14">
        <f>VLOOKUP($C1299,'Info on Coh Anal Stocks'!$A$6:$K$68,9,FALSE)</f>
        <v>0</v>
      </c>
      <c r="T1299" s="14">
        <f>VLOOKUP($C1299,'Info on Coh Anal Stocks'!$A$6:$K$68,10,FALSE)</f>
        <v>3</v>
      </c>
      <c r="U1299">
        <f t="shared" si="81"/>
        <v>1989</v>
      </c>
      <c r="V1299" s="14">
        <f>VLOOKUP($C1299,'Info on Coh Anal Stocks'!$A$6:$K$68,10,FALSE)</f>
        <v>3</v>
      </c>
      <c r="W1299" t="str">
        <f t="shared" si="82"/>
        <v>ocean</v>
      </c>
      <c r="X1299">
        <f t="shared" si="83"/>
        <v>0</v>
      </c>
    </row>
    <row r="1300" spans="1:24" x14ac:dyDescent="0.25">
      <c r="A1300" s="14" t="str">
        <f t="shared" si="80"/>
        <v>SQP1989</v>
      </c>
      <c r="B1300" s="14" t="s">
        <v>36</v>
      </c>
      <c r="C1300" s="14" t="s">
        <v>79</v>
      </c>
      <c r="D1300" s="14">
        <v>1989</v>
      </c>
      <c r="E1300" s="14">
        <v>6.9131379999999999E-4</v>
      </c>
      <c r="F1300" s="14">
        <v>3.628109E-3</v>
      </c>
      <c r="G1300" s="14">
        <v>8.6332130000000007E-3</v>
      </c>
      <c r="H1300" s="14">
        <v>2</v>
      </c>
      <c r="I1300" s="14">
        <v>5</v>
      </c>
      <c r="J1300" s="14" t="s">
        <v>238</v>
      </c>
      <c r="K1300" s="14">
        <v>5</v>
      </c>
      <c r="L1300" s="14" t="str">
        <f>VLOOKUP($C1300,'Info on Coh Anal Stocks'!$A$6:$K$68,2,FALSE)</f>
        <v>PS</v>
      </c>
      <c r="M1300" s="14" t="str">
        <f>VLOOKUP($C1300,'Info on Coh Anal Stocks'!$A$6:$K$68,3,FALSE)</f>
        <v>SPS</v>
      </c>
      <c r="N1300" s="14" t="str">
        <f>VLOOKUP($C1300,'Info on Coh Anal Stocks'!$A$6:$K$68,4,FALSE)</f>
        <v>Squaxin Pens Fall Yearling</v>
      </c>
      <c r="O1300" s="14">
        <f>VLOOKUP($C1300,'Info on Coh Anal Stocks'!$A$6:$K$68,5,FALSE)</f>
        <v>3</v>
      </c>
      <c r="P1300" s="14">
        <f>VLOOKUP($C1300,'Info on Coh Anal Stocks'!$A$6:$K$68,6,FALSE)</f>
        <v>2</v>
      </c>
      <c r="Q1300" s="14">
        <f>VLOOKUP($C1300,'Info on Coh Anal Stocks'!$A$6:$K$68,7,FALSE)</f>
        <v>4</v>
      </c>
      <c r="R1300" s="14">
        <f>VLOOKUP($C1300,'Info on Coh Anal Stocks'!$A$6:$K$68,8,FALSE)</f>
        <v>5</v>
      </c>
      <c r="S1300" s="14">
        <f>VLOOKUP($C1300,'Info on Coh Anal Stocks'!$A$6:$K$68,9,FALSE)</f>
        <v>0</v>
      </c>
      <c r="T1300" s="14">
        <f>VLOOKUP($C1300,'Info on Coh Anal Stocks'!$A$6:$K$68,10,FALSE)</f>
        <v>3</v>
      </c>
      <c r="U1300">
        <f t="shared" si="81"/>
        <v>1990</v>
      </c>
      <c r="V1300" s="14">
        <f>VLOOKUP($C1300,'Info on Coh Anal Stocks'!$A$6:$K$68,10,FALSE)</f>
        <v>3</v>
      </c>
      <c r="W1300" t="str">
        <f t="shared" si="82"/>
        <v>ocean</v>
      </c>
      <c r="X1300">
        <f t="shared" si="83"/>
        <v>0</v>
      </c>
    </row>
    <row r="1301" spans="1:24" x14ac:dyDescent="0.25">
      <c r="A1301" s="14" t="str">
        <f t="shared" si="80"/>
        <v>SQP1990</v>
      </c>
      <c r="B1301" s="14" t="s">
        <v>36</v>
      </c>
      <c r="C1301" s="14" t="s">
        <v>79</v>
      </c>
      <c r="D1301" s="14">
        <v>1990</v>
      </c>
      <c r="E1301" s="14">
        <v>6.0583520000000004E-3</v>
      </c>
      <c r="F1301" s="14">
        <v>1.5620240000000001E-2</v>
      </c>
      <c r="G1301" s="14">
        <v>3.5966199999999997E-2</v>
      </c>
      <c r="H1301" s="14">
        <v>2</v>
      </c>
      <c r="I1301" s="14">
        <v>5</v>
      </c>
      <c r="J1301" s="14" t="s">
        <v>238</v>
      </c>
      <c r="K1301" s="14">
        <v>5</v>
      </c>
      <c r="L1301" s="14" t="str">
        <f>VLOOKUP($C1301,'Info on Coh Anal Stocks'!$A$6:$K$68,2,FALSE)</f>
        <v>PS</v>
      </c>
      <c r="M1301" s="14" t="str">
        <f>VLOOKUP($C1301,'Info on Coh Anal Stocks'!$A$6:$K$68,3,FALSE)</f>
        <v>SPS</v>
      </c>
      <c r="N1301" s="14" t="str">
        <f>VLOOKUP($C1301,'Info on Coh Anal Stocks'!$A$6:$K$68,4,FALSE)</f>
        <v>Squaxin Pens Fall Yearling</v>
      </c>
      <c r="O1301" s="14">
        <f>VLOOKUP($C1301,'Info on Coh Anal Stocks'!$A$6:$K$68,5,FALSE)</f>
        <v>3</v>
      </c>
      <c r="P1301" s="14">
        <f>VLOOKUP($C1301,'Info on Coh Anal Stocks'!$A$6:$K$68,6,FALSE)</f>
        <v>2</v>
      </c>
      <c r="Q1301" s="14">
        <f>VLOOKUP($C1301,'Info on Coh Anal Stocks'!$A$6:$K$68,7,FALSE)</f>
        <v>4</v>
      </c>
      <c r="R1301" s="14">
        <f>VLOOKUP($C1301,'Info on Coh Anal Stocks'!$A$6:$K$68,8,FALSE)</f>
        <v>5</v>
      </c>
      <c r="S1301" s="14">
        <f>VLOOKUP($C1301,'Info on Coh Anal Stocks'!$A$6:$K$68,9,FALSE)</f>
        <v>0</v>
      </c>
      <c r="T1301" s="14">
        <f>VLOOKUP($C1301,'Info on Coh Anal Stocks'!$A$6:$K$68,10,FALSE)</f>
        <v>3</v>
      </c>
      <c r="U1301">
        <f t="shared" si="81"/>
        <v>1991</v>
      </c>
      <c r="V1301" s="14">
        <f>VLOOKUP($C1301,'Info on Coh Anal Stocks'!$A$6:$K$68,10,FALSE)</f>
        <v>3</v>
      </c>
      <c r="W1301" t="str">
        <f t="shared" si="82"/>
        <v>ocean</v>
      </c>
      <c r="X1301">
        <f t="shared" si="83"/>
        <v>0</v>
      </c>
    </row>
    <row r="1302" spans="1:24" x14ac:dyDescent="0.25">
      <c r="A1302" s="14" t="str">
        <f t="shared" si="80"/>
        <v>SQP1991</v>
      </c>
      <c r="B1302" s="14" t="s">
        <v>36</v>
      </c>
      <c r="C1302" s="14" t="s">
        <v>79</v>
      </c>
      <c r="D1302" s="14">
        <v>1991</v>
      </c>
      <c r="E1302" s="14" t="s">
        <v>142</v>
      </c>
      <c r="F1302" s="14" t="s">
        <v>142</v>
      </c>
      <c r="G1302" s="14" t="s">
        <v>142</v>
      </c>
      <c r="H1302" s="14" t="s">
        <v>142</v>
      </c>
      <c r="I1302" s="14" t="s">
        <v>142</v>
      </c>
      <c r="J1302" s="14" t="s">
        <v>142</v>
      </c>
      <c r="K1302" s="14" t="s">
        <v>142</v>
      </c>
      <c r="L1302" s="14" t="str">
        <f>VLOOKUP($C1302,'Info on Coh Anal Stocks'!$A$6:$K$68,2,FALSE)</f>
        <v>PS</v>
      </c>
      <c r="M1302" s="14" t="str">
        <f>VLOOKUP($C1302,'Info on Coh Anal Stocks'!$A$6:$K$68,3,FALSE)</f>
        <v>SPS</v>
      </c>
      <c r="N1302" s="14" t="str">
        <f>VLOOKUP($C1302,'Info on Coh Anal Stocks'!$A$6:$K$68,4,FALSE)</f>
        <v>Squaxin Pens Fall Yearling</v>
      </c>
      <c r="O1302" s="14">
        <f>VLOOKUP($C1302,'Info on Coh Anal Stocks'!$A$6:$K$68,5,FALSE)</f>
        <v>3</v>
      </c>
      <c r="P1302" s="14">
        <f>VLOOKUP($C1302,'Info on Coh Anal Stocks'!$A$6:$K$68,6,FALSE)</f>
        <v>2</v>
      </c>
      <c r="Q1302" s="14">
        <f>VLOOKUP($C1302,'Info on Coh Anal Stocks'!$A$6:$K$68,7,FALSE)</f>
        <v>4</v>
      </c>
      <c r="R1302" s="14">
        <f>VLOOKUP($C1302,'Info on Coh Anal Stocks'!$A$6:$K$68,8,FALSE)</f>
        <v>5</v>
      </c>
      <c r="S1302" s="14">
        <f>VLOOKUP($C1302,'Info on Coh Anal Stocks'!$A$6:$K$68,9,FALSE)</f>
        <v>0</v>
      </c>
      <c r="T1302" s="14">
        <f>VLOOKUP($C1302,'Info on Coh Anal Stocks'!$A$6:$K$68,10,FALSE)</f>
        <v>3</v>
      </c>
      <c r="U1302">
        <f t="shared" si="81"/>
        <v>1992</v>
      </c>
      <c r="V1302" s="14">
        <f>VLOOKUP($C1302,'Info on Coh Anal Stocks'!$A$6:$K$68,10,FALSE)</f>
        <v>3</v>
      </c>
      <c r="W1302" t="str">
        <f t="shared" si="82"/>
        <v>ocean</v>
      </c>
      <c r="X1302" t="str">
        <f t="shared" si="83"/>
        <v>na</v>
      </c>
    </row>
    <row r="1303" spans="1:24" x14ac:dyDescent="0.25">
      <c r="A1303" s="14" t="str">
        <f t="shared" si="80"/>
        <v>SQP1992</v>
      </c>
      <c r="B1303" s="14" t="s">
        <v>36</v>
      </c>
      <c r="C1303" s="14" t="s">
        <v>79</v>
      </c>
      <c r="D1303" s="14">
        <v>1992</v>
      </c>
      <c r="E1303" s="14">
        <v>1.6473679999999999E-4</v>
      </c>
      <c r="F1303" s="14">
        <v>1.422457E-3</v>
      </c>
      <c r="G1303" s="14">
        <v>3.7840970000000002E-3</v>
      </c>
      <c r="H1303" s="14">
        <v>2</v>
      </c>
      <c r="I1303" s="14">
        <v>5</v>
      </c>
      <c r="J1303" s="14" t="s">
        <v>238</v>
      </c>
      <c r="K1303" s="14">
        <v>5</v>
      </c>
      <c r="L1303" s="14" t="str">
        <f>VLOOKUP($C1303,'Info on Coh Anal Stocks'!$A$6:$K$68,2,FALSE)</f>
        <v>PS</v>
      </c>
      <c r="M1303" s="14" t="str">
        <f>VLOOKUP($C1303,'Info on Coh Anal Stocks'!$A$6:$K$68,3,FALSE)</f>
        <v>SPS</v>
      </c>
      <c r="N1303" s="14" t="str">
        <f>VLOOKUP($C1303,'Info on Coh Anal Stocks'!$A$6:$K$68,4,FALSE)</f>
        <v>Squaxin Pens Fall Yearling</v>
      </c>
      <c r="O1303" s="14">
        <f>VLOOKUP($C1303,'Info on Coh Anal Stocks'!$A$6:$K$68,5,FALSE)</f>
        <v>3</v>
      </c>
      <c r="P1303" s="14">
        <f>VLOOKUP($C1303,'Info on Coh Anal Stocks'!$A$6:$K$68,6,FALSE)</f>
        <v>2</v>
      </c>
      <c r="Q1303" s="14">
        <f>VLOOKUP($C1303,'Info on Coh Anal Stocks'!$A$6:$K$68,7,FALSE)</f>
        <v>4</v>
      </c>
      <c r="R1303" s="14">
        <f>VLOOKUP($C1303,'Info on Coh Anal Stocks'!$A$6:$K$68,8,FALSE)</f>
        <v>5</v>
      </c>
      <c r="S1303" s="14">
        <f>VLOOKUP($C1303,'Info on Coh Anal Stocks'!$A$6:$K$68,9,FALSE)</f>
        <v>0</v>
      </c>
      <c r="T1303" s="14">
        <f>VLOOKUP($C1303,'Info on Coh Anal Stocks'!$A$6:$K$68,10,FALSE)</f>
        <v>3</v>
      </c>
      <c r="U1303">
        <f t="shared" si="81"/>
        <v>1993</v>
      </c>
      <c r="V1303" s="14">
        <f>VLOOKUP($C1303,'Info on Coh Anal Stocks'!$A$6:$K$68,10,FALSE)</f>
        <v>3</v>
      </c>
      <c r="W1303" t="str">
        <f t="shared" si="82"/>
        <v>ocean</v>
      </c>
      <c r="X1303">
        <f t="shared" si="83"/>
        <v>0</v>
      </c>
    </row>
    <row r="1304" spans="1:24" x14ac:dyDescent="0.25">
      <c r="A1304" s="14" t="str">
        <f t="shared" si="80"/>
        <v>SQP1993</v>
      </c>
      <c r="B1304" s="14" t="s">
        <v>36</v>
      </c>
      <c r="C1304" s="14" t="s">
        <v>79</v>
      </c>
      <c r="D1304" s="14">
        <v>1993</v>
      </c>
      <c r="E1304" s="19">
        <v>2.0047760000000002E-3</v>
      </c>
      <c r="F1304" s="14">
        <v>1.268616E-2</v>
      </c>
      <c r="G1304" s="14">
        <v>3.0673969999999998E-2</v>
      </c>
      <c r="H1304" s="14">
        <v>2</v>
      </c>
      <c r="I1304" s="14">
        <v>5</v>
      </c>
      <c r="J1304" s="14" t="s">
        <v>238</v>
      </c>
      <c r="K1304" s="14">
        <v>5</v>
      </c>
      <c r="L1304" s="14" t="str">
        <f>VLOOKUP($C1304,'Info on Coh Anal Stocks'!$A$6:$K$68,2,FALSE)</f>
        <v>PS</v>
      </c>
      <c r="M1304" s="14" t="str">
        <f>VLOOKUP($C1304,'Info on Coh Anal Stocks'!$A$6:$K$68,3,FALSE)</f>
        <v>SPS</v>
      </c>
      <c r="N1304" s="14" t="str">
        <f>VLOOKUP($C1304,'Info on Coh Anal Stocks'!$A$6:$K$68,4,FALSE)</f>
        <v>Squaxin Pens Fall Yearling</v>
      </c>
      <c r="O1304" s="14">
        <f>VLOOKUP($C1304,'Info on Coh Anal Stocks'!$A$6:$K$68,5,FALSE)</f>
        <v>3</v>
      </c>
      <c r="P1304" s="14">
        <f>VLOOKUP($C1304,'Info on Coh Anal Stocks'!$A$6:$K$68,6,FALSE)</f>
        <v>2</v>
      </c>
      <c r="Q1304" s="14">
        <f>VLOOKUP($C1304,'Info on Coh Anal Stocks'!$A$6:$K$68,7,FALSE)</f>
        <v>4</v>
      </c>
      <c r="R1304" s="14">
        <f>VLOOKUP($C1304,'Info on Coh Anal Stocks'!$A$6:$K$68,8,FALSE)</f>
        <v>5</v>
      </c>
      <c r="S1304" s="14">
        <f>VLOOKUP($C1304,'Info on Coh Anal Stocks'!$A$6:$K$68,9,FALSE)</f>
        <v>0</v>
      </c>
      <c r="T1304" s="14">
        <f>VLOOKUP($C1304,'Info on Coh Anal Stocks'!$A$6:$K$68,10,FALSE)</f>
        <v>3</v>
      </c>
      <c r="U1304">
        <f t="shared" si="81"/>
        <v>1994</v>
      </c>
      <c r="V1304" s="14">
        <f>VLOOKUP($C1304,'Info on Coh Anal Stocks'!$A$6:$K$68,10,FALSE)</f>
        <v>3</v>
      </c>
      <c r="W1304" t="str">
        <f t="shared" si="82"/>
        <v>ocean</v>
      </c>
      <c r="X1304">
        <f t="shared" si="83"/>
        <v>0</v>
      </c>
    </row>
    <row r="1305" spans="1:24" x14ac:dyDescent="0.25">
      <c r="A1305" s="14" t="str">
        <f t="shared" si="80"/>
        <v>SQP1994</v>
      </c>
      <c r="B1305" s="14" t="s">
        <v>36</v>
      </c>
      <c r="C1305" s="14" t="s">
        <v>79</v>
      </c>
      <c r="D1305" s="14">
        <v>1994</v>
      </c>
      <c r="E1305" s="19">
        <v>7.602059E-4</v>
      </c>
      <c r="F1305" s="14">
        <v>2.691714E-3</v>
      </c>
      <c r="G1305" s="14">
        <v>6.5307339999999998E-3</v>
      </c>
      <c r="H1305" s="14">
        <v>2</v>
      </c>
      <c r="I1305" s="14">
        <v>5</v>
      </c>
      <c r="J1305" s="14" t="s">
        <v>238</v>
      </c>
      <c r="K1305" s="14">
        <v>5</v>
      </c>
      <c r="L1305" s="14" t="str">
        <f>VLOOKUP($C1305,'Info on Coh Anal Stocks'!$A$6:$K$68,2,FALSE)</f>
        <v>PS</v>
      </c>
      <c r="M1305" s="14" t="str">
        <f>VLOOKUP($C1305,'Info on Coh Anal Stocks'!$A$6:$K$68,3,FALSE)</f>
        <v>SPS</v>
      </c>
      <c r="N1305" s="14" t="str">
        <f>VLOOKUP($C1305,'Info on Coh Anal Stocks'!$A$6:$K$68,4,FALSE)</f>
        <v>Squaxin Pens Fall Yearling</v>
      </c>
      <c r="O1305" s="14">
        <f>VLOOKUP($C1305,'Info on Coh Anal Stocks'!$A$6:$K$68,5,FALSE)</f>
        <v>3</v>
      </c>
      <c r="P1305" s="14">
        <f>VLOOKUP($C1305,'Info on Coh Anal Stocks'!$A$6:$K$68,6,FALSE)</f>
        <v>2</v>
      </c>
      <c r="Q1305" s="14">
        <f>VLOOKUP($C1305,'Info on Coh Anal Stocks'!$A$6:$K$68,7,FALSE)</f>
        <v>4</v>
      </c>
      <c r="R1305" s="14">
        <f>VLOOKUP($C1305,'Info on Coh Anal Stocks'!$A$6:$K$68,8,FALSE)</f>
        <v>5</v>
      </c>
      <c r="S1305" s="14">
        <f>VLOOKUP($C1305,'Info on Coh Anal Stocks'!$A$6:$K$68,9,FALSE)</f>
        <v>0</v>
      </c>
      <c r="T1305" s="14">
        <f>VLOOKUP($C1305,'Info on Coh Anal Stocks'!$A$6:$K$68,10,FALSE)</f>
        <v>3</v>
      </c>
      <c r="U1305">
        <f t="shared" si="81"/>
        <v>1995</v>
      </c>
      <c r="V1305" s="14">
        <f>VLOOKUP($C1305,'Info on Coh Anal Stocks'!$A$6:$K$68,10,FALSE)</f>
        <v>3</v>
      </c>
      <c r="W1305" t="str">
        <f t="shared" si="82"/>
        <v>ocean</v>
      </c>
      <c r="X1305">
        <f t="shared" si="83"/>
        <v>0</v>
      </c>
    </row>
    <row r="1306" spans="1:24" x14ac:dyDescent="0.25">
      <c r="A1306" s="14" t="str">
        <f t="shared" si="80"/>
        <v>SQP1995</v>
      </c>
      <c r="B1306" s="14" t="s">
        <v>36</v>
      </c>
      <c r="C1306" s="14" t="s">
        <v>79</v>
      </c>
      <c r="D1306" s="14">
        <v>1995</v>
      </c>
      <c r="E1306" s="14">
        <v>5.3185920000000005E-4</v>
      </c>
      <c r="F1306" s="14">
        <v>1.7571520000000001E-3</v>
      </c>
      <c r="G1306" s="14">
        <v>3.93049E-3</v>
      </c>
      <c r="H1306" s="14">
        <v>2</v>
      </c>
      <c r="I1306" s="14">
        <v>5</v>
      </c>
      <c r="J1306" s="14" t="s">
        <v>238</v>
      </c>
      <c r="K1306" s="14">
        <v>5</v>
      </c>
      <c r="L1306" s="14" t="str">
        <f>VLOOKUP($C1306,'Info on Coh Anal Stocks'!$A$6:$K$68,2,FALSE)</f>
        <v>PS</v>
      </c>
      <c r="M1306" s="14" t="str">
        <f>VLOOKUP($C1306,'Info on Coh Anal Stocks'!$A$6:$K$68,3,FALSE)</f>
        <v>SPS</v>
      </c>
      <c r="N1306" s="14" t="str">
        <f>VLOOKUP($C1306,'Info on Coh Anal Stocks'!$A$6:$K$68,4,FALSE)</f>
        <v>Squaxin Pens Fall Yearling</v>
      </c>
      <c r="O1306" s="14">
        <f>VLOOKUP($C1306,'Info on Coh Anal Stocks'!$A$6:$K$68,5,FALSE)</f>
        <v>3</v>
      </c>
      <c r="P1306" s="14">
        <f>VLOOKUP($C1306,'Info on Coh Anal Stocks'!$A$6:$K$68,6,FALSE)</f>
        <v>2</v>
      </c>
      <c r="Q1306" s="14">
        <f>VLOOKUP($C1306,'Info on Coh Anal Stocks'!$A$6:$K$68,7,FALSE)</f>
        <v>4</v>
      </c>
      <c r="R1306" s="14">
        <f>VLOOKUP($C1306,'Info on Coh Anal Stocks'!$A$6:$K$68,8,FALSE)</f>
        <v>5</v>
      </c>
      <c r="S1306" s="14">
        <f>VLOOKUP($C1306,'Info on Coh Anal Stocks'!$A$6:$K$68,9,FALSE)</f>
        <v>0</v>
      </c>
      <c r="T1306" s="14">
        <f>VLOOKUP($C1306,'Info on Coh Anal Stocks'!$A$6:$K$68,10,FALSE)</f>
        <v>3</v>
      </c>
      <c r="U1306">
        <f t="shared" si="81"/>
        <v>1996</v>
      </c>
      <c r="V1306" s="14">
        <f>VLOOKUP($C1306,'Info on Coh Anal Stocks'!$A$6:$K$68,10,FALSE)</f>
        <v>3</v>
      </c>
      <c r="W1306" t="str">
        <f t="shared" si="82"/>
        <v>ocean</v>
      </c>
      <c r="X1306">
        <f t="shared" si="83"/>
        <v>0</v>
      </c>
    </row>
    <row r="1307" spans="1:24" x14ac:dyDescent="0.25">
      <c r="A1307" s="14" t="str">
        <f t="shared" si="80"/>
        <v>SQP1996</v>
      </c>
      <c r="B1307" s="14" t="s">
        <v>36</v>
      </c>
      <c r="C1307" s="14" t="s">
        <v>79</v>
      </c>
      <c r="D1307" s="14">
        <v>1996</v>
      </c>
      <c r="E1307" s="19" t="s">
        <v>142</v>
      </c>
      <c r="F1307" s="14" t="s">
        <v>142</v>
      </c>
      <c r="G1307" s="14" t="s">
        <v>142</v>
      </c>
      <c r="H1307" s="14" t="s">
        <v>142</v>
      </c>
      <c r="I1307" s="14" t="s">
        <v>142</v>
      </c>
      <c r="J1307" s="14" t="s">
        <v>142</v>
      </c>
      <c r="K1307" s="14" t="s">
        <v>142</v>
      </c>
      <c r="L1307" s="14" t="str">
        <f>VLOOKUP($C1307,'Info on Coh Anal Stocks'!$A$6:$K$68,2,FALSE)</f>
        <v>PS</v>
      </c>
      <c r="M1307" s="14" t="str">
        <f>VLOOKUP($C1307,'Info on Coh Anal Stocks'!$A$6:$K$68,3,FALSE)</f>
        <v>SPS</v>
      </c>
      <c r="N1307" s="14" t="str">
        <f>VLOOKUP($C1307,'Info on Coh Anal Stocks'!$A$6:$K$68,4,FALSE)</f>
        <v>Squaxin Pens Fall Yearling</v>
      </c>
      <c r="O1307" s="14">
        <f>VLOOKUP($C1307,'Info on Coh Anal Stocks'!$A$6:$K$68,5,FALSE)</f>
        <v>3</v>
      </c>
      <c r="P1307" s="14">
        <f>VLOOKUP($C1307,'Info on Coh Anal Stocks'!$A$6:$K$68,6,FALSE)</f>
        <v>2</v>
      </c>
      <c r="Q1307" s="14">
        <f>VLOOKUP($C1307,'Info on Coh Anal Stocks'!$A$6:$K$68,7,FALSE)</f>
        <v>4</v>
      </c>
      <c r="R1307" s="14">
        <f>VLOOKUP($C1307,'Info on Coh Anal Stocks'!$A$6:$K$68,8,FALSE)</f>
        <v>5</v>
      </c>
      <c r="S1307" s="14">
        <f>VLOOKUP($C1307,'Info on Coh Anal Stocks'!$A$6:$K$68,9,FALSE)</f>
        <v>0</v>
      </c>
      <c r="T1307" s="14">
        <f>VLOOKUP($C1307,'Info on Coh Anal Stocks'!$A$6:$K$68,10,FALSE)</f>
        <v>3</v>
      </c>
      <c r="U1307">
        <f t="shared" si="81"/>
        <v>1997</v>
      </c>
      <c r="V1307" s="14">
        <f>VLOOKUP($C1307,'Info on Coh Anal Stocks'!$A$6:$K$68,10,FALSE)</f>
        <v>3</v>
      </c>
      <c r="W1307" t="str">
        <f t="shared" si="82"/>
        <v>ocean</v>
      </c>
      <c r="X1307" t="str">
        <f t="shared" si="83"/>
        <v>na</v>
      </c>
    </row>
    <row r="1308" spans="1:24" x14ac:dyDescent="0.25">
      <c r="A1308" s="14" t="str">
        <f t="shared" si="80"/>
        <v>SQP1997</v>
      </c>
      <c r="B1308" s="14" t="s">
        <v>36</v>
      </c>
      <c r="C1308" s="14" t="s">
        <v>79</v>
      </c>
      <c r="D1308" s="14">
        <v>1997</v>
      </c>
      <c r="E1308" s="14">
        <v>4.4153220000000002E-3</v>
      </c>
      <c r="F1308" s="14">
        <v>1.05483E-2</v>
      </c>
      <c r="G1308" s="14">
        <v>2.3339149999999999E-2</v>
      </c>
      <c r="H1308" s="14">
        <v>2</v>
      </c>
      <c r="I1308" s="14">
        <v>5</v>
      </c>
      <c r="J1308" s="14" t="s">
        <v>238</v>
      </c>
      <c r="K1308" s="14">
        <v>5</v>
      </c>
      <c r="L1308" s="14" t="str">
        <f>VLOOKUP($C1308,'Info on Coh Anal Stocks'!$A$6:$K$68,2,FALSE)</f>
        <v>PS</v>
      </c>
      <c r="M1308" s="14" t="str">
        <f>VLOOKUP($C1308,'Info on Coh Anal Stocks'!$A$6:$K$68,3,FALSE)</f>
        <v>SPS</v>
      </c>
      <c r="N1308" s="14" t="str">
        <f>VLOOKUP($C1308,'Info on Coh Anal Stocks'!$A$6:$K$68,4,FALSE)</f>
        <v>Squaxin Pens Fall Yearling</v>
      </c>
      <c r="O1308" s="14">
        <f>VLOOKUP($C1308,'Info on Coh Anal Stocks'!$A$6:$K$68,5,FALSE)</f>
        <v>3</v>
      </c>
      <c r="P1308" s="14">
        <f>VLOOKUP($C1308,'Info on Coh Anal Stocks'!$A$6:$K$68,6,FALSE)</f>
        <v>2</v>
      </c>
      <c r="Q1308" s="14">
        <f>VLOOKUP($C1308,'Info on Coh Anal Stocks'!$A$6:$K$68,7,FALSE)</f>
        <v>4</v>
      </c>
      <c r="R1308" s="14">
        <f>VLOOKUP($C1308,'Info on Coh Anal Stocks'!$A$6:$K$68,8,FALSE)</f>
        <v>5</v>
      </c>
      <c r="S1308" s="14">
        <f>VLOOKUP($C1308,'Info on Coh Anal Stocks'!$A$6:$K$68,9,FALSE)</f>
        <v>0</v>
      </c>
      <c r="T1308" s="14">
        <f>VLOOKUP($C1308,'Info on Coh Anal Stocks'!$A$6:$K$68,10,FALSE)</f>
        <v>3</v>
      </c>
      <c r="U1308">
        <f t="shared" si="81"/>
        <v>1998</v>
      </c>
      <c r="V1308" s="14">
        <f>VLOOKUP($C1308,'Info on Coh Anal Stocks'!$A$6:$K$68,10,FALSE)</f>
        <v>3</v>
      </c>
      <c r="W1308" t="str">
        <f t="shared" si="82"/>
        <v>ocean</v>
      </c>
      <c r="X1308">
        <f t="shared" si="83"/>
        <v>0</v>
      </c>
    </row>
    <row r="1309" spans="1:24" x14ac:dyDescent="0.25">
      <c r="A1309" s="14" t="str">
        <f t="shared" si="80"/>
        <v>SRH1976</v>
      </c>
      <c r="B1309" s="14" t="s">
        <v>36</v>
      </c>
      <c r="C1309" s="14" t="s">
        <v>81</v>
      </c>
      <c r="D1309" s="14">
        <v>1976</v>
      </c>
      <c r="E1309" s="14">
        <v>1.6884879999999999E-3</v>
      </c>
      <c r="F1309" s="14">
        <v>3.010589E-2</v>
      </c>
      <c r="G1309" s="14">
        <v>8.4888930000000001E-2</v>
      </c>
      <c r="H1309" s="14">
        <v>2</v>
      </c>
      <c r="I1309" s="14">
        <v>5</v>
      </c>
      <c r="J1309" s="14" t="s">
        <v>238</v>
      </c>
      <c r="K1309" s="14">
        <v>5</v>
      </c>
      <c r="L1309" s="14" t="str">
        <f>VLOOKUP($C1309,'Info on Coh Anal Stocks'!$A$6:$K$68,2,FALSE)</f>
        <v>ORC</v>
      </c>
      <c r="M1309" s="14" t="str">
        <f>VLOOKUP($C1309,'Info on Coh Anal Stocks'!$A$6:$K$68,3,FALSE)</f>
        <v>ORC</v>
      </c>
      <c r="N1309" s="14" t="str">
        <f>VLOOKUP($C1309,'Info on Coh Anal Stocks'!$A$6:$K$68,4,FALSE)</f>
        <v>Salmon River</v>
      </c>
      <c r="O1309" s="14">
        <f>VLOOKUP($C1309,'Info on Coh Anal Stocks'!$A$6:$K$68,5,FALSE)</f>
        <v>4</v>
      </c>
      <c r="P1309" s="14">
        <f>VLOOKUP($C1309,'Info on Coh Anal Stocks'!$A$6:$K$68,6,FALSE)</f>
        <v>2</v>
      </c>
      <c r="Q1309" s="14">
        <f>VLOOKUP($C1309,'Info on Coh Anal Stocks'!$A$6:$K$68,7,FALSE)</f>
        <v>4</v>
      </c>
      <c r="R1309" s="14">
        <f>VLOOKUP($C1309,'Info on Coh Anal Stocks'!$A$6:$K$68,8,FALSE)</f>
        <v>6</v>
      </c>
      <c r="S1309" s="14">
        <f>VLOOKUP($C1309,'Info on Coh Anal Stocks'!$A$6:$K$68,9,FALSE)</f>
        <v>0</v>
      </c>
      <c r="T1309" s="14">
        <f>VLOOKUP($C1309,'Info on Coh Anal Stocks'!$A$6:$K$68,10,FALSE)</f>
        <v>3</v>
      </c>
      <c r="U1309">
        <f t="shared" si="81"/>
        <v>1977</v>
      </c>
      <c r="V1309" s="14">
        <f>VLOOKUP($C1309,'Info on Coh Anal Stocks'!$A$6:$K$68,10,FALSE)</f>
        <v>3</v>
      </c>
      <c r="W1309" t="str">
        <f t="shared" si="82"/>
        <v>ocean</v>
      </c>
      <c r="X1309">
        <f t="shared" si="83"/>
        <v>0</v>
      </c>
    </row>
    <row r="1310" spans="1:24" x14ac:dyDescent="0.25">
      <c r="A1310" s="14" t="str">
        <f t="shared" si="80"/>
        <v>SRH1977</v>
      </c>
      <c r="B1310" s="14" t="s">
        <v>36</v>
      </c>
      <c r="C1310" s="14" t="s">
        <v>81</v>
      </c>
      <c r="D1310" s="14">
        <v>1977</v>
      </c>
      <c r="E1310" s="19">
        <v>5.9581069999999998E-3</v>
      </c>
      <c r="F1310" s="14">
        <v>2.0120619999999999E-2</v>
      </c>
      <c r="G1310" s="14">
        <v>5.0021019999999999E-2</v>
      </c>
      <c r="H1310" s="14">
        <v>2</v>
      </c>
      <c r="I1310" s="14">
        <v>5</v>
      </c>
      <c r="J1310" s="14" t="s">
        <v>238</v>
      </c>
      <c r="K1310" s="14">
        <v>5</v>
      </c>
      <c r="L1310" s="14" t="str">
        <f>VLOOKUP($C1310,'Info on Coh Anal Stocks'!$A$6:$K$68,2,FALSE)</f>
        <v>ORC</v>
      </c>
      <c r="M1310" s="14" t="str">
        <f>VLOOKUP($C1310,'Info on Coh Anal Stocks'!$A$6:$K$68,3,FALSE)</f>
        <v>ORC</v>
      </c>
      <c r="N1310" s="14" t="str">
        <f>VLOOKUP($C1310,'Info on Coh Anal Stocks'!$A$6:$K$68,4,FALSE)</f>
        <v>Salmon River</v>
      </c>
      <c r="O1310" s="14">
        <f>VLOOKUP($C1310,'Info on Coh Anal Stocks'!$A$6:$K$68,5,FALSE)</f>
        <v>4</v>
      </c>
      <c r="P1310" s="14">
        <f>VLOOKUP($C1310,'Info on Coh Anal Stocks'!$A$6:$K$68,6,FALSE)</f>
        <v>2</v>
      </c>
      <c r="Q1310" s="14">
        <f>VLOOKUP($C1310,'Info on Coh Anal Stocks'!$A$6:$K$68,7,FALSE)</f>
        <v>4</v>
      </c>
      <c r="R1310" s="14">
        <f>VLOOKUP($C1310,'Info on Coh Anal Stocks'!$A$6:$K$68,8,FALSE)</f>
        <v>6</v>
      </c>
      <c r="S1310" s="14">
        <f>VLOOKUP($C1310,'Info on Coh Anal Stocks'!$A$6:$K$68,9,FALSE)</f>
        <v>0</v>
      </c>
      <c r="T1310" s="14">
        <f>VLOOKUP($C1310,'Info on Coh Anal Stocks'!$A$6:$K$68,10,FALSE)</f>
        <v>3</v>
      </c>
      <c r="U1310">
        <f t="shared" si="81"/>
        <v>1978</v>
      </c>
      <c r="V1310" s="14">
        <f>VLOOKUP($C1310,'Info on Coh Anal Stocks'!$A$6:$K$68,10,FALSE)</f>
        <v>3</v>
      </c>
      <c r="W1310" t="str">
        <f t="shared" si="82"/>
        <v>ocean</v>
      </c>
      <c r="X1310">
        <f t="shared" si="83"/>
        <v>0</v>
      </c>
    </row>
    <row r="1311" spans="1:24" x14ac:dyDescent="0.25">
      <c r="A1311" s="14" t="str">
        <f t="shared" si="80"/>
        <v>SRH1978</v>
      </c>
      <c r="B1311" s="14" t="s">
        <v>36</v>
      </c>
      <c r="C1311" s="14" t="s">
        <v>81</v>
      </c>
      <c r="D1311" s="14">
        <v>1978</v>
      </c>
      <c r="E1311" s="14">
        <v>6.1806939999999996E-3</v>
      </c>
      <c r="F1311" s="14">
        <v>3.0123649999999998E-2</v>
      </c>
      <c r="G1311" s="14">
        <v>7.9634300000000005E-2</v>
      </c>
      <c r="H1311" s="14">
        <v>2</v>
      </c>
      <c r="I1311" s="14">
        <v>5</v>
      </c>
      <c r="J1311" s="14" t="s">
        <v>238</v>
      </c>
      <c r="K1311" s="14">
        <v>5</v>
      </c>
      <c r="L1311" s="14" t="str">
        <f>VLOOKUP($C1311,'Info on Coh Anal Stocks'!$A$6:$K$68,2,FALSE)</f>
        <v>ORC</v>
      </c>
      <c r="M1311" s="14" t="str">
        <f>VLOOKUP($C1311,'Info on Coh Anal Stocks'!$A$6:$K$68,3,FALSE)</f>
        <v>ORC</v>
      </c>
      <c r="N1311" s="14" t="str">
        <f>VLOOKUP($C1311,'Info on Coh Anal Stocks'!$A$6:$K$68,4,FALSE)</f>
        <v>Salmon River</v>
      </c>
      <c r="O1311" s="14">
        <f>VLOOKUP($C1311,'Info on Coh Anal Stocks'!$A$6:$K$68,5,FALSE)</f>
        <v>4</v>
      </c>
      <c r="P1311" s="14">
        <f>VLOOKUP($C1311,'Info on Coh Anal Stocks'!$A$6:$K$68,6,FALSE)</f>
        <v>2</v>
      </c>
      <c r="Q1311" s="14">
        <f>VLOOKUP($C1311,'Info on Coh Anal Stocks'!$A$6:$K$68,7,FALSE)</f>
        <v>4</v>
      </c>
      <c r="R1311" s="14">
        <f>VLOOKUP($C1311,'Info on Coh Anal Stocks'!$A$6:$K$68,8,FALSE)</f>
        <v>6</v>
      </c>
      <c r="S1311" s="14">
        <f>VLOOKUP($C1311,'Info on Coh Anal Stocks'!$A$6:$K$68,9,FALSE)</f>
        <v>0</v>
      </c>
      <c r="T1311" s="14">
        <f>VLOOKUP($C1311,'Info on Coh Anal Stocks'!$A$6:$K$68,10,FALSE)</f>
        <v>3</v>
      </c>
      <c r="U1311">
        <f t="shared" si="81"/>
        <v>1979</v>
      </c>
      <c r="V1311" s="14">
        <f>VLOOKUP($C1311,'Info on Coh Anal Stocks'!$A$6:$K$68,10,FALSE)</f>
        <v>3</v>
      </c>
      <c r="W1311" t="str">
        <f t="shared" si="82"/>
        <v>ocean</v>
      </c>
      <c r="X1311">
        <f t="shared" si="83"/>
        <v>0</v>
      </c>
    </row>
    <row r="1312" spans="1:24" x14ac:dyDescent="0.25">
      <c r="A1312" s="14" t="str">
        <f t="shared" si="80"/>
        <v>SRH1979</v>
      </c>
      <c r="B1312" s="14" t="s">
        <v>36</v>
      </c>
      <c r="C1312" s="14" t="s">
        <v>81</v>
      </c>
      <c r="D1312" s="14">
        <v>1979</v>
      </c>
      <c r="E1312" s="19">
        <v>2.1136140000000002E-3</v>
      </c>
      <c r="F1312" s="19">
        <v>1.438145E-2</v>
      </c>
      <c r="G1312" s="19">
        <v>4.0243090000000002E-2</v>
      </c>
      <c r="H1312" s="14">
        <v>2</v>
      </c>
      <c r="I1312" s="14">
        <v>5</v>
      </c>
      <c r="J1312" s="14" t="s">
        <v>238</v>
      </c>
      <c r="K1312" s="14">
        <v>5</v>
      </c>
      <c r="L1312" s="14" t="str">
        <f>VLOOKUP($C1312,'Info on Coh Anal Stocks'!$A$6:$K$68,2,FALSE)</f>
        <v>ORC</v>
      </c>
      <c r="M1312" s="14" t="str">
        <f>VLOOKUP($C1312,'Info on Coh Anal Stocks'!$A$6:$K$68,3,FALSE)</f>
        <v>ORC</v>
      </c>
      <c r="N1312" s="14" t="str">
        <f>VLOOKUP($C1312,'Info on Coh Anal Stocks'!$A$6:$K$68,4,FALSE)</f>
        <v>Salmon River</v>
      </c>
      <c r="O1312" s="14">
        <f>VLOOKUP($C1312,'Info on Coh Anal Stocks'!$A$6:$K$68,5,FALSE)</f>
        <v>4</v>
      </c>
      <c r="P1312" s="14">
        <f>VLOOKUP($C1312,'Info on Coh Anal Stocks'!$A$6:$K$68,6,FALSE)</f>
        <v>2</v>
      </c>
      <c r="Q1312" s="14">
        <f>VLOOKUP($C1312,'Info on Coh Anal Stocks'!$A$6:$K$68,7,FALSE)</f>
        <v>4</v>
      </c>
      <c r="R1312" s="14">
        <f>VLOOKUP($C1312,'Info on Coh Anal Stocks'!$A$6:$K$68,8,FALSE)</f>
        <v>6</v>
      </c>
      <c r="S1312" s="14">
        <f>VLOOKUP($C1312,'Info on Coh Anal Stocks'!$A$6:$K$68,9,FALSE)</f>
        <v>0</v>
      </c>
      <c r="T1312" s="14">
        <f>VLOOKUP($C1312,'Info on Coh Anal Stocks'!$A$6:$K$68,10,FALSE)</f>
        <v>3</v>
      </c>
      <c r="U1312">
        <f t="shared" si="81"/>
        <v>1980</v>
      </c>
      <c r="V1312" s="14">
        <f>VLOOKUP($C1312,'Info on Coh Anal Stocks'!$A$6:$K$68,10,FALSE)</f>
        <v>3</v>
      </c>
      <c r="W1312" t="str">
        <f t="shared" si="82"/>
        <v>ocean</v>
      </c>
      <c r="X1312">
        <f t="shared" si="83"/>
        <v>0</v>
      </c>
    </row>
    <row r="1313" spans="1:24" x14ac:dyDescent="0.25">
      <c r="A1313" s="14" t="str">
        <f t="shared" si="80"/>
        <v>SRH1980</v>
      </c>
      <c r="B1313" s="14" t="s">
        <v>36</v>
      </c>
      <c r="C1313" s="14" t="s">
        <v>81</v>
      </c>
      <c r="D1313" s="14">
        <v>1980</v>
      </c>
      <c r="E1313" s="19">
        <v>2.8529440000000001E-3</v>
      </c>
      <c r="F1313" s="14">
        <v>2.0279470000000001E-2</v>
      </c>
      <c r="G1313" s="14">
        <v>5.5706459999999999E-2</v>
      </c>
      <c r="H1313" s="14">
        <v>2</v>
      </c>
      <c r="I1313" s="14">
        <v>5</v>
      </c>
      <c r="J1313" s="14" t="s">
        <v>238</v>
      </c>
      <c r="K1313" s="14">
        <v>5</v>
      </c>
      <c r="L1313" s="14" t="str">
        <f>VLOOKUP($C1313,'Info on Coh Anal Stocks'!$A$6:$K$68,2,FALSE)</f>
        <v>ORC</v>
      </c>
      <c r="M1313" s="14" t="str">
        <f>VLOOKUP($C1313,'Info on Coh Anal Stocks'!$A$6:$K$68,3,FALSE)</f>
        <v>ORC</v>
      </c>
      <c r="N1313" s="14" t="str">
        <f>VLOOKUP($C1313,'Info on Coh Anal Stocks'!$A$6:$K$68,4,FALSE)</f>
        <v>Salmon River</v>
      </c>
      <c r="O1313" s="14">
        <f>VLOOKUP($C1313,'Info on Coh Anal Stocks'!$A$6:$K$68,5,FALSE)</f>
        <v>4</v>
      </c>
      <c r="P1313" s="14">
        <f>VLOOKUP($C1313,'Info on Coh Anal Stocks'!$A$6:$K$68,6,FALSE)</f>
        <v>2</v>
      </c>
      <c r="Q1313" s="14">
        <f>VLOOKUP($C1313,'Info on Coh Anal Stocks'!$A$6:$K$68,7,FALSE)</f>
        <v>4</v>
      </c>
      <c r="R1313" s="14">
        <f>VLOOKUP($C1313,'Info on Coh Anal Stocks'!$A$6:$K$68,8,FALSE)</f>
        <v>6</v>
      </c>
      <c r="S1313" s="14">
        <f>VLOOKUP($C1313,'Info on Coh Anal Stocks'!$A$6:$K$68,9,FALSE)</f>
        <v>0</v>
      </c>
      <c r="T1313" s="14">
        <f>VLOOKUP($C1313,'Info on Coh Anal Stocks'!$A$6:$K$68,10,FALSE)</f>
        <v>3</v>
      </c>
      <c r="U1313">
        <f t="shared" si="81"/>
        <v>1981</v>
      </c>
      <c r="V1313" s="14">
        <f>VLOOKUP($C1313,'Info on Coh Anal Stocks'!$A$6:$K$68,10,FALSE)</f>
        <v>3</v>
      </c>
      <c r="W1313" t="str">
        <f t="shared" si="82"/>
        <v>ocean</v>
      </c>
      <c r="X1313">
        <f t="shared" si="83"/>
        <v>0</v>
      </c>
    </row>
    <row r="1314" spans="1:24" x14ac:dyDescent="0.25">
      <c r="A1314" s="14" t="str">
        <f t="shared" si="80"/>
        <v>SRH1981</v>
      </c>
      <c r="B1314" s="14" t="s">
        <v>36</v>
      </c>
      <c r="C1314" s="14" t="s">
        <v>81</v>
      </c>
      <c r="D1314" s="14">
        <v>1981</v>
      </c>
      <c r="E1314" s="14" t="s">
        <v>142</v>
      </c>
      <c r="F1314" s="14" t="s">
        <v>142</v>
      </c>
      <c r="G1314" s="14" t="s">
        <v>142</v>
      </c>
      <c r="H1314" s="14" t="s">
        <v>142</v>
      </c>
      <c r="I1314" s="14" t="s">
        <v>142</v>
      </c>
      <c r="J1314" s="14" t="s">
        <v>142</v>
      </c>
      <c r="K1314" s="14" t="s">
        <v>142</v>
      </c>
      <c r="L1314" s="14" t="str">
        <f>VLOOKUP($C1314,'Info on Coh Anal Stocks'!$A$6:$K$68,2,FALSE)</f>
        <v>ORC</v>
      </c>
      <c r="M1314" s="14" t="str">
        <f>VLOOKUP($C1314,'Info on Coh Anal Stocks'!$A$6:$K$68,3,FALSE)</f>
        <v>ORC</v>
      </c>
      <c r="N1314" s="14" t="str">
        <f>VLOOKUP($C1314,'Info on Coh Anal Stocks'!$A$6:$K$68,4,FALSE)</f>
        <v>Salmon River</v>
      </c>
      <c r="O1314" s="14">
        <f>VLOOKUP($C1314,'Info on Coh Anal Stocks'!$A$6:$K$68,5,FALSE)</f>
        <v>4</v>
      </c>
      <c r="P1314" s="14">
        <f>VLOOKUP($C1314,'Info on Coh Anal Stocks'!$A$6:$K$68,6,FALSE)</f>
        <v>2</v>
      </c>
      <c r="Q1314" s="14">
        <f>VLOOKUP($C1314,'Info on Coh Anal Stocks'!$A$6:$K$68,7,FALSE)</f>
        <v>4</v>
      </c>
      <c r="R1314" s="14">
        <f>VLOOKUP($C1314,'Info on Coh Anal Stocks'!$A$6:$K$68,8,FALSE)</f>
        <v>6</v>
      </c>
      <c r="S1314" s="14">
        <f>VLOOKUP($C1314,'Info on Coh Anal Stocks'!$A$6:$K$68,9,FALSE)</f>
        <v>0</v>
      </c>
      <c r="T1314" s="14">
        <f>VLOOKUP($C1314,'Info on Coh Anal Stocks'!$A$6:$K$68,10,FALSE)</f>
        <v>3</v>
      </c>
      <c r="U1314">
        <f t="shared" si="81"/>
        <v>1982</v>
      </c>
      <c r="V1314" s="14">
        <f>VLOOKUP($C1314,'Info on Coh Anal Stocks'!$A$6:$K$68,10,FALSE)</f>
        <v>3</v>
      </c>
      <c r="W1314" t="str">
        <f t="shared" si="82"/>
        <v>ocean</v>
      </c>
      <c r="X1314" t="str">
        <f t="shared" si="83"/>
        <v>na</v>
      </c>
    </row>
    <row r="1315" spans="1:24" x14ac:dyDescent="0.25">
      <c r="A1315" s="14" t="str">
        <f t="shared" si="80"/>
        <v>SRH1982</v>
      </c>
      <c r="B1315" s="14" t="s">
        <v>36</v>
      </c>
      <c r="C1315" s="14" t="s">
        <v>81</v>
      </c>
      <c r="D1315" s="14">
        <v>1982</v>
      </c>
      <c r="E1315" s="19">
        <v>1.8225120000000001E-3</v>
      </c>
      <c r="F1315" s="14">
        <v>2.348039E-2</v>
      </c>
      <c r="G1315" s="14">
        <v>6.9657259999999999E-2</v>
      </c>
      <c r="H1315" s="14">
        <v>2</v>
      </c>
      <c r="I1315" s="14">
        <v>5</v>
      </c>
      <c r="J1315" s="14" t="s">
        <v>238</v>
      </c>
      <c r="K1315" s="14">
        <v>5</v>
      </c>
      <c r="L1315" s="14" t="str">
        <f>VLOOKUP($C1315,'Info on Coh Anal Stocks'!$A$6:$K$68,2,FALSE)</f>
        <v>ORC</v>
      </c>
      <c r="M1315" s="14" t="str">
        <f>VLOOKUP($C1315,'Info on Coh Anal Stocks'!$A$6:$K$68,3,FALSE)</f>
        <v>ORC</v>
      </c>
      <c r="N1315" s="14" t="str">
        <f>VLOOKUP($C1315,'Info on Coh Anal Stocks'!$A$6:$K$68,4,FALSE)</f>
        <v>Salmon River</v>
      </c>
      <c r="O1315" s="14">
        <f>VLOOKUP($C1315,'Info on Coh Anal Stocks'!$A$6:$K$68,5,FALSE)</f>
        <v>4</v>
      </c>
      <c r="P1315" s="14">
        <f>VLOOKUP($C1315,'Info on Coh Anal Stocks'!$A$6:$K$68,6,FALSE)</f>
        <v>2</v>
      </c>
      <c r="Q1315" s="14">
        <f>VLOOKUP($C1315,'Info on Coh Anal Stocks'!$A$6:$K$68,7,FALSE)</f>
        <v>4</v>
      </c>
      <c r="R1315" s="14">
        <f>VLOOKUP($C1315,'Info on Coh Anal Stocks'!$A$6:$K$68,8,FALSE)</f>
        <v>6</v>
      </c>
      <c r="S1315" s="14">
        <f>VLOOKUP($C1315,'Info on Coh Anal Stocks'!$A$6:$K$68,9,FALSE)</f>
        <v>0</v>
      </c>
      <c r="T1315" s="14">
        <f>VLOOKUP($C1315,'Info on Coh Anal Stocks'!$A$6:$K$68,10,FALSE)</f>
        <v>3</v>
      </c>
      <c r="U1315">
        <f t="shared" si="81"/>
        <v>1983</v>
      </c>
      <c r="V1315" s="14">
        <f>VLOOKUP($C1315,'Info on Coh Anal Stocks'!$A$6:$K$68,10,FALSE)</f>
        <v>3</v>
      </c>
      <c r="W1315" t="str">
        <f t="shared" si="82"/>
        <v>ocean</v>
      </c>
      <c r="X1315">
        <f t="shared" si="83"/>
        <v>0</v>
      </c>
    </row>
    <row r="1316" spans="1:24" x14ac:dyDescent="0.25">
      <c r="A1316" s="14" t="str">
        <f t="shared" si="80"/>
        <v>SRH1983</v>
      </c>
      <c r="B1316" s="14" t="s">
        <v>36</v>
      </c>
      <c r="C1316" s="14" t="s">
        <v>81</v>
      </c>
      <c r="D1316" s="14">
        <v>1983</v>
      </c>
      <c r="E1316" s="19">
        <v>2.4740830000000002E-3</v>
      </c>
      <c r="F1316" s="14">
        <v>2.5902930000000001E-2</v>
      </c>
      <c r="G1316" s="14">
        <v>7.5483469999999997E-2</v>
      </c>
      <c r="H1316" s="14">
        <v>2</v>
      </c>
      <c r="I1316" s="14">
        <v>5</v>
      </c>
      <c r="J1316" s="14" t="s">
        <v>238</v>
      </c>
      <c r="K1316" s="14">
        <v>5</v>
      </c>
      <c r="L1316" s="14" t="str">
        <f>VLOOKUP($C1316,'Info on Coh Anal Stocks'!$A$6:$K$68,2,FALSE)</f>
        <v>ORC</v>
      </c>
      <c r="M1316" s="14" t="str">
        <f>VLOOKUP($C1316,'Info on Coh Anal Stocks'!$A$6:$K$68,3,FALSE)</f>
        <v>ORC</v>
      </c>
      <c r="N1316" s="14" t="str">
        <f>VLOOKUP($C1316,'Info on Coh Anal Stocks'!$A$6:$K$68,4,FALSE)</f>
        <v>Salmon River</v>
      </c>
      <c r="O1316" s="14">
        <f>VLOOKUP($C1316,'Info on Coh Anal Stocks'!$A$6:$K$68,5,FALSE)</f>
        <v>4</v>
      </c>
      <c r="P1316" s="14">
        <f>VLOOKUP($C1316,'Info on Coh Anal Stocks'!$A$6:$K$68,6,FALSE)</f>
        <v>2</v>
      </c>
      <c r="Q1316" s="14">
        <f>VLOOKUP($C1316,'Info on Coh Anal Stocks'!$A$6:$K$68,7,FALSE)</f>
        <v>4</v>
      </c>
      <c r="R1316" s="14">
        <f>VLOOKUP($C1316,'Info on Coh Anal Stocks'!$A$6:$K$68,8,FALSE)</f>
        <v>6</v>
      </c>
      <c r="S1316" s="14">
        <f>VLOOKUP($C1316,'Info on Coh Anal Stocks'!$A$6:$K$68,9,FALSE)</f>
        <v>0</v>
      </c>
      <c r="T1316" s="14">
        <f>VLOOKUP($C1316,'Info on Coh Anal Stocks'!$A$6:$K$68,10,FALSE)</f>
        <v>3</v>
      </c>
      <c r="U1316">
        <f t="shared" si="81"/>
        <v>1984</v>
      </c>
      <c r="V1316" s="14">
        <f>VLOOKUP($C1316,'Info on Coh Anal Stocks'!$A$6:$K$68,10,FALSE)</f>
        <v>3</v>
      </c>
      <c r="W1316" t="str">
        <f t="shared" si="82"/>
        <v>ocean</v>
      </c>
      <c r="X1316">
        <f t="shared" si="83"/>
        <v>0</v>
      </c>
    </row>
    <row r="1317" spans="1:24" x14ac:dyDescent="0.25">
      <c r="A1317" s="14" t="str">
        <f t="shared" si="80"/>
        <v>SRH1984</v>
      </c>
      <c r="B1317" s="14" t="s">
        <v>36</v>
      </c>
      <c r="C1317" s="14" t="s">
        <v>81</v>
      </c>
      <c r="D1317" s="14">
        <v>1984</v>
      </c>
      <c r="E1317" s="19">
        <v>2.8749370000000002E-3</v>
      </c>
      <c r="F1317" s="14">
        <v>3.2072789999999997E-2</v>
      </c>
      <c r="G1317" s="14">
        <v>9.1027860000000002E-2</v>
      </c>
      <c r="H1317" s="14">
        <v>2</v>
      </c>
      <c r="I1317" s="14">
        <v>5</v>
      </c>
      <c r="J1317" s="14" t="s">
        <v>238</v>
      </c>
      <c r="K1317" s="14">
        <v>5</v>
      </c>
      <c r="L1317" s="14" t="str">
        <f>VLOOKUP($C1317,'Info on Coh Anal Stocks'!$A$6:$K$68,2,FALSE)</f>
        <v>ORC</v>
      </c>
      <c r="M1317" s="14" t="str">
        <f>VLOOKUP($C1317,'Info on Coh Anal Stocks'!$A$6:$K$68,3,FALSE)</f>
        <v>ORC</v>
      </c>
      <c r="N1317" s="14" t="str">
        <f>VLOOKUP($C1317,'Info on Coh Anal Stocks'!$A$6:$K$68,4,FALSE)</f>
        <v>Salmon River</v>
      </c>
      <c r="O1317" s="14">
        <f>VLOOKUP($C1317,'Info on Coh Anal Stocks'!$A$6:$K$68,5,FALSE)</f>
        <v>4</v>
      </c>
      <c r="P1317" s="14">
        <f>VLOOKUP($C1317,'Info on Coh Anal Stocks'!$A$6:$K$68,6,FALSE)</f>
        <v>2</v>
      </c>
      <c r="Q1317" s="14">
        <f>VLOOKUP($C1317,'Info on Coh Anal Stocks'!$A$6:$K$68,7,FALSE)</f>
        <v>4</v>
      </c>
      <c r="R1317" s="14">
        <f>VLOOKUP($C1317,'Info on Coh Anal Stocks'!$A$6:$K$68,8,FALSE)</f>
        <v>6</v>
      </c>
      <c r="S1317" s="14">
        <f>VLOOKUP($C1317,'Info on Coh Anal Stocks'!$A$6:$K$68,9,FALSE)</f>
        <v>0</v>
      </c>
      <c r="T1317" s="14">
        <f>VLOOKUP($C1317,'Info on Coh Anal Stocks'!$A$6:$K$68,10,FALSE)</f>
        <v>3</v>
      </c>
      <c r="U1317">
        <f t="shared" si="81"/>
        <v>1985</v>
      </c>
      <c r="V1317" s="14">
        <f>VLOOKUP($C1317,'Info on Coh Anal Stocks'!$A$6:$K$68,10,FALSE)</f>
        <v>3</v>
      </c>
      <c r="W1317" t="str">
        <f t="shared" si="82"/>
        <v>ocean</v>
      </c>
      <c r="X1317">
        <f t="shared" si="83"/>
        <v>0</v>
      </c>
    </row>
    <row r="1318" spans="1:24" x14ac:dyDescent="0.25">
      <c r="A1318" s="14" t="str">
        <f t="shared" si="80"/>
        <v>SRH1985</v>
      </c>
      <c r="B1318" s="14" t="s">
        <v>36</v>
      </c>
      <c r="C1318" s="14" t="s">
        <v>81</v>
      </c>
      <c r="D1318" s="14">
        <v>1985</v>
      </c>
      <c r="E1318" s="14">
        <v>9.867093E-4</v>
      </c>
      <c r="F1318" s="14">
        <v>6.8363499999999997E-3</v>
      </c>
      <c r="G1318" s="14">
        <v>1.947859E-2</v>
      </c>
      <c r="H1318" s="14">
        <v>2</v>
      </c>
      <c r="I1318" s="14">
        <v>5</v>
      </c>
      <c r="J1318" s="14" t="s">
        <v>238</v>
      </c>
      <c r="K1318" s="14">
        <v>5</v>
      </c>
      <c r="L1318" s="14" t="str">
        <f>VLOOKUP($C1318,'Info on Coh Anal Stocks'!$A$6:$K$68,2,FALSE)</f>
        <v>ORC</v>
      </c>
      <c r="M1318" s="14" t="str">
        <f>VLOOKUP($C1318,'Info on Coh Anal Stocks'!$A$6:$K$68,3,FALSE)</f>
        <v>ORC</v>
      </c>
      <c r="N1318" s="14" t="str">
        <f>VLOOKUP($C1318,'Info on Coh Anal Stocks'!$A$6:$K$68,4,FALSE)</f>
        <v>Salmon River</v>
      </c>
      <c r="O1318" s="14">
        <f>VLOOKUP($C1318,'Info on Coh Anal Stocks'!$A$6:$K$68,5,FALSE)</f>
        <v>4</v>
      </c>
      <c r="P1318" s="14">
        <f>VLOOKUP($C1318,'Info on Coh Anal Stocks'!$A$6:$K$68,6,FALSE)</f>
        <v>2</v>
      </c>
      <c r="Q1318" s="14">
        <f>VLOOKUP($C1318,'Info on Coh Anal Stocks'!$A$6:$K$68,7,FALSE)</f>
        <v>4</v>
      </c>
      <c r="R1318" s="14">
        <f>VLOOKUP($C1318,'Info on Coh Anal Stocks'!$A$6:$K$68,8,FALSE)</f>
        <v>6</v>
      </c>
      <c r="S1318" s="14">
        <f>VLOOKUP($C1318,'Info on Coh Anal Stocks'!$A$6:$K$68,9,FALSE)</f>
        <v>0</v>
      </c>
      <c r="T1318" s="14">
        <f>VLOOKUP($C1318,'Info on Coh Anal Stocks'!$A$6:$K$68,10,FALSE)</f>
        <v>3</v>
      </c>
      <c r="U1318">
        <f t="shared" si="81"/>
        <v>1986</v>
      </c>
      <c r="V1318" s="14">
        <f>VLOOKUP($C1318,'Info on Coh Anal Stocks'!$A$6:$K$68,10,FALSE)</f>
        <v>3</v>
      </c>
      <c r="W1318" t="str">
        <f t="shared" si="82"/>
        <v>ocean</v>
      </c>
      <c r="X1318">
        <f t="shared" si="83"/>
        <v>0</v>
      </c>
    </row>
    <row r="1319" spans="1:24" x14ac:dyDescent="0.25">
      <c r="A1319" s="14" t="str">
        <f t="shared" si="80"/>
        <v>SRH1986</v>
      </c>
      <c r="B1319" s="14" t="s">
        <v>36</v>
      </c>
      <c r="C1319" s="14" t="s">
        <v>81</v>
      </c>
      <c r="D1319" s="14">
        <v>1986</v>
      </c>
      <c r="E1319" s="14">
        <v>2.5251610000000002E-3</v>
      </c>
      <c r="F1319" s="14">
        <v>1.8853720000000001E-2</v>
      </c>
      <c r="G1319" s="14">
        <v>5.413287E-2</v>
      </c>
      <c r="H1319" s="14">
        <v>2</v>
      </c>
      <c r="I1319" s="14">
        <v>5</v>
      </c>
      <c r="J1319" s="14" t="s">
        <v>238</v>
      </c>
      <c r="K1319" s="14">
        <v>5</v>
      </c>
      <c r="L1319" s="14" t="str">
        <f>VLOOKUP($C1319,'Info on Coh Anal Stocks'!$A$6:$K$68,2,FALSE)</f>
        <v>ORC</v>
      </c>
      <c r="M1319" s="14" t="str">
        <f>VLOOKUP($C1319,'Info on Coh Anal Stocks'!$A$6:$K$68,3,FALSE)</f>
        <v>ORC</v>
      </c>
      <c r="N1319" s="14" t="str">
        <f>VLOOKUP($C1319,'Info on Coh Anal Stocks'!$A$6:$K$68,4,FALSE)</f>
        <v>Salmon River</v>
      </c>
      <c r="O1319" s="14">
        <f>VLOOKUP($C1319,'Info on Coh Anal Stocks'!$A$6:$K$68,5,FALSE)</f>
        <v>4</v>
      </c>
      <c r="P1319" s="14">
        <f>VLOOKUP($C1319,'Info on Coh Anal Stocks'!$A$6:$K$68,6,FALSE)</f>
        <v>2</v>
      </c>
      <c r="Q1319" s="14">
        <f>VLOOKUP($C1319,'Info on Coh Anal Stocks'!$A$6:$K$68,7,FALSE)</f>
        <v>4</v>
      </c>
      <c r="R1319" s="14">
        <f>VLOOKUP($C1319,'Info on Coh Anal Stocks'!$A$6:$K$68,8,FALSE)</f>
        <v>6</v>
      </c>
      <c r="S1319" s="14">
        <f>VLOOKUP($C1319,'Info on Coh Anal Stocks'!$A$6:$K$68,9,FALSE)</f>
        <v>0</v>
      </c>
      <c r="T1319" s="14">
        <f>VLOOKUP($C1319,'Info on Coh Anal Stocks'!$A$6:$K$68,10,FALSE)</f>
        <v>3</v>
      </c>
      <c r="U1319">
        <f t="shared" si="81"/>
        <v>1987</v>
      </c>
      <c r="V1319" s="14">
        <f>VLOOKUP($C1319,'Info on Coh Anal Stocks'!$A$6:$K$68,10,FALSE)</f>
        <v>3</v>
      </c>
      <c r="W1319" t="str">
        <f t="shared" si="82"/>
        <v>ocean</v>
      </c>
      <c r="X1319">
        <f t="shared" si="83"/>
        <v>0</v>
      </c>
    </row>
    <row r="1320" spans="1:24" x14ac:dyDescent="0.25">
      <c r="A1320" s="14" t="str">
        <f t="shared" si="80"/>
        <v>SRH1987</v>
      </c>
      <c r="B1320" s="14" t="s">
        <v>36</v>
      </c>
      <c r="C1320" s="14" t="s">
        <v>81</v>
      </c>
      <c r="D1320" s="14">
        <v>1987</v>
      </c>
      <c r="E1320" s="14">
        <v>2.844844E-3</v>
      </c>
      <c r="F1320" s="14">
        <v>1.799808E-2</v>
      </c>
      <c r="G1320" s="14">
        <v>4.9882259999999998E-2</v>
      </c>
      <c r="H1320" s="14">
        <v>2</v>
      </c>
      <c r="I1320" s="14">
        <v>5</v>
      </c>
      <c r="J1320" s="14" t="s">
        <v>238</v>
      </c>
      <c r="K1320" s="14">
        <v>5</v>
      </c>
      <c r="L1320" s="14" t="str">
        <f>VLOOKUP($C1320,'Info on Coh Anal Stocks'!$A$6:$K$68,2,FALSE)</f>
        <v>ORC</v>
      </c>
      <c r="M1320" s="14" t="str">
        <f>VLOOKUP($C1320,'Info on Coh Anal Stocks'!$A$6:$K$68,3,FALSE)</f>
        <v>ORC</v>
      </c>
      <c r="N1320" s="14" t="str">
        <f>VLOOKUP($C1320,'Info on Coh Anal Stocks'!$A$6:$K$68,4,FALSE)</f>
        <v>Salmon River</v>
      </c>
      <c r="O1320" s="14">
        <f>VLOOKUP($C1320,'Info on Coh Anal Stocks'!$A$6:$K$68,5,FALSE)</f>
        <v>4</v>
      </c>
      <c r="P1320" s="14">
        <f>VLOOKUP($C1320,'Info on Coh Anal Stocks'!$A$6:$K$68,6,FALSE)</f>
        <v>2</v>
      </c>
      <c r="Q1320" s="14">
        <f>VLOOKUP($C1320,'Info on Coh Anal Stocks'!$A$6:$K$68,7,FALSE)</f>
        <v>4</v>
      </c>
      <c r="R1320" s="14">
        <f>VLOOKUP($C1320,'Info on Coh Anal Stocks'!$A$6:$K$68,8,FALSE)</f>
        <v>6</v>
      </c>
      <c r="S1320" s="14">
        <f>VLOOKUP($C1320,'Info on Coh Anal Stocks'!$A$6:$K$68,9,FALSE)</f>
        <v>0</v>
      </c>
      <c r="T1320" s="14">
        <f>VLOOKUP($C1320,'Info on Coh Anal Stocks'!$A$6:$K$68,10,FALSE)</f>
        <v>3</v>
      </c>
      <c r="U1320">
        <f t="shared" si="81"/>
        <v>1988</v>
      </c>
      <c r="V1320" s="14">
        <f>VLOOKUP($C1320,'Info on Coh Anal Stocks'!$A$6:$K$68,10,FALSE)</f>
        <v>3</v>
      </c>
      <c r="W1320" t="str">
        <f t="shared" si="82"/>
        <v>ocean</v>
      </c>
      <c r="X1320">
        <f t="shared" si="83"/>
        <v>0</v>
      </c>
    </row>
    <row r="1321" spans="1:24" x14ac:dyDescent="0.25">
      <c r="A1321" s="14" t="str">
        <f t="shared" si="80"/>
        <v>SRH1988</v>
      </c>
      <c r="B1321" s="14" t="s">
        <v>36</v>
      </c>
      <c r="C1321" s="14" t="s">
        <v>81</v>
      </c>
      <c r="D1321" s="14">
        <v>1988</v>
      </c>
      <c r="E1321" s="14">
        <v>9.4706049999999996E-4</v>
      </c>
      <c r="F1321" s="14">
        <v>6.6253850000000001E-3</v>
      </c>
      <c r="G1321" s="14">
        <v>1.8432810000000001E-2</v>
      </c>
      <c r="H1321" s="14">
        <v>2</v>
      </c>
      <c r="I1321" s="14">
        <v>5</v>
      </c>
      <c r="J1321" s="14" t="s">
        <v>238</v>
      </c>
      <c r="K1321" s="14">
        <v>5</v>
      </c>
      <c r="L1321" s="14" t="str">
        <f>VLOOKUP($C1321,'Info on Coh Anal Stocks'!$A$6:$K$68,2,FALSE)</f>
        <v>ORC</v>
      </c>
      <c r="M1321" s="14" t="str">
        <f>VLOOKUP($C1321,'Info on Coh Anal Stocks'!$A$6:$K$68,3,FALSE)</f>
        <v>ORC</v>
      </c>
      <c r="N1321" s="14" t="str">
        <f>VLOOKUP($C1321,'Info on Coh Anal Stocks'!$A$6:$K$68,4,FALSE)</f>
        <v>Salmon River</v>
      </c>
      <c r="O1321" s="14">
        <f>VLOOKUP($C1321,'Info on Coh Anal Stocks'!$A$6:$K$68,5,FALSE)</f>
        <v>4</v>
      </c>
      <c r="P1321" s="14">
        <f>VLOOKUP($C1321,'Info on Coh Anal Stocks'!$A$6:$K$68,6,FALSE)</f>
        <v>2</v>
      </c>
      <c r="Q1321" s="14">
        <f>VLOOKUP($C1321,'Info on Coh Anal Stocks'!$A$6:$K$68,7,FALSE)</f>
        <v>4</v>
      </c>
      <c r="R1321" s="14">
        <f>VLOOKUP($C1321,'Info on Coh Anal Stocks'!$A$6:$K$68,8,FALSE)</f>
        <v>6</v>
      </c>
      <c r="S1321" s="14">
        <f>VLOOKUP($C1321,'Info on Coh Anal Stocks'!$A$6:$K$68,9,FALSE)</f>
        <v>0</v>
      </c>
      <c r="T1321" s="14">
        <f>VLOOKUP($C1321,'Info on Coh Anal Stocks'!$A$6:$K$68,10,FALSE)</f>
        <v>3</v>
      </c>
      <c r="U1321">
        <f t="shared" si="81"/>
        <v>1989</v>
      </c>
      <c r="V1321" s="14">
        <f>VLOOKUP($C1321,'Info on Coh Anal Stocks'!$A$6:$K$68,10,FALSE)</f>
        <v>3</v>
      </c>
      <c r="W1321" t="str">
        <f t="shared" si="82"/>
        <v>ocean</v>
      </c>
      <c r="X1321">
        <f t="shared" si="83"/>
        <v>0</v>
      </c>
    </row>
    <row r="1322" spans="1:24" x14ac:dyDescent="0.25">
      <c r="A1322" s="14" t="str">
        <f t="shared" si="80"/>
        <v>SRH1989</v>
      </c>
      <c r="B1322" s="14" t="s">
        <v>36</v>
      </c>
      <c r="C1322" s="14" t="s">
        <v>81</v>
      </c>
      <c r="D1322" s="14">
        <v>1989</v>
      </c>
      <c r="E1322" s="14">
        <v>2.0175610000000002E-3</v>
      </c>
      <c r="F1322" s="14">
        <v>1.5656130000000001E-2</v>
      </c>
      <c r="G1322" s="14">
        <v>4.4044640000000003E-2</v>
      </c>
      <c r="H1322" s="14">
        <v>2</v>
      </c>
      <c r="I1322" s="14">
        <v>5</v>
      </c>
      <c r="J1322" s="14" t="s">
        <v>238</v>
      </c>
      <c r="K1322" s="14">
        <v>5</v>
      </c>
      <c r="L1322" s="14" t="str">
        <f>VLOOKUP($C1322,'Info on Coh Anal Stocks'!$A$6:$K$68,2,FALSE)</f>
        <v>ORC</v>
      </c>
      <c r="M1322" s="14" t="str">
        <f>VLOOKUP($C1322,'Info on Coh Anal Stocks'!$A$6:$K$68,3,FALSE)</f>
        <v>ORC</v>
      </c>
      <c r="N1322" s="14" t="str">
        <f>VLOOKUP($C1322,'Info on Coh Anal Stocks'!$A$6:$K$68,4,FALSE)</f>
        <v>Salmon River</v>
      </c>
      <c r="O1322" s="14">
        <f>VLOOKUP($C1322,'Info on Coh Anal Stocks'!$A$6:$K$68,5,FALSE)</f>
        <v>4</v>
      </c>
      <c r="P1322" s="14">
        <f>VLOOKUP($C1322,'Info on Coh Anal Stocks'!$A$6:$K$68,6,FALSE)</f>
        <v>2</v>
      </c>
      <c r="Q1322" s="14">
        <f>VLOOKUP($C1322,'Info on Coh Anal Stocks'!$A$6:$K$68,7,FALSE)</f>
        <v>4</v>
      </c>
      <c r="R1322" s="14">
        <f>VLOOKUP($C1322,'Info on Coh Anal Stocks'!$A$6:$K$68,8,FALSE)</f>
        <v>6</v>
      </c>
      <c r="S1322" s="14">
        <f>VLOOKUP($C1322,'Info on Coh Anal Stocks'!$A$6:$K$68,9,FALSE)</f>
        <v>0</v>
      </c>
      <c r="T1322" s="14">
        <f>VLOOKUP($C1322,'Info on Coh Anal Stocks'!$A$6:$K$68,10,FALSE)</f>
        <v>3</v>
      </c>
      <c r="U1322">
        <f t="shared" si="81"/>
        <v>1990</v>
      </c>
      <c r="V1322" s="14">
        <f>VLOOKUP($C1322,'Info on Coh Anal Stocks'!$A$6:$K$68,10,FALSE)</f>
        <v>3</v>
      </c>
      <c r="W1322" t="str">
        <f t="shared" si="82"/>
        <v>ocean</v>
      </c>
      <c r="X1322">
        <f t="shared" si="83"/>
        <v>0</v>
      </c>
    </row>
    <row r="1323" spans="1:24" x14ac:dyDescent="0.25">
      <c r="A1323" s="14" t="str">
        <f t="shared" si="80"/>
        <v>SRH1990</v>
      </c>
      <c r="B1323" s="14" t="s">
        <v>36</v>
      </c>
      <c r="C1323" s="14" t="s">
        <v>81</v>
      </c>
      <c r="D1323" s="14">
        <v>1990</v>
      </c>
      <c r="E1323" s="14">
        <v>3.9551300000000003E-3</v>
      </c>
      <c r="F1323" s="14">
        <v>3.5815079999999999E-2</v>
      </c>
      <c r="G1323" s="14">
        <v>0.100922</v>
      </c>
      <c r="H1323" s="14">
        <v>2</v>
      </c>
      <c r="I1323" s="14">
        <v>5</v>
      </c>
      <c r="J1323" s="14" t="s">
        <v>238</v>
      </c>
      <c r="K1323" s="14">
        <v>5</v>
      </c>
      <c r="L1323" s="14" t="str">
        <f>VLOOKUP($C1323,'Info on Coh Anal Stocks'!$A$6:$K$68,2,FALSE)</f>
        <v>ORC</v>
      </c>
      <c r="M1323" s="14" t="str">
        <f>VLOOKUP($C1323,'Info on Coh Anal Stocks'!$A$6:$K$68,3,FALSE)</f>
        <v>ORC</v>
      </c>
      <c r="N1323" s="14" t="str">
        <f>VLOOKUP($C1323,'Info on Coh Anal Stocks'!$A$6:$K$68,4,FALSE)</f>
        <v>Salmon River</v>
      </c>
      <c r="O1323" s="14">
        <f>VLOOKUP($C1323,'Info on Coh Anal Stocks'!$A$6:$K$68,5,FALSE)</f>
        <v>4</v>
      </c>
      <c r="P1323" s="14">
        <f>VLOOKUP($C1323,'Info on Coh Anal Stocks'!$A$6:$K$68,6,FALSE)</f>
        <v>2</v>
      </c>
      <c r="Q1323" s="14">
        <f>VLOOKUP($C1323,'Info on Coh Anal Stocks'!$A$6:$K$68,7,FALSE)</f>
        <v>4</v>
      </c>
      <c r="R1323" s="14">
        <f>VLOOKUP($C1323,'Info on Coh Anal Stocks'!$A$6:$K$68,8,FALSE)</f>
        <v>6</v>
      </c>
      <c r="S1323" s="14">
        <f>VLOOKUP($C1323,'Info on Coh Anal Stocks'!$A$6:$K$68,9,FALSE)</f>
        <v>0</v>
      </c>
      <c r="T1323" s="14">
        <f>VLOOKUP($C1323,'Info on Coh Anal Stocks'!$A$6:$K$68,10,FALSE)</f>
        <v>3</v>
      </c>
      <c r="U1323">
        <f t="shared" si="81"/>
        <v>1991</v>
      </c>
      <c r="V1323" s="14">
        <f>VLOOKUP($C1323,'Info on Coh Anal Stocks'!$A$6:$K$68,10,FALSE)</f>
        <v>3</v>
      </c>
      <c r="W1323" t="str">
        <f t="shared" si="82"/>
        <v>ocean</v>
      </c>
      <c r="X1323">
        <f t="shared" si="83"/>
        <v>0</v>
      </c>
    </row>
    <row r="1324" spans="1:24" x14ac:dyDescent="0.25">
      <c r="A1324" s="14" t="str">
        <f t="shared" si="80"/>
        <v>SRH1991</v>
      </c>
      <c r="B1324" s="14" t="s">
        <v>36</v>
      </c>
      <c r="C1324" s="14" t="s">
        <v>81</v>
      </c>
      <c r="D1324" s="14">
        <v>1991</v>
      </c>
      <c r="E1324" s="14">
        <v>4.2702890000000001E-4</v>
      </c>
      <c r="F1324" s="14">
        <v>3.9515139999999997E-3</v>
      </c>
      <c r="G1324" s="14">
        <v>1.079808E-2</v>
      </c>
      <c r="H1324" s="14">
        <v>2</v>
      </c>
      <c r="I1324" s="14">
        <v>5</v>
      </c>
      <c r="J1324" s="14" t="s">
        <v>238</v>
      </c>
      <c r="K1324" s="14">
        <v>5</v>
      </c>
      <c r="L1324" s="14" t="str">
        <f>VLOOKUP($C1324,'Info on Coh Anal Stocks'!$A$6:$K$68,2,FALSE)</f>
        <v>ORC</v>
      </c>
      <c r="M1324" s="14" t="str">
        <f>VLOOKUP($C1324,'Info on Coh Anal Stocks'!$A$6:$K$68,3,FALSE)</f>
        <v>ORC</v>
      </c>
      <c r="N1324" s="14" t="str">
        <f>VLOOKUP($C1324,'Info on Coh Anal Stocks'!$A$6:$K$68,4,FALSE)</f>
        <v>Salmon River</v>
      </c>
      <c r="O1324" s="14">
        <f>VLOOKUP($C1324,'Info on Coh Anal Stocks'!$A$6:$K$68,5,FALSE)</f>
        <v>4</v>
      </c>
      <c r="P1324" s="14">
        <f>VLOOKUP($C1324,'Info on Coh Anal Stocks'!$A$6:$K$68,6,FALSE)</f>
        <v>2</v>
      </c>
      <c r="Q1324" s="14">
        <f>VLOOKUP($C1324,'Info on Coh Anal Stocks'!$A$6:$K$68,7,FALSE)</f>
        <v>4</v>
      </c>
      <c r="R1324" s="14">
        <f>VLOOKUP($C1324,'Info on Coh Anal Stocks'!$A$6:$K$68,8,FALSE)</f>
        <v>6</v>
      </c>
      <c r="S1324" s="14">
        <f>VLOOKUP($C1324,'Info on Coh Anal Stocks'!$A$6:$K$68,9,FALSE)</f>
        <v>0</v>
      </c>
      <c r="T1324" s="14">
        <f>VLOOKUP($C1324,'Info on Coh Anal Stocks'!$A$6:$K$68,10,FALSE)</f>
        <v>3</v>
      </c>
      <c r="U1324">
        <f t="shared" si="81"/>
        <v>1992</v>
      </c>
      <c r="V1324" s="14">
        <f>VLOOKUP($C1324,'Info on Coh Anal Stocks'!$A$6:$K$68,10,FALSE)</f>
        <v>3</v>
      </c>
      <c r="W1324" t="str">
        <f t="shared" si="82"/>
        <v>ocean</v>
      </c>
      <c r="X1324">
        <f t="shared" si="83"/>
        <v>0</v>
      </c>
    </row>
    <row r="1325" spans="1:24" x14ac:dyDescent="0.25">
      <c r="A1325" s="14" t="str">
        <f t="shared" si="80"/>
        <v>SRH1992</v>
      </c>
      <c r="B1325" s="14" t="s">
        <v>36</v>
      </c>
      <c r="C1325" s="14" t="s">
        <v>81</v>
      </c>
      <c r="D1325" s="14">
        <v>1992</v>
      </c>
      <c r="E1325" s="14">
        <v>3.0969579999999999E-3</v>
      </c>
      <c r="F1325" s="14">
        <v>1.8155919999999999E-2</v>
      </c>
      <c r="G1325" s="14">
        <v>4.7958929999999997E-2</v>
      </c>
      <c r="H1325" s="14">
        <v>2</v>
      </c>
      <c r="I1325" s="14">
        <v>5</v>
      </c>
      <c r="J1325" s="14" t="s">
        <v>238</v>
      </c>
      <c r="K1325" s="14">
        <v>5</v>
      </c>
      <c r="L1325" s="14" t="str">
        <f>VLOOKUP($C1325,'Info on Coh Anal Stocks'!$A$6:$K$68,2,FALSE)</f>
        <v>ORC</v>
      </c>
      <c r="M1325" s="14" t="str">
        <f>VLOOKUP($C1325,'Info on Coh Anal Stocks'!$A$6:$K$68,3,FALSE)</f>
        <v>ORC</v>
      </c>
      <c r="N1325" s="14" t="str">
        <f>VLOOKUP($C1325,'Info on Coh Anal Stocks'!$A$6:$K$68,4,FALSE)</f>
        <v>Salmon River</v>
      </c>
      <c r="O1325" s="14">
        <f>VLOOKUP($C1325,'Info on Coh Anal Stocks'!$A$6:$K$68,5,FALSE)</f>
        <v>4</v>
      </c>
      <c r="P1325" s="14">
        <f>VLOOKUP($C1325,'Info on Coh Anal Stocks'!$A$6:$K$68,6,FALSE)</f>
        <v>2</v>
      </c>
      <c r="Q1325" s="14">
        <f>VLOOKUP($C1325,'Info on Coh Anal Stocks'!$A$6:$K$68,7,FALSE)</f>
        <v>4</v>
      </c>
      <c r="R1325" s="14">
        <f>VLOOKUP($C1325,'Info on Coh Anal Stocks'!$A$6:$K$68,8,FALSE)</f>
        <v>6</v>
      </c>
      <c r="S1325" s="14">
        <f>VLOOKUP($C1325,'Info on Coh Anal Stocks'!$A$6:$K$68,9,FALSE)</f>
        <v>0</v>
      </c>
      <c r="T1325" s="14">
        <f>VLOOKUP($C1325,'Info on Coh Anal Stocks'!$A$6:$K$68,10,FALSE)</f>
        <v>3</v>
      </c>
      <c r="U1325">
        <f t="shared" si="81"/>
        <v>1993</v>
      </c>
      <c r="V1325" s="14">
        <f>VLOOKUP($C1325,'Info on Coh Anal Stocks'!$A$6:$K$68,10,FALSE)</f>
        <v>3</v>
      </c>
      <c r="W1325" t="str">
        <f t="shared" si="82"/>
        <v>ocean</v>
      </c>
      <c r="X1325">
        <f t="shared" si="83"/>
        <v>0</v>
      </c>
    </row>
    <row r="1326" spans="1:24" x14ac:dyDescent="0.25">
      <c r="A1326" s="14" t="str">
        <f t="shared" si="80"/>
        <v>SRH1993</v>
      </c>
      <c r="B1326" s="14" t="s">
        <v>36</v>
      </c>
      <c r="C1326" s="14" t="s">
        <v>81</v>
      </c>
      <c r="D1326" s="14">
        <v>1993</v>
      </c>
      <c r="E1326" s="14">
        <v>5.1134220000000003E-3</v>
      </c>
      <c r="F1326" s="14">
        <v>3.4521089999999997E-2</v>
      </c>
      <c r="G1326" s="14">
        <v>9.5662780000000003E-2</v>
      </c>
      <c r="H1326" s="14">
        <v>2</v>
      </c>
      <c r="I1326" s="14">
        <v>5</v>
      </c>
      <c r="J1326" s="14" t="s">
        <v>238</v>
      </c>
      <c r="K1326" s="14">
        <v>5</v>
      </c>
      <c r="L1326" s="14" t="str">
        <f>VLOOKUP($C1326,'Info on Coh Anal Stocks'!$A$6:$K$68,2,FALSE)</f>
        <v>ORC</v>
      </c>
      <c r="M1326" s="14" t="str">
        <f>VLOOKUP($C1326,'Info on Coh Anal Stocks'!$A$6:$K$68,3,FALSE)</f>
        <v>ORC</v>
      </c>
      <c r="N1326" s="14" t="str">
        <f>VLOOKUP($C1326,'Info on Coh Anal Stocks'!$A$6:$K$68,4,FALSE)</f>
        <v>Salmon River</v>
      </c>
      <c r="O1326" s="14">
        <f>VLOOKUP($C1326,'Info on Coh Anal Stocks'!$A$6:$K$68,5,FALSE)</f>
        <v>4</v>
      </c>
      <c r="P1326" s="14">
        <f>VLOOKUP($C1326,'Info on Coh Anal Stocks'!$A$6:$K$68,6,FALSE)</f>
        <v>2</v>
      </c>
      <c r="Q1326" s="14">
        <f>VLOOKUP($C1326,'Info on Coh Anal Stocks'!$A$6:$K$68,7,FALSE)</f>
        <v>4</v>
      </c>
      <c r="R1326" s="14">
        <f>VLOOKUP($C1326,'Info on Coh Anal Stocks'!$A$6:$K$68,8,FALSE)</f>
        <v>6</v>
      </c>
      <c r="S1326" s="14">
        <f>VLOOKUP($C1326,'Info on Coh Anal Stocks'!$A$6:$K$68,9,FALSE)</f>
        <v>0</v>
      </c>
      <c r="T1326" s="14">
        <f>VLOOKUP($C1326,'Info on Coh Anal Stocks'!$A$6:$K$68,10,FALSE)</f>
        <v>3</v>
      </c>
      <c r="U1326">
        <f t="shared" si="81"/>
        <v>1994</v>
      </c>
      <c r="V1326" s="14">
        <f>VLOOKUP($C1326,'Info on Coh Anal Stocks'!$A$6:$K$68,10,FALSE)</f>
        <v>3</v>
      </c>
      <c r="W1326" t="str">
        <f t="shared" si="82"/>
        <v>ocean</v>
      </c>
      <c r="X1326">
        <f t="shared" si="83"/>
        <v>0</v>
      </c>
    </row>
    <row r="1327" spans="1:24" x14ac:dyDescent="0.25">
      <c r="A1327" s="14" t="str">
        <f t="shared" si="80"/>
        <v>SRH1994</v>
      </c>
      <c r="B1327" s="14" t="s">
        <v>36</v>
      </c>
      <c r="C1327" s="14" t="s">
        <v>81</v>
      </c>
      <c r="D1327" s="14">
        <v>1994</v>
      </c>
      <c r="E1327" s="14">
        <v>8.3002550000000003E-4</v>
      </c>
      <c r="F1327" s="14">
        <v>1.6231740000000001E-2</v>
      </c>
      <c r="G1327" s="14">
        <v>4.7252389999999998E-2</v>
      </c>
      <c r="H1327" s="14">
        <v>2</v>
      </c>
      <c r="I1327" s="14">
        <v>5</v>
      </c>
      <c r="J1327" s="14" t="s">
        <v>238</v>
      </c>
      <c r="K1327" s="14">
        <v>5</v>
      </c>
      <c r="L1327" s="14" t="str">
        <f>VLOOKUP($C1327,'Info on Coh Anal Stocks'!$A$6:$K$68,2,FALSE)</f>
        <v>ORC</v>
      </c>
      <c r="M1327" s="14" t="str">
        <f>VLOOKUP($C1327,'Info on Coh Anal Stocks'!$A$6:$K$68,3,FALSE)</f>
        <v>ORC</v>
      </c>
      <c r="N1327" s="14" t="str">
        <f>VLOOKUP($C1327,'Info on Coh Anal Stocks'!$A$6:$K$68,4,FALSE)</f>
        <v>Salmon River</v>
      </c>
      <c r="O1327" s="14">
        <f>VLOOKUP($C1327,'Info on Coh Anal Stocks'!$A$6:$K$68,5,FALSE)</f>
        <v>4</v>
      </c>
      <c r="P1327" s="14">
        <f>VLOOKUP($C1327,'Info on Coh Anal Stocks'!$A$6:$K$68,6,FALSE)</f>
        <v>2</v>
      </c>
      <c r="Q1327" s="14">
        <f>VLOOKUP($C1327,'Info on Coh Anal Stocks'!$A$6:$K$68,7,FALSE)</f>
        <v>4</v>
      </c>
      <c r="R1327" s="14">
        <f>VLOOKUP($C1327,'Info on Coh Anal Stocks'!$A$6:$K$68,8,FALSE)</f>
        <v>6</v>
      </c>
      <c r="S1327" s="14">
        <f>VLOOKUP($C1327,'Info on Coh Anal Stocks'!$A$6:$K$68,9,FALSE)</f>
        <v>0</v>
      </c>
      <c r="T1327" s="14">
        <f>VLOOKUP($C1327,'Info on Coh Anal Stocks'!$A$6:$K$68,10,FALSE)</f>
        <v>3</v>
      </c>
      <c r="U1327">
        <f t="shared" si="81"/>
        <v>1995</v>
      </c>
      <c r="V1327" s="14">
        <f>VLOOKUP($C1327,'Info on Coh Anal Stocks'!$A$6:$K$68,10,FALSE)</f>
        <v>3</v>
      </c>
      <c r="W1327" t="str">
        <f t="shared" si="82"/>
        <v>ocean</v>
      </c>
      <c r="X1327">
        <f t="shared" si="83"/>
        <v>0</v>
      </c>
    </row>
    <row r="1328" spans="1:24" x14ac:dyDescent="0.25">
      <c r="A1328" s="14" t="str">
        <f t="shared" si="80"/>
        <v>SRH1995</v>
      </c>
      <c r="B1328" s="14" t="s">
        <v>36</v>
      </c>
      <c r="C1328" s="14" t="s">
        <v>81</v>
      </c>
      <c r="D1328" s="14">
        <v>1995</v>
      </c>
      <c r="E1328" s="19">
        <v>9.6936400000000001E-4</v>
      </c>
      <c r="F1328" s="14">
        <v>8.1478799999999997E-3</v>
      </c>
      <c r="G1328" s="14">
        <v>2.2827429999999999E-2</v>
      </c>
      <c r="H1328" s="14">
        <v>2</v>
      </c>
      <c r="I1328" s="14">
        <v>5</v>
      </c>
      <c r="J1328" s="14" t="s">
        <v>238</v>
      </c>
      <c r="K1328" s="14">
        <v>5</v>
      </c>
      <c r="L1328" s="14" t="str">
        <f>VLOOKUP($C1328,'Info on Coh Anal Stocks'!$A$6:$K$68,2,FALSE)</f>
        <v>ORC</v>
      </c>
      <c r="M1328" s="14" t="str">
        <f>VLOOKUP($C1328,'Info on Coh Anal Stocks'!$A$6:$K$68,3,FALSE)</f>
        <v>ORC</v>
      </c>
      <c r="N1328" s="14" t="str">
        <f>VLOOKUP($C1328,'Info on Coh Anal Stocks'!$A$6:$K$68,4,FALSE)</f>
        <v>Salmon River</v>
      </c>
      <c r="O1328" s="14">
        <f>VLOOKUP($C1328,'Info on Coh Anal Stocks'!$A$6:$K$68,5,FALSE)</f>
        <v>4</v>
      </c>
      <c r="P1328" s="14">
        <f>VLOOKUP($C1328,'Info on Coh Anal Stocks'!$A$6:$K$68,6,FALSE)</f>
        <v>2</v>
      </c>
      <c r="Q1328" s="14">
        <f>VLOOKUP($C1328,'Info on Coh Anal Stocks'!$A$6:$K$68,7,FALSE)</f>
        <v>4</v>
      </c>
      <c r="R1328" s="14">
        <f>VLOOKUP($C1328,'Info on Coh Anal Stocks'!$A$6:$K$68,8,FALSE)</f>
        <v>6</v>
      </c>
      <c r="S1328" s="14">
        <f>VLOOKUP($C1328,'Info on Coh Anal Stocks'!$A$6:$K$68,9,FALSE)</f>
        <v>0</v>
      </c>
      <c r="T1328" s="14">
        <f>VLOOKUP($C1328,'Info on Coh Anal Stocks'!$A$6:$K$68,10,FALSE)</f>
        <v>3</v>
      </c>
      <c r="U1328">
        <f t="shared" si="81"/>
        <v>1996</v>
      </c>
      <c r="V1328" s="14">
        <f>VLOOKUP($C1328,'Info on Coh Anal Stocks'!$A$6:$K$68,10,FALSE)</f>
        <v>3</v>
      </c>
      <c r="W1328" t="str">
        <f t="shared" si="82"/>
        <v>ocean</v>
      </c>
      <c r="X1328">
        <f t="shared" si="83"/>
        <v>0</v>
      </c>
    </row>
    <row r="1329" spans="1:24" x14ac:dyDescent="0.25">
      <c r="A1329" s="14" t="str">
        <f t="shared" si="80"/>
        <v>SRH1996</v>
      </c>
      <c r="B1329" s="14" t="s">
        <v>36</v>
      </c>
      <c r="C1329" s="14" t="s">
        <v>81</v>
      </c>
      <c r="D1329" s="14">
        <v>1996</v>
      </c>
      <c r="E1329" s="14">
        <v>1.0364580000000001E-3</v>
      </c>
      <c r="F1329" s="14">
        <v>9.5289550000000004E-3</v>
      </c>
      <c r="G1329" s="14">
        <v>2.6076229999999999E-2</v>
      </c>
      <c r="H1329" s="14">
        <v>2</v>
      </c>
      <c r="I1329" s="14">
        <v>5</v>
      </c>
      <c r="J1329" s="14" t="s">
        <v>238</v>
      </c>
      <c r="K1329" s="14">
        <v>5</v>
      </c>
      <c r="L1329" s="14" t="str">
        <f>VLOOKUP($C1329,'Info on Coh Anal Stocks'!$A$6:$K$68,2,FALSE)</f>
        <v>ORC</v>
      </c>
      <c r="M1329" s="14" t="str">
        <f>VLOOKUP($C1329,'Info on Coh Anal Stocks'!$A$6:$K$68,3,FALSE)</f>
        <v>ORC</v>
      </c>
      <c r="N1329" s="14" t="str">
        <f>VLOOKUP($C1329,'Info on Coh Anal Stocks'!$A$6:$K$68,4,FALSE)</f>
        <v>Salmon River</v>
      </c>
      <c r="O1329" s="14">
        <f>VLOOKUP($C1329,'Info on Coh Anal Stocks'!$A$6:$K$68,5,FALSE)</f>
        <v>4</v>
      </c>
      <c r="P1329" s="14">
        <f>VLOOKUP($C1329,'Info on Coh Anal Stocks'!$A$6:$K$68,6,FALSE)</f>
        <v>2</v>
      </c>
      <c r="Q1329" s="14">
        <f>VLOOKUP($C1329,'Info on Coh Anal Stocks'!$A$6:$K$68,7,FALSE)</f>
        <v>4</v>
      </c>
      <c r="R1329" s="14">
        <f>VLOOKUP($C1329,'Info on Coh Anal Stocks'!$A$6:$K$68,8,FALSE)</f>
        <v>6</v>
      </c>
      <c r="S1329" s="14">
        <f>VLOOKUP($C1329,'Info on Coh Anal Stocks'!$A$6:$K$68,9,FALSE)</f>
        <v>0</v>
      </c>
      <c r="T1329" s="14">
        <f>VLOOKUP($C1329,'Info on Coh Anal Stocks'!$A$6:$K$68,10,FALSE)</f>
        <v>3</v>
      </c>
      <c r="U1329">
        <f t="shared" si="81"/>
        <v>1997</v>
      </c>
      <c r="V1329" s="14">
        <f>VLOOKUP($C1329,'Info on Coh Anal Stocks'!$A$6:$K$68,10,FALSE)</f>
        <v>3</v>
      </c>
      <c r="W1329" t="str">
        <f t="shared" si="82"/>
        <v>ocean</v>
      </c>
      <c r="X1329">
        <f t="shared" si="83"/>
        <v>0</v>
      </c>
    </row>
    <row r="1330" spans="1:24" x14ac:dyDescent="0.25">
      <c r="A1330" s="14" t="str">
        <f t="shared" si="80"/>
        <v>SRH1997</v>
      </c>
      <c r="B1330" s="14" t="s">
        <v>36</v>
      </c>
      <c r="C1330" s="14" t="s">
        <v>81</v>
      </c>
      <c r="D1330" s="14">
        <v>1997</v>
      </c>
      <c r="E1330" s="14">
        <v>1.6623079999999999E-3</v>
      </c>
      <c r="F1330" s="14">
        <v>2.581222E-2</v>
      </c>
      <c r="G1330" s="14">
        <v>7.2484179999999995E-2</v>
      </c>
      <c r="H1330" s="14">
        <v>2</v>
      </c>
      <c r="I1330" s="14">
        <v>5</v>
      </c>
      <c r="J1330" s="14" t="s">
        <v>238</v>
      </c>
      <c r="K1330" s="14">
        <v>5</v>
      </c>
      <c r="L1330" s="14" t="str">
        <f>VLOOKUP($C1330,'Info on Coh Anal Stocks'!$A$6:$K$68,2,FALSE)</f>
        <v>ORC</v>
      </c>
      <c r="M1330" s="14" t="str">
        <f>VLOOKUP($C1330,'Info on Coh Anal Stocks'!$A$6:$K$68,3,FALSE)</f>
        <v>ORC</v>
      </c>
      <c r="N1330" s="14" t="str">
        <f>VLOOKUP($C1330,'Info on Coh Anal Stocks'!$A$6:$K$68,4,FALSE)</f>
        <v>Salmon River</v>
      </c>
      <c r="O1330" s="14">
        <f>VLOOKUP($C1330,'Info on Coh Anal Stocks'!$A$6:$K$68,5,FALSE)</f>
        <v>4</v>
      </c>
      <c r="P1330" s="14">
        <f>VLOOKUP($C1330,'Info on Coh Anal Stocks'!$A$6:$K$68,6,FALSE)</f>
        <v>2</v>
      </c>
      <c r="Q1330" s="14">
        <f>VLOOKUP($C1330,'Info on Coh Anal Stocks'!$A$6:$K$68,7,FALSE)</f>
        <v>4</v>
      </c>
      <c r="R1330" s="14">
        <f>VLOOKUP($C1330,'Info on Coh Anal Stocks'!$A$6:$K$68,8,FALSE)</f>
        <v>6</v>
      </c>
      <c r="S1330" s="14">
        <f>VLOOKUP($C1330,'Info on Coh Anal Stocks'!$A$6:$K$68,9,FALSE)</f>
        <v>0</v>
      </c>
      <c r="T1330" s="14">
        <f>VLOOKUP($C1330,'Info on Coh Anal Stocks'!$A$6:$K$68,10,FALSE)</f>
        <v>3</v>
      </c>
      <c r="U1330">
        <f t="shared" si="81"/>
        <v>1998</v>
      </c>
      <c r="V1330" s="14">
        <f>VLOOKUP($C1330,'Info on Coh Anal Stocks'!$A$6:$K$68,10,FALSE)</f>
        <v>3</v>
      </c>
      <c r="W1330" t="str">
        <f t="shared" si="82"/>
        <v>ocean</v>
      </c>
      <c r="X1330">
        <f t="shared" si="83"/>
        <v>0</v>
      </c>
    </row>
    <row r="1331" spans="1:24" x14ac:dyDescent="0.25">
      <c r="A1331" s="14" t="str">
        <f t="shared" si="80"/>
        <v>SRH1998</v>
      </c>
      <c r="B1331" s="14" t="s">
        <v>36</v>
      </c>
      <c r="C1331" s="14" t="s">
        <v>81</v>
      </c>
      <c r="D1331" s="14">
        <v>1998</v>
      </c>
      <c r="E1331" s="14">
        <v>1.3081270000000001E-3</v>
      </c>
      <c r="F1331" s="14">
        <v>2.007107E-2</v>
      </c>
      <c r="G1331" s="14">
        <v>5.7344539999999999E-2</v>
      </c>
      <c r="H1331" s="14">
        <v>2</v>
      </c>
      <c r="I1331" s="14">
        <v>5</v>
      </c>
      <c r="J1331" s="14" t="s">
        <v>238</v>
      </c>
      <c r="K1331" s="14">
        <v>5</v>
      </c>
      <c r="L1331" s="14" t="str">
        <f>VLOOKUP($C1331,'Info on Coh Anal Stocks'!$A$6:$K$68,2,FALSE)</f>
        <v>ORC</v>
      </c>
      <c r="M1331" s="14" t="str">
        <f>VLOOKUP($C1331,'Info on Coh Anal Stocks'!$A$6:$K$68,3,FALSE)</f>
        <v>ORC</v>
      </c>
      <c r="N1331" s="14" t="str">
        <f>VLOOKUP($C1331,'Info on Coh Anal Stocks'!$A$6:$K$68,4,FALSE)</f>
        <v>Salmon River</v>
      </c>
      <c r="O1331" s="14">
        <f>VLOOKUP($C1331,'Info on Coh Anal Stocks'!$A$6:$K$68,5,FALSE)</f>
        <v>4</v>
      </c>
      <c r="P1331" s="14">
        <f>VLOOKUP($C1331,'Info on Coh Anal Stocks'!$A$6:$K$68,6,FALSE)</f>
        <v>2</v>
      </c>
      <c r="Q1331" s="14">
        <f>VLOOKUP($C1331,'Info on Coh Anal Stocks'!$A$6:$K$68,7,FALSE)</f>
        <v>4</v>
      </c>
      <c r="R1331" s="14">
        <f>VLOOKUP($C1331,'Info on Coh Anal Stocks'!$A$6:$K$68,8,FALSE)</f>
        <v>6</v>
      </c>
      <c r="S1331" s="14">
        <f>VLOOKUP($C1331,'Info on Coh Anal Stocks'!$A$6:$K$68,9,FALSE)</f>
        <v>0</v>
      </c>
      <c r="T1331" s="14">
        <f>VLOOKUP($C1331,'Info on Coh Anal Stocks'!$A$6:$K$68,10,FALSE)</f>
        <v>3</v>
      </c>
      <c r="U1331">
        <f t="shared" si="81"/>
        <v>1999</v>
      </c>
      <c r="V1331" s="14">
        <f>VLOOKUP($C1331,'Info on Coh Anal Stocks'!$A$6:$K$68,10,FALSE)</f>
        <v>3</v>
      </c>
      <c r="W1331" t="str">
        <f t="shared" si="82"/>
        <v>ocean</v>
      </c>
      <c r="X1331">
        <f t="shared" si="83"/>
        <v>0</v>
      </c>
    </row>
    <row r="1332" spans="1:24" x14ac:dyDescent="0.25">
      <c r="A1332" s="14" t="str">
        <f t="shared" ref="A1332:A1395" si="84">CONCATENATE(C1332,D1332)</f>
        <v>SRH1999</v>
      </c>
      <c r="B1332" s="14" t="s">
        <v>36</v>
      </c>
      <c r="C1332" s="14" t="s">
        <v>81</v>
      </c>
      <c r="D1332" s="14">
        <v>1999</v>
      </c>
      <c r="E1332" s="14">
        <v>1.8422200000000001E-3</v>
      </c>
      <c r="F1332" s="14">
        <v>3.6369680000000001E-2</v>
      </c>
      <c r="G1332" s="14">
        <v>0.102367</v>
      </c>
      <c r="H1332" s="14">
        <v>2</v>
      </c>
      <c r="I1332" s="14">
        <v>5</v>
      </c>
      <c r="J1332" s="14" t="s">
        <v>238</v>
      </c>
      <c r="K1332" s="14">
        <v>5</v>
      </c>
      <c r="L1332" s="14" t="str">
        <f>VLOOKUP($C1332,'Info on Coh Anal Stocks'!$A$6:$K$68,2,FALSE)</f>
        <v>ORC</v>
      </c>
      <c r="M1332" s="14" t="str">
        <f>VLOOKUP($C1332,'Info on Coh Anal Stocks'!$A$6:$K$68,3,FALSE)</f>
        <v>ORC</v>
      </c>
      <c r="N1332" s="14" t="str">
        <f>VLOOKUP($C1332,'Info on Coh Anal Stocks'!$A$6:$K$68,4,FALSE)</f>
        <v>Salmon River</v>
      </c>
      <c r="O1332" s="14">
        <f>VLOOKUP($C1332,'Info on Coh Anal Stocks'!$A$6:$K$68,5,FALSE)</f>
        <v>4</v>
      </c>
      <c r="P1332" s="14">
        <f>VLOOKUP($C1332,'Info on Coh Anal Stocks'!$A$6:$K$68,6,FALSE)</f>
        <v>2</v>
      </c>
      <c r="Q1332" s="14">
        <f>VLOOKUP($C1332,'Info on Coh Anal Stocks'!$A$6:$K$68,7,FALSE)</f>
        <v>4</v>
      </c>
      <c r="R1332" s="14">
        <f>VLOOKUP($C1332,'Info on Coh Anal Stocks'!$A$6:$K$68,8,FALSE)</f>
        <v>6</v>
      </c>
      <c r="S1332" s="14">
        <f>VLOOKUP($C1332,'Info on Coh Anal Stocks'!$A$6:$K$68,9,FALSE)</f>
        <v>0</v>
      </c>
      <c r="T1332" s="14">
        <f>VLOOKUP($C1332,'Info on Coh Anal Stocks'!$A$6:$K$68,10,FALSE)</f>
        <v>3</v>
      </c>
      <c r="U1332">
        <f t="shared" ref="U1332:U1395" si="85">IF($S1332=0,($D1332+1),($D1332+2))</f>
        <v>2000</v>
      </c>
      <c r="V1332" s="14">
        <f>VLOOKUP($C1332,'Info on Coh Anal Stocks'!$A$6:$K$68,10,FALSE)</f>
        <v>3</v>
      </c>
      <c r="W1332" t="str">
        <f t="shared" ref="W1332:W1395" si="86">IF(S1332=0,"ocean","stream")</f>
        <v>ocean</v>
      </c>
      <c r="X1332">
        <f t="shared" si="83"/>
        <v>0</v>
      </c>
    </row>
    <row r="1333" spans="1:24" x14ac:dyDescent="0.25">
      <c r="A1333" s="14" t="str">
        <f t="shared" si="84"/>
        <v>SRH2000</v>
      </c>
      <c r="B1333" s="14" t="s">
        <v>36</v>
      </c>
      <c r="C1333" s="14" t="s">
        <v>81</v>
      </c>
      <c r="D1333" s="14">
        <v>2000</v>
      </c>
      <c r="E1333" s="14">
        <v>2.3250969999999999E-3</v>
      </c>
      <c r="F1333" s="14">
        <v>3.1258229999999998E-2</v>
      </c>
      <c r="G1333" s="14">
        <v>9.0345469999999997E-2</v>
      </c>
      <c r="H1333" s="14">
        <v>2</v>
      </c>
      <c r="I1333" s="14">
        <v>5</v>
      </c>
      <c r="J1333" s="14" t="s">
        <v>238</v>
      </c>
      <c r="K1333" s="14">
        <v>5</v>
      </c>
      <c r="L1333" s="14" t="str">
        <f>VLOOKUP($C1333,'Info on Coh Anal Stocks'!$A$6:$K$68,2,FALSE)</f>
        <v>ORC</v>
      </c>
      <c r="M1333" s="14" t="str">
        <f>VLOOKUP($C1333,'Info on Coh Anal Stocks'!$A$6:$K$68,3,FALSE)</f>
        <v>ORC</v>
      </c>
      <c r="N1333" s="14" t="str">
        <f>VLOOKUP($C1333,'Info on Coh Anal Stocks'!$A$6:$K$68,4,FALSE)</f>
        <v>Salmon River</v>
      </c>
      <c r="O1333" s="14">
        <f>VLOOKUP($C1333,'Info on Coh Anal Stocks'!$A$6:$K$68,5,FALSE)</f>
        <v>4</v>
      </c>
      <c r="P1333" s="14">
        <f>VLOOKUP($C1333,'Info on Coh Anal Stocks'!$A$6:$K$68,6,FALSE)</f>
        <v>2</v>
      </c>
      <c r="Q1333" s="14">
        <f>VLOOKUP($C1333,'Info on Coh Anal Stocks'!$A$6:$K$68,7,FALSE)</f>
        <v>4</v>
      </c>
      <c r="R1333" s="14">
        <f>VLOOKUP($C1333,'Info on Coh Anal Stocks'!$A$6:$K$68,8,FALSE)</f>
        <v>6</v>
      </c>
      <c r="S1333" s="14">
        <f>VLOOKUP($C1333,'Info on Coh Anal Stocks'!$A$6:$K$68,9,FALSE)</f>
        <v>0</v>
      </c>
      <c r="T1333" s="14">
        <f>VLOOKUP($C1333,'Info on Coh Anal Stocks'!$A$6:$K$68,10,FALSE)</f>
        <v>3</v>
      </c>
      <c r="U1333">
        <f t="shared" si="85"/>
        <v>2001</v>
      </c>
      <c r="V1333" s="14">
        <f>VLOOKUP($C1333,'Info on Coh Anal Stocks'!$A$6:$K$68,10,FALSE)</f>
        <v>3</v>
      </c>
      <c r="W1333" t="str">
        <f t="shared" si="86"/>
        <v>ocean</v>
      </c>
      <c r="X1333">
        <f t="shared" si="83"/>
        <v>0</v>
      </c>
    </row>
    <row r="1334" spans="1:24" x14ac:dyDescent="0.25">
      <c r="A1334" s="14" t="str">
        <f t="shared" si="84"/>
        <v>SRH2001</v>
      </c>
      <c r="B1334" s="14" t="s">
        <v>36</v>
      </c>
      <c r="C1334" s="14" t="s">
        <v>81</v>
      </c>
      <c r="D1334" s="14">
        <v>2001</v>
      </c>
      <c r="E1334" s="14">
        <v>6.0520430000000002E-4</v>
      </c>
      <c r="F1334" s="14">
        <v>1.7867270000000001E-2</v>
      </c>
      <c r="G1334" s="14">
        <v>5.1632160000000003E-2</v>
      </c>
      <c r="H1334" s="14">
        <v>2</v>
      </c>
      <c r="I1334" s="14">
        <v>5</v>
      </c>
      <c r="J1334" s="14" t="s">
        <v>238</v>
      </c>
      <c r="K1334" s="14">
        <v>5</v>
      </c>
      <c r="L1334" s="14" t="str">
        <f>VLOOKUP($C1334,'Info on Coh Anal Stocks'!$A$6:$K$68,2,FALSE)</f>
        <v>ORC</v>
      </c>
      <c r="M1334" s="14" t="str">
        <f>VLOOKUP($C1334,'Info on Coh Anal Stocks'!$A$6:$K$68,3,FALSE)</f>
        <v>ORC</v>
      </c>
      <c r="N1334" s="14" t="str">
        <f>VLOOKUP($C1334,'Info on Coh Anal Stocks'!$A$6:$K$68,4,FALSE)</f>
        <v>Salmon River</v>
      </c>
      <c r="O1334" s="14">
        <f>VLOOKUP($C1334,'Info on Coh Anal Stocks'!$A$6:$K$68,5,FALSE)</f>
        <v>4</v>
      </c>
      <c r="P1334" s="14">
        <f>VLOOKUP($C1334,'Info on Coh Anal Stocks'!$A$6:$K$68,6,FALSE)</f>
        <v>2</v>
      </c>
      <c r="Q1334" s="14">
        <f>VLOOKUP($C1334,'Info on Coh Anal Stocks'!$A$6:$K$68,7,FALSE)</f>
        <v>4</v>
      </c>
      <c r="R1334" s="14">
        <f>VLOOKUP($C1334,'Info on Coh Anal Stocks'!$A$6:$K$68,8,FALSE)</f>
        <v>6</v>
      </c>
      <c r="S1334" s="14">
        <f>VLOOKUP($C1334,'Info on Coh Anal Stocks'!$A$6:$K$68,9,FALSE)</f>
        <v>0</v>
      </c>
      <c r="T1334" s="14">
        <f>VLOOKUP($C1334,'Info on Coh Anal Stocks'!$A$6:$K$68,10,FALSE)</f>
        <v>3</v>
      </c>
      <c r="U1334">
        <f t="shared" si="85"/>
        <v>2002</v>
      </c>
      <c r="V1334" s="14">
        <f>VLOOKUP($C1334,'Info on Coh Anal Stocks'!$A$6:$K$68,10,FALSE)</f>
        <v>3</v>
      </c>
      <c r="W1334" t="str">
        <f t="shared" si="86"/>
        <v>ocean</v>
      </c>
      <c r="X1334">
        <f t="shared" si="83"/>
        <v>0</v>
      </c>
    </row>
    <row r="1335" spans="1:24" x14ac:dyDescent="0.25">
      <c r="A1335" s="14" t="str">
        <f t="shared" si="84"/>
        <v>SRH2002</v>
      </c>
      <c r="B1335" s="14" t="s">
        <v>36</v>
      </c>
      <c r="C1335" s="14" t="s">
        <v>81</v>
      </c>
      <c r="D1335" s="14">
        <v>2002</v>
      </c>
      <c r="E1335" s="19">
        <v>8.0167879999999995E-4</v>
      </c>
      <c r="F1335" s="14">
        <v>9.6383149999999997E-3</v>
      </c>
      <c r="G1335" s="14">
        <v>2.6930719999999998E-2</v>
      </c>
      <c r="H1335" s="14">
        <v>2</v>
      </c>
      <c r="I1335" s="14">
        <v>5</v>
      </c>
      <c r="J1335" s="14" t="s">
        <v>238</v>
      </c>
      <c r="K1335" s="14">
        <v>5</v>
      </c>
      <c r="L1335" s="14" t="str">
        <f>VLOOKUP($C1335,'Info on Coh Anal Stocks'!$A$6:$K$68,2,FALSE)</f>
        <v>ORC</v>
      </c>
      <c r="M1335" s="14" t="str">
        <f>VLOOKUP($C1335,'Info on Coh Anal Stocks'!$A$6:$K$68,3,FALSE)</f>
        <v>ORC</v>
      </c>
      <c r="N1335" s="14" t="str">
        <f>VLOOKUP($C1335,'Info on Coh Anal Stocks'!$A$6:$K$68,4,FALSE)</f>
        <v>Salmon River</v>
      </c>
      <c r="O1335" s="14">
        <f>VLOOKUP($C1335,'Info on Coh Anal Stocks'!$A$6:$K$68,5,FALSE)</f>
        <v>4</v>
      </c>
      <c r="P1335" s="14">
        <f>VLOOKUP($C1335,'Info on Coh Anal Stocks'!$A$6:$K$68,6,FALSE)</f>
        <v>2</v>
      </c>
      <c r="Q1335" s="14">
        <f>VLOOKUP($C1335,'Info on Coh Anal Stocks'!$A$6:$K$68,7,FALSE)</f>
        <v>4</v>
      </c>
      <c r="R1335" s="14">
        <f>VLOOKUP($C1335,'Info on Coh Anal Stocks'!$A$6:$K$68,8,FALSE)</f>
        <v>6</v>
      </c>
      <c r="S1335" s="14">
        <f>VLOOKUP($C1335,'Info on Coh Anal Stocks'!$A$6:$K$68,9,FALSE)</f>
        <v>0</v>
      </c>
      <c r="T1335" s="14">
        <f>VLOOKUP($C1335,'Info on Coh Anal Stocks'!$A$6:$K$68,10,FALSE)</f>
        <v>3</v>
      </c>
      <c r="U1335">
        <f t="shared" si="85"/>
        <v>2003</v>
      </c>
      <c r="V1335" s="14">
        <f>VLOOKUP($C1335,'Info on Coh Anal Stocks'!$A$6:$K$68,10,FALSE)</f>
        <v>3</v>
      </c>
      <c r="W1335" t="str">
        <f t="shared" si="86"/>
        <v>ocean</v>
      </c>
      <c r="X1335">
        <f t="shared" si="83"/>
        <v>0</v>
      </c>
    </row>
    <row r="1336" spans="1:24" x14ac:dyDescent="0.25">
      <c r="A1336" s="14" t="str">
        <f t="shared" si="84"/>
        <v>SRH2003</v>
      </c>
      <c r="B1336" s="14" t="s">
        <v>36</v>
      </c>
      <c r="C1336" s="14" t="s">
        <v>81</v>
      </c>
      <c r="D1336" s="14">
        <v>2003</v>
      </c>
      <c r="E1336" s="14">
        <v>3.575335E-4</v>
      </c>
      <c r="F1336" s="14">
        <v>2.336075E-3</v>
      </c>
      <c r="G1336" s="14">
        <v>6.3141359999999997E-3</v>
      </c>
      <c r="H1336" s="14">
        <v>2</v>
      </c>
      <c r="I1336" s="14">
        <v>5</v>
      </c>
      <c r="J1336" s="14" t="s">
        <v>238</v>
      </c>
      <c r="K1336" s="14">
        <v>5</v>
      </c>
      <c r="L1336" s="14" t="str">
        <f>VLOOKUP($C1336,'Info on Coh Anal Stocks'!$A$6:$K$68,2,FALSE)</f>
        <v>ORC</v>
      </c>
      <c r="M1336" s="14" t="str">
        <f>VLOOKUP($C1336,'Info on Coh Anal Stocks'!$A$6:$K$68,3,FALSE)</f>
        <v>ORC</v>
      </c>
      <c r="N1336" s="14" t="str">
        <f>VLOOKUP($C1336,'Info on Coh Anal Stocks'!$A$6:$K$68,4,FALSE)</f>
        <v>Salmon River</v>
      </c>
      <c r="O1336" s="14">
        <f>VLOOKUP($C1336,'Info on Coh Anal Stocks'!$A$6:$K$68,5,FALSE)</f>
        <v>4</v>
      </c>
      <c r="P1336" s="14">
        <f>VLOOKUP($C1336,'Info on Coh Anal Stocks'!$A$6:$K$68,6,FALSE)</f>
        <v>2</v>
      </c>
      <c r="Q1336" s="14">
        <f>VLOOKUP($C1336,'Info on Coh Anal Stocks'!$A$6:$K$68,7,FALSE)</f>
        <v>4</v>
      </c>
      <c r="R1336" s="14">
        <f>VLOOKUP($C1336,'Info on Coh Anal Stocks'!$A$6:$K$68,8,FALSE)</f>
        <v>6</v>
      </c>
      <c r="S1336" s="14">
        <f>VLOOKUP($C1336,'Info on Coh Anal Stocks'!$A$6:$K$68,9,FALSE)</f>
        <v>0</v>
      </c>
      <c r="T1336" s="14">
        <f>VLOOKUP($C1336,'Info on Coh Anal Stocks'!$A$6:$K$68,10,FALSE)</f>
        <v>3</v>
      </c>
      <c r="U1336">
        <f t="shared" si="85"/>
        <v>2004</v>
      </c>
      <c r="V1336" s="14">
        <f>VLOOKUP($C1336,'Info on Coh Anal Stocks'!$A$6:$K$68,10,FALSE)</f>
        <v>3</v>
      </c>
      <c r="W1336" t="str">
        <f t="shared" si="86"/>
        <v>ocean</v>
      </c>
      <c r="X1336">
        <f t="shared" si="83"/>
        <v>0</v>
      </c>
    </row>
    <row r="1337" spans="1:24" x14ac:dyDescent="0.25">
      <c r="A1337" s="14" t="str">
        <f t="shared" si="84"/>
        <v>SRH2004</v>
      </c>
      <c r="B1337" s="14" t="s">
        <v>36</v>
      </c>
      <c r="C1337" s="14" t="s">
        <v>81</v>
      </c>
      <c r="D1337" s="14">
        <v>2004</v>
      </c>
      <c r="E1337" s="14">
        <v>1.0091869999999999E-3</v>
      </c>
      <c r="F1337" s="14">
        <v>1.540265E-2</v>
      </c>
      <c r="G1337" s="14">
        <v>4.5414589999999998E-2</v>
      </c>
      <c r="H1337" s="14">
        <v>2</v>
      </c>
      <c r="I1337" s="14">
        <v>5</v>
      </c>
      <c r="J1337" s="14" t="s">
        <v>238</v>
      </c>
      <c r="K1337" s="14">
        <v>5</v>
      </c>
      <c r="L1337" s="14" t="str">
        <f>VLOOKUP($C1337,'Info on Coh Anal Stocks'!$A$6:$K$68,2,FALSE)</f>
        <v>ORC</v>
      </c>
      <c r="M1337" s="14" t="str">
        <f>VLOOKUP($C1337,'Info on Coh Anal Stocks'!$A$6:$K$68,3,FALSE)</f>
        <v>ORC</v>
      </c>
      <c r="N1337" s="14" t="str">
        <f>VLOOKUP($C1337,'Info on Coh Anal Stocks'!$A$6:$K$68,4,FALSE)</f>
        <v>Salmon River</v>
      </c>
      <c r="O1337" s="14">
        <f>VLOOKUP($C1337,'Info on Coh Anal Stocks'!$A$6:$K$68,5,FALSE)</f>
        <v>4</v>
      </c>
      <c r="P1337" s="14">
        <f>VLOOKUP($C1337,'Info on Coh Anal Stocks'!$A$6:$K$68,6,FALSE)</f>
        <v>2</v>
      </c>
      <c r="Q1337" s="14">
        <f>VLOOKUP($C1337,'Info on Coh Anal Stocks'!$A$6:$K$68,7,FALSE)</f>
        <v>4</v>
      </c>
      <c r="R1337" s="14">
        <f>VLOOKUP($C1337,'Info on Coh Anal Stocks'!$A$6:$K$68,8,FALSE)</f>
        <v>6</v>
      </c>
      <c r="S1337" s="14">
        <f>VLOOKUP($C1337,'Info on Coh Anal Stocks'!$A$6:$K$68,9,FALSE)</f>
        <v>0</v>
      </c>
      <c r="T1337" s="14">
        <f>VLOOKUP($C1337,'Info on Coh Anal Stocks'!$A$6:$K$68,10,FALSE)</f>
        <v>3</v>
      </c>
      <c r="U1337">
        <f t="shared" si="85"/>
        <v>2005</v>
      </c>
      <c r="V1337" s="14">
        <f>VLOOKUP($C1337,'Info on Coh Anal Stocks'!$A$6:$K$68,10,FALSE)</f>
        <v>3</v>
      </c>
      <c r="W1337" t="str">
        <f t="shared" si="86"/>
        <v>ocean</v>
      </c>
      <c r="X1337">
        <f t="shared" si="83"/>
        <v>0</v>
      </c>
    </row>
    <row r="1338" spans="1:24" x14ac:dyDescent="0.25">
      <c r="A1338" s="14" t="str">
        <f t="shared" si="84"/>
        <v>SRH2005</v>
      </c>
      <c r="B1338" s="14" t="s">
        <v>36</v>
      </c>
      <c r="C1338" s="14" t="s">
        <v>81</v>
      </c>
      <c r="D1338" s="14">
        <v>2005</v>
      </c>
      <c r="E1338" s="14">
        <v>5.2290520000000001E-4</v>
      </c>
      <c r="F1338" s="14">
        <v>1.091057E-2</v>
      </c>
      <c r="G1338" s="14">
        <v>3.0963250000000001E-2</v>
      </c>
      <c r="H1338" s="14">
        <v>2</v>
      </c>
      <c r="I1338" s="14">
        <v>5</v>
      </c>
      <c r="J1338" s="14" t="s">
        <v>238</v>
      </c>
      <c r="K1338" s="14">
        <v>5</v>
      </c>
      <c r="L1338" s="14" t="str">
        <f>VLOOKUP($C1338,'Info on Coh Anal Stocks'!$A$6:$K$68,2,FALSE)</f>
        <v>ORC</v>
      </c>
      <c r="M1338" s="14" t="str">
        <f>VLOOKUP($C1338,'Info on Coh Anal Stocks'!$A$6:$K$68,3,FALSE)</f>
        <v>ORC</v>
      </c>
      <c r="N1338" s="14" t="str">
        <f>VLOOKUP($C1338,'Info on Coh Anal Stocks'!$A$6:$K$68,4,FALSE)</f>
        <v>Salmon River</v>
      </c>
      <c r="O1338" s="14">
        <f>VLOOKUP($C1338,'Info on Coh Anal Stocks'!$A$6:$K$68,5,FALSE)</f>
        <v>4</v>
      </c>
      <c r="P1338" s="14">
        <f>VLOOKUP($C1338,'Info on Coh Anal Stocks'!$A$6:$K$68,6,FALSE)</f>
        <v>2</v>
      </c>
      <c r="Q1338" s="14">
        <f>VLOOKUP($C1338,'Info on Coh Anal Stocks'!$A$6:$K$68,7,FALSE)</f>
        <v>4</v>
      </c>
      <c r="R1338" s="14">
        <f>VLOOKUP($C1338,'Info on Coh Anal Stocks'!$A$6:$K$68,8,FALSE)</f>
        <v>6</v>
      </c>
      <c r="S1338" s="14">
        <f>VLOOKUP($C1338,'Info on Coh Anal Stocks'!$A$6:$K$68,9,FALSE)</f>
        <v>0</v>
      </c>
      <c r="T1338" s="14">
        <f>VLOOKUP($C1338,'Info on Coh Anal Stocks'!$A$6:$K$68,10,FALSE)</f>
        <v>3</v>
      </c>
      <c r="U1338">
        <f t="shared" si="85"/>
        <v>2006</v>
      </c>
      <c r="V1338" s="14">
        <f>VLOOKUP($C1338,'Info on Coh Anal Stocks'!$A$6:$K$68,10,FALSE)</f>
        <v>3</v>
      </c>
      <c r="W1338" t="str">
        <f t="shared" si="86"/>
        <v>ocean</v>
      </c>
      <c r="X1338">
        <f t="shared" si="83"/>
        <v>0</v>
      </c>
    </row>
    <row r="1339" spans="1:24" x14ac:dyDescent="0.25">
      <c r="A1339" s="14" t="str">
        <f t="shared" si="84"/>
        <v>SRH2006</v>
      </c>
      <c r="B1339" s="14" t="s">
        <v>36</v>
      </c>
      <c r="C1339" s="14" t="s">
        <v>81</v>
      </c>
      <c r="D1339" s="14">
        <v>2006</v>
      </c>
      <c r="E1339" s="14">
        <v>7.0553819999999998E-4</v>
      </c>
      <c r="F1339" s="14">
        <v>1.172429E-2</v>
      </c>
      <c r="G1339" s="14">
        <v>3.367709E-2</v>
      </c>
      <c r="H1339" s="14">
        <v>2</v>
      </c>
      <c r="I1339" s="14">
        <v>5</v>
      </c>
      <c r="J1339" s="14" t="s">
        <v>238</v>
      </c>
      <c r="K1339" s="14">
        <v>5</v>
      </c>
      <c r="L1339" s="14" t="str">
        <f>VLOOKUP($C1339,'Info on Coh Anal Stocks'!$A$6:$K$68,2,FALSE)</f>
        <v>ORC</v>
      </c>
      <c r="M1339" s="14" t="str">
        <f>VLOOKUP($C1339,'Info on Coh Anal Stocks'!$A$6:$K$68,3,FALSE)</f>
        <v>ORC</v>
      </c>
      <c r="N1339" s="14" t="str">
        <f>VLOOKUP($C1339,'Info on Coh Anal Stocks'!$A$6:$K$68,4,FALSE)</f>
        <v>Salmon River</v>
      </c>
      <c r="O1339" s="14">
        <f>VLOOKUP($C1339,'Info on Coh Anal Stocks'!$A$6:$K$68,5,FALSE)</f>
        <v>4</v>
      </c>
      <c r="P1339" s="14">
        <f>VLOOKUP($C1339,'Info on Coh Anal Stocks'!$A$6:$K$68,6,FALSE)</f>
        <v>2</v>
      </c>
      <c r="Q1339" s="14">
        <f>VLOOKUP($C1339,'Info on Coh Anal Stocks'!$A$6:$K$68,7,FALSE)</f>
        <v>4</v>
      </c>
      <c r="R1339" s="14">
        <f>VLOOKUP($C1339,'Info on Coh Anal Stocks'!$A$6:$K$68,8,FALSE)</f>
        <v>6</v>
      </c>
      <c r="S1339" s="14">
        <f>VLOOKUP($C1339,'Info on Coh Anal Stocks'!$A$6:$K$68,9,FALSE)</f>
        <v>0</v>
      </c>
      <c r="T1339" s="14">
        <f>VLOOKUP($C1339,'Info on Coh Anal Stocks'!$A$6:$K$68,10,FALSE)</f>
        <v>3</v>
      </c>
      <c r="U1339">
        <f t="shared" si="85"/>
        <v>2007</v>
      </c>
      <c r="V1339" s="14">
        <f>VLOOKUP($C1339,'Info on Coh Anal Stocks'!$A$6:$K$68,10,FALSE)</f>
        <v>3</v>
      </c>
      <c r="W1339" t="str">
        <f t="shared" si="86"/>
        <v>ocean</v>
      </c>
      <c r="X1339">
        <f t="shared" si="83"/>
        <v>0</v>
      </c>
    </row>
    <row r="1340" spans="1:24" x14ac:dyDescent="0.25">
      <c r="A1340" s="14" t="str">
        <f t="shared" si="84"/>
        <v>SRH2007</v>
      </c>
      <c r="B1340" s="14" t="s">
        <v>36</v>
      </c>
      <c r="C1340" s="14" t="s">
        <v>81</v>
      </c>
      <c r="D1340" s="14">
        <v>2007</v>
      </c>
      <c r="E1340" s="14">
        <v>1.5472350000000001E-3</v>
      </c>
      <c r="F1340" s="14">
        <v>2.6162270000000001E-2</v>
      </c>
      <c r="G1340" s="14">
        <v>7.1615579999999998E-2</v>
      </c>
      <c r="H1340" s="14">
        <v>2</v>
      </c>
      <c r="I1340" s="14">
        <v>5</v>
      </c>
      <c r="J1340" s="14" t="s">
        <v>238</v>
      </c>
      <c r="K1340" s="14">
        <v>5</v>
      </c>
      <c r="L1340" s="14" t="str">
        <f>VLOOKUP($C1340,'Info on Coh Anal Stocks'!$A$6:$K$68,2,FALSE)</f>
        <v>ORC</v>
      </c>
      <c r="M1340" s="14" t="str">
        <f>VLOOKUP($C1340,'Info on Coh Anal Stocks'!$A$6:$K$68,3,FALSE)</f>
        <v>ORC</v>
      </c>
      <c r="N1340" s="14" t="str">
        <f>VLOOKUP($C1340,'Info on Coh Anal Stocks'!$A$6:$K$68,4,FALSE)</f>
        <v>Salmon River</v>
      </c>
      <c r="O1340" s="14">
        <f>VLOOKUP($C1340,'Info on Coh Anal Stocks'!$A$6:$K$68,5,FALSE)</f>
        <v>4</v>
      </c>
      <c r="P1340" s="14">
        <f>VLOOKUP($C1340,'Info on Coh Anal Stocks'!$A$6:$K$68,6,FALSE)</f>
        <v>2</v>
      </c>
      <c r="Q1340" s="14">
        <f>VLOOKUP($C1340,'Info on Coh Anal Stocks'!$A$6:$K$68,7,FALSE)</f>
        <v>4</v>
      </c>
      <c r="R1340" s="14">
        <f>VLOOKUP($C1340,'Info on Coh Anal Stocks'!$A$6:$K$68,8,FALSE)</f>
        <v>6</v>
      </c>
      <c r="S1340" s="14">
        <f>VLOOKUP($C1340,'Info on Coh Anal Stocks'!$A$6:$K$68,9,FALSE)</f>
        <v>0</v>
      </c>
      <c r="T1340" s="14">
        <f>VLOOKUP($C1340,'Info on Coh Anal Stocks'!$A$6:$K$68,10,FALSE)</f>
        <v>3</v>
      </c>
      <c r="U1340">
        <f t="shared" si="85"/>
        <v>2008</v>
      </c>
      <c r="V1340" s="14">
        <f>VLOOKUP($C1340,'Info on Coh Anal Stocks'!$A$6:$K$68,10,FALSE)</f>
        <v>3</v>
      </c>
      <c r="W1340" t="str">
        <f t="shared" si="86"/>
        <v>ocean</v>
      </c>
      <c r="X1340">
        <f t="shared" si="83"/>
        <v>0</v>
      </c>
    </row>
    <row r="1341" spans="1:24" x14ac:dyDescent="0.25">
      <c r="A1341" s="14" t="str">
        <f t="shared" si="84"/>
        <v>SRH2008</v>
      </c>
      <c r="B1341" s="14" t="s">
        <v>36</v>
      </c>
      <c r="C1341" s="14" t="s">
        <v>81</v>
      </c>
      <c r="D1341" s="14">
        <v>2008</v>
      </c>
      <c r="E1341" s="14">
        <v>2.2200119999999999E-3</v>
      </c>
      <c r="F1341" s="14">
        <v>2.9137079999999999E-2</v>
      </c>
      <c r="G1341" s="14">
        <v>7.7255009999999999E-2</v>
      </c>
      <c r="H1341" s="14">
        <v>2</v>
      </c>
      <c r="I1341" s="14">
        <v>5</v>
      </c>
      <c r="J1341" s="14" t="s">
        <v>238</v>
      </c>
      <c r="K1341" s="14">
        <v>5</v>
      </c>
      <c r="L1341" s="14" t="str">
        <f>VLOOKUP($C1341,'Info on Coh Anal Stocks'!$A$6:$K$68,2,FALSE)</f>
        <v>ORC</v>
      </c>
      <c r="M1341" s="14" t="str">
        <f>VLOOKUP($C1341,'Info on Coh Anal Stocks'!$A$6:$K$68,3,FALSE)</f>
        <v>ORC</v>
      </c>
      <c r="N1341" s="14" t="str">
        <f>VLOOKUP($C1341,'Info on Coh Anal Stocks'!$A$6:$K$68,4,FALSE)</f>
        <v>Salmon River</v>
      </c>
      <c r="O1341" s="14">
        <f>VLOOKUP($C1341,'Info on Coh Anal Stocks'!$A$6:$K$68,5,FALSE)</f>
        <v>4</v>
      </c>
      <c r="P1341" s="14">
        <f>VLOOKUP($C1341,'Info on Coh Anal Stocks'!$A$6:$K$68,6,FALSE)</f>
        <v>2</v>
      </c>
      <c r="Q1341" s="14">
        <f>VLOOKUP($C1341,'Info on Coh Anal Stocks'!$A$6:$K$68,7,FALSE)</f>
        <v>4</v>
      </c>
      <c r="R1341" s="14">
        <f>VLOOKUP($C1341,'Info on Coh Anal Stocks'!$A$6:$K$68,8,FALSE)</f>
        <v>6</v>
      </c>
      <c r="S1341" s="14">
        <f>VLOOKUP($C1341,'Info on Coh Anal Stocks'!$A$6:$K$68,9,FALSE)</f>
        <v>0</v>
      </c>
      <c r="T1341" s="14">
        <f>VLOOKUP($C1341,'Info on Coh Anal Stocks'!$A$6:$K$68,10,FALSE)</f>
        <v>3</v>
      </c>
      <c r="U1341">
        <f t="shared" si="85"/>
        <v>2009</v>
      </c>
      <c r="V1341" s="14">
        <f>VLOOKUP($C1341,'Info on Coh Anal Stocks'!$A$6:$K$68,10,FALSE)</f>
        <v>3</v>
      </c>
      <c r="W1341" t="str">
        <f t="shared" si="86"/>
        <v>ocean</v>
      </c>
      <c r="X1341">
        <f t="shared" si="83"/>
        <v>0</v>
      </c>
    </row>
    <row r="1342" spans="1:24" x14ac:dyDescent="0.25">
      <c r="A1342" s="14" t="str">
        <f t="shared" si="84"/>
        <v>SRH2009</v>
      </c>
      <c r="B1342" s="14" t="s">
        <v>36</v>
      </c>
      <c r="C1342" s="14" t="s">
        <v>81</v>
      </c>
      <c r="D1342" s="14">
        <v>2009</v>
      </c>
      <c r="E1342" s="14">
        <v>3.173744E-3</v>
      </c>
      <c r="F1342" s="14">
        <v>5.4776159999999997E-2</v>
      </c>
      <c r="G1342" s="14">
        <v>0.15896560000000001</v>
      </c>
      <c r="H1342" s="14">
        <v>2</v>
      </c>
      <c r="I1342" s="14">
        <v>5</v>
      </c>
      <c r="J1342" s="14" t="s">
        <v>238</v>
      </c>
      <c r="K1342" s="14">
        <v>5</v>
      </c>
      <c r="L1342" s="14" t="str">
        <f>VLOOKUP($C1342,'Info on Coh Anal Stocks'!$A$6:$K$68,2,FALSE)</f>
        <v>ORC</v>
      </c>
      <c r="M1342" s="14" t="str">
        <f>VLOOKUP($C1342,'Info on Coh Anal Stocks'!$A$6:$K$68,3,FALSE)</f>
        <v>ORC</v>
      </c>
      <c r="N1342" s="14" t="str">
        <f>VLOOKUP($C1342,'Info on Coh Anal Stocks'!$A$6:$K$68,4,FALSE)</f>
        <v>Salmon River</v>
      </c>
      <c r="O1342" s="14">
        <f>VLOOKUP($C1342,'Info on Coh Anal Stocks'!$A$6:$K$68,5,FALSE)</f>
        <v>4</v>
      </c>
      <c r="P1342" s="14">
        <f>VLOOKUP($C1342,'Info on Coh Anal Stocks'!$A$6:$K$68,6,FALSE)</f>
        <v>2</v>
      </c>
      <c r="Q1342" s="14">
        <f>VLOOKUP($C1342,'Info on Coh Anal Stocks'!$A$6:$K$68,7,FALSE)</f>
        <v>4</v>
      </c>
      <c r="R1342" s="14">
        <f>VLOOKUP($C1342,'Info on Coh Anal Stocks'!$A$6:$K$68,8,FALSE)</f>
        <v>6</v>
      </c>
      <c r="S1342" s="14">
        <f>VLOOKUP($C1342,'Info on Coh Anal Stocks'!$A$6:$K$68,9,FALSE)</f>
        <v>0</v>
      </c>
      <c r="T1342" s="14">
        <f>VLOOKUP($C1342,'Info on Coh Anal Stocks'!$A$6:$K$68,10,FALSE)</f>
        <v>3</v>
      </c>
      <c r="U1342">
        <f t="shared" si="85"/>
        <v>2010</v>
      </c>
      <c r="V1342" s="14">
        <f>VLOOKUP($C1342,'Info on Coh Anal Stocks'!$A$6:$K$68,10,FALSE)</f>
        <v>3</v>
      </c>
      <c r="W1342" t="str">
        <f t="shared" si="86"/>
        <v>ocean</v>
      </c>
      <c r="X1342">
        <f t="shared" si="83"/>
        <v>0</v>
      </c>
    </row>
    <row r="1343" spans="1:24" x14ac:dyDescent="0.25">
      <c r="A1343" s="14" t="str">
        <f t="shared" si="84"/>
        <v>SRH2010</v>
      </c>
      <c r="B1343" s="14" t="s">
        <v>36</v>
      </c>
      <c r="C1343" s="14" t="s">
        <v>81</v>
      </c>
      <c r="D1343" s="14">
        <v>2010</v>
      </c>
      <c r="E1343" s="14">
        <v>1.9795139999999999E-3</v>
      </c>
      <c r="F1343" s="14">
        <v>5.6910919999999997E-2</v>
      </c>
      <c r="G1343" s="14">
        <v>0.16303790000000001</v>
      </c>
      <c r="H1343" s="14">
        <v>2</v>
      </c>
      <c r="I1343" s="14">
        <v>5</v>
      </c>
      <c r="J1343" s="14" t="s">
        <v>238</v>
      </c>
      <c r="K1343" s="14">
        <v>5</v>
      </c>
      <c r="L1343" s="14" t="str">
        <f>VLOOKUP($C1343,'Info on Coh Anal Stocks'!$A$6:$K$68,2,FALSE)</f>
        <v>ORC</v>
      </c>
      <c r="M1343" s="14" t="str">
        <f>VLOOKUP($C1343,'Info on Coh Anal Stocks'!$A$6:$K$68,3,FALSE)</f>
        <v>ORC</v>
      </c>
      <c r="N1343" s="14" t="str">
        <f>VLOOKUP($C1343,'Info on Coh Anal Stocks'!$A$6:$K$68,4,FALSE)</f>
        <v>Salmon River</v>
      </c>
      <c r="O1343" s="14">
        <f>VLOOKUP($C1343,'Info on Coh Anal Stocks'!$A$6:$K$68,5,FALSE)</f>
        <v>4</v>
      </c>
      <c r="P1343" s="14">
        <f>VLOOKUP($C1343,'Info on Coh Anal Stocks'!$A$6:$K$68,6,FALSE)</f>
        <v>2</v>
      </c>
      <c r="Q1343" s="14">
        <f>VLOOKUP($C1343,'Info on Coh Anal Stocks'!$A$6:$K$68,7,FALSE)</f>
        <v>4</v>
      </c>
      <c r="R1343" s="14">
        <f>VLOOKUP($C1343,'Info on Coh Anal Stocks'!$A$6:$K$68,8,FALSE)</f>
        <v>6</v>
      </c>
      <c r="S1343" s="14">
        <f>VLOOKUP($C1343,'Info on Coh Anal Stocks'!$A$6:$K$68,9,FALSE)</f>
        <v>0</v>
      </c>
      <c r="T1343" s="14">
        <f>VLOOKUP($C1343,'Info on Coh Anal Stocks'!$A$6:$K$68,10,FALSE)</f>
        <v>3</v>
      </c>
      <c r="U1343">
        <f t="shared" si="85"/>
        <v>2011</v>
      </c>
      <c r="V1343" s="14">
        <f>VLOOKUP($C1343,'Info on Coh Anal Stocks'!$A$6:$K$68,10,FALSE)</f>
        <v>3</v>
      </c>
      <c r="W1343" t="str">
        <f t="shared" si="86"/>
        <v>ocean</v>
      </c>
      <c r="X1343">
        <f t="shared" si="83"/>
        <v>0</v>
      </c>
    </row>
    <row r="1344" spans="1:24" x14ac:dyDescent="0.25">
      <c r="A1344" s="14" t="str">
        <f t="shared" si="84"/>
        <v>SRH2011</v>
      </c>
      <c r="B1344" s="14" t="s">
        <v>36</v>
      </c>
      <c r="C1344" s="14" t="s">
        <v>81</v>
      </c>
      <c r="D1344" s="14">
        <v>2011</v>
      </c>
      <c r="E1344" s="14">
        <v>1.5571269999999999E-3</v>
      </c>
      <c r="F1344" s="14">
        <v>3.9683820000000002E-2</v>
      </c>
      <c r="G1344" s="14">
        <v>0.15329390000000001</v>
      </c>
      <c r="H1344" s="14">
        <v>2</v>
      </c>
      <c r="I1344" s="14">
        <v>5</v>
      </c>
      <c r="J1344" s="14" t="s">
        <v>239</v>
      </c>
      <c r="K1344" s="14">
        <v>4</v>
      </c>
      <c r="L1344" s="14" t="str">
        <f>VLOOKUP($C1344,'Info on Coh Anal Stocks'!$A$6:$K$68,2,FALSE)</f>
        <v>ORC</v>
      </c>
      <c r="M1344" s="14" t="str">
        <f>VLOOKUP($C1344,'Info on Coh Anal Stocks'!$A$6:$K$68,3,FALSE)</f>
        <v>ORC</v>
      </c>
      <c r="N1344" s="14" t="str">
        <f>VLOOKUP($C1344,'Info on Coh Anal Stocks'!$A$6:$K$68,4,FALSE)</f>
        <v>Salmon River</v>
      </c>
      <c r="O1344" s="14">
        <f>VLOOKUP($C1344,'Info on Coh Anal Stocks'!$A$6:$K$68,5,FALSE)</f>
        <v>4</v>
      </c>
      <c r="P1344" s="14">
        <f>VLOOKUP($C1344,'Info on Coh Anal Stocks'!$A$6:$K$68,6,FALSE)</f>
        <v>2</v>
      </c>
      <c r="Q1344" s="14">
        <f>VLOOKUP($C1344,'Info on Coh Anal Stocks'!$A$6:$K$68,7,FALSE)</f>
        <v>4</v>
      </c>
      <c r="R1344" s="14">
        <f>VLOOKUP($C1344,'Info on Coh Anal Stocks'!$A$6:$K$68,8,FALSE)</f>
        <v>6</v>
      </c>
      <c r="S1344" s="14">
        <f>VLOOKUP($C1344,'Info on Coh Anal Stocks'!$A$6:$K$68,9,FALSE)</f>
        <v>0</v>
      </c>
      <c r="T1344" s="14">
        <f>VLOOKUP($C1344,'Info on Coh Anal Stocks'!$A$6:$K$68,10,FALSE)</f>
        <v>3</v>
      </c>
      <c r="U1344">
        <f t="shared" si="85"/>
        <v>2012</v>
      </c>
      <c r="V1344" s="14">
        <f>VLOOKUP($C1344,'Info on Coh Anal Stocks'!$A$6:$K$68,10,FALSE)</f>
        <v>3</v>
      </c>
      <c r="W1344" t="str">
        <f t="shared" si="86"/>
        <v>ocean</v>
      </c>
      <c r="X1344">
        <f t="shared" si="83"/>
        <v>1</v>
      </c>
    </row>
    <row r="1345" spans="1:24" x14ac:dyDescent="0.25">
      <c r="A1345" s="14" t="str">
        <f t="shared" si="84"/>
        <v>SRH2012</v>
      </c>
      <c r="B1345" s="14" t="s">
        <v>36</v>
      </c>
      <c r="C1345" s="14" t="s">
        <v>81</v>
      </c>
      <c r="D1345" s="14">
        <v>2012</v>
      </c>
      <c r="E1345" s="14">
        <v>4.3963070000000003E-3</v>
      </c>
      <c r="F1345" s="14">
        <v>3.2359180000000001E-2</v>
      </c>
      <c r="G1345" s="14">
        <v>0.36456539999999998</v>
      </c>
      <c r="H1345" s="14">
        <v>2</v>
      </c>
      <c r="I1345" s="14">
        <v>5</v>
      </c>
      <c r="J1345" s="14" t="s">
        <v>239</v>
      </c>
      <c r="K1345" s="14">
        <v>3</v>
      </c>
      <c r="L1345" s="14" t="str">
        <f>VLOOKUP($C1345,'Info on Coh Anal Stocks'!$A$6:$K$68,2,FALSE)</f>
        <v>ORC</v>
      </c>
      <c r="M1345" s="14" t="str">
        <f>VLOOKUP($C1345,'Info on Coh Anal Stocks'!$A$6:$K$68,3,FALSE)</f>
        <v>ORC</v>
      </c>
      <c r="N1345" s="14" t="str">
        <f>VLOOKUP($C1345,'Info on Coh Anal Stocks'!$A$6:$K$68,4,FALSE)</f>
        <v>Salmon River</v>
      </c>
      <c r="O1345" s="14">
        <f>VLOOKUP($C1345,'Info on Coh Anal Stocks'!$A$6:$K$68,5,FALSE)</f>
        <v>4</v>
      </c>
      <c r="P1345" s="14">
        <f>VLOOKUP($C1345,'Info on Coh Anal Stocks'!$A$6:$K$68,6,FALSE)</f>
        <v>2</v>
      </c>
      <c r="Q1345" s="14">
        <f>VLOOKUP($C1345,'Info on Coh Anal Stocks'!$A$6:$K$68,7,FALSE)</f>
        <v>4</v>
      </c>
      <c r="R1345" s="14">
        <f>VLOOKUP($C1345,'Info on Coh Anal Stocks'!$A$6:$K$68,8,FALSE)</f>
        <v>6</v>
      </c>
      <c r="S1345" s="14">
        <f>VLOOKUP($C1345,'Info on Coh Anal Stocks'!$A$6:$K$68,9,FALSE)</f>
        <v>0</v>
      </c>
      <c r="T1345" s="14">
        <f>VLOOKUP($C1345,'Info on Coh Anal Stocks'!$A$6:$K$68,10,FALSE)</f>
        <v>3</v>
      </c>
      <c r="U1345">
        <f t="shared" si="85"/>
        <v>2013</v>
      </c>
      <c r="V1345" s="14">
        <f>VLOOKUP($C1345,'Info on Coh Anal Stocks'!$A$6:$K$68,10,FALSE)</f>
        <v>3</v>
      </c>
      <c r="W1345" t="str">
        <f t="shared" si="86"/>
        <v>ocean</v>
      </c>
      <c r="X1345">
        <f t="shared" si="83"/>
        <v>2</v>
      </c>
    </row>
    <row r="1346" spans="1:24" x14ac:dyDescent="0.25">
      <c r="A1346" s="14" t="str">
        <f t="shared" si="84"/>
        <v>SRH2013</v>
      </c>
      <c r="B1346" s="14" t="s">
        <v>36</v>
      </c>
      <c r="C1346" s="14" t="s">
        <v>81</v>
      </c>
      <c r="D1346" s="14">
        <v>2013</v>
      </c>
      <c r="E1346" s="14">
        <v>1.025495E-3</v>
      </c>
      <c r="F1346" s="14">
        <v>1.025495E-3</v>
      </c>
      <c r="G1346" s="14">
        <v>5.4771109999999998E-2</v>
      </c>
      <c r="H1346" s="14">
        <v>2</v>
      </c>
      <c r="I1346" s="14">
        <v>5</v>
      </c>
      <c r="J1346" s="14" t="s">
        <v>239</v>
      </c>
      <c r="K1346" s="14">
        <v>2</v>
      </c>
      <c r="L1346" s="14" t="str">
        <f>VLOOKUP($C1346,'Info on Coh Anal Stocks'!$A$6:$K$68,2,FALSE)</f>
        <v>ORC</v>
      </c>
      <c r="M1346" s="14" t="str">
        <f>VLOOKUP($C1346,'Info on Coh Anal Stocks'!$A$6:$K$68,3,FALSE)</f>
        <v>ORC</v>
      </c>
      <c r="N1346" s="14" t="str">
        <f>VLOOKUP($C1346,'Info on Coh Anal Stocks'!$A$6:$K$68,4,FALSE)</f>
        <v>Salmon River</v>
      </c>
      <c r="O1346" s="14">
        <f>VLOOKUP($C1346,'Info on Coh Anal Stocks'!$A$6:$K$68,5,FALSE)</f>
        <v>4</v>
      </c>
      <c r="P1346" s="14">
        <f>VLOOKUP($C1346,'Info on Coh Anal Stocks'!$A$6:$K$68,6,FALSE)</f>
        <v>2</v>
      </c>
      <c r="Q1346" s="14">
        <f>VLOOKUP($C1346,'Info on Coh Anal Stocks'!$A$6:$K$68,7,FALSE)</f>
        <v>4</v>
      </c>
      <c r="R1346" s="14">
        <f>VLOOKUP($C1346,'Info on Coh Anal Stocks'!$A$6:$K$68,8,FALSE)</f>
        <v>6</v>
      </c>
      <c r="S1346" s="14">
        <f>VLOOKUP($C1346,'Info on Coh Anal Stocks'!$A$6:$K$68,9,FALSE)</f>
        <v>0</v>
      </c>
      <c r="T1346" s="14">
        <f>VLOOKUP($C1346,'Info on Coh Anal Stocks'!$A$6:$K$68,10,FALSE)</f>
        <v>3</v>
      </c>
      <c r="U1346">
        <f t="shared" si="85"/>
        <v>2014</v>
      </c>
      <c r="V1346" s="14">
        <f>VLOOKUP($C1346,'Info on Coh Anal Stocks'!$A$6:$K$68,10,FALSE)</f>
        <v>3</v>
      </c>
      <c r="W1346" t="str">
        <f t="shared" si="86"/>
        <v>ocean</v>
      </c>
      <c r="X1346">
        <f t="shared" si="83"/>
        <v>3</v>
      </c>
    </row>
    <row r="1347" spans="1:24" x14ac:dyDescent="0.25">
      <c r="A1347" s="14" t="str">
        <f t="shared" si="84"/>
        <v>SSF1994</v>
      </c>
      <c r="B1347" s="14" t="s">
        <v>36</v>
      </c>
      <c r="C1347" s="14" t="s">
        <v>83</v>
      </c>
      <c r="D1347" s="14">
        <v>1994</v>
      </c>
      <c r="E1347" s="19">
        <v>3.036299E-5</v>
      </c>
      <c r="F1347" s="14">
        <v>7.3309489999999998E-4</v>
      </c>
      <c r="G1347" s="14">
        <v>2.1951380000000001E-3</v>
      </c>
      <c r="H1347" s="14">
        <v>2</v>
      </c>
      <c r="I1347" s="14">
        <v>5</v>
      </c>
      <c r="J1347" s="14" t="s">
        <v>238</v>
      </c>
      <c r="K1347" s="14">
        <v>5</v>
      </c>
      <c r="L1347" s="14" t="str">
        <f>VLOOKUP($C1347,'Info on Coh Anal Stocks'!$A$6:$K$68,2,FALSE)</f>
        <v>PS</v>
      </c>
      <c r="M1347" s="14" t="str">
        <f>VLOOKUP($C1347,'Info on Coh Anal Stocks'!$A$6:$K$68,3,FALSE)</f>
        <v>NPS</v>
      </c>
      <c r="N1347" s="14" t="str">
        <f>VLOOKUP($C1347,'Info on Coh Anal Stocks'!$A$6:$K$68,4,FALSE)</f>
        <v>Skagit Summer Fingerling</v>
      </c>
      <c r="O1347" s="14">
        <f>VLOOKUP($C1347,'Info on Coh Anal Stocks'!$A$6:$K$68,5,FALSE)</f>
        <v>3</v>
      </c>
      <c r="P1347" s="14">
        <f>VLOOKUP($C1347,'Info on Coh Anal Stocks'!$A$6:$K$68,6,FALSE)</f>
        <v>2</v>
      </c>
      <c r="Q1347" s="14">
        <f>VLOOKUP($C1347,'Info on Coh Anal Stocks'!$A$6:$K$68,7,FALSE)</f>
        <v>4</v>
      </c>
      <c r="R1347" s="14">
        <f>VLOOKUP($C1347,'Info on Coh Anal Stocks'!$A$6:$K$68,8,FALSE)</f>
        <v>5</v>
      </c>
      <c r="S1347" s="14">
        <f>VLOOKUP($C1347,'Info on Coh Anal Stocks'!$A$6:$K$68,9,FALSE)</f>
        <v>0</v>
      </c>
      <c r="T1347" s="14">
        <f>VLOOKUP($C1347,'Info on Coh Anal Stocks'!$A$6:$K$68,10,FALSE)</f>
        <v>2</v>
      </c>
      <c r="U1347">
        <f t="shared" si="85"/>
        <v>1995</v>
      </c>
      <c r="V1347" s="14">
        <f>VLOOKUP($C1347,'Info on Coh Anal Stocks'!$A$6:$K$68,10,FALSE)</f>
        <v>2</v>
      </c>
      <c r="W1347" t="str">
        <f t="shared" si="86"/>
        <v>ocean</v>
      </c>
      <c r="X1347">
        <f t="shared" si="83"/>
        <v>0</v>
      </c>
    </row>
    <row r="1348" spans="1:24" x14ac:dyDescent="0.25">
      <c r="A1348" s="14" t="str">
        <f t="shared" si="84"/>
        <v>SSF1995</v>
      </c>
      <c r="B1348" s="14" t="s">
        <v>36</v>
      </c>
      <c r="C1348" s="14" t="s">
        <v>83</v>
      </c>
      <c r="D1348" s="14">
        <v>1995</v>
      </c>
      <c r="E1348" s="19">
        <v>1.953444E-5</v>
      </c>
      <c r="F1348" s="14">
        <v>1.6128290000000001E-3</v>
      </c>
      <c r="G1348" s="14">
        <v>4.3769589999999997E-3</v>
      </c>
      <c r="H1348" s="14">
        <v>2</v>
      </c>
      <c r="I1348" s="14">
        <v>5</v>
      </c>
      <c r="J1348" s="14" t="s">
        <v>238</v>
      </c>
      <c r="K1348" s="14">
        <v>5</v>
      </c>
      <c r="L1348" s="14" t="str">
        <f>VLOOKUP($C1348,'Info on Coh Anal Stocks'!$A$6:$K$68,2,FALSE)</f>
        <v>PS</v>
      </c>
      <c r="M1348" s="14" t="str">
        <f>VLOOKUP($C1348,'Info on Coh Anal Stocks'!$A$6:$K$68,3,FALSE)</f>
        <v>NPS</v>
      </c>
      <c r="N1348" s="14" t="str">
        <f>VLOOKUP($C1348,'Info on Coh Anal Stocks'!$A$6:$K$68,4,FALSE)</f>
        <v>Skagit Summer Fingerling</v>
      </c>
      <c r="O1348" s="14">
        <f>VLOOKUP($C1348,'Info on Coh Anal Stocks'!$A$6:$K$68,5,FALSE)</f>
        <v>3</v>
      </c>
      <c r="P1348" s="14">
        <f>VLOOKUP($C1348,'Info on Coh Anal Stocks'!$A$6:$K$68,6,FALSE)</f>
        <v>2</v>
      </c>
      <c r="Q1348" s="14">
        <f>VLOOKUP($C1348,'Info on Coh Anal Stocks'!$A$6:$K$68,7,FALSE)</f>
        <v>4</v>
      </c>
      <c r="R1348" s="14">
        <f>VLOOKUP($C1348,'Info on Coh Anal Stocks'!$A$6:$K$68,8,FALSE)</f>
        <v>5</v>
      </c>
      <c r="S1348" s="14">
        <f>VLOOKUP($C1348,'Info on Coh Anal Stocks'!$A$6:$K$68,9,FALSE)</f>
        <v>0</v>
      </c>
      <c r="T1348" s="14">
        <f>VLOOKUP($C1348,'Info on Coh Anal Stocks'!$A$6:$K$68,10,FALSE)</f>
        <v>2</v>
      </c>
      <c r="U1348">
        <f t="shared" si="85"/>
        <v>1996</v>
      </c>
      <c r="V1348" s="14">
        <f>VLOOKUP($C1348,'Info on Coh Anal Stocks'!$A$6:$K$68,10,FALSE)</f>
        <v>2</v>
      </c>
      <c r="W1348" t="str">
        <f t="shared" si="86"/>
        <v>ocean</v>
      </c>
      <c r="X1348">
        <f t="shared" si="83"/>
        <v>0</v>
      </c>
    </row>
    <row r="1349" spans="1:24" x14ac:dyDescent="0.25">
      <c r="A1349" s="14" t="str">
        <f t="shared" si="84"/>
        <v>SSF1996</v>
      </c>
      <c r="B1349" s="14" t="s">
        <v>36</v>
      </c>
      <c r="C1349" s="14" t="s">
        <v>83</v>
      </c>
      <c r="D1349" s="14">
        <v>1996</v>
      </c>
      <c r="E1349" s="19">
        <v>3.779829E-5</v>
      </c>
      <c r="F1349" s="14">
        <v>2.7160970000000002E-3</v>
      </c>
      <c r="G1349" s="14">
        <v>7.6621090000000003E-3</v>
      </c>
      <c r="H1349" s="14">
        <v>2</v>
      </c>
      <c r="I1349" s="14">
        <v>5</v>
      </c>
      <c r="J1349" s="14" t="s">
        <v>238</v>
      </c>
      <c r="K1349" s="14">
        <v>5</v>
      </c>
      <c r="L1349" s="14" t="str">
        <f>VLOOKUP($C1349,'Info on Coh Anal Stocks'!$A$6:$K$68,2,FALSE)</f>
        <v>PS</v>
      </c>
      <c r="M1349" s="14" t="str">
        <f>VLOOKUP($C1349,'Info on Coh Anal Stocks'!$A$6:$K$68,3,FALSE)</f>
        <v>NPS</v>
      </c>
      <c r="N1349" s="14" t="str">
        <f>VLOOKUP($C1349,'Info on Coh Anal Stocks'!$A$6:$K$68,4,FALSE)</f>
        <v>Skagit Summer Fingerling</v>
      </c>
      <c r="O1349" s="14">
        <f>VLOOKUP($C1349,'Info on Coh Anal Stocks'!$A$6:$K$68,5,FALSE)</f>
        <v>3</v>
      </c>
      <c r="P1349" s="14">
        <f>VLOOKUP($C1349,'Info on Coh Anal Stocks'!$A$6:$K$68,6,FALSE)</f>
        <v>2</v>
      </c>
      <c r="Q1349" s="14">
        <f>VLOOKUP($C1349,'Info on Coh Anal Stocks'!$A$6:$K$68,7,FALSE)</f>
        <v>4</v>
      </c>
      <c r="R1349" s="14">
        <f>VLOOKUP($C1349,'Info on Coh Anal Stocks'!$A$6:$K$68,8,FALSE)</f>
        <v>5</v>
      </c>
      <c r="S1349" s="14">
        <f>VLOOKUP($C1349,'Info on Coh Anal Stocks'!$A$6:$K$68,9,FALSE)</f>
        <v>0</v>
      </c>
      <c r="T1349" s="14">
        <f>VLOOKUP($C1349,'Info on Coh Anal Stocks'!$A$6:$K$68,10,FALSE)</f>
        <v>2</v>
      </c>
      <c r="U1349">
        <f t="shared" si="85"/>
        <v>1997</v>
      </c>
      <c r="V1349" s="14">
        <f>VLOOKUP($C1349,'Info on Coh Anal Stocks'!$A$6:$K$68,10,FALSE)</f>
        <v>2</v>
      </c>
      <c r="W1349" t="str">
        <f t="shared" si="86"/>
        <v>ocean</v>
      </c>
      <c r="X1349">
        <f t="shared" si="83"/>
        <v>0</v>
      </c>
    </row>
    <row r="1350" spans="1:24" x14ac:dyDescent="0.25">
      <c r="A1350" s="14" t="str">
        <f t="shared" si="84"/>
        <v>SSF1997</v>
      </c>
      <c r="B1350" s="14" t="s">
        <v>36</v>
      </c>
      <c r="C1350" s="14" t="s">
        <v>83</v>
      </c>
      <c r="D1350" s="14">
        <v>1997</v>
      </c>
      <c r="E1350" s="19">
        <v>1.181322E-4</v>
      </c>
      <c r="F1350" s="14">
        <v>3.9214669999999997E-3</v>
      </c>
      <c r="G1350" s="14">
        <v>1.161273E-2</v>
      </c>
      <c r="H1350" s="14">
        <v>2</v>
      </c>
      <c r="I1350" s="14">
        <v>5</v>
      </c>
      <c r="J1350" s="14" t="s">
        <v>238</v>
      </c>
      <c r="K1350" s="14">
        <v>5</v>
      </c>
      <c r="L1350" s="14" t="str">
        <f>VLOOKUP($C1350,'Info on Coh Anal Stocks'!$A$6:$K$68,2,FALSE)</f>
        <v>PS</v>
      </c>
      <c r="M1350" s="14" t="str">
        <f>VLOOKUP($C1350,'Info on Coh Anal Stocks'!$A$6:$K$68,3,FALSE)</f>
        <v>NPS</v>
      </c>
      <c r="N1350" s="14" t="str">
        <f>VLOOKUP($C1350,'Info on Coh Anal Stocks'!$A$6:$K$68,4,FALSE)</f>
        <v>Skagit Summer Fingerling</v>
      </c>
      <c r="O1350" s="14">
        <f>VLOOKUP($C1350,'Info on Coh Anal Stocks'!$A$6:$K$68,5,FALSE)</f>
        <v>3</v>
      </c>
      <c r="P1350" s="14">
        <f>VLOOKUP($C1350,'Info on Coh Anal Stocks'!$A$6:$K$68,6,FALSE)</f>
        <v>2</v>
      </c>
      <c r="Q1350" s="14">
        <f>VLOOKUP($C1350,'Info on Coh Anal Stocks'!$A$6:$K$68,7,FALSE)</f>
        <v>4</v>
      </c>
      <c r="R1350" s="14">
        <f>VLOOKUP($C1350,'Info on Coh Anal Stocks'!$A$6:$K$68,8,FALSE)</f>
        <v>5</v>
      </c>
      <c r="S1350" s="14">
        <f>VLOOKUP($C1350,'Info on Coh Anal Stocks'!$A$6:$K$68,9,FALSE)</f>
        <v>0</v>
      </c>
      <c r="T1350" s="14">
        <f>VLOOKUP($C1350,'Info on Coh Anal Stocks'!$A$6:$K$68,10,FALSE)</f>
        <v>2</v>
      </c>
      <c r="U1350">
        <f t="shared" si="85"/>
        <v>1998</v>
      </c>
      <c r="V1350" s="14">
        <f>VLOOKUP($C1350,'Info on Coh Anal Stocks'!$A$6:$K$68,10,FALSE)</f>
        <v>2</v>
      </c>
      <c r="W1350" t="str">
        <f t="shared" si="86"/>
        <v>ocean</v>
      </c>
      <c r="X1350">
        <f t="shared" si="83"/>
        <v>0</v>
      </c>
    </row>
    <row r="1351" spans="1:24" x14ac:dyDescent="0.25">
      <c r="A1351" s="14" t="str">
        <f t="shared" si="84"/>
        <v>SSF1998</v>
      </c>
      <c r="B1351" s="14" t="s">
        <v>36</v>
      </c>
      <c r="C1351" s="14" t="s">
        <v>83</v>
      </c>
      <c r="D1351" s="14">
        <v>1998</v>
      </c>
      <c r="E1351" s="14">
        <v>5.0680159999999996E-4</v>
      </c>
      <c r="F1351" s="14">
        <v>1.129166E-2</v>
      </c>
      <c r="G1351" s="14">
        <v>3.3390669999999997E-2</v>
      </c>
      <c r="H1351" s="14">
        <v>2</v>
      </c>
      <c r="I1351" s="14">
        <v>5</v>
      </c>
      <c r="J1351" s="14" t="s">
        <v>238</v>
      </c>
      <c r="K1351" s="14">
        <v>5</v>
      </c>
      <c r="L1351" s="14" t="str">
        <f>VLOOKUP($C1351,'Info on Coh Anal Stocks'!$A$6:$K$68,2,FALSE)</f>
        <v>PS</v>
      </c>
      <c r="M1351" s="14" t="str">
        <f>VLOOKUP($C1351,'Info on Coh Anal Stocks'!$A$6:$K$68,3,FALSE)</f>
        <v>NPS</v>
      </c>
      <c r="N1351" s="14" t="str">
        <f>VLOOKUP($C1351,'Info on Coh Anal Stocks'!$A$6:$K$68,4,FALSE)</f>
        <v>Skagit Summer Fingerling</v>
      </c>
      <c r="O1351" s="14">
        <f>VLOOKUP($C1351,'Info on Coh Anal Stocks'!$A$6:$K$68,5,FALSE)</f>
        <v>3</v>
      </c>
      <c r="P1351" s="14">
        <f>VLOOKUP($C1351,'Info on Coh Anal Stocks'!$A$6:$K$68,6,FALSE)</f>
        <v>2</v>
      </c>
      <c r="Q1351" s="14">
        <f>VLOOKUP($C1351,'Info on Coh Anal Stocks'!$A$6:$K$68,7,FALSE)</f>
        <v>4</v>
      </c>
      <c r="R1351" s="14">
        <f>VLOOKUP($C1351,'Info on Coh Anal Stocks'!$A$6:$K$68,8,FALSE)</f>
        <v>5</v>
      </c>
      <c r="S1351" s="14">
        <f>VLOOKUP($C1351,'Info on Coh Anal Stocks'!$A$6:$K$68,9,FALSE)</f>
        <v>0</v>
      </c>
      <c r="T1351" s="14">
        <f>VLOOKUP($C1351,'Info on Coh Anal Stocks'!$A$6:$K$68,10,FALSE)</f>
        <v>2</v>
      </c>
      <c r="U1351">
        <f t="shared" si="85"/>
        <v>1999</v>
      </c>
      <c r="V1351" s="14">
        <f>VLOOKUP($C1351,'Info on Coh Anal Stocks'!$A$6:$K$68,10,FALSE)</f>
        <v>2</v>
      </c>
      <c r="W1351" t="str">
        <f t="shared" si="86"/>
        <v>ocean</v>
      </c>
      <c r="X1351">
        <f t="shared" si="83"/>
        <v>0</v>
      </c>
    </row>
    <row r="1352" spans="1:24" x14ac:dyDescent="0.25">
      <c r="A1352" s="14" t="str">
        <f t="shared" si="84"/>
        <v>SSF1999</v>
      </c>
      <c r="B1352" s="14" t="s">
        <v>36</v>
      </c>
      <c r="C1352" s="14" t="s">
        <v>83</v>
      </c>
      <c r="D1352" s="14">
        <v>1999</v>
      </c>
      <c r="E1352" s="14">
        <v>1.7582740000000001E-4</v>
      </c>
      <c r="F1352" s="14">
        <v>5.0635749999999998E-3</v>
      </c>
      <c r="G1352" s="14">
        <v>1.5241569999999999E-2</v>
      </c>
      <c r="H1352" s="14">
        <v>2</v>
      </c>
      <c r="I1352" s="14">
        <v>5</v>
      </c>
      <c r="J1352" s="14" t="s">
        <v>238</v>
      </c>
      <c r="K1352" s="14">
        <v>5</v>
      </c>
      <c r="L1352" s="14" t="str">
        <f>VLOOKUP($C1352,'Info on Coh Anal Stocks'!$A$6:$K$68,2,FALSE)</f>
        <v>PS</v>
      </c>
      <c r="M1352" s="14" t="str">
        <f>VLOOKUP($C1352,'Info on Coh Anal Stocks'!$A$6:$K$68,3,FALSE)</f>
        <v>NPS</v>
      </c>
      <c r="N1352" s="14" t="str">
        <f>VLOOKUP($C1352,'Info on Coh Anal Stocks'!$A$6:$K$68,4,FALSE)</f>
        <v>Skagit Summer Fingerling</v>
      </c>
      <c r="O1352" s="14">
        <f>VLOOKUP($C1352,'Info on Coh Anal Stocks'!$A$6:$K$68,5,FALSE)</f>
        <v>3</v>
      </c>
      <c r="P1352" s="14">
        <f>VLOOKUP($C1352,'Info on Coh Anal Stocks'!$A$6:$K$68,6,FALSE)</f>
        <v>2</v>
      </c>
      <c r="Q1352" s="14">
        <f>VLOOKUP($C1352,'Info on Coh Anal Stocks'!$A$6:$K$68,7,FALSE)</f>
        <v>4</v>
      </c>
      <c r="R1352" s="14">
        <f>VLOOKUP($C1352,'Info on Coh Anal Stocks'!$A$6:$K$68,8,FALSE)</f>
        <v>5</v>
      </c>
      <c r="S1352" s="14">
        <f>VLOOKUP($C1352,'Info on Coh Anal Stocks'!$A$6:$K$68,9,FALSE)</f>
        <v>0</v>
      </c>
      <c r="T1352" s="14">
        <f>VLOOKUP($C1352,'Info on Coh Anal Stocks'!$A$6:$K$68,10,FALSE)</f>
        <v>2</v>
      </c>
      <c r="U1352">
        <f t="shared" si="85"/>
        <v>2000</v>
      </c>
      <c r="V1352" s="14">
        <f>VLOOKUP($C1352,'Info on Coh Anal Stocks'!$A$6:$K$68,10,FALSE)</f>
        <v>2</v>
      </c>
      <c r="W1352" t="str">
        <f t="shared" si="86"/>
        <v>ocean</v>
      </c>
      <c r="X1352">
        <f t="shared" si="83"/>
        <v>0</v>
      </c>
    </row>
    <row r="1353" spans="1:24" x14ac:dyDescent="0.25">
      <c r="A1353" s="14" t="str">
        <f t="shared" si="84"/>
        <v>SSF2000</v>
      </c>
      <c r="B1353" s="14" t="s">
        <v>36</v>
      </c>
      <c r="C1353" s="14" t="s">
        <v>83</v>
      </c>
      <c r="D1353" s="14">
        <v>2000</v>
      </c>
      <c r="E1353" s="19">
        <v>2.3584419999999999E-4</v>
      </c>
      <c r="F1353" s="14">
        <v>2.734757E-3</v>
      </c>
      <c r="G1353" s="14">
        <v>8.8431789999999996E-3</v>
      </c>
      <c r="H1353" s="14">
        <v>2</v>
      </c>
      <c r="I1353" s="14">
        <v>5</v>
      </c>
      <c r="J1353" s="14" t="s">
        <v>238</v>
      </c>
      <c r="K1353" s="14">
        <v>5</v>
      </c>
      <c r="L1353" s="14" t="str">
        <f>VLOOKUP($C1353,'Info on Coh Anal Stocks'!$A$6:$K$68,2,FALSE)</f>
        <v>PS</v>
      </c>
      <c r="M1353" s="14" t="str">
        <f>VLOOKUP($C1353,'Info on Coh Anal Stocks'!$A$6:$K$68,3,FALSE)</f>
        <v>NPS</v>
      </c>
      <c r="N1353" s="14" t="str">
        <f>VLOOKUP($C1353,'Info on Coh Anal Stocks'!$A$6:$K$68,4,FALSE)</f>
        <v>Skagit Summer Fingerling</v>
      </c>
      <c r="O1353" s="14">
        <f>VLOOKUP($C1353,'Info on Coh Anal Stocks'!$A$6:$K$68,5,FALSE)</f>
        <v>3</v>
      </c>
      <c r="P1353" s="14">
        <f>VLOOKUP($C1353,'Info on Coh Anal Stocks'!$A$6:$K$68,6,FALSE)</f>
        <v>2</v>
      </c>
      <c r="Q1353" s="14">
        <f>VLOOKUP($C1353,'Info on Coh Anal Stocks'!$A$6:$K$68,7,FALSE)</f>
        <v>4</v>
      </c>
      <c r="R1353" s="14">
        <f>VLOOKUP($C1353,'Info on Coh Anal Stocks'!$A$6:$K$68,8,FALSE)</f>
        <v>5</v>
      </c>
      <c r="S1353" s="14">
        <f>VLOOKUP($C1353,'Info on Coh Anal Stocks'!$A$6:$K$68,9,FALSE)</f>
        <v>0</v>
      </c>
      <c r="T1353" s="14">
        <f>VLOOKUP($C1353,'Info on Coh Anal Stocks'!$A$6:$K$68,10,FALSE)</f>
        <v>2</v>
      </c>
      <c r="U1353">
        <f t="shared" si="85"/>
        <v>2001</v>
      </c>
      <c r="V1353" s="14">
        <f>VLOOKUP($C1353,'Info on Coh Anal Stocks'!$A$6:$K$68,10,FALSE)</f>
        <v>2</v>
      </c>
      <c r="W1353" t="str">
        <f t="shared" si="86"/>
        <v>ocean</v>
      </c>
      <c r="X1353">
        <f t="shared" si="83"/>
        <v>0</v>
      </c>
    </row>
    <row r="1354" spans="1:24" x14ac:dyDescent="0.25">
      <c r="A1354" s="14" t="str">
        <f t="shared" si="84"/>
        <v>SSF2001</v>
      </c>
      <c r="B1354" s="14" t="s">
        <v>36</v>
      </c>
      <c r="C1354" s="14" t="s">
        <v>83</v>
      </c>
      <c r="D1354" s="14">
        <v>2001</v>
      </c>
      <c r="E1354" s="14">
        <v>2.0290989999999999E-4</v>
      </c>
      <c r="F1354" s="14">
        <v>5.8592080000000003E-3</v>
      </c>
      <c r="G1354" s="14">
        <v>1.7139459999999999E-2</v>
      </c>
      <c r="H1354" s="14">
        <v>2</v>
      </c>
      <c r="I1354" s="14">
        <v>5</v>
      </c>
      <c r="J1354" s="14" t="s">
        <v>238</v>
      </c>
      <c r="K1354" s="14">
        <v>5</v>
      </c>
      <c r="L1354" s="14" t="str">
        <f>VLOOKUP($C1354,'Info on Coh Anal Stocks'!$A$6:$K$68,2,FALSE)</f>
        <v>PS</v>
      </c>
      <c r="M1354" s="14" t="str">
        <f>VLOOKUP($C1354,'Info on Coh Anal Stocks'!$A$6:$K$68,3,FALSE)</f>
        <v>NPS</v>
      </c>
      <c r="N1354" s="14" t="str">
        <f>VLOOKUP($C1354,'Info on Coh Anal Stocks'!$A$6:$K$68,4,FALSE)</f>
        <v>Skagit Summer Fingerling</v>
      </c>
      <c r="O1354" s="14">
        <f>VLOOKUP($C1354,'Info on Coh Anal Stocks'!$A$6:$K$68,5,FALSE)</f>
        <v>3</v>
      </c>
      <c r="P1354" s="14">
        <f>VLOOKUP($C1354,'Info on Coh Anal Stocks'!$A$6:$K$68,6,FALSE)</f>
        <v>2</v>
      </c>
      <c r="Q1354" s="14">
        <f>VLOOKUP($C1354,'Info on Coh Anal Stocks'!$A$6:$K$68,7,FALSE)</f>
        <v>4</v>
      </c>
      <c r="R1354" s="14">
        <f>VLOOKUP($C1354,'Info on Coh Anal Stocks'!$A$6:$K$68,8,FALSE)</f>
        <v>5</v>
      </c>
      <c r="S1354" s="14">
        <f>VLOOKUP($C1354,'Info on Coh Anal Stocks'!$A$6:$K$68,9,FALSE)</f>
        <v>0</v>
      </c>
      <c r="T1354" s="14">
        <f>VLOOKUP($C1354,'Info on Coh Anal Stocks'!$A$6:$K$68,10,FALSE)</f>
        <v>2</v>
      </c>
      <c r="U1354">
        <f t="shared" si="85"/>
        <v>2002</v>
      </c>
      <c r="V1354" s="14">
        <f>VLOOKUP($C1354,'Info on Coh Anal Stocks'!$A$6:$K$68,10,FALSE)</f>
        <v>2</v>
      </c>
      <c r="W1354" t="str">
        <f t="shared" si="86"/>
        <v>ocean</v>
      </c>
      <c r="X1354">
        <f t="shared" ref="X1354:X1417" si="87">IF(EXACT(I1354,"na"),"na",I1354-K1354)</f>
        <v>0</v>
      </c>
    </row>
    <row r="1355" spans="1:24" x14ac:dyDescent="0.25">
      <c r="A1355" s="14" t="str">
        <f t="shared" si="84"/>
        <v>SSF2002</v>
      </c>
      <c r="B1355" s="14" t="s">
        <v>36</v>
      </c>
      <c r="C1355" s="14" t="s">
        <v>83</v>
      </c>
      <c r="D1355" s="14">
        <v>2002</v>
      </c>
      <c r="E1355" s="14">
        <v>1.794027E-4</v>
      </c>
      <c r="F1355" s="14">
        <v>5.5734319999999997E-3</v>
      </c>
      <c r="G1355" s="14">
        <v>1.6258930000000001E-2</v>
      </c>
      <c r="H1355" s="14">
        <v>2</v>
      </c>
      <c r="I1355" s="14">
        <v>5</v>
      </c>
      <c r="J1355" s="14" t="s">
        <v>238</v>
      </c>
      <c r="K1355" s="14">
        <v>5</v>
      </c>
      <c r="L1355" s="14" t="str">
        <f>VLOOKUP($C1355,'Info on Coh Anal Stocks'!$A$6:$K$68,2,FALSE)</f>
        <v>PS</v>
      </c>
      <c r="M1355" s="14" t="str">
        <f>VLOOKUP($C1355,'Info on Coh Anal Stocks'!$A$6:$K$68,3,FALSE)</f>
        <v>NPS</v>
      </c>
      <c r="N1355" s="14" t="str">
        <f>VLOOKUP($C1355,'Info on Coh Anal Stocks'!$A$6:$K$68,4,FALSE)</f>
        <v>Skagit Summer Fingerling</v>
      </c>
      <c r="O1355" s="14">
        <f>VLOOKUP($C1355,'Info on Coh Anal Stocks'!$A$6:$K$68,5,FALSE)</f>
        <v>3</v>
      </c>
      <c r="P1355" s="14">
        <f>VLOOKUP($C1355,'Info on Coh Anal Stocks'!$A$6:$K$68,6,FALSE)</f>
        <v>2</v>
      </c>
      <c r="Q1355" s="14">
        <f>VLOOKUP($C1355,'Info on Coh Anal Stocks'!$A$6:$K$68,7,FALSE)</f>
        <v>4</v>
      </c>
      <c r="R1355" s="14">
        <f>VLOOKUP($C1355,'Info on Coh Anal Stocks'!$A$6:$K$68,8,FALSE)</f>
        <v>5</v>
      </c>
      <c r="S1355" s="14">
        <f>VLOOKUP($C1355,'Info on Coh Anal Stocks'!$A$6:$K$68,9,FALSE)</f>
        <v>0</v>
      </c>
      <c r="T1355" s="14">
        <f>VLOOKUP($C1355,'Info on Coh Anal Stocks'!$A$6:$K$68,10,FALSE)</f>
        <v>2</v>
      </c>
      <c r="U1355">
        <f t="shared" si="85"/>
        <v>2003</v>
      </c>
      <c r="V1355" s="14">
        <f>VLOOKUP($C1355,'Info on Coh Anal Stocks'!$A$6:$K$68,10,FALSE)</f>
        <v>2</v>
      </c>
      <c r="W1355" t="str">
        <f t="shared" si="86"/>
        <v>ocean</v>
      </c>
      <c r="X1355">
        <f t="shared" si="87"/>
        <v>0</v>
      </c>
    </row>
    <row r="1356" spans="1:24" x14ac:dyDescent="0.25">
      <c r="A1356" s="14" t="str">
        <f t="shared" si="84"/>
        <v>SSF2003</v>
      </c>
      <c r="B1356" s="14" t="s">
        <v>36</v>
      </c>
      <c r="C1356" s="14" t="s">
        <v>83</v>
      </c>
      <c r="D1356" s="14">
        <v>2003</v>
      </c>
      <c r="E1356" s="14">
        <v>2.7537790000000003E-4</v>
      </c>
      <c r="F1356" s="14">
        <v>6.1848349999999996E-3</v>
      </c>
      <c r="G1356" s="14">
        <v>1.7574840000000001E-2</v>
      </c>
      <c r="H1356" s="14">
        <v>2</v>
      </c>
      <c r="I1356" s="14">
        <v>5</v>
      </c>
      <c r="J1356" s="14" t="s">
        <v>238</v>
      </c>
      <c r="K1356" s="14">
        <v>5</v>
      </c>
      <c r="L1356" s="14" t="str">
        <f>VLOOKUP($C1356,'Info on Coh Anal Stocks'!$A$6:$K$68,2,FALSE)</f>
        <v>PS</v>
      </c>
      <c r="M1356" s="14" t="str">
        <f>VLOOKUP($C1356,'Info on Coh Anal Stocks'!$A$6:$K$68,3,FALSE)</f>
        <v>NPS</v>
      </c>
      <c r="N1356" s="14" t="str">
        <f>VLOOKUP($C1356,'Info on Coh Anal Stocks'!$A$6:$K$68,4,FALSE)</f>
        <v>Skagit Summer Fingerling</v>
      </c>
      <c r="O1356" s="14">
        <f>VLOOKUP($C1356,'Info on Coh Anal Stocks'!$A$6:$K$68,5,FALSE)</f>
        <v>3</v>
      </c>
      <c r="P1356" s="14">
        <f>VLOOKUP($C1356,'Info on Coh Anal Stocks'!$A$6:$K$68,6,FALSE)</f>
        <v>2</v>
      </c>
      <c r="Q1356" s="14">
        <f>VLOOKUP($C1356,'Info on Coh Anal Stocks'!$A$6:$K$68,7,FALSE)</f>
        <v>4</v>
      </c>
      <c r="R1356" s="14">
        <f>VLOOKUP($C1356,'Info on Coh Anal Stocks'!$A$6:$K$68,8,FALSE)</f>
        <v>5</v>
      </c>
      <c r="S1356" s="14">
        <f>VLOOKUP($C1356,'Info on Coh Anal Stocks'!$A$6:$K$68,9,FALSE)</f>
        <v>0</v>
      </c>
      <c r="T1356" s="14">
        <f>VLOOKUP($C1356,'Info on Coh Anal Stocks'!$A$6:$K$68,10,FALSE)</f>
        <v>2</v>
      </c>
      <c r="U1356">
        <f t="shared" si="85"/>
        <v>2004</v>
      </c>
      <c r="V1356" s="14">
        <f>VLOOKUP($C1356,'Info on Coh Anal Stocks'!$A$6:$K$68,10,FALSE)</f>
        <v>2</v>
      </c>
      <c r="W1356" t="str">
        <f t="shared" si="86"/>
        <v>ocean</v>
      </c>
      <c r="X1356">
        <f t="shared" si="87"/>
        <v>0</v>
      </c>
    </row>
    <row r="1357" spans="1:24" x14ac:dyDescent="0.25">
      <c r="A1357" s="14" t="str">
        <f t="shared" si="84"/>
        <v>SSF2004</v>
      </c>
      <c r="B1357" s="14" t="s">
        <v>36</v>
      </c>
      <c r="C1357" s="14" t="s">
        <v>83</v>
      </c>
      <c r="D1357" s="14">
        <v>2004</v>
      </c>
      <c r="E1357" s="14">
        <v>3.7462189999999999E-4</v>
      </c>
      <c r="F1357" s="14">
        <v>5.9836050000000003E-3</v>
      </c>
      <c r="G1357" s="14">
        <v>1.635959E-2</v>
      </c>
      <c r="H1357" s="14">
        <v>2</v>
      </c>
      <c r="I1357" s="14">
        <v>5</v>
      </c>
      <c r="J1357" s="14" t="s">
        <v>238</v>
      </c>
      <c r="K1357" s="14">
        <v>5</v>
      </c>
      <c r="L1357" s="14" t="str">
        <f>VLOOKUP($C1357,'Info on Coh Anal Stocks'!$A$6:$K$68,2,FALSE)</f>
        <v>PS</v>
      </c>
      <c r="M1357" s="14" t="str">
        <f>VLOOKUP($C1357,'Info on Coh Anal Stocks'!$A$6:$K$68,3,FALSE)</f>
        <v>NPS</v>
      </c>
      <c r="N1357" s="14" t="str">
        <f>VLOOKUP($C1357,'Info on Coh Anal Stocks'!$A$6:$K$68,4,FALSE)</f>
        <v>Skagit Summer Fingerling</v>
      </c>
      <c r="O1357" s="14">
        <f>VLOOKUP($C1357,'Info on Coh Anal Stocks'!$A$6:$K$68,5,FALSE)</f>
        <v>3</v>
      </c>
      <c r="P1357" s="14">
        <f>VLOOKUP($C1357,'Info on Coh Anal Stocks'!$A$6:$K$68,6,FALSE)</f>
        <v>2</v>
      </c>
      <c r="Q1357" s="14">
        <f>VLOOKUP($C1357,'Info on Coh Anal Stocks'!$A$6:$K$68,7,FALSE)</f>
        <v>4</v>
      </c>
      <c r="R1357" s="14">
        <f>VLOOKUP($C1357,'Info on Coh Anal Stocks'!$A$6:$K$68,8,FALSE)</f>
        <v>5</v>
      </c>
      <c r="S1357" s="14">
        <f>VLOOKUP($C1357,'Info on Coh Anal Stocks'!$A$6:$K$68,9,FALSE)</f>
        <v>0</v>
      </c>
      <c r="T1357" s="14">
        <f>VLOOKUP($C1357,'Info on Coh Anal Stocks'!$A$6:$K$68,10,FALSE)</f>
        <v>2</v>
      </c>
      <c r="U1357">
        <f t="shared" si="85"/>
        <v>2005</v>
      </c>
      <c r="V1357" s="14">
        <f>VLOOKUP($C1357,'Info on Coh Anal Stocks'!$A$6:$K$68,10,FALSE)</f>
        <v>2</v>
      </c>
      <c r="W1357" t="str">
        <f t="shared" si="86"/>
        <v>ocean</v>
      </c>
      <c r="X1357">
        <f t="shared" si="87"/>
        <v>0</v>
      </c>
    </row>
    <row r="1358" spans="1:24" x14ac:dyDescent="0.25">
      <c r="A1358" s="14" t="str">
        <f t="shared" si="84"/>
        <v>SSF2005</v>
      </c>
      <c r="B1358" s="14" t="s">
        <v>36</v>
      </c>
      <c r="C1358" s="14" t="s">
        <v>83</v>
      </c>
      <c r="D1358" s="14">
        <v>2005</v>
      </c>
      <c r="E1358" s="14">
        <v>2.0748730000000001E-4</v>
      </c>
      <c r="F1358" s="14">
        <v>4.3963029999999998E-3</v>
      </c>
      <c r="G1358" s="14">
        <v>1.210047E-2</v>
      </c>
      <c r="H1358" s="14">
        <v>2</v>
      </c>
      <c r="I1358" s="14">
        <v>5</v>
      </c>
      <c r="J1358" s="14" t="s">
        <v>238</v>
      </c>
      <c r="K1358" s="14">
        <v>5</v>
      </c>
      <c r="L1358" s="14" t="str">
        <f>VLOOKUP($C1358,'Info on Coh Anal Stocks'!$A$6:$K$68,2,FALSE)</f>
        <v>PS</v>
      </c>
      <c r="M1358" s="14" t="str">
        <f>VLOOKUP($C1358,'Info on Coh Anal Stocks'!$A$6:$K$68,3,FALSE)</f>
        <v>NPS</v>
      </c>
      <c r="N1358" s="14" t="str">
        <f>VLOOKUP($C1358,'Info on Coh Anal Stocks'!$A$6:$K$68,4,FALSE)</f>
        <v>Skagit Summer Fingerling</v>
      </c>
      <c r="O1358" s="14">
        <f>VLOOKUP($C1358,'Info on Coh Anal Stocks'!$A$6:$K$68,5,FALSE)</f>
        <v>3</v>
      </c>
      <c r="P1358" s="14">
        <f>VLOOKUP($C1358,'Info on Coh Anal Stocks'!$A$6:$K$68,6,FALSE)</f>
        <v>2</v>
      </c>
      <c r="Q1358" s="14">
        <f>VLOOKUP($C1358,'Info on Coh Anal Stocks'!$A$6:$K$68,7,FALSE)</f>
        <v>4</v>
      </c>
      <c r="R1358" s="14">
        <f>VLOOKUP($C1358,'Info on Coh Anal Stocks'!$A$6:$K$68,8,FALSE)</f>
        <v>5</v>
      </c>
      <c r="S1358" s="14">
        <f>VLOOKUP($C1358,'Info on Coh Anal Stocks'!$A$6:$K$68,9,FALSE)</f>
        <v>0</v>
      </c>
      <c r="T1358" s="14">
        <f>VLOOKUP($C1358,'Info on Coh Anal Stocks'!$A$6:$K$68,10,FALSE)</f>
        <v>2</v>
      </c>
      <c r="U1358">
        <f t="shared" si="85"/>
        <v>2006</v>
      </c>
      <c r="V1358" s="14">
        <f>VLOOKUP($C1358,'Info on Coh Anal Stocks'!$A$6:$K$68,10,FALSE)</f>
        <v>2</v>
      </c>
      <c r="W1358" t="str">
        <f t="shared" si="86"/>
        <v>ocean</v>
      </c>
      <c r="X1358">
        <f t="shared" si="87"/>
        <v>0</v>
      </c>
    </row>
    <row r="1359" spans="1:24" x14ac:dyDescent="0.25">
      <c r="A1359" s="14" t="str">
        <f t="shared" si="84"/>
        <v>SSF2006</v>
      </c>
      <c r="B1359" s="14" t="s">
        <v>36</v>
      </c>
      <c r="C1359" s="14" t="s">
        <v>83</v>
      </c>
      <c r="D1359" s="14">
        <v>2006</v>
      </c>
      <c r="E1359" s="14">
        <v>1.7017479999999999E-4</v>
      </c>
      <c r="F1359" s="14">
        <v>2.7987120000000001E-3</v>
      </c>
      <c r="G1359" s="14">
        <v>7.57648E-3</v>
      </c>
      <c r="H1359" s="14">
        <v>2</v>
      </c>
      <c r="I1359" s="14">
        <v>5</v>
      </c>
      <c r="J1359" s="14" t="s">
        <v>238</v>
      </c>
      <c r="K1359" s="14">
        <v>5</v>
      </c>
      <c r="L1359" s="14" t="str">
        <f>VLOOKUP($C1359,'Info on Coh Anal Stocks'!$A$6:$K$68,2,FALSE)</f>
        <v>PS</v>
      </c>
      <c r="M1359" s="14" t="str">
        <f>VLOOKUP($C1359,'Info on Coh Anal Stocks'!$A$6:$K$68,3,FALSE)</f>
        <v>NPS</v>
      </c>
      <c r="N1359" s="14" t="str">
        <f>VLOOKUP($C1359,'Info on Coh Anal Stocks'!$A$6:$K$68,4,FALSE)</f>
        <v>Skagit Summer Fingerling</v>
      </c>
      <c r="O1359" s="14">
        <f>VLOOKUP($C1359,'Info on Coh Anal Stocks'!$A$6:$K$68,5,FALSE)</f>
        <v>3</v>
      </c>
      <c r="P1359" s="14">
        <f>VLOOKUP($C1359,'Info on Coh Anal Stocks'!$A$6:$K$68,6,FALSE)</f>
        <v>2</v>
      </c>
      <c r="Q1359" s="14">
        <f>VLOOKUP($C1359,'Info on Coh Anal Stocks'!$A$6:$K$68,7,FALSE)</f>
        <v>4</v>
      </c>
      <c r="R1359" s="14">
        <f>VLOOKUP($C1359,'Info on Coh Anal Stocks'!$A$6:$K$68,8,FALSE)</f>
        <v>5</v>
      </c>
      <c r="S1359" s="14">
        <f>VLOOKUP($C1359,'Info on Coh Anal Stocks'!$A$6:$K$68,9,FALSE)</f>
        <v>0</v>
      </c>
      <c r="T1359" s="14">
        <f>VLOOKUP($C1359,'Info on Coh Anal Stocks'!$A$6:$K$68,10,FALSE)</f>
        <v>2</v>
      </c>
      <c r="U1359">
        <f t="shared" si="85"/>
        <v>2007</v>
      </c>
      <c r="V1359" s="14">
        <f>VLOOKUP($C1359,'Info on Coh Anal Stocks'!$A$6:$K$68,10,FALSE)</f>
        <v>2</v>
      </c>
      <c r="W1359" t="str">
        <f t="shared" si="86"/>
        <v>ocean</v>
      </c>
      <c r="X1359">
        <f t="shared" si="87"/>
        <v>0</v>
      </c>
    </row>
    <row r="1360" spans="1:24" x14ac:dyDescent="0.25">
      <c r="A1360" s="14" t="str">
        <f t="shared" si="84"/>
        <v>SSF2007</v>
      </c>
      <c r="B1360" s="14" t="s">
        <v>36</v>
      </c>
      <c r="C1360" s="14" t="s">
        <v>83</v>
      </c>
      <c r="D1360" s="14">
        <v>2007</v>
      </c>
      <c r="E1360" s="14">
        <v>3.6357080000000002E-4</v>
      </c>
      <c r="F1360" s="14">
        <v>3.6698159999999998E-3</v>
      </c>
      <c r="G1360" s="14">
        <v>1.0530950000000001E-2</v>
      </c>
      <c r="H1360" s="14">
        <v>2</v>
      </c>
      <c r="I1360" s="14">
        <v>5</v>
      </c>
      <c r="J1360" s="14" t="s">
        <v>238</v>
      </c>
      <c r="K1360" s="14">
        <v>5</v>
      </c>
      <c r="L1360" s="14" t="str">
        <f>VLOOKUP($C1360,'Info on Coh Anal Stocks'!$A$6:$K$68,2,FALSE)</f>
        <v>PS</v>
      </c>
      <c r="M1360" s="14" t="str">
        <f>VLOOKUP($C1360,'Info on Coh Anal Stocks'!$A$6:$K$68,3,FALSE)</f>
        <v>NPS</v>
      </c>
      <c r="N1360" s="14" t="str">
        <f>VLOOKUP($C1360,'Info on Coh Anal Stocks'!$A$6:$K$68,4,FALSE)</f>
        <v>Skagit Summer Fingerling</v>
      </c>
      <c r="O1360" s="14">
        <f>VLOOKUP($C1360,'Info on Coh Anal Stocks'!$A$6:$K$68,5,FALSE)</f>
        <v>3</v>
      </c>
      <c r="P1360" s="14">
        <f>VLOOKUP($C1360,'Info on Coh Anal Stocks'!$A$6:$K$68,6,FALSE)</f>
        <v>2</v>
      </c>
      <c r="Q1360" s="14">
        <f>VLOOKUP($C1360,'Info on Coh Anal Stocks'!$A$6:$K$68,7,FALSE)</f>
        <v>4</v>
      </c>
      <c r="R1360" s="14">
        <f>VLOOKUP($C1360,'Info on Coh Anal Stocks'!$A$6:$K$68,8,FALSE)</f>
        <v>5</v>
      </c>
      <c r="S1360" s="14">
        <f>VLOOKUP($C1360,'Info on Coh Anal Stocks'!$A$6:$K$68,9,FALSE)</f>
        <v>0</v>
      </c>
      <c r="T1360" s="14">
        <f>VLOOKUP($C1360,'Info on Coh Anal Stocks'!$A$6:$K$68,10,FALSE)</f>
        <v>2</v>
      </c>
      <c r="U1360">
        <f t="shared" si="85"/>
        <v>2008</v>
      </c>
      <c r="V1360" s="14">
        <f>VLOOKUP($C1360,'Info on Coh Anal Stocks'!$A$6:$K$68,10,FALSE)</f>
        <v>2</v>
      </c>
      <c r="W1360" t="str">
        <f t="shared" si="86"/>
        <v>ocean</v>
      </c>
      <c r="X1360">
        <f t="shared" si="87"/>
        <v>0</v>
      </c>
    </row>
    <row r="1361" spans="1:24" x14ac:dyDescent="0.25">
      <c r="A1361" s="14" t="str">
        <f t="shared" si="84"/>
        <v>SSF2008</v>
      </c>
      <c r="B1361" s="14" t="s">
        <v>36</v>
      </c>
      <c r="C1361" s="14" t="s">
        <v>83</v>
      </c>
      <c r="D1361" s="14">
        <v>2008</v>
      </c>
      <c r="E1361" s="14">
        <v>1.2414230000000001E-4</v>
      </c>
      <c r="F1361" s="14">
        <v>3.851695E-3</v>
      </c>
      <c r="G1361" s="14">
        <v>1.0943390000000001E-2</v>
      </c>
      <c r="H1361" s="14">
        <v>2</v>
      </c>
      <c r="I1361" s="14">
        <v>5</v>
      </c>
      <c r="J1361" s="14" t="s">
        <v>238</v>
      </c>
      <c r="K1361" s="14">
        <v>5</v>
      </c>
      <c r="L1361" s="14" t="str">
        <f>VLOOKUP($C1361,'Info on Coh Anal Stocks'!$A$6:$K$68,2,FALSE)</f>
        <v>PS</v>
      </c>
      <c r="M1361" s="14" t="str">
        <f>VLOOKUP($C1361,'Info on Coh Anal Stocks'!$A$6:$K$68,3,FALSE)</f>
        <v>NPS</v>
      </c>
      <c r="N1361" s="14" t="str">
        <f>VLOOKUP($C1361,'Info on Coh Anal Stocks'!$A$6:$K$68,4,FALSE)</f>
        <v>Skagit Summer Fingerling</v>
      </c>
      <c r="O1361" s="14">
        <f>VLOOKUP($C1361,'Info on Coh Anal Stocks'!$A$6:$K$68,5,FALSE)</f>
        <v>3</v>
      </c>
      <c r="P1361" s="14">
        <f>VLOOKUP($C1361,'Info on Coh Anal Stocks'!$A$6:$K$68,6,FALSE)</f>
        <v>2</v>
      </c>
      <c r="Q1361" s="14">
        <f>VLOOKUP($C1361,'Info on Coh Anal Stocks'!$A$6:$K$68,7,FALSE)</f>
        <v>4</v>
      </c>
      <c r="R1361" s="14">
        <f>VLOOKUP($C1361,'Info on Coh Anal Stocks'!$A$6:$K$68,8,FALSE)</f>
        <v>5</v>
      </c>
      <c r="S1361" s="14">
        <f>VLOOKUP($C1361,'Info on Coh Anal Stocks'!$A$6:$K$68,9,FALSE)</f>
        <v>0</v>
      </c>
      <c r="T1361" s="14">
        <f>VLOOKUP($C1361,'Info on Coh Anal Stocks'!$A$6:$K$68,10,FALSE)</f>
        <v>2</v>
      </c>
      <c r="U1361">
        <f t="shared" si="85"/>
        <v>2009</v>
      </c>
      <c r="V1361" s="14">
        <f>VLOOKUP($C1361,'Info on Coh Anal Stocks'!$A$6:$K$68,10,FALSE)</f>
        <v>2</v>
      </c>
      <c r="W1361" t="str">
        <f t="shared" si="86"/>
        <v>ocean</v>
      </c>
      <c r="X1361">
        <f t="shared" si="87"/>
        <v>0</v>
      </c>
    </row>
    <row r="1362" spans="1:24" x14ac:dyDescent="0.25">
      <c r="A1362" s="14" t="str">
        <f t="shared" si="84"/>
        <v>SSF2009</v>
      </c>
      <c r="B1362" s="14" t="s">
        <v>36</v>
      </c>
      <c r="C1362" s="14" t="s">
        <v>83</v>
      </c>
      <c r="D1362" s="14">
        <v>2009</v>
      </c>
      <c r="E1362" s="19">
        <v>1.197351E-4</v>
      </c>
      <c r="F1362" s="14">
        <v>1.610071E-3</v>
      </c>
      <c r="G1362" s="14">
        <v>4.8962980000000003E-3</v>
      </c>
      <c r="H1362" s="14">
        <v>2</v>
      </c>
      <c r="I1362" s="14">
        <v>5</v>
      </c>
      <c r="J1362" s="14" t="s">
        <v>238</v>
      </c>
      <c r="K1362" s="14">
        <v>5</v>
      </c>
      <c r="L1362" s="14" t="str">
        <f>VLOOKUP($C1362,'Info on Coh Anal Stocks'!$A$6:$K$68,2,FALSE)</f>
        <v>PS</v>
      </c>
      <c r="M1362" s="14" t="str">
        <f>VLOOKUP($C1362,'Info on Coh Anal Stocks'!$A$6:$K$68,3,FALSE)</f>
        <v>NPS</v>
      </c>
      <c r="N1362" s="14" t="str">
        <f>VLOOKUP($C1362,'Info on Coh Anal Stocks'!$A$6:$K$68,4,FALSE)</f>
        <v>Skagit Summer Fingerling</v>
      </c>
      <c r="O1362" s="14">
        <f>VLOOKUP($C1362,'Info on Coh Anal Stocks'!$A$6:$K$68,5,FALSE)</f>
        <v>3</v>
      </c>
      <c r="P1362" s="14">
        <f>VLOOKUP($C1362,'Info on Coh Anal Stocks'!$A$6:$K$68,6,FALSE)</f>
        <v>2</v>
      </c>
      <c r="Q1362" s="14">
        <f>VLOOKUP($C1362,'Info on Coh Anal Stocks'!$A$6:$K$68,7,FALSE)</f>
        <v>4</v>
      </c>
      <c r="R1362" s="14">
        <f>VLOOKUP($C1362,'Info on Coh Anal Stocks'!$A$6:$K$68,8,FALSE)</f>
        <v>5</v>
      </c>
      <c r="S1362" s="14">
        <f>VLOOKUP($C1362,'Info on Coh Anal Stocks'!$A$6:$K$68,9,FALSE)</f>
        <v>0</v>
      </c>
      <c r="T1362" s="14">
        <f>VLOOKUP($C1362,'Info on Coh Anal Stocks'!$A$6:$K$68,10,FALSE)</f>
        <v>2</v>
      </c>
      <c r="U1362">
        <f t="shared" si="85"/>
        <v>2010</v>
      </c>
      <c r="V1362" s="14">
        <f>VLOOKUP($C1362,'Info on Coh Anal Stocks'!$A$6:$K$68,10,FALSE)</f>
        <v>2</v>
      </c>
      <c r="W1362" t="str">
        <f t="shared" si="86"/>
        <v>ocean</v>
      </c>
      <c r="X1362">
        <f t="shared" si="87"/>
        <v>0</v>
      </c>
    </row>
    <row r="1363" spans="1:24" x14ac:dyDescent="0.25">
      <c r="A1363" s="14" t="str">
        <f t="shared" si="84"/>
        <v>SSF2010</v>
      </c>
      <c r="B1363" s="14" t="s">
        <v>36</v>
      </c>
      <c r="C1363" s="14" t="s">
        <v>83</v>
      </c>
      <c r="D1363" s="14">
        <v>2010</v>
      </c>
      <c r="E1363" s="19">
        <v>1.8572510000000001E-4</v>
      </c>
      <c r="F1363" s="14">
        <v>1.603674E-3</v>
      </c>
      <c r="G1363" s="14">
        <v>4.3337489999999996E-3</v>
      </c>
      <c r="H1363" s="14">
        <v>2</v>
      </c>
      <c r="I1363" s="14">
        <v>5</v>
      </c>
      <c r="J1363" s="14" t="s">
        <v>238</v>
      </c>
      <c r="K1363" s="14">
        <v>5</v>
      </c>
      <c r="L1363" s="14" t="str">
        <f>VLOOKUP($C1363,'Info on Coh Anal Stocks'!$A$6:$K$68,2,FALSE)</f>
        <v>PS</v>
      </c>
      <c r="M1363" s="14" t="str">
        <f>VLOOKUP($C1363,'Info on Coh Anal Stocks'!$A$6:$K$68,3,FALSE)</f>
        <v>NPS</v>
      </c>
      <c r="N1363" s="14" t="str">
        <f>VLOOKUP($C1363,'Info on Coh Anal Stocks'!$A$6:$K$68,4,FALSE)</f>
        <v>Skagit Summer Fingerling</v>
      </c>
      <c r="O1363" s="14">
        <f>VLOOKUP($C1363,'Info on Coh Anal Stocks'!$A$6:$K$68,5,FALSE)</f>
        <v>3</v>
      </c>
      <c r="P1363" s="14">
        <f>VLOOKUP($C1363,'Info on Coh Anal Stocks'!$A$6:$K$68,6,FALSE)</f>
        <v>2</v>
      </c>
      <c r="Q1363" s="14">
        <f>VLOOKUP($C1363,'Info on Coh Anal Stocks'!$A$6:$K$68,7,FALSE)</f>
        <v>4</v>
      </c>
      <c r="R1363" s="14">
        <f>VLOOKUP($C1363,'Info on Coh Anal Stocks'!$A$6:$K$68,8,FALSE)</f>
        <v>5</v>
      </c>
      <c r="S1363" s="14">
        <f>VLOOKUP($C1363,'Info on Coh Anal Stocks'!$A$6:$K$68,9,FALSE)</f>
        <v>0</v>
      </c>
      <c r="T1363" s="14">
        <f>VLOOKUP($C1363,'Info on Coh Anal Stocks'!$A$6:$K$68,10,FALSE)</f>
        <v>2</v>
      </c>
      <c r="U1363">
        <f t="shared" si="85"/>
        <v>2011</v>
      </c>
      <c r="V1363" s="14">
        <f>VLOOKUP($C1363,'Info on Coh Anal Stocks'!$A$6:$K$68,10,FALSE)</f>
        <v>2</v>
      </c>
      <c r="W1363" t="str">
        <f t="shared" si="86"/>
        <v>ocean</v>
      </c>
      <c r="X1363">
        <f t="shared" si="87"/>
        <v>0</v>
      </c>
    </row>
    <row r="1364" spans="1:24" x14ac:dyDescent="0.25">
      <c r="A1364" s="14" t="str">
        <f t="shared" si="84"/>
        <v>SSF2011</v>
      </c>
      <c r="B1364" s="14" t="s">
        <v>36</v>
      </c>
      <c r="C1364" s="14" t="s">
        <v>83</v>
      </c>
      <c r="D1364" s="14">
        <v>2011</v>
      </c>
      <c r="E1364" s="14">
        <v>2.160241E-4</v>
      </c>
      <c r="F1364" s="14">
        <v>3.5154460000000002E-3</v>
      </c>
      <c r="G1364" s="14">
        <v>1.136144E-2</v>
      </c>
      <c r="H1364" s="14">
        <v>2</v>
      </c>
      <c r="I1364" s="14">
        <v>5</v>
      </c>
      <c r="J1364" s="14" t="s">
        <v>239</v>
      </c>
      <c r="K1364" s="14">
        <v>4</v>
      </c>
      <c r="L1364" s="14" t="str">
        <f>VLOOKUP($C1364,'Info on Coh Anal Stocks'!$A$6:$K$68,2,FALSE)</f>
        <v>PS</v>
      </c>
      <c r="M1364" s="14" t="str">
        <f>VLOOKUP($C1364,'Info on Coh Anal Stocks'!$A$6:$K$68,3,FALSE)</f>
        <v>NPS</v>
      </c>
      <c r="N1364" s="14" t="str">
        <f>VLOOKUP($C1364,'Info on Coh Anal Stocks'!$A$6:$K$68,4,FALSE)</f>
        <v>Skagit Summer Fingerling</v>
      </c>
      <c r="O1364" s="14">
        <f>VLOOKUP($C1364,'Info on Coh Anal Stocks'!$A$6:$K$68,5,FALSE)</f>
        <v>3</v>
      </c>
      <c r="P1364" s="14">
        <f>VLOOKUP($C1364,'Info on Coh Anal Stocks'!$A$6:$K$68,6,FALSE)</f>
        <v>2</v>
      </c>
      <c r="Q1364" s="14">
        <f>VLOOKUP($C1364,'Info on Coh Anal Stocks'!$A$6:$K$68,7,FALSE)</f>
        <v>4</v>
      </c>
      <c r="R1364" s="14">
        <f>VLOOKUP($C1364,'Info on Coh Anal Stocks'!$A$6:$K$68,8,FALSE)</f>
        <v>5</v>
      </c>
      <c r="S1364" s="14">
        <f>VLOOKUP($C1364,'Info on Coh Anal Stocks'!$A$6:$K$68,9,FALSE)</f>
        <v>0</v>
      </c>
      <c r="T1364" s="14">
        <f>VLOOKUP($C1364,'Info on Coh Anal Stocks'!$A$6:$K$68,10,FALSE)</f>
        <v>2</v>
      </c>
      <c r="U1364">
        <f t="shared" si="85"/>
        <v>2012</v>
      </c>
      <c r="V1364" s="14">
        <f>VLOOKUP($C1364,'Info on Coh Anal Stocks'!$A$6:$K$68,10,FALSE)</f>
        <v>2</v>
      </c>
      <c r="W1364" t="str">
        <f t="shared" si="86"/>
        <v>ocean</v>
      </c>
      <c r="X1364">
        <f t="shared" si="87"/>
        <v>1</v>
      </c>
    </row>
    <row r="1365" spans="1:24" x14ac:dyDescent="0.25">
      <c r="A1365" s="14" t="str">
        <f t="shared" si="84"/>
        <v>SSF2012</v>
      </c>
      <c r="B1365" s="14" t="s">
        <v>36</v>
      </c>
      <c r="C1365" s="14" t="s">
        <v>83</v>
      </c>
      <c r="D1365" s="14">
        <v>2012</v>
      </c>
      <c r="E1365" s="19">
        <v>1.212809E-4</v>
      </c>
      <c r="F1365" s="14">
        <v>7.4755389999999996E-4</v>
      </c>
      <c r="G1365" s="14">
        <v>5.4622860000000002E-3</v>
      </c>
      <c r="H1365" s="14">
        <v>2</v>
      </c>
      <c r="I1365" s="14">
        <v>5</v>
      </c>
      <c r="J1365" s="14" t="s">
        <v>239</v>
      </c>
      <c r="K1365" s="14">
        <v>3</v>
      </c>
      <c r="L1365" s="14" t="str">
        <f>VLOOKUP($C1365,'Info on Coh Anal Stocks'!$A$6:$K$68,2,FALSE)</f>
        <v>PS</v>
      </c>
      <c r="M1365" s="14" t="str">
        <f>VLOOKUP($C1365,'Info on Coh Anal Stocks'!$A$6:$K$68,3,FALSE)</f>
        <v>NPS</v>
      </c>
      <c r="N1365" s="14" t="str">
        <f>VLOOKUP($C1365,'Info on Coh Anal Stocks'!$A$6:$K$68,4,FALSE)</f>
        <v>Skagit Summer Fingerling</v>
      </c>
      <c r="O1365" s="14">
        <f>VLOOKUP($C1365,'Info on Coh Anal Stocks'!$A$6:$K$68,5,FALSE)</f>
        <v>3</v>
      </c>
      <c r="P1365" s="14">
        <f>VLOOKUP($C1365,'Info on Coh Anal Stocks'!$A$6:$K$68,6,FALSE)</f>
        <v>2</v>
      </c>
      <c r="Q1365" s="14">
        <f>VLOOKUP($C1365,'Info on Coh Anal Stocks'!$A$6:$K$68,7,FALSE)</f>
        <v>4</v>
      </c>
      <c r="R1365" s="14">
        <f>VLOOKUP($C1365,'Info on Coh Anal Stocks'!$A$6:$K$68,8,FALSE)</f>
        <v>5</v>
      </c>
      <c r="S1365" s="14">
        <f>VLOOKUP($C1365,'Info on Coh Anal Stocks'!$A$6:$K$68,9,FALSE)</f>
        <v>0</v>
      </c>
      <c r="T1365" s="14">
        <f>VLOOKUP($C1365,'Info on Coh Anal Stocks'!$A$6:$K$68,10,FALSE)</f>
        <v>2</v>
      </c>
      <c r="U1365">
        <f t="shared" si="85"/>
        <v>2013</v>
      </c>
      <c r="V1365" s="14">
        <f>VLOOKUP($C1365,'Info on Coh Anal Stocks'!$A$6:$K$68,10,FALSE)</f>
        <v>2</v>
      </c>
      <c r="W1365" t="str">
        <f t="shared" si="86"/>
        <v>ocean</v>
      </c>
      <c r="X1365">
        <f t="shared" si="87"/>
        <v>2</v>
      </c>
    </row>
    <row r="1366" spans="1:24" x14ac:dyDescent="0.25">
      <c r="A1366" s="14" t="str">
        <f t="shared" si="84"/>
        <v>STL1980</v>
      </c>
      <c r="B1366" s="14" t="s">
        <v>36</v>
      </c>
      <c r="C1366" s="14" t="s">
        <v>85</v>
      </c>
      <c r="D1366" s="14">
        <v>1980</v>
      </c>
      <c r="E1366" s="14">
        <v>3.2060150000000001E-4</v>
      </c>
      <c r="F1366" s="14">
        <v>1.230975E-3</v>
      </c>
      <c r="G1366" s="14">
        <v>2.8178180000000001E-3</v>
      </c>
      <c r="H1366" s="14">
        <v>2</v>
      </c>
      <c r="I1366" s="14">
        <v>5</v>
      </c>
      <c r="J1366" s="14" t="s">
        <v>238</v>
      </c>
      <c r="K1366" s="14">
        <v>5</v>
      </c>
      <c r="L1366" s="14" t="str">
        <f>VLOOKUP($C1366,'Info on Coh Anal Stocks'!$A$6:$K$68,2,FALSE)</f>
        <v>PS</v>
      </c>
      <c r="M1366" s="14" t="str">
        <f>VLOOKUP($C1366,'Info on Coh Anal Stocks'!$A$6:$K$68,3,FALSE)</f>
        <v>NPS</v>
      </c>
      <c r="N1366" s="14" t="str">
        <f>VLOOKUP($C1366,'Info on Coh Anal Stocks'!$A$6:$K$68,4,FALSE)</f>
        <v>Stillaguamish Fall Fingerling</v>
      </c>
      <c r="O1366" s="14">
        <f>VLOOKUP($C1366,'Info on Coh Anal Stocks'!$A$6:$K$68,5,FALSE)</f>
        <v>3</v>
      </c>
      <c r="P1366" s="14">
        <f>VLOOKUP($C1366,'Info on Coh Anal Stocks'!$A$6:$K$68,6,FALSE)</f>
        <v>2</v>
      </c>
      <c r="Q1366" s="14">
        <f>VLOOKUP($C1366,'Info on Coh Anal Stocks'!$A$6:$K$68,7,FALSE)</f>
        <v>4</v>
      </c>
      <c r="R1366" s="14">
        <f>VLOOKUP($C1366,'Info on Coh Anal Stocks'!$A$6:$K$68,8,FALSE)</f>
        <v>5</v>
      </c>
      <c r="S1366" s="14">
        <f>VLOOKUP($C1366,'Info on Coh Anal Stocks'!$A$6:$K$68,9,FALSE)</f>
        <v>0</v>
      </c>
      <c r="T1366" s="14">
        <f>VLOOKUP($C1366,'Info on Coh Anal Stocks'!$A$6:$K$68,10,FALSE)</f>
        <v>2</v>
      </c>
      <c r="U1366">
        <f t="shared" si="85"/>
        <v>1981</v>
      </c>
      <c r="V1366" s="14">
        <f>VLOOKUP($C1366,'Info on Coh Anal Stocks'!$A$6:$K$68,10,FALSE)</f>
        <v>2</v>
      </c>
      <c r="W1366" t="str">
        <f t="shared" si="86"/>
        <v>ocean</v>
      </c>
      <c r="X1366">
        <f t="shared" si="87"/>
        <v>0</v>
      </c>
    </row>
    <row r="1367" spans="1:24" x14ac:dyDescent="0.25">
      <c r="A1367" s="14" t="str">
        <f t="shared" si="84"/>
        <v>STL1981</v>
      </c>
      <c r="B1367" s="14" t="s">
        <v>36</v>
      </c>
      <c r="C1367" s="14" t="s">
        <v>85</v>
      </c>
      <c r="D1367" s="14">
        <v>1981</v>
      </c>
      <c r="E1367" s="14">
        <v>7.355374E-4</v>
      </c>
      <c r="F1367" s="14">
        <v>2.2978590000000002E-3</v>
      </c>
      <c r="G1367" s="14">
        <v>5.1412619999999997E-3</v>
      </c>
      <c r="H1367" s="14">
        <v>2</v>
      </c>
      <c r="I1367" s="14">
        <v>5</v>
      </c>
      <c r="J1367" s="14" t="s">
        <v>238</v>
      </c>
      <c r="K1367" s="14">
        <v>5</v>
      </c>
      <c r="L1367" s="14" t="str">
        <f>VLOOKUP($C1367,'Info on Coh Anal Stocks'!$A$6:$K$68,2,FALSE)</f>
        <v>PS</v>
      </c>
      <c r="M1367" s="14" t="str">
        <f>VLOOKUP($C1367,'Info on Coh Anal Stocks'!$A$6:$K$68,3,FALSE)</f>
        <v>NPS</v>
      </c>
      <c r="N1367" s="14" t="str">
        <f>VLOOKUP($C1367,'Info on Coh Anal Stocks'!$A$6:$K$68,4,FALSE)</f>
        <v>Stillaguamish Fall Fingerling</v>
      </c>
      <c r="O1367" s="14">
        <f>VLOOKUP($C1367,'Info on Coh Anal Stocks'!$A$6:$K$68,5,FALSE)</f>
        <v>3</v>
      </c>
      <c r="P1367" s="14">
        <f>VLOOKUP($C1367,'Info on Coh Anal Stocks'!$A$6:$K$68,6,FALSE)</f>
        <v>2</v>
      </c>
      <c r="Q1367" s="14">
        <f>VLOOKUP($C1367,'Info on Coh Anal Stocks'!$A$6:$K$68,7,FALSE)</f>
        <v>4</v>
      </c>
      <c r="R1367" s="14">
        <f>VLOOKUP($C1367,'Info on Coh Anal Stocks'!$A$6:$K$68,8,FALSE)</f>
        <v>5</v>
      </c>
      <c r="S1367" s="14">
        <f>VLOOKUP($C1367,'Info on Coh Anal Stocks'!$A$6:$K$68,9,FALSE)</f>
        <v>0</v>
      </c>
      <c r="T1367" s="14">
        <f>VLOOKUP($C1367,'Info on Coh Anal Stocks'!$A$6:$K$68,10,FALSE)</f>
        <v>2</v>
      </c>
      <c r="U1367">
        <f t="shared" si="85"/>
        <v>1982</v>
      </c>
      <c r="V1367" s="14">
        <f>VLOOKUP($C1367,'Info on Coh Anal Stocks'!$A$6:$K$68,10,FALSE)</f>
        <v>2</v>
      </c>
      <c r="W1367" t="str">
        <f t="shared" si="86"/>
        <v>ocean</v>
      </c>
      <c r="X1367">
        <f t="shared" si="87"/>
        <v>0</v>
      </c>
    </row>
    <row r="1368" spans="1:24" x14ac:dyDescent="0.25">
      <c r="A1368" s="14" t="str">
        <f t="shared" si="84"/>
        <v>STL1982</v>
      </c>
      <c r="B1368" s="14" t="s">
        <v>36</v>
      </c>
      <c r="C1368" s="14" t="s">
        <v>85</v>
      </c>
      <c r="D1368" s="14">
        <v>1982</v>
      </c>
      <c r="E1368" s="14">
        <v>3.2206800000000001E-3</v>
      </c>
      <c r="F1368" s="14">
        <v>7.2409659999999997E-3</v>
      </c>
      <c r="G1368" s="14">
        <v>1.595073E-2</v>
      </c>
      <c r="H1368" s="14">
        <v>2</v>
      </c>
      <c r="I1368" s="14">
        <v>5</v>
      </c>
      <c r="J1368" s="14" t="s">
        <v>238</v>
      </c>
      <c r="K1368" s="14">
        <v>5</v>
      </c>
      <c r="L1368" s="14" t="str">
        <f>VLOOKUP($C1368,'Info on Coh Anal Stocks'!$A$6:$K$68,2,FALSE)</f>
        <v>PS</v>
      </c>
      <c r="M1368" s="14" t="str">
        <f>VLOOKUP($C1368,'Info on Coh Anal Stocks'!$A$6:$K$68,3,FALSE)</f>
        <v>NPS</v>
      </c>
      <c r="N1368" s="14" t="str">
        <f>VLOOKUP($C1368,'Info on Coh Anal Stocks'!$A$6:$K$68,4,FALSE)</f>
        <v>Stillaguamish Fall Fingerling</v>
      </c>
      <c r="O1368" s="14">
        <f>VLOOKUP($C1368,'Info on Coh Anal Stocks'!$A$6:$K$68,5,FALSE)</f>
        <v>3</v>
      </c>
      <c r="P1368" s="14">
        <f>VLOOKUP($C1368,'Info on Coh Anal Stocks'!$A$6:$K$68,6,FALSE)</f>
        <v>2</v>
      </c>
      <c r="Q1368" s="14">
        <f>VLOOKUP($C1368,'Info on Coh Anal Stocks'!$A$6:$K$68,7,FALSE)</f>
        <v>4</v>
      </c>
      <c r="R1368" s="14">
        <f>VLOOKUP($C1368,'Info on Coh Anal Stocks'!$A$6:$K$68,8,FALSE)</f>
        <v>5</v>
      </c>
      <c r="S1368" s="14">
        <f>VLOOKUP($C1368,'Info on Coh Anal Stocks'!$A$6:$K$68,9,FALSE)</f>
        <v>0</v>
      </c>
      <c r="T1368" s="14">
        <f>VLOOKUP($C1368,'Info on Coh Anal Stocks'!$A$6:$K$68,10,FALSE)</f>
        <v>2</v>
      </c>
      <c r="U1368">
        <f t="shared" si="85"/>
        <v>1983</v>
      </c>
      <c r="V1368" s="14">
        <f>VLOOKUP($C1368,'Info on Coh Anal Stocks'!$A$6:$K$68,10,FALSE)</f>
        <v>2</v>
      </c>
      <c r="W1368" t="str">
        <f t="shared" si="86"/>
        <v>ocean</v>
      </c>
      <c r="X1368">
        <f t="shared" si="87"/>
        <v>0</v>
      </c>
    </row>
    <row r="1369" spans="1:24" x14ac:dyDescent="0.25">
      <c r="A1369" s="14" t="str">
        <f t="shared" si="84"/>
        <v>STL1983</v>
      </c>
      <c r="B1369" s="14" t="s">
        <v>36</v>
      </c>
      <c r="C1369" s="14" t="s">
        <v>85</v>
      </c>
      <c r="D1369" s="14">
        <v>1983</v>
      </c>
      <c r="E1369" s="14">
        <v>2.0959849999999999E-3</v>
      </c>
      <c r="F1369" s="14">
        <v>5.8035320000000001E-3</v>
      </c>
      <c r="G1369" s="14">
        <v>1.322657E-2</v>
      </c>
      <c r="H1369" s="14">
        <v>2</v>
      </c>
      <c r="I1369" s="14">
        <v>5</v>
      </c>
      <c r="J1369" s="14" t="s">
        <v>238</v>
      </c>
      <c r="K1369" s="14">
        <v>5</v>
      </c>
      <c r="L1369" s="14" t="str">
        <f>VLOOKUP($C1369,'Info on Coh Anal Stocks'!$A$6:$K$68,2,FALSE)</f>
        <v>PS</v>
      </c>
      <c r="M1369" s="14" t="str">
        <f>VLOOKUP($C1369,'Info on Coh Anal Stocks'!$A$6:$K$68,3,FALSE)</f>
        <v>NPS</v>
      </c>
      <c r="N1369" s="14" t="str">
        <f>VLOOKUP($C1369,'Info on Coh Anal Stocks'!$A$6:$K$68,4,FALSE)</f>
        <v>Stillaguamish Fall Fingerling</v>
      </c>
      <c r="O1369" s="14">
        <f>VLOOKUP($C1369,'Info on Coh Anal Stocks'!$A$6:$K$68,5,FALSE)</f>
        <v>3</v>
      </c>
      <c r="P1369" s="14">
        <f>VLOOKUP($C1369,'Info on Coh Anal Stocks'!$A$6:$K$68,6,FALSE)</f>
        <v>2</v>
      </c>
      <c r="Q1369" s="14">
        <f>VLOOKUP($C1369,'Info on Coh Anal Stocks'!$A$6:$K$68,7,FALSE)</f>
        <v>4</v>
      </c>
      <c r="R1369" s="14">
        <f>VLOOKUP($C1369,'Info on Coh Anal Stocks'!$A$6:$K$68,8,FALSE)</f>
        <v>5</v>
      </c>
      <c r="S1369" s="14">
        <f>VLOOKUP($C1369,'Info on Coh Anal Stocks'!$A$6:$K$68,9,FALSE)</f>
        <v>0</v>
      </c>
      <c r="T1369" s="14">
        <f>VLOOKUP($C1369,'Info on Coh Anal Stocks'!$A$6:$K$68,10,FALSE)</f>
        <v>2</v>
      </c>
      <c r="U1369">
        <f t="shared" si="85"/>
        <v>1984</v>
      </c>
      <c r="V1369" s="14">
        <f>VLOOKUP($C1369,'Info on Coh Anal Stocks'!$A$6:$K$68,10,FALSE)</f>
        <v>2</v>
      </c>
      <c r="W1369" t="str">
        <f t="shared" si="86"/>
        <v>ocean</v>
      </c>
      <c r="X1369">
        <f t="shared" si="87"/>
        <v>0</v>
      </c>
    </row>
    <row r="1370" spans="1:24" x14ac:dyDescent="0.25">
      <c r="A1370" s="14" t="str">
        <f t="shared" si="84"/>
        <v>STL1984</v>
      </c>
      <c r="B1370" s="14" t="s">
        <v>36</v>
      </c>
      <c r="C1370" s="14" t="s">
        <v>85</v>
      </c>
      <c r="D1370" s="14">
        <v>1984</v>
      </c>
      <c r="E1370" s="14" t="s">
        <v>142</v>
      </c>
      <c r="F1370" s="14" t="s">
        <v>142</v>
      </c>
      <c r="G1370" s="14" t="s">
        <v>142</v>
      </c>
      <c r="H1370" s="14" t="s">
        <v>142</v>
      </c>
      <c r="I1370" s="14" t="s">
        <v>142</v>
      </c>
      <c r="J1370" s="14" t="s">
        <v>142</v>
      </c>
      <c r="K1370" s="14" t="s">
        <v>142</v>
      </c>
      <c r="L1370" s="14" t="str">
        <f>VLOOKUP($C1370,'Info on Coh Anal Stocks'!$A$6:$K$68,2,FALSE)</f>
        <v>PS</v>
      </c>
      <c r="M1370" s="14" t="str">
        <f>VLOOKUP($C1370,'Info on Coh Anal Stocks'!$A$6:$K$68,3,FALSE)</f>
        <v>NPS</v>
      </c>
      <c r="N1370" s="14" t="str">
        <f>VLOOKUP($C1370,'Info on Coh Anal Stocks'!$A$6:$K$68,4,FALSE)</f>
        <v>Stillaguamish Fall Fingerling</v>
      </c>
      <c r="O1370" s="14">
        <f>VLOOKUP($C1370,'Info on Coh Anal Stocks'!$A$6:$K$68,5,FALSE)</f>
        <v>3</v>
      </c>
      <c r="P1370" s="14">
        <f>VLOOKUP($C1370,'Info on Coh Anal Stocks'!$A$6:$K$68,6,FALSE)</f>
        <v>2</v>
      </c>
      <c r="Q1370" s="14">
        <f>VLOOKUP($C1370,'Info on Coh Anal Stocks'!$A$6:$K$68,7,FALSE)</f>
        <v>4</v>
      </c>
      <c r="R1370" s="14">
        <f>VLOOKUP($C1370,'Info on Coh Anal Stocks'!$A$6:$K$68,8,FALSE)</f>
        <v>5</v>
      </c>
      <c r="S1370" s="14">
        <f>VLOOKUP($C1370,'Info on Coh Anal Stocks'!$A$6:$K$68,9,FALSE)</f>
        <v>0</v>
      </c>
      <c r="T1370" s="14">
        <f>VLOOKUP($C1370,'Info on Coh Anal Stocks'!$A$6:$K$68,10,FALSE)</f>
        <v>2</v>
      </c>
      <c r="U1370">
        <f t="shared" si="85"/>
        <v>1985</v>
      </c>
      <c r="V1370" s="14">
        <f>VLOOKUP($C1370,'Info on Coh Anal Stocks'!$A$6:$K$68,10,FALSE)</f>
        <v>2</v>
      </c>
      <c r="W1370" t="str">
        <f t="shared" si="86"/>
        <v>ocean</v>
      </c>
      <c r="X1370" t="str">
        <f t="shared" si="87"/>
        <v>na</v>
      </c>
    </row>
    <row r="1371" spans="1:24" x14ac:dyDescent="0.25">
      <c r="A1371" s="14" t="str">
        <f t="shared" si="84"/>
        <v>STL1985</v>
      </c>
      <c r="B1371" s="14" t="s">
        <v>36</v>
      </c>
      <c r="C1371" s="14" t="s">
        <v>85</v>
      </c>
      <c r="D1371" s="14">
        <v>1985</v>
      </c>
      <c r="E1371" s="14" t="s">
        <v>142</v>
      </c>
      <c r="F1371" s="14" t="s">
        <v>142</v>
      </c>
      <c r="G1371" s="14" t="s">
        <v>142</v>
      </c>
      <c r="H1371" s="14" t="s">
        <v>142</v>
      </c>
      <c r="I1371" s="14" t="s">
        <v>142</v>
      </c>
      <c r="J1371" s="14" t="s">
        <v>142</v>
      </c>
      <c r="K1371" s="14" t="s">
        <v>142</v>
      </c>
      <c r="L1371" s="14" t="str">
        <f>VLOOKUP($C1371,'Info on Coh Anal Stocks'!$A$6:$K$68,2,FALSE)</f>
        <v>PS</v>
      </c>
      <c r="M1371" s="14" t="str">
        <f>VLOOKUP($C1371,'Info on Coh Anal Stocks'!$A$6:$K$68,3,FALSE)</f>
        <v>NPS</v>
      </c>
      <c r="N1371" s="14" t="str">
        <f>VLOOKUP($C1371,'Info on Coh Anal Stocks'!$A$6:$K$68,4,FALSE)</f>
        <v>Stillaguamish Fall Fingerling</v>
      </c>
      <c r="O1371" s="14">
        <f>VLOOKUP($C1371,'Info on Coh Anal Stocks'!$A$6:$K$68,5,FALSE)</f>
        <v>3</v>
      </c>
      <c r="P1371" s="14">
        <f>VLOOKUP($C1371,'Info on Coh Anal Stocks'!$A$6:$K$68,6,FALSE)</f>
        <v>2</v>
      </c>
      <c r="Q1371" s="14">
        <f>VLOOKUP($C1371,'Info on Coh Anal Stocks'!$A$6:$K$68,7,FALSE)</f>
        <v>4</v>
      </c>
      <c r="R1371" s="14">
        <f>VLOOKUP($C1371,'Info on Coh Anal Stocks'!$A$6:$K$68,8,FALSE)</f>
        <v>5</v>
      </c>
      <c r="S1371" s="14">
        <f>VLOOKUP($C1371,'Info on Coh Anal Stocks'!$A$6:$K$68,9,FALSE)</f>
        <v>0</v>
      </c>
      <c r="T1371" s="14">
        <f>VLOOKUP($C1371,'Info on Coh Anal Stocks'!$A$6:$K$68,10,FALSE)</f>
        <v>2</v>
      </c>
      <c r="U1371">
        <f t="shared" si="85"/>
        <v>1986</v>
      </c>
      <c r="V1371" s="14">
        <f>VLOOKUP($C1371,'Info on Coh Anal Stocks'!$A$6:$K$68,10,FALSE)</f>
        <v>2</v>
      </c>
      <c r="W1371" t="str">
        <f t="shared" si="86"/>
        <v>ocean</v>
      </c>
      <c r="X1371" t="str">
        <f t="shared" si="87"/>
        <v>na</v>
      </c>
    </row>
    <row r="1372" spans="1:24" x14ac:dyDescent="0.25">
      <c r="A1372" s="14" t="str">
        <f t="shared" si="84"/>
        <v>STL1986</v>
      </c>
      <c r="B1372" s="14" t="s">
        <v>36</v>
      </c>
      <c r="C1372" s="14" t="s">
        <v>85</v>
      </c>
      <c r="D1372" s="14">
        <v>1986</v>
      </c>
      <c r="E1372" s="14">
        <v>3.7212920000000002E-3</v>
      </c>
      <c r="F1372" s="14">
        <v>1.479773E-2</v>
      </c>
      <c r="G1372" s="14">
        <v>3.6704319999999999E-2</v>
      </c>
      <c r="H1372" s="14">
        <v>2</v>
      </c>
      <c r="I1372" s="14">
        <v>5</v>
      </c>
      <c r="J1372" s="14" t="s">
        <v>238</v>
      </c>
      <c r="K1372" s="14">
        <v>5</v>
      </c>
      <c r="L1372" s="14" t="str">
        <f>VLOOKUP($C1372,'Info on Coh Anal Stocks'!$A$6:$K$68,2,FALSE)</f>
        <v>PS</v>
      </c>
      <c r="M1372" s="14" t="str">
        <f>VLOOKUP($C1372,'Info on Coh Anal Stocks'!$A$6:$K$68,3,FALSE)</f>
        <v>NPS</v>
      </c>
      <c r="N1372" s="14" t="str">
        <f>VLOOKUP($C1372,'Info on Coh Anal Stocks'!$A$6:$K$68,4,FALSE)</f>
        <v>Stillaguamish Fall Fingerling</v>
      </c>
      <c r="O1372" s="14">
        <f>VLOOKUP($C1372,'Info on Coh Anal Stocks'!$A$6:$K$68,5,FALSE)</f>
        <v>3</v>
      </c>
      <c r="P1372" s="14">
        <f>VLOOKUP($C1372,'Info on Coh Anal Stocks'!$A$6:$K$68,6,FALSE)</f>
        <v>2</v>
      </c>
      <c r="Q1372" s="14">
        <f>VLOOKUP($C1372,'Info on Coh Anal Stocks'!$A$6:$K$68,7,FALSE)</f>
        <v>4</v>
      </c>
      <c r="R1372" s="14">
        <f>VLOOKUP($C1372,'Info on Coh Anal Stocks'!$A$6:$K$68,8,FALSE)</f>
        <v>5</v>
      </c>
      <c r="S1372" s="14">
        <f>VLOOKUP($C1372,'Info on Coh Anal Stocks'!$A$6:$K$68,9,FALSE)</f>
        <v>0</v>
      </c>
      <c r="T1372" s="14">
        <f>VLOOKUP($C1372,'Info on Coh Anal Stocks'!$A$6:$K$68,10,FALSE)</f>
        <v>2</v>
      </c>
      <c r="U1372">
        <f t="shared" si="85"/>
        <v>1987</v>
      </c>
      <c r="V1372" s="14">
        <f>VLOOKUP($C1372,'Info on Coh Anal Stocks'!$A$6:$K$68,10,FALSE)</f>
        <v>2</v>
      </c>
      <c r="W1372" t="str">
        <f t="shared" si="86"/>
        <v>ocean</v>
      </c>
      <c r="X1372">
        <f t="shared" si="87"/>
        <v>0</v>
      </c>
    </row>
    <row r="1373" spans="1:24" x14ac:dyDescent="0.25">
      <c r="A1373" s="14" t="str">
        <f t="shared" si="84"/>
        <v>STL1987</v>
      </c>
      <c r="B1373" s="14" t="s">
        <v>36</v>
      </c>
      <c r="C1373" s="14" t="s">
        <v>85</v>
      </c>
      <c r="D1373" s="14">
        <v>1987</v>
      </c>
      <c r="E1373" s="14">
        <v>2.823435E-3</v>
      </c>
      <c r="F1373" s="14">
        <v>1.0269260000000001E-2</v>
      </c>
      <c r="G1373" s="14">
        <v>2.5516710000000001E-2</v>
      </c>
      <c r="H1373" s="14">
        <v>2</v>
      </c>
      <c r="I1373" s="14">
        <v>5</v>
      </c>
      <c r="J1373" s="14" t="s">
        <v>238</v>
      </c>
      <c r="K1373" s="14">
        <v>5</v>
      </c>
      <c r="L1373" s="14" t="str">
        <f>VLOOKUP($C1373,'Info on Coh Anal Stocks'!$A$6:$K$68,2,FALSE)</f>
        <v>PS</v>
      </c>
      <c r="M1373" s="14" t="str">
        <f>VLOOKUP($C1373,'Info on Coh Anal Stocks'!$A$6:$K$68,3,FALSE)</f>
        <v>NPS</v>
      </c>
      <c r="N1373" s="14" t="str">
        <f>VLOOKUP($C1373,'Info on Coh Anal Stocks'!$A$6:$K$68,4,FALSE)</f>
        <v>Stillaguamish Fall Fingerling</v>
      </c>
      <c r="O1373" s="14">
        <f>VLOOKUP($C1373,'Info on Coh Anal Stocks'!$A$6:$K$68,5,FALSE)</f>
        <v>3</v>
      </c>
      <c r="P1373" s="14">
        <f>VLOOKUP($C1373,'Info on Coh Anal Stocks'!$A$6:$K$68,6,FALSE)</f>
        <v>2</v>
      </c>
      <c r="Q1373" s="14">
        <f>VLOOKUP($C1373,'Info on Coh Anal Stocks'!$A$6:$K$68,7,FALSE)</f>
        <v>4</v>
      </c>
      <c r="R1373" s="14">
        <f>VLOOKUP($C1373,'Info on Coh Anal Stocks'!$A$6:$K$68,8,FALSE)</f>
        <v>5</v>
      </c>
      <c r="S1373" s="14">
        <f>VLOOKUP($C1373,'Info on Coh Anal Stocks'!$A$6:$K$68,9,FALSE)</f>
        <v>0</v>
      </c>
      <c r="T1373" s="14">
        <f>VLOOKUP($C1373,'Info on Coh Anal Stocks'!$A$6:$K$68,10,FALSE)</f>
        <v>2</v>
      </c>
      <c r="U1373">
        <f t="shared" si="85"/>
        <v>1988</v>
      </c>
      <c r="V1373" s="14">
        <f>VLOOKUP($C1373,'Info on Coh Anal Stocks'!$A$6:$K$68,10,FALSE)</f>
        <v>2</v>
      </c>
      <c r="W1373" t="str">
        <f t="shared" si="86"/>
        <v>ocean</v>
      </c>
      <c r="X1373">
        <f t="shared" si="87"/>
        <v>0</v>
      </c>
    </row>
    <row r="1374" spans="1:24" x14ac:dyDescent="0.25">
      <c r="A1374" s="14" t="str">
        <f t="shared" si="84"/>
        <v>STL1988</v>
      </c>
      <c r="B1374" s="14" t="s">
        <v>36</v>
      </c>
      <c r="C1374" s="14" t="s">
        <v>85</v>
      </c>
      <c r="D1374" s="14">
        <v>1988</v>
      </c>
      <c r="E1374" s="14">
        <v>3.1816599999999998E-3</v>
      </c>
      <c r="F1374" s="14">
        <v>1.396728E-2</v>
      </c>
      <c r="G1374" s="14">
        <v>3.3084599999999999E-2</v>
      </c>
      <c r="H1374" s="14">
        <v>2</v>
      </c>
      <c r="I1374" s="14">
        <v>5</v>
      </c>
      <c r="J1374" s="14" t="s">
        <v>238</v>
      </c>
      <c r="K1374" s="14">
        <v>5</v>
      </c>
      <c r="L1374" s="14" t="str">
        <f>VLOOKUP($C1374,'Info on Coh Anal Stocks'!$A$6:$K$68,2,FALSE)</f>
        <v>PS</v>
      </c>
      <c r="M1374" s="14" t="str">
        <f>VLOOKUP($C1374,'Info on Coh Anal Stocks'!$A$6:$K$68,3,FALSE)</f>
        <v>NPS</v>
      </c>
      <c r="N1374" s="14" t="str">
        <f>VLOOKUP($C1374,'Info on Coh Anal Stocks'!$A$6:$K$68,4,FALSE)</f>
        <v>Stillaguamish Fall Fingerling</v>
      </c>
      <c r="O1374" s="14">
        <f>VLOOKUP($C1374,'Info on Coh Anal Stocks'!$A$6:$K$68,5,FALSE)</f>
        <v>3</v>
      </c>
      <c r="P1374" s="14">
        <f>VLOOKUP($C1374,'Info on Coh Anal Stocks'!$A$6:$K$68,6,FALSE)</f>
        <v>2</v>
      </c>
      <c r="Q1374" s="14">
        <f>VLOOKUP($C1374,'Info on Coh Anal Stocks'!$A$6:$K$68,7,FALSE)</f>
        <v>4</v>
      </c>
      <c r="R1374" s="14">
        <f>VLOOKUP($C1374,'Info on Coh Anal Stocks'!$A$6:$K$68,8,FALSE)</f>
        <v>5</v>
      </c>
      <c r="S1374" s="14">
        <f>VLOOKUP($C1374,'Info on Coh Anal Stocks'!$A$6:$K$68,9,FALSE)</f>
        <v>0</v>
      </c>
      <c r="T1374" s="14">
        <f>VLOOKUP($C1374,'Info on Coh Anal Stocks'!$A$6:$K$68,10,FALSE)</f>
        <v>2</v>
      </c>
      <c r="U1374">
        <f t="shared" si="85"/>
        <v>1989</v>
      </c>
      <c r="V1374" s="14">
        <f>VLOOKUP($C1374,'Info on Coh Anal Stocks'!$A$6:$K$68,10,FALSE)</f>
        <v>2</v>
      </c>
      <c r="W1374" t="str">
        <f t="shared" si="86"/>
        <v>ocean</v>
      </c>
      <c r="X1374">
        <f t="shared" si="87"/>
        <v>0</v>
      </c>
    </row>
    <row r="1375" spans="1:24" x14ac:dyDescent="0.25">
      <c r="A1375" s="14" t="str">
        <f t="shared" si="84"/>
        <v>STL1989</v>
      </c>
      <c r="B1375" s="14" t="s">
        <v>36</v>
      </c>
      <c r="C1375" s="14" t="s">
        <v>85</v>
      </c>
      <c r="D1375" s="14">
        <v>1989</v>
      </c>
      <c r="E1375" s="14">
        <v>2.9752049999999999E-3</v>
      </c>
      <c r="F1375" s="14">
        <v>1.4675199999999999E-2</v>
      </c>
      <c r="G1375" s="14">
        <v>3.5216989999999997E-2</v>
      </c>
      <c r="H1375" s="14">
        <v>2</v>
      </c>
      <c r="I1375" s="14">
        <v>5</v>
      </c>
      <c r="J1375" s="14" t="s">
        <v>238</v>
      </c>
      <c r="K1375" s="14">
        <v>5</v>
      </c>
      <c r="L1375" s="14" t="str">
        <f>VLOOKUP($C1375,'Info on Coh Anal Stocks'!$A$6:$K$68,2,FALSE)</f>
        <v>PS</v>
      </c>
      <c r="M1375" s="14" t="str">
        <f>VLOOKUP($C1375,'Info on Coh Anal Stocks'!$A$6:$K$68,3,FALSE)</f>
        <v>NPS</v>
      </c>
      <c r="N1375" s="14" t="str">
        <f>VLOOKUP($C1375,'Info on Coh Anal Stocks'!$A$6:$K$68,4,FALSE)</f>
        <v>Stillaguamish Fall Fingerling</v>
      </c>
      <c r="O1375" s="14">
        <f>VLOOKUP($C1375,'Info on Coh Anal Stocks'!$A$6:$K$68,5,FALSE)</f>
        <v>3</v>
      </c>
      <c r="P1375" s="14">
        <f>VLOOKUP($C1375,'Info on Coh Anal Stocks'!$A$6:$K$68,6,FALSE)</f>
        <v>2</v>
      </c>
      <c r="Q1375" s="14">
        <f>VLOOKUP($C1375,'Info on Coh Anal Stocks'!$A$6:$K$68,7,FALSE)</f>
        <v>4</v>
      </c>
      <c r="R1375" s="14">
        <f>VLOOKUP($C1375,'Info on Coh Anal Stocks'!$A$6:$K$68,8,FALSE)</f>
        <v>5</v>
      </c>
      <c r="S1375" s="14">
        <f>VLOOKUP($C1375,'Info on Coh Anal Stocks'!$A$6:$K$68,9,FALSE)</f>
        <v>0</v>
      </c>
      <c r="T1375" s="14">
        <f>VLOOKUP($C1375,'Info on Coh Anal Stocks'!$A$6:$K$68,10,FALSE)</f>
        <v>2</v>
      </c>
      <c r="U1375">
        <f t="shared" si="85"/>
        <v>1990</v>
      </c>
      <c r="V1375" s="14">
        <f>VLOOKUP($C1375,'Info on Coh Anal Stocks'!$A$6:$K$68,10,FALSE)</f>
        <v>2</v>
      </c>
      <c r="W1375" t="str">
        <f t="shared" si="86"/>
        <v>ocean</v>
      </c>
      <c r="X1375">
        <f t="shared" si="87"/>
        <v>0</v>
      </c>
    </row>
    <row r="1376" spans="1:24" x14ac:dyDescent="0.25">
      <c r="A1376" s="14" t="str">
        <f t="shared" si="84"/>
        <v>STL1990</v>
      </c>
      <c r="B1376" s="14" t="s">
        <v>36</v>
      </c>
      <c r="C1376" s="14" t="s">
        <v>85</v>
      </c>
      <c r="D1376" s="14">
        <v>1990</v>
      </c>
      <c r="E1376" s="14">
        <v>1.0441799999999999E-2</v>
      </c>
      <c r="F1376" s="14">
        <v>2.8777069999999998E-2</v>
      </c>
      <c r="G1376" s="14">
        <v>6.5952910000000003E-2</v>
      </c>
      <c r="H1376" s="14">
        <v>2</v>
      </c>
      <c r="I1376" s="14">
        <v>5</v>
      </c>
      <c r="J1376" s="14" t="s">
        <v>238</v>
      </c>
      <c r="K1376" s="14">
        <v>5</v>
      </c>
      <c r="L1376" s="14" t="str">
        <f>VLOOKUP($C1376,'Info on Coh Anal Stocks'!$A$6:$K$68,2,FALSE)</f>
        <v>PS</v>
      </c>
      <c r="M1376" s="14" t="str">
        <f>VLOOKUP($C1376,'Info on Coh Anal Stocks'!$A$6:$K$68,3,FALSE)</f>
        <v>NPS</v>
      </c>
      <c r="N1376" s="14" t="str">
        <f>VLOOKUP($C1376,'Info on Coh Anal Stocks'!$A$6:$K$68,4,FALSE)</f>
        <v>Stillaguamish Fall Fingerling</v>
      </c>
      <c r="O1376" s="14">
        <f>VLOOKUP($C1376,'Info on Coh Anal Stocks'!$A$6:$K$68,5,FALSE)</f>
        <v>3</v>
      </c>
      <c r="P1376" s="14">
        <f>VLOOKUP($C1376,'Info on Coh Anal Stocks'!$A$6:$K$68,6,FALSE)</f>
        <v>2</v>
      </c>
      <c r="Q1376" s="14">
        <f>VLOOKUP($C1376,'Info on Coh Anal Stocks'!$A$6:$K$68,7,FALSE)</f>
        <v>4</v>
      </c>
      <c r="R1376" s="14">
        <f>VLOOKUP($C1376,'Info on Coh Anal Stocks'!$A$6:$K$68,8,FALSE)</f>
        <v>5</v>
      </c>
      <c r="S1376" s="14">
        <f>VLOOKUP($C1376,'Info on Coh Anal Stocks'!$A$6:$K$68,9,FALSE)</f>
        <v>0</v>
      </c>
      <c r="T1376" s="14">
        <f>VLOOKUP($C1376,'Info on Coh Anal Stocks'!$A$6:$K$68,10,FALSE)</f>
        <v>2</v>
      </c>
      <c r="U1376">
        <f t="shared" si="85"/>
        <v>1991</v>
      </c>
      <c r="V1376" s="14">
        <f>VLOOKUP($C1376,'Info on Coh Anal Stocks'!$A$6:$K$68,10,FALSE)</f>
        <v>2</v>
      </c>
      <c r="W1376" t="str">
        <f t="shared" si="86"/>
        <v>ocean</v>
      </c>
      <c r="X1376">
        <f t="shared" si="87"/>
        <v>0</v>
      </c>
    </row>
    <row r="1377" spans="1:24" x14ac:dyDescent="0.25">
      <c r="A1377" s="14" t="str">
        <f t="shared" si="84"/>
        <v>STL1991</v>
      </c>
      <c r="B1377" s="14" t="s">
        <v>36</v>
      </c>
      <c r="C1377" s="14" t="s">
        <v>85</v>
      </c>
      <c r="D1377" s="14">
        <v>1991</v>
      </c>
      <c r="E1377" s="14">
        <v>2.0929710000000001E-4</v>
      </c>
      <c r="F1377" s="14">
        <v>1.235482E-3</v>
      </c>
      <c r="G1377" s="14">
        <v>3.1347219999999999E-3</v>
      </c>
      <c r="H1377" s="14">
        <v>2</v>
      </c>
      <c r="I1377" s="14">
        <v>5</v>
      </c>
      <c r="J1377" s="14" t="s">
        <v>238</v>
      </c>
      <c r="K1377" s="14">
        <v>5</v>
      </c>
      <c r="L1377" s="14" t="str">
        <f>VLOOKUP($C1377,'Info on Coh Anal Stocks'!$A$6:$K$68,2,FALSE)</f>
        <v>PS</v>
      </c>
      <c r="M1377" s="14" t="str">
        <f>VLOOKUP($C1377,'Info on Coh Anal Stocks'!$A$6:$K$68,3,FALSE)</f>
        <v>NPS</v>
      </c>
      <c r="N1377" s="14" t="str">
        <f>VLOOKUP($C1377,'Info on Coh Anal Stocks'!$A$6:$K$68,4,FALSE)</f>
        <v>Stillaguamish Fall Fingerling</v>
      </c>
      <c r="O1377" s="14">
        <f>VLOOKUP($C1377,'Info on Coh Anal Stocks'!$A$6:$K$68,5,FALSE)</f>
        <v>3</v>
      </c>
      <c r="P1377" s="14">
        <f>VLOOKUP($C1377,'Info on Coh Anal Stocks'!$A$6:$K$68,6,FALSE)</f>
        <v>2</v>
      </c>
      <c r="Q1377" s="14">
        <f>VLOOKUP($C1377,'Info on Coh Anal Stocks'!$A$6:$K$68,7,FALSE)</f>
        <v>4</v>
      </c>
      <c r="R1377" s="14">
        <f>VLOOKUP($C1377,'Info on Coh Anal Stocks'!$A$6:$K$68,8,FALSE)</f>
        <v>5</v>
      </c>
      <c r="S1377" s="14">
        <f>VLOOKUP($C1377,'Info on Coh Anal Stocks'!$A$6:$K$68,9,FALSE)</f>
        <v>0</v>
      </c>
      <c r="T1377" s="14">
        <f>VLOOKUP($C1377,'Info on Coh Anal Stocks'!$A$6:$K$68,10,FALSE)</f>
        <v>2</v>
      </c>
      <c r="U1377">
        <f t="shared" si="85"/>
        <v>1992</v>
      </c>
      <c r="V1377" s="14">
        <f>VLOOKUP($C1377,'Info on Coh Anal Stocks'!$A$6:$K$68,10,FALSE)</f>
        <v>2</v>
      </c>
      <c r="W1377" t="str">
        <f t="shared" si="86"/>
        <v>ocean</v>
      </c>
      <c r="X1377">
        <f t="shared" si="87"/>
        <v>0</v>
      </c>
    </row>
    <row r="1378" spans="1:24" x14ac:dyDescent="0.25">
      <c r="A1378" s="14" t="str">
        <f t="shared" si="84"/>
        <v>STL1992</v>
      </c>
      <c r="B1378" s="14" t="s">
        <v>36</v>
      </c>
      <c r="C1378" s="14" t="s">
        <v>85</v>
      </c>
      <c r="D1378" s="14">
        <v>1992</v>
      </c>
      <c r="E1378" s="14">
        <v>4.6550330000000003E-4</v>
      </c>
      <c r="F1378" s="14">
        <v>3.717546E-3</v>
      </c>
      <c r="G1378" s="14">
        <v>9.5292229999999999E-3</v>
      </c>
      <c r="H1378" s="14">
        <v>2</v>
      </c>
      <c r="I1378" s="14">
        <v>5</v>
      </c>
      <c r="J1378" s="14" t="s">
        <v>238</v>
      </c>
      <c r="K1378" s="14">
        <v>5</v>
      </c>
      <c r="L1378" s="14" t="str">
        <f>VLOOKUP($C1378,'Info on Coh Anal Stocks'!$A$6:$K$68,2,FALSE)</f>
        <v>PS</v>
      </c>
      <c r="M1378" s="14" t="str">
        <f>VLOOKUP($C1378,'Info on Coh Anal Stocks'!$A$6:$K$68,3,FALSE)</f>
        <v>NPS</v>
      </c>
      <c r="N1378" s="14" t="str">
        <f>VLOOKUP($C1378,'Info on Coh Anal Stocks'!$A$6:$K$68,4,FALSE)</f>
        <v>Stillaguamish Fall Fingerling</v>
      </c>
      <c r="O1378" s="14">
        <f>VLOOKUP($C1378,'Info on Coh Anal Stocks'!$A$6:$K$68,5,FALSE)</f>
        <v>3</v>
      </c>
      <c r="P1378" s="14">
        <f>VLOOKUP($C1378,'Info on Coh Anal Stocks'!$A$6:$K$68,6,FALSE)</f>
        <v>2</v>
      </c>
      <c r="Q1378" s="14">
        <f>VLOOKUP($C1378,'Info on Coh Anal Stocks'!$A$6:$K$68,7,FALSE)</f>
        <v>4</v>
      </c>
      <c r="R1378" s="14">
        <f>VLOOKUP($C1378,'Info on Coh Anal Stocks'!$A$6:$K$68,8,FALSE)</f>
        <v>5</v>
      </c>
      <c r="S1378" s="14">
        <f>VLOOKUP($C1378,'Info on Coh Anal Stocks'!$A$6:$K$68,9,FALSE)</f>
        <v>0</v>
      </c>
      <c r="T1378" s="14">
        <f>VLOOKUP($C1378,'Info on Coh Anal Stocks'!$A$6:$K$68,10,FALSE)</f>
        <v>2</v>
      </c>
      <c r="U1378">
        <f t="shared" si="85"/>
        <v>1993</v>
      </c>
      <c r="V1378" s="14">
        <f>VLOOKUP($C1378,'Info on Coh Anal Stocks'!$A$6:$K$68,10,FALSE)</f>
        <v>2</v>
      </c>
      <c r="W1378" t="str">
        <f t="shared" si="86"/>
        <v>ocean</v>
      </c>
      <c r="X1378">
        <f t="shared" si="87"/>
        <v>0</v>
      </c>
    </row>
    <row r="1379" spans="1:24" x14ac:dyDescent="0.25">
      <c r="A1379" s="14" t="str">
        <f t="shared" si="84"/>
        <v>STL1993</v>
      </c>
      <c r="B1379" s="14" t="s">
        <v>36</v>
      </c>
      <c r="C1379" s="14" t="s">
        <v>85</v>
      </c>
      <c r="D1379" s="14">
        <v>1993</v>
      </c>
      <c r="E1379" s="14">
        <v>1.9961969999999999E-3</v>
      </c>
      <c r="F1379" s="14">
        <v>6.9596220000000004E-3</v>
      </c>
      <c r="G1379" s="14">
        <v>1.7473079999999998E-2</v>
      </c>
      <c r="H1379" s="14">
        <v>2</v>
      </c>
      <c r="I1379" s="14">
        <v>5</v>
      </c>
      <c r="J1379" s="14" t="s">
        <v>238</v>
      </c>
      <c r="K1379" s="14">
        <v>5</v>
      </c>
      <c r="L1379" s="14" t="str">
        <f>VLOOKUP($C1379,'Info on Coh Anal Stocks'!$A$6:$K$68,2,FALSE)</f>
        <v>PS</v>
      </c>
      <c r="M1379" s="14" t="str">
        <f>VLOOKUP($C1379,'Info on Coh Anal Stocks'!$A$6:$K$68,3,FALSE)</f>
        <v>NPS</v>
      </c>
      <c r="N1379" s="14" t="str">
        <f>VLOOKUP($C1379,'Info on Coh Anal Stocks'!$A$6:$K$68,4,FALSE)</f>
        <v>Stillaguamish Fall Fingerling</v>
      </c>
      <c r="O1379" s="14">
        <f>VLOOKUP($C1379,'Info on Coh Anal Stocks'!$A$6:$K$68,5,FALSE)</f>
        <v>3</v>
      </c>
      <c r="P1379" s="14">
        <f>VLOOKUP($C1379,'Info on Coh Anal Stocks'!$A$6:$K$68,6,FALSE)</f>
        <v>2</v>
      </c>
      <c r="Q1379" s="14">
        <f>VLOOKUP($C1379,'Info on Coh Anal Stocks'!$A$6:$K$68,7,FALSE)</f>
        <v>4</v>
      </c>
      <c r="R1379" s="14">
        <f>VLOOKUP($C1379,'Info on Coh Anal Stocks'!$A$6:$K$68,8,FALSE)</f>
        <v>5</v>
      </c>
      <c r="S1379" s="14">
        <f>VLOOKUP($C1379,'Info on Coh Anal Stocks'!$A$6:$K$68,9,FALSE)</f>
        <v>0</v>
      </c>
      <c r="T1379" s="14">
        <f>VLOOKUP($C1379,'Info on Coh Anal Stocks'!$A$6:$K$68,10,FALSE)</f>
        <v>2</v>
      </c>
      <c r="U1379">
        <f t="shared" si="85"/>
        <v>1994</v>
      </c>
      <c r="V1379" s="14">
        <f>VLOOKUP($C1379,'Info on Coh Anal Stocks'!$A$6:$K$68,10,FALSE)</f>
        <v>2</v>
      </c>
      <c r="W1379" t="str">
        <f t="shared" si="86"/>
        <v>ocean</v>
      </c>
      <c r="X1379">
        <f t="shared" si="87"/>
        <v>0</v>
      </c>
    </row>
    <row r="1380" spans="1:24" x14ac:dyDescent="0.25">
      <c r="A1380" s="14" t="str">
        <f t="shared" si="84"/>
        <v>STL1994</v>
      </c>
      <c r="B1380" s="14" t="s">
        <v>36</v>
      </c>
      <c r="C1380" s="14" t="s">
        <v>85</v>
      </c>
      <c r="D1380" s="14">
        <v>1994</v>
      </c>
      <c r="E1380" s="14">
        <v>1.566301E-3</v>
      </c>
      <c r="F1380" s="14">
        <v>7.2301120000000003E-3</v>
      </c>
      <c r="G1380" s="14">
        <v>2.0128139999999999E-2</v>
      </c>
      <c r="H1380" s="14">
        <v>2</v>
      </c>
      <c r="I1380" s="14">
        <v>5</v>
      </c>
      <c r="J1380" s="14" t="s">
        <v>238</v>
      </c>
      <c r="K1380" s="14">
        <v>5</v>
      </c>
      <c r="L1380" s="14" t="str">
        <f>VLOOKUP($C1380,'Info on Coh Anal Stocks'!$A$6:$K$68,2,FALSE)</f>
        <v>PS</v>
      </c>
      <c r="M1380" s="14" t="str">
        <f>VLOOKUP($C1380,'Info on Coh Anal Stocks'!$A$6:$K$68,3,FALSE)</f>
        <v>NPS</v>
      </c>
      <c r="N1380" s="14" t="str">
        <f>VLOOKUP($C1380,'Info on Coh Anal Stocks'!$A$6:$K$68,4,FALSE)</f>
        <v>Stillaguamish Fall Fingerling</v>
      </c>
      <c r="O1380" s="14">
        <f>VLOOKUP($C1380,'Info on Coh Anal Stocks'!$A$6:$K$68,5,FALSE)</f>
        <v>3</v>
      </c>
      <c r="P1380" s="14">
        <f>VLOOKUP($C1380,'Info on Coh Anal Stocks'!$A$6:$K$68,6,FALSE)</f>
        <v>2</v>
      </c>
      <c r="Q1380" s="14">
        <f>VLOOKUP($C1380,'Info on Coh Anal Stocks'!$A$6:$K$68,7,FALSE)</f>
        <v>4</v>
      </c>
      <c r="R1380" s="14">
        <f>VLOOKUP($C1380,'Info on Coh Anal Stocks'!$A$6:$K$68,8,FALSE)</f>
        <v>5</v>
      </c>
      <c r="S1380" s="14">
        <f>VLOOKUP($C1380,'Info on Coh Anal Stocks'!$A$6:$K$68,9,FALSE)</f>
        <v>0</v>
      </c>
      <c r="T1380" s="14">
        <f>VLOOKUP($C1380,'Info on Coh Anal Stocks'!$A$6:$K$68,10,FALSE)</f>
        <v>2</v>
      </c>
      <c r="U1380">
        <f t="shared" si="85"/>
        <v>1995</v>
      </c>
      <c r="V1380" s="14">
        <f>VLOOKUP($C1380,'Info on Coh Anal Stocks'!$A$6:$K$68,10,FALSE)</f>
        <v>2</v>
      </c>
      <c r="W1380" t="str">
        <f t="shared" si="86"/>
        <v>ocean</v>
      </c>
      <c r="X1380">
        <f t="shared" si="87"/>
        <v>0</v>
      </c>
    </row>
    <row r="1381" spans="1:24" x14ac:dyDescent="0.25">
      <c r="A1381" s="14" t="str">
        <f t="shared" si="84"/>
        <v>STL1995</v>
      </c>
      <c r="B1381" s="14" t="s">
        <v>36</v>
      </c>
      <c r="C1381" s="14" t="s">
        <v>85</v>
      </c>
      <c r="D1381" s="14">
        <v>1995</v>
      </c>
      <c r="E1381" s="14">
        <v>1.5321779999999999E-3</v>
      </c>
      <c r="F1381" s="14">
        <v>5.7295840000000002E-3</v>
      </c>
      <c r="G1381" s="14">
        <v>1.533756E-2</v>
      </c>
      <c r="H1381" s="14">
        <v>2</v>
      </c>
      <c r="I1381" s="14">
        <v>5</v>
      </c>
      <c r="J1381" s="14" t="s">
        <v>238</v>
      </c>
      <c r="K1381" s="14">
        <v>5</v>
      </c>
      <c r="L1381" s="14" t="str">
        <f>VLOOKUP($C1381,'Info on Coh Anal Stocks'!$A$6:$K$68,2,FALSE)</f>
        <v>PS</v>
      </c>
      <c r="M1381" s="14" t="str">
        <f>VLOOKUP($C1381,'Info on Coh Anal Stocks'!$A$6:$K$68,3,FALSE)</f>
        <v>NPS</v>
      </c>
      <c r="N1381" s="14" t="str">
        <f>VLOOKUP($C1381,'Info on Coh Anal Stocks'!$A$6:$K$68,4,FALSE)</f>
        <v>Stillaguamish Fall Fingerling</v>
      </c>
      <c r="O1381" s="14">
        <f>VLOOKUP($C1381,'Info on Coh Anal Stocks'!$A$6:$K$68,5,FALSE)</f>
        <v>3</v>
      </c>
      <c r="P1381" s="14">
        <f>VLOOKUP($C1381,'Info on Coh Anal Stocks'!$A$6:$K$68,6,FALSE)</f>
        <v>2</v>
      </c>
      <c r="Q1381" s="14">
        <f>VLOOKUP($C1381,'Info on Coh Anal Stocks'!$A$6:$K$68,7,FALSE)</f>
        <v>4</v>
      </c>
      <c r="R1381" s="14">
        <f>VLOOKUP($C1381,'Info on Coh Anal Stocks'!$A$6:$K$68,8,FALSE)</f>
        <v>5</v>
      </c>
      <c r="S1381" s="14">
        <f>VLOOKUP($C1381,'Info on Coh Anal Stocks'!$A$6:$K$68,9,FALSE)</f>
        <v>0</v>
      </c>
      <c r="T1381" s="14">
        <f>VLOOKUP($C1381,'Info on Coh Anal Stocks'!$A$6:$K$68,10,FALSE)</f>
        <v>2</v>
      </c>
      <c r="U1381">
        <f t="shared" si="85"/>
        <v>1996</v>
      </c>
      <c r="V1381" s="14">
        <f>VLOOKUP($C1381,'Info on Coh Anal Stocks'!$A$6:$K$68,10,FALSE)</f>
        <v>2</v>
      </c>
      <c r="W1381" t="str">
        <f t="shared" si="86"/>
        <v>ocean</v>
      </c>
      <c r="X1381">
        <f t="shared" si="87"/>
        <v>0</v>
      </c>
    </row>
    <row r="1382" spans="1:24" x14ac:dyDescent="0.25">
      <c r="A1382" s="14" t="str">
        <f t="shared" si="84"/>
        <v>STL1996</v>
      </c>
      <c r="B1382" s="14" t="s">
        <v>36</v>
      </c>
      <c r="C1382" s="14" t="s">
        <v>85</v>
      </c>
      <c r="D1382" s="14">
        <v>1996</v>
      </c>
      <c r="E1382" s="14">
        <v>8.376554E-4</v>
      </c>
      <c r="F1382" s="14">
        <v>6.1239800000000002E-3</v>
      </c>
      <c r="G1382" s="14">
        <v>1.6221429999999998E-2</v>
      </c>
      <c r="H1382" s="14">
        <v>2</v>
      </c>
      <c r="I1382" s="14">
        <v>5</v>
      </c>
      <c r="J1382" s="14" t="s">
        <v>238</v>
      </c>
      <c r="K1382" s="14">
        <v>5</v>
      </c>
      <c r="L1382" s="14" t="str">
        <f>VLOOKUP($C1382,'Info on Coh Anal Stocks'!$A$6:$K$68,2,FALSE)</f>
        <v>PS</v>
      </c>
      <c r="M1382" s="14" t="str">
        <f>VLOOKUP($C1382,'Info on Coh Anal Stocks'!$A$6:$K$68,3,FALSE)</f>
        <v>NPS</v>
      </c>
      <c r="N1382" s="14" t="str">
        <f>VLOOKUP($C1382,'Info on Coh Anal Stocks'!$A$6:$K$68,4,FALSE)</f>
        <v>Stillaguamish Fall Fingerling</v>
      </c>
      <c r="O1382" s="14">
        <f>VLOOKUP($C1382,'Info on Coh Anal Stocks'!$A$6:$K$68,5,FALSE)</f>
        <v>3</v>
      </c>
      <c r="P1382" s="14">
        <f>VLOOKUP($C1382,'Info on Coh Anal Stocks'!$A$6:$K$68,6,FALSE)</f>
        <v>2</v>
      </c>
      <c r="Q1382" s="14">
        <f>VLOOKUP($C1382,'Info on Coh Anal Stocks'!$A$6:$K$68,7,FALSE)</f>
        <v>4</v>
      </c>
      <c r="R1382" s="14">
        <f>VLOOKUP($C1382,'Info on Coh Anal Stocks'!$A$6:$K$68,8,FALSE)</f>
        <v>5</v>
      </c>
      <c r="S1382" s="14">
        <f>VLOOKUP($C1382,'Info on Coh Anal Stocks'!$A$6:$K$68,9,FALSE)</f>
        <v>0</v>
      </c>
      <c r="T1382" s="14">
        <f>VLOOKUP($C1382,'Info on Coh Anal Stocks'!$A$6:$K$68,10,FALSE)</f>
        <v>2</v>
      </c>
      <c r="U1382">
        <f t="shared" si="85"/>
        <v>1997</v>
      </c>
      <c r="V1382" s="14">
        <f>VLOOKUP($C1382,'Info on Coh Anal Stocks'!$A$6:$K$68,10,FALSE)</f>
        <v>2</v>
      </c>
      <c r="W1382" t="str">
        <f t="shared" si="86"/>
        <v>ocean</v>
      </c>
      <c r="X1382">
        <f t="shared" si="87"/>
        <v>0</v>
      </c>
    </row>
    <row r="1383" spans="1:24" x14ac:dyDescent="0.25">
      <c r="A1383" s="14" t="str">
        <f t="shared" si="84"/>
        <v>STL1997</v>
      </c>
      <c r="B1383" s="14" t="s">
        <v>36</v>
      </c>
      <c r="C1383" s="14" t="s">
        <v>85</v>
      </c>
      <c r="D1383" s="14">
        <v>1997</v>
      </c>
      <c r="E1383" s="19">
        <v>5.1865340000000002E-4</v>
      </c>
      <c r="F1383" s="14">
        <v>6.0541129999999999E-3</v>
      </c>
      <c r="G1383" s="14">
        <v>1.604065E-2</v>
      </c>
      <c r="H1383" s="14">
        <v>2</v>
      </c>
      <c r="I1383" s="14">
        <v>5</v>
      </c>
      <c r="J1383" s="14" t="s">
        <v>238</v>
      </c>
      <c r="K1383" s="14">
        <v>5</v>
      </c>
      <c r="L1383" s="14" t="str">
        <f>VLOOKUP($C1383,'Info on Coh Anal Stocks'!$A$6:$K$68,2,FALSE)</f>
        <v>PS</v>
      </c>
      <c r="M1383" s="14" t="str">
        <f>VLOOKUP($C1383,'Info on Coh Anal Stocks'!$A$6:$K$68,3,FALSE)</f>
        <v>NPS</v>
      </c>
      <c r="N1383" s="14" t="str">
        <f>VLOOKUP($C1383,'Info on Coh Anal Stocks'!$A$6:$K$68,4,FALSE)</f>
        <v>Stillaguamish Fall Fingerling</v>
      </c>
      <c r="O1383" s="14">
        <f>VLOOKUP($C1383,'Info on Coh Anal Stocks'!$A$6:$K$68,5,FALSE)</f>
        <v>3</v>
      </c>
      <c r="P1383" s="14">
        <f>VLOOKUP($C1383,'Info on Coh Anal Stocks'!$A$6:$K$68,6,FALSE)</f>
        <v>2</v>
      </c>
      <c r="Q1383" s="14">
        <f>VLOOKUP($C1383,'Info on Coh Anal Stocks'!$A$6:$K$68,7,FALSE)</f>
        <v>4</v>
      </c>
      <c r="R1383" s="14">
        <f>VLOOKUP($C1383,'Info on Coh Anal Stocks'!$A$6:$K$68,8,FALSE)</f>
        <v>5</v>
      </c>
      <c r="S1383" s="14">
        <f>VLOOKUP($C1383,'Info on Coh Anal Stocks'!$A$6:$K$68,9,FALSE)</f>
        <v>0</v>
      </c>
      <c r="T1383" s="14">
        <f>VLOOKUP($C1383,'Info on Coh Anal Stocks'!$A$6:$K$68,10,FALSE)</f>
        <v>2</v>
      </c>
      <c r="U1383">
        <f t="shared" si="85"/>
        <v>1998</v>
      </c>
      <c r="V1383" s="14">
        <f>VLOOKUP($C1383,'Info on Coh Anal Stocks'!$A$6:$K$68,10,FALSE)</f>
        <v>2</v>
      </c>
      <c r="W1383" t="str">
        <f t="shared" si="86"/>
        <v>ocean</v>
      </c>
      <c r="X1383">
        <f t="shared" si="87"/>
        <v>0</v>
      </c>
    </row>
    <row r="1384" spans="1:24" x14ac:dyDescent="0.25">
      <c r="A1384" s="14" t="str">
        <f t="shared" si="84"/>
        <v>STL1998</v>
      </c>
      <c r="B1384" s="14" t="s">
        <v>36</v>
      </c>
      <c r="C1384" s="14" t="s">
        <v>85</v>
      </c>
      <c r="D1384" s="14">
        <v>1998</v>
      </c>
      <c r="E1384" s="14">
        <v>2.8656969999999999E-4</v>
      </c>
      <c r="F1384" s="14">
        <v>2.4238350000000001E-3</v>
      </c>
      <c r="G1384" s="14">
        <v>6.6870920000000004E-3</v>
      </c>
      <c r="H1384" s="14">
        <v>2</v>
      </c>
      <c r="I1384" s="14">
        <v>5</v>
      </c>
      <c r="J1384" s="14" t="s">
        <v>238</v>
      </c>
      <c r="K1384" s="14">
        <v>5</v>
      </c>
      <c r="L1384" s="14" t="str">
        <f>VLOOKUP($C1384,'Info on Coh Anal Stocks'!$A$6:$K$68,2,FALSE)</f>
        <v>PS</v>
      </c>
      <c r="M1384" s="14" t="str">
        <f>VLOOKUP($C1384,'Info on Coh Anal Stocks'!$A$6:$K$68,3,FALSE)</f>
        <v>NPS</v>
      </c>
      <c r="N1384" s="14" t="str">
        <f>VLOOKUP($C1384,'Info on Coh Anal Stocks'!$A$6:$K$68,4,FALSE)</f>
        <v>Stillaguamish Fall Fingerling</v>
      </c>
      <c r="O1384" s="14">
        <f>VLOOKUP($C1384,'Info on Coh Anal Stocks'!$A$6:$K$68,5,FALSE)</f>
        <v>3</v>
      </c>
      <c r="P1384" s="14">
        <f>VLOOKUP($C1384,'Info on Coh Anal Stocks'!$A$6:$K$68,6,FALSE)</f>
        <v>2</v>
      </c>
      <c r="Q1384" s="14">
        <f>VLOOKUP($C1384,'Info on Coh Anal Stocks'!$A$6:$K$68,7,FALSE)</f>
        <v>4</v>
      </c>
      <c r="R1384" s="14">
        <f>VLOOKUP($C1384,'Info on Coh Anal Stocks'!$A$6:$K$68,8,FALSE)</f>
        <v>5</v>
      </c>
      <c r="S1384" s="14">
        <f>VLOOKUP($C1384,'Info on Coh Anal Stocks'!$A$6:$K$68,9,FALSE)</f>
        <v>0</v>
      </c>
      <c r="T1384" s="14">
        <f>VLOOKUP($C1384,'Info on Coh Anal Stocks'!$A$6:$K$68,10,FALSE)</f>
        <v>2</v>
      </c>
      <c r="U1384">
        <f t="shared" si="85"/>
        <v>1999</v>
      </c>
      <c r="V1384" s="14">
        <f>VLOOKUP($C1384,'Info on Coh Anal Stocks'!$A$6:$K$68,10,FALSE)</f>
        <v>2</v>
      </c>
      <c r="W1384" t="str">
        <f t="shared" si="86"/>
        <v>ocean</v>
      </c>
      <c r="X1384">
        <f t="shared" si="87"/>
        <v>0</v>
      </c>
    </row>
    <row r="1385" spans="1:24" x14ac:dyDescent="0.25">
      <c r="A1385" s="14" t="str">
        <f t="shared" si="84"/>
        <v>STL1999</v>
      </c>
      <c r="B1385" s="14" t="s">
        <v>36</v>
      </c>
      <c r="C1385" s="14" t="s">
        <v>85</v>
      </c>
      <c r="D1385" s="14">
        <v>1999</v>
      </c>
      <c r="E1385" s="14" t="s">
        <v>142</v>
      </c>
      <c r="F1385" s="14" t="s">
        <v>142</v>
      </c>
      <c r="G1385" s="14" t="s">
        <v>142</v>
      </c>
      <c r="H1385" s="14" t="s">
        <v>142</v>
      </c>
      <c r="I1385" s="14" t="s">
        <v>142</v>
      </c>
      <c r="J1385" s="14" t="s">
        <v>142</v>
      </c>
      <c r="K1385" s="14" t="s">
        <v>142</v>
      </c>
      <c r="L1385" s="14" t="str">
        <f>VLOOKUP($C1385,'Info on Coh Anal Stocks'!$A$6:$K$68,2,FALSE)</f>
        <v>PS</v>
      </c>
      <c r="M1385" s="14" t="str">
        <f>VLOOKUP($C1385,'Info on Coh Anal Stocks'!$A$6:$K$68,3,FALSE)</f>
        <v>NPS</v>
      </c>
      <c r="N1385" s="14" t="str">
        <f>VLOOKUP($C1385,'Info on Coh Anal Stocks'!$A$6:$K$68,4,FALSE)</f>
        <v>Stillaguamish Fall Fingerling</v>
      </c>
      <c r="O1385" s="14">
        <f>VLOOKUP($C1385,'Info on Coh Anal Stocks'!$A$6:$K$68,5,FALSE)</f>
        <v>3</v>
      </c>
      <c r="P1385" s="14">
        <f>VLOOKUP($C1385,'Info on Coh Anal Stocks'!$A$6:$K$68,6,FALSE)</f>
        <v>2</v>
      </c>
      <c r="Q1385" s="14">
        <f>VLOOKUP($C1385,'Info on Coh Anal Stocks'!$A$6:$K$68,7,FALSE)</f>
        <v>4</v>
      </c>
      <c r="R1385" s="14">
        <f>VLOOKUP($C1385,'Info on Coh Anal Stocks'!$A$6:$K$68,8,FALSE)</f>
        <v>5</v>
      </c>
      <c r="S1385" s="14">
        <f>VLOOKUP($C1385,'Info on Coh Anal Stocks'!$A$6:$K$68,9,FALSE)</f>
        <v>0</v>
      </c>
      <c r="T1385" s="14">
        <f>VLOOKUP($C1385,'Info on Coh Anal Stocks'!$A$6:$K$68,10,FALSE)</f>
        <v>2</v>
      </c>
      <c r="U1385">
        <f t="shared" si="85"/>
        <v>2000</v>
      </c>
      <c r="V1385" s="14">
        <f>VLOOKUP($C1385,'Info on Coh Anal Stocks'!$A$6:$K$68,10,FALSE)</f>
        <v>2</v>
      </c>
      <c r="W1385" t="str">
        <f t="shared" si="86"/>
        <v>ocean</v>
      </c>
      <c r="X1385" t="str">
        <f t="shared" si="87"/>
        <v>na</v>
      </c>
    </row>
    <row r="1386" spans="1:24" x14ac:dyDescent="0.25">
      <c r="A1386" s="14" t="str">
        <f t="shared" si="84"/>
        <v>STL2000</v>
      </c>
      <c r="B1386" s="14" t="s">
        <v>36</v>
      </c>
      <c r="C1386" s="14" t="s">
        <v>85</v>
      </c>
      <c r="D1386" s="14">
        <v>2000</v>
      </c>
      <c r="E1386" s="14" t="s">
        <v>142</v>
      </c>
      <c r="F1386" s="14" t="s">
        <v>142</v>
      </c>
      <c r="G1386" s="14" t="s">
        <v>142</v>
      </c>
      <c r="H1386" s="14" t="s">
        <v>142</v>
      </c>
      <c r="I1386" s="14" t="s">
        <v>142</v>
      </c>
      <c r="J1386" s="14" t="s">
        <v>142</v>
      </c>
      <c r="K1386" s="14" t="s">
        <v>142</v>
      </c>
      <c r="L1386" s="14" t="str">
        <f>VLOOKUP($C1386,'Info on Coh Anal Stocks'!$A$6:$K$68,2,FALSE)</f>
        <v>PS</v>
      </c>
      <c r="M1386" s="14" t="str">
        <f>VLOOKUP($C1386,'Info on Coh Anal Stocks'!$A$6:$K$68,3,FALSE)</f>
        <v>NPS</v>
      </c>
      <c r="N1386" s="14" t="str">
        <f>VLOOKUP($C1386,'Info on Coh Anal Stocks'!$A$6:$K$68,4,FALSE)</f>
        <v>Stillaguamish Fall Fingerling</v>
      </c>
      <c r="O1386" s="14">
        <f>VLOOKUP($C1386,'Info on Coh Anal Stocks'!$A$6:$K$68,5,FALSE)</f>
        <v>3</v>
      </c>
      <c r="P1386" s="14">
        <f>VLOOKUP($C1386,'Info on Coh Anal Stocks'!$A$6:$K$68,6,FALSE)</f>
        <v>2</v>
      </c>
      <c r="Q1386" s="14">
        <f>VLOOKUP($C1386,'Info on Coh Anal Stocks'!$A$6:$K$68,7,FALSE)</f>
        <v>4</v>
      </c>
      <c r="R1386" s="14">
        <f>VLOOKUP($C1386,'Info on Coh Anal Stocks'!$A$6:$K$68,8,FALSE)</f>
        <v>5</v>
      </c>
      <c r="S1386" s="14">
        <f>VLOOKUP($C1386,'Info on Coh Anal Stocks'!$A$6:$K$68,9,FALSE)</f>
        <v>0</v>
      </c>
      <c r="T1386" s="14">
        <f>VLOOKUP($C1386,'Info on Coh Anal Stocks'!$A$6:$K$68,10,FALSE)</f>
        <v>2</v>
      </c>
      <c r="U1386">
        <f t="shared" si="85"/>
        <v>2001</v>
      </c>
      <c r="V1386" s="14">
        <f>VLOOKUP($C1386,'Info on Coh Anal Stocks'!$A$6:$K$68,10,FALSE)</f>
        <v>2</v>
      </c>
      <c r="W1386" t="str">
        <f t="shared" si="86"/>
        <v>ocean</v>
      </c>
      <c r="X1386" t="str">
        <f t="shared" si="87"/>
        <v>na</v>
      </c>
    </row>
    <row r="1387" spans="1:24" x14ac:dyDescent="0.25">
      <c r="A1387" s="14" t="str">
        <f t="shared" si="84"/>
        <v>STL2001</v>
      </c>
      <c r="B1387" s="14" t="s">
        <v>36</v>
      </c>
      <c r="C1387" s="14" t="s">
        <v>85</v>
      </c>
      <c r="D1387" s="14">
        <v>2001</v>
      </c>
      <c r="E1387" s="14" t="s">
        <v>142</v>
      </c>
      <c r="F1387" s="14" t="s">
        <v>142</v>
      </c>
      <c r="G1387" s="14" t="s">
        <v>142</v>
      </c>
      <c r="H1387" s="14" t="s">
        <v>142</v>
      </c>
      <c r="I1387" s="14" t="s">
        <v>142</v>
      </c>
      <c r="J1387" s="14" t="s">
        <v>142</v>
      </c>
      <c r="K1387" s="14" t="s">
        <v>142</v>
      </c>
      <c r="L1387" s="14" t="str">
        <f>VLOOKUP($C1387,'Info on Coh Anal Stocks'!$A$6:$K$68,2,FALSE)</f>
        <v>PS</v>
      </c>
      <c r="M1387" s="14" t="str">
        <f>VLOOKUP($C1387,'Info on Coh Anal Stocks'!$A$6:$K$68,3,FALSE)</f>
        <v>NPS</v>
      </c>
      <c r="N1387" s="14" t="str">
        <f>VLOOKUP($C1387,'Info on Coh Anal Stocks'!$A$6:$K$68,4,FALSE)</f>
        <v>Stillaguamish Fall Fingerling</v>
      </c>
      <c r="O1387" s="14">
        <f>VLOOKUP($C1387,'Info on Coh Anal Stocks'!$A$6:$K$68,5,FALSE)</f>
        <v>3</v>
      </c>
      <c r="P1387" s="14">
        <f>VLOOKUP($C1387,'Info on Coh Anal Stocks'!$A$6:$K$68,6,FALSE)</f>
        <v>2</v>
      </c>
      <c r="Q1387" s="14">
        <f>VLOOKUP($C1387,'Info on Coh Anal Stocks'!$A$6:$K$68,7,FALSE)</f>
        <v>4</v>
      </c>
      <c r="R1387" s="14">
        <f>VLOOKUP($C1387,'Info on Coh Anal Stocks'!$A$6:$K$68,8,FALSE)</f>
        <v>5</v>
      </c>
      <c r="S1387" s="14">
        <f>VLOOKUP($C1387,'Info on Coh Anal Stocks'!$A$6:$K$68,9,FALSE)</f>
        <v>0</v>
      </c>
      <c r="T1387" s="14">
        <f>VLOOKUP($C1387,'Info on Coh Anal Stocks'!$A$6:$K$68,10,FALSE)</f>
        <v>2</v>
      </c>
      <c r="U1387">
        <f t="shared" si="85"/>
        <v>2002</v>
      </c>
      <c r="V1387" s="14">
        <f>VLOOKUP($C1387,'Info on Coh Anal Stocks'!$A$6:$K$68,10,FALSE)</f>
        <v>2</v>
      </c>
      <c r="W1387" t="str">
        <f t="shared" si="86"/>
        <v>ocean</v>
      </c>
      <c r="X1387" t="str">
        <f t="shared" si="87"/>
        <v>na</v>
      </c>
    </row>
    <row r="1388" spans="1:24" x14ac:dyDescent="0.25">
      <c r="A1388" s="14" t="str">
        <f t="shared" si="84"/>
        <v>STL2002</v>
      </c>
      <c r="B1388" s="14" t="s">
        <v>36</v>
      </c>
      <c r="C1388" s="14" t="s">
        <v>85</v>
      </c>
      <c r="D1388" s="14">
        <v>2002</v>
      </c>
      <c r="E1388" s="14">
        <v>3.8910250000000001E-4</v>
      </c>
      <c r="F1388" s="14">
        <v>4.1308660000000004E-3</v>
      </c>
      <c r="G1388" s="14">
        <v>1.1689369999999999E-2</v>
      </c>
      <c r="H1388" s="14">
        <v>2</v>
      </c>
      <c r="I1388" s="14">
        <v>5</v>
      </c>
      <c r="J1388" s="14" t="s">
        <v>238</v>
      </c>
      <c r="K1388" s="14">
        <v>5</v>
      </c>
      <c r="L1388" s="14" t="str">
        <f>VLOOKUP($C1388,'Info on Coh Anal Stocks'!$A$6:$K$68,2,FALSE)</f>
        <v>PS</v>
      </c>
      <c r="M1388" s="14" t="str">
        <f>VLOOKUP($C1388,'Info on Coh Anal Stocks'!$A$6:$K$68,3,FALSE)</f>
        <v>NPS</v>
      </c>
      <c r="N1388" s="14" t="str">
        <f>VLOOKUP($C1388,'Info on Coh Anal Stocks'!$A$6:$K$68,4,FALSE)</f>
        <v>Stillaguamish Fall Fingerling</v>
      </c>
      <c r="O1388" s="14">
        <f>VLOOKUP($C1388,'Info on Coh Anal Stocks'!$A$6:$K$68,5,FALSE)</f>
        <v>3</v>
      </c>
      <c r="P1388" s="14">
        <f>VLOOKUP($C1388,'Info on Coh Anal Stocks'!$A$6:$K$68,6,FALSE)</f>
        <v>2</v>
      </c>
      <c r="Q1388" s="14">
        <f>VLOOKUP($C1388,'Info on Coh Anal Stocks'!$A$6:$K$68,7,FALSE)</f>
        <v>4</v>
      </c>
      <c r="R1388" s="14">
        <f>VLOOKUP($C1388,'Info on Coh Anal Stocks'!$A$6:$K$68,8,FALSE)</f>
        <v>5</v>
      </c>
      <c r="S1388" s="14">
        <f>VLOOKUP($C1388,'Info on Coh Anal Stocks'!$A$6:$K$68,9,FALSE)</f>
        <v>0</v>
      </c>
      <c r="T1388" s="14">
        <f>VLOOKUP($C1388,'Info on Coh Anal Stocks'!$A$6:$K$68,10,FALSE)</f>
        <v>2</v>
      </c>
      <c r="U1388">
        <f t="shared" si="85"/>
        <v>2003</v>
      </c>
      <c r="V1388" s="14">
        <f>VLOOKUP($C1388,'Info on Coh Anal Stocks'!$A$6:$K$68,10,FALSE)</f>
        <v>2</v>
      </c>
      <c r="W1388" t="str">
        <f t="shared" si="86"/>
        <v>ocean</v>
      </c>
      <c r="X1388">
        <f t="shared" si="87"/>
        <v>0</v>
      </c>
    </row>
    <row r="1389" spans="1:24" x14ac:dyDescent="0.25">
      <c r="A1389" s="14" t="str">
        <f t="shared" si="84"/>
        <v>STL2003</v>
      </c>
      <c r="B1389" s="14" t="s">
        <v>36</v>
      </c>
      <c r="C1389" s="14" t="s">
        <v>85</v>
      </c>
      <c r="D1389" s="14">
        <v>2003</v>
      </c>
      <c r="E1389" s="14">
        <v>2.6803720000000001E-4</v>
      </c>
      <c r="F1389" s="14">
        <v>2.1772620000000001E-3</v>
      </c>
      <c r="G1389" s="14">
        <v>6.5103289999999996E-3</v>
      </c>
      <c r="H1389" s="14">
        <v>2</v>
      </c>
      <c r="I1389" s="14">
        <v>5</v>
      </c>
      <c r="J1389" s="14" t="s">
        <v>238</v>
      </c>
      <c r="K1389" s="14">
        <v>5</v>
      </c>
      <c r="L1389" s="14" t="str">
        <f>VLOOKUP($C1389,'Info on Coh Anal Stocks'!$A$6:$K$68,2,FALSE)</f>
        <v>PS</v>
      </c>
      <c r="M1389" s="14" t="str">
        <f>VLOOKUP($C1389,'Info on Coh Anal Stocks'!$A$6:$K$68,3,FALSE)</f>
        <v>NPS</v>
      </c>
      <c r="N1389" s="14" t="str">
        <f>VLOOKUP($C1389,'Info on Coh Anal Stocks'!$A$6:$K$68,4,FALSE)</f>
        <v>Stillaguamish Fall Fingerling</v>
      </c>
      <c r="O1389" s="14">
        <f>VLOOKUP($C1389,'Info on Coh Anal Stocks'!$A$6:$K$68,5,FALSE)</f>
        <v>3</v>
      </c>
      <c r="P1389" s="14">
        <f>VLOOKUP($C1389,'Info on Coh Anal Stocks'!$A$6:$K$68,6,FALSE)</f>
        <v>2</v>
      </c>
      <c r="Q1389" s="14">
        <f>VLOOKUP($C1389,'Info on Coh Anal Stocks'!$A$6:$K$68,7,FALSE)</f>
        <v>4</v>
      </c>
      <c r="R1389" s="14">
        <f>VLOOKUP($C1389,'Info on Coh Anal Stocks'!$A$6:$K$68,8,FALSE)</f>
        <v>5</v>
      </c>
      <c r="S1389" s="14">
        <f>VLOOKUP($C1389,'Info on Coh Anal Stocks'!$A$6:$K$68,9,FALSE)</f>
        <v>0</v>
      </c>
      <c r="T1389" s="14">
        <f>VLOOKUP($C1389,'Info on Coh Anal Stocks'!$A$6:$K$68,10,FALSE)</f>
        <v>2</v>
      </c>
      <c r="U1389">
        <f t="shared" si="85"/>
        <v>2004</v>
      </c>
      <c r="V1389" s="14">
        <f>VLOOKUP($C1389,'Info on Coh Anal Stocks'!$A$6:$K$68,10,FALSE)</f>
        <v>2</v>
      </c>
      <c r="W1389" t="str">
        <f t="shared" si="86"/>
        <v>ocean</v>
      </c>
      <c r="X1389">
        <f t="shared" si="87"/>
        <v>0</v>
      </c>
    </row>
    <row r="1390" spans="1:24" x14ac:dyDescent="0.25">
      <c r="A1390" s="14" t="str">
        <f t="shared" si="84"/>
        <v>STL2004</v>
      </c>
      <c r="B1390" s="14" t="s">
        <v>36</v>
      </c>
      <c r="C1390" s="14" t="s">
        <v>85</v>
      </c>
      <c r="D1390" s="14">
        <v>2004</v>
      </c>
      <c r="E1390" s="14">
        <v>6.1045149999999998E-4</v>
      </c>
      <c r="F1390" s="14">
        <v>4.6648920000000003E-3</v>
      </c>
      <c r="G1390" s="14">
        <v>1.234711E-2</v>
      </c>
      <c r="H1390" s="14">
        <v>2</v>
      </c>
      <c r="I1390" s="14">
        <v>5</v>
      </c>
      <c r="J1390" s="14" t="s">
        <v>238</v>
      </c>
      <c r="K1390" s="14">
        <v>5</v>
      </c>
      <c r="L1390" s="14" t="str">
        <f>VLOOKUP($C1390,'Info on Coh Anal Stocks'!$A$6:$K$68,2,FALSE)</f>
        <v>PS</v>
      </c>
      <c r="M1390" s="14" t="str">
        <f>VLOOKUP($C1390,'Info on Coh Anal Stocks'!$A$6:$K$68,3,FALSE)</f>
        <v>NPS</v>
      </c>
      <c r="N1390" s="14" t="str">
        <f>VLOOKUP($C1390,'Info on Coh Anal Stocks'!$A$6:$K$68,4,FALSE)</f>
        <v>Stillaguamish Fall Fingerling</v>
      </c>
      <c r="O1390" s="14">
        <f>VLOOKUP($C1390,'Info on Coh Anal Stocks'!$A$6:$K$68,5,FALSE)</f>
        <v>3</v>
      </c>
      <c r="P1390" s="14">
        <f>VLOOKUP($C1390,'Info on Coh Anal Stocks'!$A$6:$K$68,6,FALSE)</f>
        <v>2</v>
      </c>
      <c r="Q1390" s="14">
        <f>VLOOKUP($C1390,'Info on Coh Anal Stocks'!$A$6:$K$68,7,FALSE)</f>
        <v>4</v>
      </c>
      <c r="R1390" s="14">
        <f>VLOOKUP($C1390,'Info on Coh Anal Stocks'!$A$6:$K$68,8,FALSE)</f>
        <v>5</v>
      </c>
      <c r="S1390" s="14">
        <f>VLOOKUP($C1390,'Info on Coh Anal Stocks'!$A$6:$K$68,9,FALSE)</f>
        <v>0</v>
      </c>
      <c r="T1390" s="14">
        <f>VLOOKUP($C1390,'Info on Coh Anal Stocks'!$A$6:$K$68,10,FALSE)</f>
        <v>2</v>
      </c>
      <c r="U1390">
        <f t="shared" si="85"/>
        <v>2005</v>
      </c>
      <c r="V1390" s="14">
        <f>VLOOKUP($C1390,'Info on Coh Anal Stocks'!$A$6:$K$68,10,FALSE)</f>
        <v>2</v>
      </c>
      <c r="W1390" t="str">
        <f t="shared" si="86"/>
        <v>ocean</v>
      </c>
      <c r="X1390">
        <f t="shared" si="87"/>
        <v>0</v>
      </c>
    </row>
    <row r="1391" spans="1:24" x14ac:dyDescent="0.25">
      <c r="A1391" s="14" t="str">
        <f t="shared" si="84"/>
        <v>STL2005</v>
      </c>
      <c r="B1391" s="14" t="s">
        <v>36</v>
      </c>
      <c r="C1391" s="14" t="s">
        <v>85</v>
      </c>
      <c r="D1391" s="14">
        <v>2005</v>
      </c>
      <c r="E1391" s="14">
        <v>1.5812809999999999E-3</v>
      </c>
      <c r="F1391" s="14">
        <v>9.1934870000000002E-3</v>
      </c>
      <c r="G1391" s="14">
        <v>2.3701650000000001E-2</v>
      </c>
      <c r="H1391" s="14">
        <v>2</v>
      </c>
      <c r="I1391" s="14">
        <v>5</v>
      </c>
      <c r="J1391" s="14" t="s">
        <v>238</v>
      </c>
      <c r="K1391" s="14">
        <v>5</v>
      </c>
      <c r="L1391" s="14" t="str">
        <f>VLOOKUP($C1391,'Info on Coh Anal Stocks'!$A$6:$K$68,2,FALSE)</f>
        <v>PS</v>
      </c>
      <c r="M1391" s="14" t="str">
        <f>VLOOKUP($C1391,'Info on Coh Anal Stocks'!$A$6:$K$68,3,FALSE)</f>
        <v>NPS</v>
      </c>
      <c r="N1391" s="14" t="str">
        <f>VLOOKUP($C1391,'Info on Coh Anal Stocks'!$A$6:$K$68,4,FALSE)</f>
        <v>Stillaguamish Fall Fingerling</v>
      </c>
      <c r="O1391" s="14">
        <f>VLOOKUP($C1391,'Info on Coh Anal Stocks'!$A$6:$K$68,5,FALSE)</f>
        <v>3</v>
      </c>
      <c r="P1391" s="14">
        <f>VLOOKUP($C1391,'Info on Coh Anal Stocks'!$A$6:$K$68,6,FALSE)</f>
        <v>2</v>
      </c>
      <c r="Q1391" s="14">
        <f>VLOOKUP($C1391,'Info on Coh Anal Stocks'!$A$6:$K$68,7,FALSE)</f>
        <v>4</v>
      </c>
      <c r="R1391" s="14">
        <f>VLOOKUP($C1391,'Info on Coh Anal Stocks'!$A$6:$K$68,8,FALSE)</f>
        <v>5</v>
      </c>
      <c r="S1391" s="14">
        <f>VLOOKUP($C1391,'Info on Coh Anal Stocks'!$A$6:$K$68,9,FALSE)</f>
        <v>0</v>
      </c>
      <c r="T1391" s="14">
        <f>VLOOKUP($C1391,'Info on Coh Anal Stocks'!$A$6:$K$68,10,FALSE)</f>
        <v>2</v>
      </c>
      <c r="U1391">
        <f t="shared" si="85"/>
        <v>2006</v>
      </c>
      <c r="V1391" s="14">
        <f>VLOOKUP($C1391,'Info on Coh Anal Stocks'!$A$6:$K$68,10,FALSE)</f>
        <v>2</v>
      </c>
      <c r="W1391" t="str">
        <f t="shared" si="86"/>
        <v>ocean</v>
      </c>
      <c r="X1391">
        <f t="shared" si="87"/>
        <v>0</v>
      </c>
    </row>
    <row r="1392" spans="1:24" x14ac:dyDescent="0.25">
      <c r="A1392" s="14" t="str">
        <f t="shared" si="84"/>
        <v>STL2006</v>
      </c>
      <c r="B1392" s="14" t="s">
        <v>36</v>
      </c>
      <c r="C1392" s="14" t="s">
        <v>85</v>
      </c>
      <c r="D1392" s="14">
        <v>2006</v>
      </c>
      <c r="E1392" s="14">
        <v>1.2906570000000001E-4</v>
      </c>
      <c r="F1392" s="14">
        <v>1.439177E-3</v>
      </c>
      <c r="G1392" s="14">
        <v>3.9681459999999997E-3</v>
      </c>
      <c r="H1392" s="14">
        <v>2</v>
      </c>
      <c r="I1392" s="14">
        <v>5</v>
      </c>
      <c r="J1392" s="14" t="s">
        <v>238</v>
      </c>
      <c r="K1392" s="14">
        <v>5</v>
      </c>
      <c r="L1392" s="14" t="str">
        <f>VLOOKUP($C1392,'Info on Coh Anal Stocks'!$A$6:$K$68,2,FALSE)</f>
        <v>PS</v>
      </c>
      <c r="M1392" s="14" t="str">
        <f>VLOOKUP($C1392,'Info on Coh Anal Stocks'!$A$6:$K$68,3,FALSE)</f>
        <v>NPS</v>
      </c>
      <c r="N1392" s="14" t="str">
        <f>VLOOKUP($C1392,'Info on Coh Anal Stocks'!$A$6:$K$68,4,FALSE)</f>
        <v>Stillaguamish Fall Fingerling</v>
      </c>
      <c r="O1392" s="14">
        <f>VLOOKUP($C1392,'Info on Coh Anal Stocks'!$A$6:$K$68,5,FALSE)</f>
        <v>3</v>
      </c>
      <c r="P1392" s="14">
        <f>VLOOKUP($C1392,'Info on Coh Anal Stocks'!$A$6:$K$68,6,FALSE)</f>
        <v>2</v>
      </c>
      <c r="Q1392" s="14">
        <f>VLOOKUP($C1392,'Info on Coh Anal Stocks'!$A$6:$K$68,7,FALSE)</f>
        <v>4</v>
      </c>
      <c r="R1392" s="14">
        <f>VLOOKUP($C1392,'Info on Coh Anal Stocks'!$A$6:$K$68,8,FALSE)</f>
        <v>5</v>
      </c>
      <c r="S1392" s="14">
        <f>VLOOKUP($C1392,'Info on Coh Anal Stocks'!$A$6:$K$68,9,FALSE)</f>
        <v>0</v>
      </c>
      <c r="T1392" s="14">
        <f>VLOOKUP($C1392,'Info on Coh Anal Stocks'!$A$6:$K$68,10,FALSE)</f>
        <v>2</v>
      </c>
      <c r="U1392">
        <f t="shared" si="85"/>
        <v>2007</v>
      </c>
      <c r="V1392" s="14">
        <f>VLOOKUP($C1392,'Info on Coh Anal Stocks'!$A$6:$K$68,10,FALSE)</f>
        <v>2</v>
      </c>
      <c r="W1392" t="str">
        <f t="shared" si="86"/>
        <v>ocean</v>
      </c>
      <c r="X1392">
        <f t="shared" si="87"/>
        <v>0</v>
      </c>
    </row>
    <row r="1393" spans="1:24" x14ac:dyDescent="0.25">
      <c r="A1393" s="14" t="str">
        <f t="shared" si="84"/>
        <v>STL2007</v>
      </c>
      <c r="B1393" s="14" t="s">
        <v>36</v>
      </c>
      <c r="C1393" s="14" t="s">
        <v>85</v>
      </c>
      <c r="D1393" s="14">
        <v>2007</v>
      </c>
      <c r="E1393" s="14">
        <v>8.4248600000000004E-4</v>
      </c>
      <c r="F1393" s="14">
        <v>6.6181219999999997E-3</v>
      </c>
      <c r="G1393" s="14">
        <v>1.752811E-2</v>
      </c>
      <c r="H1393" s="14">
        <v>2</v>
      </c>
      <c r="I1393" s="14">
        <v>5</v>
      </c>
      <c r="J1393" s="14" t="s">
        <v>238</v>
      </c>
      <c r="K1393" s="14">
        <v>5</v>
      </c>
      <c r="L1393" s="14" t="str">
        <f>VLOOKUP($C1393,'Info on Coh Anal Stocks'!$A$6:$K$68,2,FALSE)</f>
        <v>PS</v>
      </c>
      <c r="M1393" s="14" t="str">
        <f>VLOOKUP($C1393,'Info on Coh Anal Stocks'!$A$6:$K$68,3,FALSE)</f>
        <v>NPS</v>
      </c>
      <c r="N1393" s="14" t="str">
        <f>VLOOKUP($C1393,'Info on Coh Anal Stocks'!$A$6:$K$68,4,FALSE)</f>
        <v>Stillaguamish Fall Fingerling</v>
      </c>
      <c r="O1393" s="14">
        <f>VLOOKUP($C1393,'Info on Coh Anal Stocks'!$A$6:$K$68,5,FALSE)</f>
        <v>3</v>
      </c>
      <c r="P1393" s="14">
        <f>VLOOKUP($C1393,'Info on Coh Anal Stocks'!$A$6:$K$68,6,FALSE)</f>
        <v>2</v>
      </c>
      <c r="Q1393" s="14">
        <f>VLOOKUP($C1393,'Info on Coh Anal Stocks'!$A$6:$K$68,7,FALSE)</f>
        <v>4</v>
      </c>
      <c r="R1393" s="14">
        <f>VLOOKUP($C1393,'Info on Coh Anal Stocks'!$A$6:$K$68,8,FALSE)</f>
        <v>5</v>
      </c>
      <c r="S1393" s="14">
        <f>VLOOKUP($C1393,'Info on Coh Anal Stocks'!$A$6:$K$68,9,FALSE)</f>
        <v>0</v>
      </c>
      <c r="T1393" s="14">
        <f>VLOOKUP($C1393,'Info on Coh Anal Stocks'!$A$6:$K$68,10,FALSE)</f>
        <v>2</v>
      </c>
      <c r="U1393">
        <f t="shared" si="85"/>
        <v>2008</v>
      </c>
      <c r="V1393" s="14">
        <f>VLOOKUP($C1393,'Info on Coh Anal Stocks'!$A$6:$K$68,10,FALSE)</f>
        <v>2</v>
      </c>
      <c r="W1393" t="str">
        <f t="shared" si="86"/>
        <v>ocean</v>
      </c>
      <c r="X1393">
        <f t="shared" si="87"/>
        <v>0</v>
      </c>
    </row>
    <row r="1394" spans="1:24" x14ac:dyDescent="0.25">
      <c r="A1394" s="14" t="str">
        <f t="shared" si="84"/>
        <v>STL2008</v>
      </c>
      <c r="B1394" s="14" t="s">
        <v>36</v>
      </c>
      <c r="C1394" s="14" t="s">
        <v>85</v>
      </c>
      <c r="D1394" s="14">
        <v>2008</v>
      </c>
      <c r="E1394" s="14">
        <v>6.5774170000000001E-4</v>
      </c>
      <c r="F1394" s="14">
        <v>6.7926189999999997E-3</v>
      </c>
      <c r="G1394" s="14">
        <v>1.869036E-2</v>
      </c>
      <c r="H1394" s="14">
        <v>2</v>
      </c>
      <c r="I1394" s="14">
        <v>5</v>
      </c>
      <c r="J1394" s="14" t="s">
        <v>238</v>
      </c>
      <c r="K1394" s="14">
        <v>5</v>
      </c>
      <c r="L1394" s="14" t="str">
        <f>VLOOKUP($C1394,'Info on Coh Anal Stocks'!$A$6:$K$68,2,FALSE)</f>
        <v>PS</v>
      </c>
      <c r="M1394" s="14" t="str">
        <f>VLOOKUP($C1394,'Info on Coh Anal Stocks'!$A$6:$K$68,3,FALSE)</f>
        <v>NPS</v>
      </c>
      <c r="N1394" s="14" t="str">
        <f>VLOOKUP($C1394,'Info on Coh Anal Stocks'!$A$6:$K$68,4,FALSE)</f>
        <v>Stillaguamish Fall Fingerling</v>
      </c>
      <c r="O1394" s="14">
        <f>VLOOKUP($C1394,'Info on Coh Anal Stocks'!$A$6:$K$68,5,FALSE)</f>
        <v>3</v>
      </c>
      <c r="P1394" s="14">
        <f>VLOOKUP($C1394,'Info on Coh Anal Stocks'!$A$6:$K$68,6,FALSE)</f>
        <v>2</v>
      </c>
      <c r="Q1394" s="14">
        <f>VLOOKUP($C1394,'Info on Coh Anal Stocks'!$A$6:$K$68,7,FALSE)</f>
        <v>4</v>
      </c>
      <c r="R1394" s="14">
        <f>VLOOKUP($C1394,'Info on Coh Anal Stocks'!$A$6:$K$68,8,FALSE)</f>
        <v>5</v>
      </c>
      <c r="S1394" s="14">
        <f>VLOOKUP($C1394,'Info on Coh Anal Stocks'!$A$6:$K$68,9,FALSE)</f>
        <v>0</v>
      </c>
      <c r="T1394" s="14">
        <f>VLOOKUP($C1394,'Info on Coh Anal Stocks'!$A$6:$K$68,10,FALSE)</f>
        <v>2</v>
      </c>
      <c r="U1394">
        <f t="shared" si="85"/>
        <v>2009</v>
      </c>
      <c r="V1394" s="14">
        <f>VLOOKUP($C1394,'Info on Coh Anal Stocks'!$A$6:$K$68,10,FALSE)</f>
        <v>2</v>
      </c>
      <c r="W1394" t="str">
        <f t="shared" si="86"/>
        <v>ocean</v>
      </c>
      <c r="X1394">
        <f t="shared" si="87"/>
        <v>0</v>
      </c>
    </row>
    <row r="1395" spans="1:24" x14ac:dyDescent="0.25">
      <c r="A1395" s="14" t="str">
        <f t="shared" si="84"/>
        <v>STL2009</v>
      </c>
      <c r="B1395" s="14" t="s">
        <v>36</v>
      </c>
      <c r="C1395" s="14" t="s">
        <v>85</v>
      </c>
      <c r="D1395" s="14">
        <v>2009</v>
      </c>
      <c r="E1395" s="14">
        <v>3.1152490000000002E-4</v>
      </c>
      <c r="F1395" s="14">
        <v>2.5881039999999999E-3</v>
      </c>
      <c r="G1395" s="14">
        <v>6.6007490000000004E-3</v>
      </c>
      <c r="H1395" s="14">
        <v>2</v>
      </c>
      <c r="I1395" s="14">
        <v>5</v>
      </c>
      <c r="J1395" s="14" t="s">
        <v>238</v>
      </c>
      <c r="K1395" s="14">
        <v>5</v>
      </c>
      <c r="L1395" s="14" t="str">
        <f>VLOOKUP($C1395,'Info on Coh Anal Stocks'!$A$6:$K$68,2,FALSE)</f>
        <v>PS</v>
      </c>
      <c r="M1395" s="14" t="str">
        <f>VLOOKUP($C1395,'Info on Coh Anal Stocks'!$A$6:$K$68,3,FALSE)</f>
        <v>NPS</v>
      </c>
      <c r="N1395" s="14" t="str">
        <f>VLOOKUP($C1395,'Info on Coh Anal Stocks'!$A$6:$K$68,4,FALSE)</f>
        <v>Stillaguamish Fall Fingerling</v>
      </c>
      <c r="O1395" s="14">
        <f>VLOOKUP($C1395,'Info on Coh Anal Stocks'!$A$6:$K$68,5,FALSE)</f>
        <v>3</v>
      </c>
      <c r="P1395" s="14">
        <f>VLOOKUP($C1395,'Info on Coh Anal Stocks'!$A$6:$K$68,6,FALSE)</f>
        <v>2</v>
      </c>
      <c r="Q1395" s="14">
        <f>VLOOKUP($C1395,'Info on Coh Anal Stocks'!$A$6:$K$68,7,FALSE)</f>
        <v>4</v>
      </c>
      <c r="R1395" s="14">
        <f>VLOOKUP($C1395,'Info on Coh Anal Stocks'!$A$6:$K$68,8,FALSE)</f>
        <v>5</v>
      </c>
      <c r="S1395" s="14">
        <f>VLOOKUP($C1395,'Info on Coh Anal Stocks'!$A$6:$K$68,9,FALSE)</f>
        <v>0</v>
      </c>
      <c r="T1395" s="14">
        <f>VLOOKUP($C1395,'Info on Coh Anal Stocks'!$A$6:$K$68,10,FALSE)</f>
        <v>2</v>
      </c>
      <c r="U1395">
        <f t="shared" si="85"/>
        <v>2010</v>
      </c>
      <c r="V1395" s="14">
        <f>VLOOKUP($C1395,'Info on Coh Anal Stocks'!$A$6:$K$68,10,FALSE)</f>
        <v>2</v>
      </c>
      <c r="W1395" t="str">
        <f t="shared" si="86"/>
        <v>ocean</v>
      </c>
      <c r="X1395">
        <f t="shared" si="87"/>
        <v>0</v>
      </c>
    </row>
    <row r="1396" spans="1:24" x14ac:dyDescent="0.25">
      <c r="A1396" s="14" t="str">
        <f t="shared" ref="A1396:A1457" si="88">CONCATENATE(C1396,D1396)</f>
        <v>STL2010</v>
      </c>
      <c r="B1396" s="14" t="s">
        <v>36</v>
      </c>
      <c r="C1396" s="14" t="s">
        <v>85</v>
      </c>
      <c r="D1396" s="14">
        <v>2010</v>
      </c>
      <c r="E1396" s="14">
        <v>4.823699E-4</v>
      </c>
      <c r="F1396" s="14">
        <v>2.2772920000000002E-3</v>
      </c>
      <c r="G1396" s="14">
        <v>5.6123750000000002E-3</v>
      </c>
      <c r="H1396" s="14">
        <v>2</v>
      </c>
      <c r="I1396" s="14">
        <v>5</v>
      </c>
      <c r="J1396" s="14" t="s">
        <v>238</v>
      </c>
      <c r="K1396" s="14">
        <v>5</v>
      </c>
      <c r="L1396" s="14" t="str">
        <f>VLOOKUP($C1396,'Info on Coh Anal Stocks'!$A$6:$K$68,2,FALSE)</f>
        <v>PS</v>
      </c>
      <c r="M1396" s="14" t="str">
        <f>VLOOKUP($C1396,'Info on Coh Anal Stocks'!$A$6:$K$68,3,FALSE)</f>
        <v>NPS</v>
      </c>
      <c r="N1396" s="14" t="str">
        <f>VLOOKUP($C1396,'Info on Coh Anal Stocks'!$A$6:$K$68,4,FALSE)</f>
        <v>Stillaguamish Fall Fingerling</v>
      </c>
      <c r="O1396" s="14">
        <f>VLOOKUP($C1396,'Info on Coh Anal Stocks'!$A$6:$K$68,5,FALSE)</f>
        <v>3</v>
      </c>
      <c r="P1396" s="14">
        <f>VLOOKUP($C1396,'Info on Coh Anal Stocks'!$A$6:$K$68,6,FALSE)</f>
        <v>2</v>
      </c>
      <c r="Q1396" s="14">
        <f>VLOOKUP($C1396,'Info on Coh Anal Stocks'!$A$6:$K$68,7,FALSE)</f>
        <v>4</v>
      </c>
      <c r="R1396" s="14">
        <f>VLOOKUP($C1396,'Info on Coh Anal Stocks'!$A$6:$K$68,8,FALSE)</f>
        <v>5</v>
      </c>
      <c r="S1396" s="14">
        <f>VLOOKUP($C1396,'Info on Coh Anal Stocks'!$A$6:$K$68,9,FALSE)</f>
        <v>0</v>
      </c>
      <c r="T1396" s="14">
        <f>VLOOKUP($C1396,'Info on Coh Anal Stocks'!$A$6:$K$68,10,FALSE)</f>
        <v>2</v>
      </c>
      <c r="U1396">
        <f t="shared" ref="U1396:U1459" si="89">IF($S1396=0,($D1396+1),($D1396+2))</f>
        <v>2011</v>
      </c>
      <c r="V1396" s="14">
        <f>VLOOKUP($C1396,'Info on Coh Anal Stocks'!$A$6:$K$68,10,FALSE)</f>
        <v>2</v>
      </c>
      <c r="W1396" t="str">
        <f t="shared" ref="W1396:W1457" si="90">IF(S1396=0,"ocean","stream")</f>
        <v>ocean</v>
      </c>
      <c r="X1396">
        <f t="shared" si="87"/>
        <v>0</v>
      </c>
    </row>
    <row r="1397" spans="1:24" x14ac:dyDescent="0.25">
      <c r="A1397" s="14" t="str">
        <f t="shared" si="88"/>
        <v>STL2011</v>
      </c>
      <c r="B1397" s="14" t="s">
        <v>36</v>
      </c>
      <c r="C1397" s="14" t="s">
        <v>85</v>
      </c>
      <c r="D1397" s="14">
        <v>2011</v>
      </c>
      <c r="E1397" s="14">
        <v>8.5834379999999997E-4</v>
      </c>
      <c r="F1397" s="14">
        <v>4.6250900000000001E-3</v>
      </c>
      <c r="G1397" s="14">
        <v>1.149007E-2</v>
      </c>
      <c r="H1397" s="14">
        <v>2</v>
      </c>
      <c r="I1397" s="14">
        <v>5</v>
      </c>
      <c r="J1397" s="14" t="s">
        <v>239</v>
      </c>
      <c r="K1397" s="14">
        <v>4</v>
      </c>
      <c r="L1397" s="14" t="str">
        <f>VLOOKUP($C1397,'Info on Coh Anal Stocks'!$A$6:$K$68,2,FALSE)</f>
        <v>PS</v>
      </c>
      <c r="M1397" s="14" t="str">
        <f>VLOOKUP($C1397,'Info on Coh Anal Stocks'!$A$6:$K$68,3,FALSE)</f>
        <v>NPS</v>
      </c>
      <c r="N1397" s="14" t="str">
        <f>VLOOKUP($C1397,'Info on Coh Anal Stocks'!$A$6:$K$68,4,FALSE)</f>
        <v>Stillaguamish Fall Fingerling</v>
      </c>
      <c r="O1397" s="14">
        <f>VLOOKUP($C1397,'Info on Coh Anal Stocks'!$A$6:$K$68,5,FALSE)</f>
        <v>3</v>
      </c>
      <c r="P1397" s="14">
        <f>VLOOKUP($C1397,'Info on Coh Anal Stocks'!$A$6:$K$68,6,FALSE)</f>
        <v>2</v>
      </c>
      <c r="Q1397" s="14">
        <f>VLOOKUP($C1397,'Info on Coh Anal Stocks'!$A$6:$K$68,7,FALSE)</f>
        <v>4</v>
      </c>
      <c r="R1397" s="14">
        <f>VLOOKUP($C1397,'Info on Coh Anal Stocks'!$A$6:$K$68,8,FALSE)</f>
        <v>5</v>
      </c>
      <c r="S1397" s="14">
        <f>VLOOKUP($C1397,'Info on Coh Anal Stocks'!$A$6:$K$68,9,FALSE)</f>
        <v>0</v>
      </c>
      <c r="T1397" s="14">
        <f>VLOOKUP($C1397,'Info on Coh Anal Stocks'!$A$6:$K$68,10,FALSE)</f>
        <v>2</v>
      </c>
      <c r="U1397">
        <f t="shared" si="89"/>
        <v>2012</v>
      </c>
      <c r="V1397" s="14">
        <f>VLOOKUP($C1397,'Info on Coh Anal Stocks'!$A$6:$K$68,10,FALSE)</f>
        <v>2</v>
      </c>
      <c r="W1397" t="str">
        <f t="shared" si="90"/>
        <v>ocean</v>
      </c>
      <c r="X1397">
        <f t="shared" si="87"/>
        <v>1</v>
      </c>
    </row>
    <row r="1398" spans="1:24" x14ac:dyDescent="0.25">
      <c r="A1398" s="14" t="str">
        <f t="shared" si="88"/>
        <v>STL2012</v>
      </c>
      <c r="B1398" s="14" t="s">
        <v>36</v>
      </c>
      <c r="C1398" s="14" t="s">
        <v>85</v>
      </c>
      <c r="D1398" s="14">
        <v>2012</v>
      </c>
      <c r="E1398" s="14">
        <v>3.8301779999999998E-4</v>
      </c>
      <c r="F1398" s="14">
        <v>1.058093E-3</v>
      </c>
      <c r="G1398" s="14">
        <v>2.8973760000000001E-3</v>
      </c>
      <c r="H1398" s="14">
        <v>2</v>
      </c>
      <c r="I1398" s="14">
        <v>5</v>
      </c>
      <c r="J1398" s="14" t="s">
        <v>239</v>
      </c>
      <c r="K1398" s="14">
        <v>3</v>
      </c>
      <c r="L1398" s="14" t="str">
        <f>VLOOKUP($C1398,'Info on Coh Anal Stocks'!$A$6:$K$68,2,FALSE)</f>
        <v>PS</v>
      </c>
      <c r="M1398" s="14" t="str">
        <f>VLOOKUP($C1398,'Info on Coh Anal Stocks'!$A$6:$K$68,3,FALSE)</f>
        <v>NPS</v>
      </c>
      <c r="N1398" s="14" t="str">
        <f>VLOOKUP($C1398,'Info on Coh Anal Stocks'!$A$6:$K$68,4,FALSE)</f>
        <v>Stillaguamish Fall Fingerling</v>
      </c>
      <c r="O1398" s="14">
        <f>VLOOKUP($C1398,'Info on Coh Anal Stocks'!$A$6:$K$68,5,FALSE)</f>
        <v>3</v>
      </c>
      <c r="P1398" s="14">
        <f>VLOOKUP($C1398,'Info on Coh Anal Stocks'!$A$6:$K$68,6,FALSE)</f>
        <v>2</v>
      </c>
      <c r="Q1398" s="14">
        <f>VLOOKUP($C1398,'Info on Coh Anal Stocks'!$A$6:$K$68,7,FALSE)</f>
        <v>4</v>
      </c>
      <c r="R1398" s="14">
        <f>VLOOKUP($C1398,'Info on Coh Anal Stocks'!$A$6:$K$68,8,FALSE)</f>
        <v>5</v>
      </c>
      <c r="S1398" s="14">
        <f>VLOOKUP($C1398,'Info on Coh Anal Stocks'!$A$6:$K$68,9,FALSE)</f>
        <v>0</v>
      </c>
      <c r="T1398" s="14">
        <f>VLOOKUP($C1398,'Info on Coh Anal Stocks'!$A$6:$K$68,10,FALSE)</f>
        <v>2</v>
      </c>
      <c r="U1398">
        <f t="shared" si="89"/>
        <v>2013</v>
      </c>
      <c r="V1398" s="14">
        <f>VLOOKUP($C1398,'Info on Coh Anal Stocks'!$A$6:$K$68,10,FALSE)</f>
        <v>2</v>
      </c>
      <c r="W1398" t="str">
        <f t="shared" si="90"/>
        <v>ocean</v>
      </c>
      <c r="X1398">
        <f t="shared" si="87"/>
        <v>2</v>
      </c>
    </row>
    <row r="1399" spans="1:24" x14ac:dyDescent="0.25">
      <c r="A1399" s="14" t="str">
        <f t="shared" si="88"/>
        <v>STL2013</v>
      </c>
      <c r="B1399" s="14" t="s">
        <v>36</v>
      </c>
      <c r="C1399" s="14" t="s">
        <v>85</v>
      </c>
      <c r="D1399" s="14">
        <v>2013</v>
      </c>
      <c r="E1399" s="14">
        <v>2.2510910000000001E-4</v>
      </c>
      <c r="F1399" s="14">
        <v>2.2510910000000001E-4</v>
      </c>
      <c r="G1399" s="14">
        <v>2.0535530000000001E-3</v>
      </c>
      <c r="H1399" s="14">
        <v>2</v>
      </c>
      <c r="I1399" s="14">
        <v>5</v>
      </c>
      <c r="J1399" s="14" t="s">
        <v>239</v>
      </c>
      <c r="K1399" s="14">
        <v>2</v>
      </c>
      <c r="L1399" s="14" t="str">
        <f>VLOOKUP($C1399,'Info on Coh Anal Stocks'!$A$6:$K$68,2,FALSE)</f>
        <v>PS</v>
      </c>
      <c r="M1399" s="14" t="str">
        <f>VLOOKUP($C1399,'Info on Coh Anal Stocks'!$A$6:$K$68,3,FALSE)</f>
        <v>NPS</v>
      </c>
      <c r="N1399" s="14" t="str">
        <f>VLOOKUP($C1399,'Info on Coh Anal Stocks'!$A$6:$K$68,4,FALSE)</f>
        <v>Stillaguamish Fall Fingerling</v>
      </c>
      <c r="O1399" s="14">
        <f>VLOOKUP($C1399,'Info on Coh Anal Stocks'!$A$6:$K$68,5,FALSE)</f>
        <v>3</v>
      </c>
      <c r="P1399" s="14">
        <f>VLOOKUP($C1399,'Info on Coh Anal Stocks'!$A$6:$K$68,6,FALSE)</f>
        <v>2</v>
      </c>
      <c r="Q1399" s="14">
        <f>VLOOKUP($C1399,'Info on Coh Anal Stocks'!$A$6:$K$68,7,FALSE)</f>
        <v>4</v>
      </c>
      <c r="R1399" s="14">
        <f>VLOOKUP($C1399,'Info on Coh Anal Stocks'!$A$6:$K$68,8,FALSE)</f>
        <v>5</v>
      </c>
      <c r="S1399" s="14">
        <f>VLOOKUP($C1399,'Info on Coh Anal Stocks'!$A$6:$K$68,9,FALSE)</f>
        <v>0</v>
      </c>
      <c r="T1399" s="14">
        <f>VLOOKUP($C1399,'Info on Coh Anal Stocks'!$A$6:$K$68,10,FALSE)</f>
        <v>2</v>
      </c>
      <c r="U1399">
        <f t="shared" si="89"/>
        <v>2014</v>
      </c>
      <c r="V1399" s="14">
        <f>VLOOKUP($C1399,'Info on Coh Anal Stocks'!$A$6:$K$68,10,FALSE)</f>
        <v>2</v>
      </c>
      <c r="W1399" t="str">
        <f t="shared" si="90"/>
        <v>ocean</v>
      </c>
      <c r="X1399">
        <f t="shared" si="87"/>
        <v>3</v>
      </c>
    </row>
    <row r="1400" spans="1:24" x14ac:dyDescent="0.25">
      <c r="A1400" s="14" t="str">
        <f t="shared" si="88"/>
        <v>SUM1975</v>
      </c>
      <c r="B1400" s="14" t="s">
        <v>36</v>
      </c>
      <c r="C1400" s="14" t="s">
        <v>87</v>
      </c>
      <c r="D1400" s="14">
        <v>1975</v>
      </c>
      <c r="E1400" s="14">
        <v>0</v>
      </c>
      <c r="F1400" s="14">
        <v>1.2980839999999999E-3</v>
      </c>
      <c r="G1400" s="14">
        <v>3.7268980000000002E-3</v>
      </c>
      <c r="H1400" s="14">
        <v>2</v>
      </c>
      <c r="I1400" s="14">
        <v>5</v>
      </c>
      <c r="J1400" s="14" t="s">
        <v>238</v>
      </c>
      <c r="K1400" s="14">
        <v>5</v>
      </c>
      <c r="L1400" s="14" t="str">
        <f>VLOOKUP($C1400,'Info on Coh Anal Stocks'!$A$6:$K$68,2,FALSE)</f>
        <v>CR</v>
      </c>
      <c r="M1400" s="14" t="str">
        <f>VLOOKUP($C1400,'Info on Coh Anal Stocks'!$A$6:$K$68,3,FALSE)</f>
        <v>UC</v>
      </c>
      <c r="N1400" s="14" t="str">
        <f>VLOOKUP($C1400,'Info on Coh Anal Stocks'!$A$6:$K$68,4,FALSE)</f>
        <v>Columbia Summers</v>
      </c>
      <c r="O1400" s="14">
        <f>VLOOKUP($C1400,'Info on Coh Anal Stocks'!$A$6:$K$68,5,FALSE)</f>
        <v>4</v>
      </c>
      <c r="P1400" s="14">
        <f>VLOOKUP($C1400,'Info on Coh Anal Stocks'!$A$6:$K$68,6,FALSE)</f>
        <v>2</v>
      </c>
      <c r="Q1400" s="14">
        <f>VLOOKUP($C1400,'Info on Coh Anal Stocks'!$A$6:$K$68,7,FALSE)</f>
        <v>4</v>
      </c>
      <c r="R1400" s="14">
        <f>VLOOKUP($C1400,'Info on Coh Anal Stocks'!$A$6:$K$68,8,FALSE)</f>
        <v>5</v>
      </c>
      <c r="S1400" s="14">
        <f>VLOOKUP($C1400,'Info on Coh Anal Stocks'!$A$6:$K$68,9,FALSE)</f>
        <v>0</v>
      </c>
      <c r="T1400" s="14">
        <f>VLOOKUP($C1400,'Info on Coh Anal Stocks'!$A$6:$K$68,10,FALSE)</f>
        <v>2</v>
      </c>
      <c r="U1400">
        <f t="shared" si="89"/>
        <v>1976</v>
      </c>
      <c r="V1400" s="14">
        <f>VLOOKUP($C1400,'Info on Coh Anal Stocks'!$A$6:$K$68,10,FALSE)</f>
        <v>2</v>
      </c>
      <c r="W1400" t="str">
        <f t="shared" si="90"/>
        <v>ocean</v>
      </c>
      <c r="X1400">
        <f t="shared" si="87"/>
        <v>0</v>
      </c>
    </row>
    <row r="1401" spans="1:24" x14ac:dyDescent="0.25">
      <c r="A1401" s="14" t="str">
        <f t="shared" si="88"/>
        <v>SUM1976</v>
      </c>
      <c r="B1401" s="14" t="s">
        <v>36</v>
      </c>
      <c r="C1401" s="14" t="s">
        <v>87</v>
      </c>
      <c r="D1401" s="14">
        <v>1976</v>
      </c>
      <c r="E1401" s="14">
        <v>2.5764469999999998E-4</v>
      </c>
      <c r="F1401" s="14">
        <v>1.94666E-3</v>
      </c>
      <c r="G1401" s="14">
        <v>5.6432640000000003E-3</v>
      </c>
      <c r="H1401" s="14">
        <v>2</v>
      </c>
      <c r="I1401" s="14">
        <v>5</v>
      </c>
      <c r="J1401" s="14" t="s">
        <v>238</v>
      </c>
      <c r="K1401" s="14">
        <v>5</v>
      </c>
      <c r="L1401" s="14" t="str">
        <f>VLOOKUP($C1401,'Info on Coh Anal Stocks'!$A$6:$K$68,2,FALSE)</f>
        <v>CR</v>
      </c>
      <c r="M1401" s="14" t="str">
        <f>VLOOKUP($C1401,'Info on Coh Anal Stocks'!$A$6:$K$68,3,FALSE)</f>
        <v>UC</v>
      </c>
      <c r="N1401" s="14" t="str">
        <f>VLOOKUP($C1401,'Info on Coh Anal Stocks'!$A$6:$K$68,4,FALSE)</f>
        <v>Columbia Summers</v>
      </c>
      <c r="O1401" s="14">
        <f>VLOOKUP($C1401,'Info on Coh Anal Stocks'!$A$6:$K$68,5,FALSE)</f>
        <v>4</v>
      </c>
      <c r="P1401" s="14">
        <f>VLOOKUP($C1401,'Info on Coh Anal Stocks'!$A$6:$K$68,6,FALSE)</f>
        <v>2</v>
      </c>
      <c r="Q1401" s="14">
        <f>VLOOKUP($C1401,'Info on Coh Anal Stocks'!$A$6:$K$68,7,FALSE)</f>
        <v>4</v>
      </c>
      <c r="R1401" s="14">
        <f>VLOOKUP($C1401,'Info on Coh Anal Stocks'!$A$6:$K$68,8,FALSE)</f>
        <v>5</v>
      </c>
      <c r="S1401" s="14">
        <f>VLOOKUP($C1401,'Info on Coh Anal Stocks'!$A$6:$K$68,9,FALSE)</f>
        <v>0</v>
      </c>
      <c r="T1401" s="14">
        <f>VLOOKUP($C1401,'Info on Coh Anal Stocks'!$A$6:$K$68,10,FALSE)</f>
        <v>2</v>
      </c>
      <c r="U1401">
        <f t="shared" si="89"/>
        <v>1977</v>
      </c>
      <c r="V1401" s="14">
        <f>VLOOKUP($C1401,'Info on Coh Anal Stocks'!$A$6:$K$68,10,FALSE)</f>
        <v>2</v>
      </c>
      <c r="W1401" t="str">
        <f t="shared" si="90"/>
        <v>ocean</v>
      </c>
      <c r="X1401">
        <f t="shared" si="87"/>
        <v>0</v>
      </c>
    </row>
    <row r="1402" spans="1:24" x14ac:dyDescent="0.25">
      <c r="A1402" s="14" t="str">
        <f t="shared" si="88"/>
        <v>SUM1977</v>
      </c>
      <c r="B1402" s="14" t="s">
        <v>36</v>
      </c>
      <c r="C1402" s="14" t="s">
        <v>87</v>
      </c>
      <c r="D1402" s="14">
        <v>1977</v>
      </c>
      <c r="E1402" s="14">
        <v>2.5670199999999998E-4</v>
      </c>
      <c r="F1402" s="14">
        <v>1.260267E-3</v>
      </c>
      <c r="G1402" s="14">
        <v>3.3569509999999999E-3</v>
      </c>
      <c r="H1402" s="14">
        <v>2</v>
      </c>
      <c r="I1402" s="14">
        <v>5</v>
      </c>
      <c r="J1402" s="14" t="s">
        <v>238</v>
      </c>
      <c r="K1402" s="14">
        <v>5</v>
      </c>
      <c r="L1402" s="14" t="str">
        <f>VLOOKUP($C1402,'Info on Coh Anal Stocks'!$A$6:$K$68,2,FALSE)</f>
        <v>CR</v>
      </c>
      <c r="M1402" s="14" t="str">
        <f>VLOOKUP($C1402,'Info on Coh Anal Stocks'!$A$6:$K$68,3,FALSE)</f>
        <v>UC</v>
      </c>
      <c r="N1402" s="14" t="str">
        <f>VLOOKUP($C1402,'Info on Coh Anal Stocks'!$A$6:$K$68,4,FALSE)</f>
        <v>Columbia Summers</v>
      </c>
      <c r="O1402" s="14">
        <f>VLOOKUP($C1402,'Info on Coh Anal Stocks'!$A$6:$K$68,5,FALSE)</f>
        <v>4</v>
      </c>
      <c r="P1402" s="14">
        <f>VLOOKUP($C1402,'Info on Coh Anal Stocks'!$A$6:$K$68,6,FALSE)</f>
        <v>2</v>
      </c>
      <c r="Q1402" s="14">
        <f>VLOOKUP($C1402,'Info on Coh Anal Stocks'!$A$6:$K$68,7,FALSE)</f>
        <v>4</v>
      </c>
      <c r="R1402" s="14">
        <f>VLOOKUP($C1402,'Info on Coh Anal Stocks'!$A$6:$K$68,8,FALSE)</f>
        <v>5</v>
      </c>
      <c r="S1402" s="14">
        <f>VLOOKUP($C1402,'Info on Coh Anal Stocks'!$A$6:$K$68,9,FALSE)</f>
        <v>0</v>
      </c>
      <c r="T1402" s="14">
        <f>VLOOKUP($C1402,'Info on Coh Anal Stocks'!$A$6:$K$68,10,FALSE)</f>
        <v>2</v>
      </c>
      <c r="U1402">
        <f t="shared" si="89"/>
        <v>1978</v>
      </c>
      <c r="V1402" s="14">
        <f>VLOOKUP($C1402,'Info on Coh Anal Stocks'!$A$6:$K$68,10,FALSE)</f>
        <v>2</v>
      </c>
      <c r="W1402" t="str">
        <f t="shared" si="90"/>
        <v>ocean</v>
      </c>
      <c r="X1402">
        <f t="shared" si="87"/>
        <v>0</v>
      </c>
    </row>
    <row r="1403" spans="1:24" x14ac:dyDescent="0.25">
      <c r="A1403" s="14" t="str">
        <f t="shared" si="88"/>
        <v>SUM1978</v>
      </c>
      <c r="B1403" s="14" t="s">
        <v>36</v>
      </c>
      <c r="C1403" s="14" t="s">
        <v>87</v>
      </c>
      <c r="D1403" s="14">
        <v>1978</v>
      </c>
      <c r="E1403" s="14" t="s">
        <v>142</v>
      </c>
      <c r="F1403" s="14" t="s">
        <v>142</v>
      </c>
      <c r="G1403" s="14" t="s">
        <v>142</v>
      </c>
      <c r="H1403" s="14" t="s">
        <v>142</v>
      </c>
      <c r="I1403" s="14" t="s">
        <v>142</v>
      </c>
      <c r="J1403" s="14" t="s">
        <v>142</v>
      </c>
      <c r="K1403" s="14" t="s">
        <v>142</v>
      </c>
      <c r="L1403" s="14" t="str">
        <f>VLOOKUP($C1403,'Info on Coh Anal Stocks'!$A$6:$K$68,2,FALSE)</f>
        <v>CR</v>
      </c>
      <c r="M1403" s="14" t="str">
        <f>VLOOKUP($C1403,'Info on Coh Anal Stocks'!$A$6:$K$68,3,FALSE)</f>
        <v>UC</v>
      </c>
      <c r="N1403" s="14" t="str">
        <f>VLOOKUP($C1403,'Info on Coh Anal Stocks'!$A$6:$K$68,4,FALSE)</f>
        <v>Columbia Summers</v>
      </c>
      <c r="O1403" s="14">
        <f>VLOOKUP($C1403,'Info on Coh Anal Stocks'!$A$6:$K$68,5,FALSE)</f>
        <v>4</v>
      </c>
      <c r="P1403" s="14">
        <f>VLOOKUP($C1403,'Info on Coh Anal Stocks'!$A$6:$K$68,6,FALSE)</f>
        <v>2</v>
      </c>
      <c r="Q1403" s="14">
        <f>VLOOKUP($C1403,'Info on Coh Anal Stocks'!$A$6:$K$68,7,FALSE)</f>
        <v>4</v>
      </c>
      <c r="R1403" s="14">
        <f>VLOOKUP($C1403,'Info on Coh Anal Stocks'!$A$6:$K$68,8,FALSE)</f>
        <v>5</v>
      </c>
      <c r="S1403" s="14">
        <f>VLOOKUP($C1403,'Info on Coh Anal Stocks'!$A$6:$K$68,9,FALSE)</f>
        <v>0</v>
      </c>
      <c r="T1403" s="14">
        <f>VLOOKUP($C1403,'Info on Coh Anal Stocks'!$A$6:$K$68,10,FALSE)</f>
        <v>2</v>
      </c>
      <c r="U1403">
        <f t="shared" si="89"/>
        <v>1979</v>
      </c>
      <c r="V1403" s="14">
        <f>VLOOKUP($C1403,'Info on Coh Anal Stocks'!$A$6:$K$68,10,FALSE)</f>
        <v>2</v>
      </c>
      <c r="W1403" t="str">
        <f t="shared" si="90"/>
        <v>ocean</v>
      </c>
      <c r="X1403" t="str">
        <f t="shared" si="87"/>
        <v>na</v>
      </c>
    </row>
    <row r="1404" spans="1:24" x14ac:dyDescent="0.25">
      <c r="A1404" s="14" t="str">
        <f t="shared" si="88"/>
        <v>SUM1979</v>
      </c>
      <c r="B1404" s="14" t="s">
        <v>36</v>
      </c>
      <c r="C1404" s="14" t="s">
        <v>87</v>
      </c>
      <c r="D1404" s="14">
        <v>1979</v>
      </c>
      <c r="E1404" s="14" t="s">
        <v>142</v>
      </c>
      <c r="F1404" s="14" t="s">
        <v>142</v>
      </c>
      <c r="G1404" s="14" t="s">
        <v>142</v>
      </c>
      <c r="H1404" s="14" t="s">
        <v>142</v>
      </c>
      <c r="I1404" s="14" t="s">
        <v>142</v>
      </c>
      <c r="J1404" s="14" t="s">
        <v>142</v>
      </c>
      <c r="K1404" s="14" t="s">
        <v>142</v>
      </c>
      <c r="L1404" s="14" t="str">
        <f>VLOOKUP($C1404,'Info on Coh Anal Stocks'!$A$6:$K$68,2,FALSE)</f>
        <v>CR</v>
      </c>
      <c r="M1404" s="14" t="str">
        <f>VLOOKUP($C1404,'Info on Coh Anal Stocks'!$A$6:$K$68,3,FALSE)</f>
        <v>UC</v>
      </c>
      <c r="N1404" s="14" t="str">
        <f>VLOOKUP($C1404,'Info on Coh Anal Stocks'!$A$6:$K$68,4,FALSE)</f>
        <v>Columbia Summers</v>
      </c>
      <c r="O1404" s="14">
        <f>VLOOKUP($C1404,'Info on Coh Anal Stocks'!$A$6:$K$68,5,FALSE)</f>
        <v>4</v>
      </c>
      <c r="P1404" s="14">
        <f>VLOOKUP($C1404,'Info on Coh Anal Stocks'!$A$6:$K$68,6,FALSE)</f>
        <v>2</v>
      </c>
      <c r="Q1404" s="14">
        <f>VLOOKUP($C1404,'Info on Coh Anal Stocks'!$A$6:$K$68,7,FALSE)</f>
        <v>4</v>
      </c>
      <c r="R1404" s="14">
        <f>VLOOKUP($C1404,'Info on Coh Anal Stocks'!$A$6:$K$68,8,FALSE)</f>
        <v>5</v>
      </c>
      <c r="S1404" s="14">
        <f>VLOOKUP($C1404,'Info on Coh Anal Stocks'!$A$6:$K$68,9,FALSE)</f>
        <v>0</v>
      </c>
      <c r="T1404" s="14">
        <f>VLOOKUP($C1404,'Info on Coh Anal Stocks'!$A$6:$K$68,10,FALSE)</f>
        <v>2</v>
      </c>
      <c r="U1404">
        <f t="shared" si="89"/>
        <v>1980</v>
      </c>
      <c r="V1404" s="14">
        <f>VLOOKUP($C1404,'Info on Coh Anal Stocks'!$A$6:$K$68,10,FALSE)</f>
        <v>2</v>
      </c>
      <c r="W1404" t="str">
        <f t="shared" si="90"/>
        <v>ocean</v>
      </c>
      <c r="X1404" t="str">
        <f t="shared" si="87"/>
        <v>na</v>
      </c>
    </row>
    <row r="1405" spans="1:24" x14ac:dyDescent="0.25">
      <c r="A1405" s="14" t="str">
        <f t="shared" si="88"/>
        <v>SUM1980</v>
      </c>
      <c r="B1405" s="14" t="s">
        <v>36</v>
      </c>
      <c r="C1405" s="14" t="s">
        <v>87</v>
      </c>
      <c r="D1405" s="14">
        <v>1980</v>
      </c>
      <c r="E1405" s="14" t="s">
        <v>142</v>
      </c>
      <c r="F1405" s="14" t="s">
        <v>142</v>
      </c>
      <c r="G1405" s="14" t="s">
        <v>142</v>
      </c>
      <c r="H1405" s="14" t="s">
        <v>142</v>
      </c>
      <c r="I1405" s="14" t="s">
        <v>142</v>
      </c>
      <c r="J1405" s="14" t="s">
        <v>142</v>
      </c>
      <c r="K1405" s="14" t="s">
        <v>142</v>
      </c>
      <c r="L1405" s="14" t="str">
        <f>VLOOKUP($C1405,'Info on Coh Anal Stocks'!$A$6:$K$68,2,FALSE)</f>
        <v>CR</v>
      </c>
      <c r="M1405" s="14" t="str">
        <f>VLOOKUP($C1405,'Info on Coh Anal Stocks'!$A$6:$K$68,3,FALSE)</f>
        <v>UC</v>
      </c>
      <c r="N1405" s="14" t="str">
        <f>VLOOKUP($C1405,'Info on Coh Anal Stocks'!$A$6:$K$68,4,FALSE)</f>
        <v>Columbia Summers</v>
      </c>
      <c r="O1405" s="14">
        <f>VLOOKUP($C1405,'Info on Coh Anal Stocks'!$A$6:$K$68,5,FALSE)</f>
        <v>4</v>
      </c>
      <c r="P1405" s="14">
        <f>VLOOKUP($C1405,'Info on Coh Anal Stocks'!$A$6:$K$68,6,FALSE)</f>
        <v>2</v>
      </c>
      <c r="Q1405" s="14">
        <f>VLOOKUP($C1405,'Info on Coh Anal Stocks'!$A$6:$K$68,7,FALSE)</f>
        <v>4</v>
      </c>
      <c r="R1405" s="14">
        <f>VLOOKUP($C1405,'Info on Coh Anal Stocks'!$A$6:$K$68,8,FALSE)</f>
        <v>5</v>
      </c>
      <c r="S1405" s="14">
        <f>VLOOKUP($C1405,'Info on Coh Anal Stocks'!$A$6:$K$68,9,FALSE)</f>
        <v>0</v>
      </c>
      <c r="T1405" s="14">
        <f>VLOOKUP($C1405,'Info on Coh Anal Stocks'!$A$6:$K$68,10,FALSE)</f>
        <v>2</v>
      </c>
      <c r="U1405">
        <f t="shared" si="89"/>
        <v>1981</v>
      </c>
      <c r="V1405" s="14">
        <f>VLOOKUP($C1405,'Info on Coh Anal Stocks'!$A$6:$K$68,10,FALSE)</f>
        <v>2</v>
      </c>
      <c r="W1405" t="str">
        <f t="shared" si="90"/>
        <v>ocean</v>
      </c>
      <c r="X1405" t="str">
        <f t="shared" si="87"/>
        <v>na</v>
      </c>
    </row>
    <row r="1406" spans="1:24" x14ac:dyDescent="0.25">
      <c r="A1406" s="14" t="str">
        <f t="shared" si="88"/>
        <v>SUM1981</v>
      </c>
      <c r="B1406" s="14" t="s">
        <v>36</v>
      </c>
      <c r="C1406" s="14" t="s">
        <v>87</v>
      </c>
      <c r="D1406" s="14">
        <v>1981</v>
      </c>
      <c r="E1406" s="14" t="s">
        <v>142</v>
      </c>
      <c r="F1406" s="14" t="s">
        <v>142</v>
      </c>
      <c r="G1406" s="14" t="s">
        <v>142</v>
      </c>
      <c r="H1406" s="14" t="s">
        <v>142</v>
      </c>
      <c r="I1406" s="14" t="s">
        <v>142</v>
      </c>
      <c r="J1406" s="14" t="s">
        <v>142</v>
      </c>
      <c r="K1406" s="14" t="s">
        <v>142</v>
      </c>
      <c r="L1406" s="14" t="str">
        <f>VLOOKUP($C1406,'Info on Coh Anal Stocks'!$A$6:$K$68,2,FALSE)</f>
        <v>CR</v>
      </c>
      <c r="M1406" s="14" t="str">
        <f>VLOOKUP($C1406,'Info on Coh Anal Stocks'!$A$6:$K$68,3,FALSE)</f>
        <v>UC</v>
      </c>
      <c r="N1406" s="14" t="str">
        <f>VLOOKUP($C1406,'Info on Coh Anal Stocks'!$A$6:$K$68,4,FALSE)</f>
        <v>Columbia Summers</v>
      </c>
      <c r="O1406" s="14">
        <f>VLOOKUP($C1406,'Info on Coh Anal Stocks'!$A$6:$K$68,5,FALSE)</f>
        <v>4</v>
      </c>
      <c r="P1406" s="14">
        <f>VLOOKUP($C1406,'Info on Coh Anal Stocks'!$A$6:$K$68,6,FALSE)</f>
        <v>2</v>
      </c>
      <c r="Q1406" s="14">
        <f>VLOOKUP($C1406,'Info on Coh Anal Stocks'!$A$6:$K$68,7,FALSE)</f>
        <v>4</v>
      </c>
      <c r="R1406" s="14">
        <f>VLOOKUP($C1406,'Info on Coh Anal Stocks'!$A$6:$K$68,8,FALSE)</f>
        <v>5</v>
      </c>
      <c r="S1406" s="14">
        <f>VLOOKUP($C1406,'Info on Coh Anal Stocks'!$A$6:$K$68,9,FALSE)</f>
        <v>0</v>
      </c>
      <c r="T1406" s="14">
        <f>VLOOKUP($C1406,'Info on Coh Anal Stocks'!$A$6:$K$68,10,FALSE)</f>
        <v>2</v>
      </c>
      <c r="U1406">
        <f t="shared" si="89"/>
        <v>1982</v>
      </c>
      <c r="V1406" s="14">
        <f>VLOOKUP($C1406,'Info on Coh Anal Stocks'!$A$6:$K$68,10,FALSE)</f>
        <v>2</v>
      </c>
      <c r="W1406" t="str">
        <f t="shared" si="90"/>
        <v>ocean</v>
      </c>
      <c r="X1406" t="str">
        <f t="shared" si="87"/>
        <v>na</v>
      </c>
    </row>
    <row r="1407" spans="1:24" x14ac:dyDescent="0.25">
      <c r="A1407" s="14" t="str">
        <f t="shared" si="88"/>
        <v>SUM1982</v>
      </c>
      <c r="B1407" s="14" t="s">
        <v>36</v>
      </c>
      <c r="C1407" s="14" t="s">
        <v>87</v>
      </c>
      <c r="D1407" s="14">
        <v>1982</v>
      </c>
      <c r="E1407" s="14" t="s">
        <v>142</v>
      </c>
      <c r="F1407" s="14" t="s">
        <v>142</v>
      </c>
      <c r="G1407" s="14" t="s">
        <v>142</v>
      </c>
      <c r="H1407" s="14" t="s">
        <v>142</v>
      </c>
      <c r="I1407" s="14" t="s">
        <v>142</v>
      </c>
      <c r="J1407" s="14" t="s">
        <v>142</v>
      </c>
      <c r="K1407" s="14" t="s">
        <v>142</v>
      </c>
      <c r="L1407" s="14" t="str">
        <f>VLOOKUP($C1407,'Info on Coh Anal Stocks'!$A$6:$K$68,2,FALSE)</f>
        <v>CR</v>
      </c>
      <c r="M1407" s="14" t="str">
        <f>VLOOKUP($C1407,'Info on Coh Anal Stocks'!$A$6:$K$68,3,FALSE)</f>
        <v>UC</v>
      </c>
      <c r="N1407" s="14" t="str">
        <f>VLOOKUP($C1407,'Info on Coh Anal Stocks'!$A$6:$K$68,4,FALSE)</f>
        <v>Columbia Summers</v>
      </c>
      <c r="O1407" s="14">
        <f>VLOOKUP($C1407,'Info on Coh Anal Stocks'!$A$6:$K$68,5,FALSE)</f>
        <v>4</v>
      </c>
      <c r="P1407" s="14">
        <f>VLOOKUP($C1407,'Info on Coh Anal Stocks'!$A$6:$K$68,6,FALSE)</f>
        <v>2</v>
      </c>
      <c r="Q1407" s="14">
        <f>VLOOKUP($C1407,'Info on Coh Anal Stocks'!$A$6:$K$68,7,FALSE)</f>
        <v>4</v>
      </c>
      <c r="R1407" s="14">
        <f>VLOOKUP($C1407,'Info on Coh Anal Stocks'!$A$6:$K$68,8,FALSE)</f>
        <v>5</v>
      </c>
      <c r="S1407" s="14">
        <f>VLOOKUP($C1407,'Info on Coh Anal Stocks'!$A$6:$K$68,9,FALSE)</f>
        <v>0</v>
      </c>
      <c r="T1407" s="14">
        <f>VLOOKUP($C1407,'Info on Coh Anal Stocks'!$A$6:$K$68,10,FALSE)</f>
        <v>2</v>
      </c>
      <c r="U1407">
        <f t="shared" si="89"/>
        <v>1983</v>
      </c>
      <c r="V1407" s="14">
        <f>VLOOKUP($C1407,'Info on Coh Anal Stocks'!$A$6:$K$68,10,FALSE)</f>
        <v>2</v>
      </c>
      <c r="W1407" t="str">
        <f t="shared" si="90"/>
        <v>ocean</v>
      </c>
      <c r="X1407" t="str">
        <f t="shared" si="87"/>
        <v>na</v>
      </c>
    </row>
    <row r="1408" spans="1:24" x14ac:dyDescent="0.25">
      <c r="A1408" s="14" t="str">
        <f t="shared" si="88"/>
        <v>SUM1983</v>
      </c>
      <c r="B1408" s="14" t="s">
        <v>36</v>
      </c>
      <c r="C1408" s="14" t="s">
        <v>87</v>
      </c>
      <c r="D1408" s="14">
        <v>1983</v>
      </c>
      <c r="E1408" s="19">
        <v>4.212112E-5</v>
      </c>
      <c r="F1408" s="14">
        <v>1.7877990000000001E-3</v>
      </c>
      <c r="G1408" s="14">
        <v>5.2529619999999999E-3</v>
      </c>
      <c r="H1408" s="14">
        <v>2</v>
      </c>
      <c r="I1408" s="14">
        <v>5</v>
      </c>
      <c r="J1408" s="14" t="s">
        <v>238</v>
      </c>
      <c r="K1408" s="14">
        <v>5</v>
      </c>
      <c r="L1408" s="14" t="str">
        <f>VLOOKUP($C1408,'Info on Coh Anal Stocks'!$A$6:$K$68,2,FALSE)</f>
        <v>CR</v>
      </c>
      <c r="M1408" s="14" t="str">
        <f>VLOOKUP($C1408,'Info on Coh Anal Stocks'!$A$6:$K$68,3,FALSE)</f>
        <v>UC</v>
      </c>
      <c r="N1408" s="14" t="str">
        <f>VLOOKUP($C1408,'Info on Coh Anal Stocks'!$A$6:$K$68,4,FALSE)</f>
        <v>Columbia Summers</v>
      </c>
      <c r="O1408" s="14">
        <f>VLOOKUP($C1408,'Info on Coh Anal Stocks'!$A$6:$K$68,5,FALSE)</f>
        <v>4</v>
      </c>
      <c r="P1408" s="14">
        <f>VLOOKUP($C1408,'Info on Coh Anal Stocks'!$A$6:$K$68,6,FALSE)</f>
        <v>2</v>
      </c>
      <c r="Q1408" s="14">
        <f>VLOOKUP($C1408,'Info on Coh Anal Stocks'!$A$6:$K$68,7,FALSE)</f>
        <v>4</v>
      </c>
      <c r="R1408" s="14">
        <f>VLOOKUP($C1408,'Info on Coh Anal Stocks'!$A$6:$K$68,8,FALSE)</f>
        <v>5</v>
      </c>
      <c r="S1408" s="14">
        <f>VLOOKUP($C1408,'Info on Coh Anal Stocks'!$A$6:$K$68,9,FALSE)</f>
        <v>0</v>
      </c>
      <c r="T1408" s="14">
        <f>VLOOKUP($C1408,'Info on Coh Anal Stocks'!$A$6:$K$68,10,FALSE)</f>
        <v>2</v>
      </c>
      <c r="U1408">
        <f t="shared" si="89"/>
        <v>1984</v>
      </c>
      <c r="V1408" s="14">
        <f>VLOOKUP($C1408,'Info on Coh Anal Stocks'!$A$6:$K$68,10,FALSE)</f>
        <v>2</v>
      </c>
      <c r="W1408" t="str">
        <f t="shared" si="90"/>
        <v>ocean</v>
      </c>
      <c r="X1408">
        <f t="shared" si="87"/>
        <v>0</v>
      </c>
    </row>
    <row r="1409" spans="1:24" x14ac:dyDescent="0.25">
      <c r="A1409" s="14" t="str">
        <f t="shared" si="88"/>
        <v>SUM1984</v>
      </c>
      <c r="B1409" s="14" t="s">
        <v>36</v>
      </c>
      <c r="C1409" s="14" t="s">
        <v>87</v>
      </c>
      <c r="D1409" s="14">
        <v>1984</v>
      </c>
      <c r="E1409" s="19">
        <v>2.6438940000000001E-5</v>
      </c>
      <c r="F1409" s="14">
        <v>1.9963200000000002E-3</v>
      </c>
      <c r="G1409" s="14">
        <v>6.0521489999999997E-3</v>
      </c>
      <c r="H1409" s="14">
        <v>2</v>
      </c>
      <c r="I1409" s="14">
        <v>5</v>
      </c>
      <c r="J1409" s="14" t="s">
        <v>238</v>
      </c>
      <c r="K1409" s="14">
        <v>5</v>
      </c>
      <c r="L1409" s="14" t="str">
        <f>VLOOKUP($C1409,'Info on Coh Anal Stocks'!$A$6:$K$68,2,FALSE)</f>
        <v>CR</v>
      </c>
      <c r="M1409" s="14" t="str">
        <f>VLOOKUP($C1409,'Info on Coh Anal Stocks'!$A$6:$K$68,3,FALSE)</f>
        <v>UC</v>
      </c>
      <c r="N1409" s="14" t="str">
        <f>VLOOKUP($C1409,'Info on Coh Anal Stocks'!$A$6:$K$68,4,FALSE)</f>
        <v>Columbia Summers</v>
      </c>
      <c r="O1409" s="14">
        <f>VLOOKUP($C1409,'Info on Coh Anal Stocks'!$A$6:$K$68,5,FALSE)</f>
        <v>4</v>
      </c>
      <c r="P1409" s="14">
        <f>VLOOKUP($C1409,'Info on Coh Anal Stocks'!$A$6:$K$68,6,FALSE)</f>
        <v>2</v>
      </c>
      <c r="Q1409" s="14">
        <f>VLOOKUP($C1409,'Info on Coh Anal Stocks'!$A$6:$K$68,7,FALSE)</f>
        <v>4</v>
      </c>
      <c r="R1409" s="14">
        <f>VLOOKUP($C1409,'Info on Coh Anal Stocks'!$A$6:$K$68,8,FALSE)</f>
        <v>5</v>
      </c>
      <c r="S1409" s="14">
        <f>VLOOKUP($C1409,'Info on Coh Anal Stocks'!$A$6:$K$68,9,FALSE)</f>
        <v>0</v>
      </c>
      <c r="T1409" s="14">
        <f>VLOOKUP($C1409,'Info on Coh Anal Stocks'!$A$6:$K$68,10,FALSE)</f>
        <v>2</v>
      </c>
      <c r="U1409">
        <f t="shared" si="89"/>
        <v>1985</v>
      </c>
      <c r="V1409" s="14">
        <f>VLOOKUP($C1409,'Info on Coh Anal Stocks'!$A$6:$K$68,10,FALSE)</f>
        <v>2</v>
      </c>
      <c r="W1409" t="str">
        <f t="shared" si="90"/>
        <v>ocean</v>
      </c>
      <c r="X1409">
        <f t="shared" si="87"/>
        <v>0</v>
      </c>
    </row>
    <row r="1410" spans="1:24" x14ac:dyDescent="0.25">
      <c r="A1410" s="14" t="str">
        <f t="shared" si="88"/>
        <v>SUM1985</v>
      </c>
      <c r="B1410" s="14" t="s">
        <v>36</v>
      </c>
      <c r="C1410" s="14" t="s">
        <v>87</v>
      </c>
      <c r="D1410" s="14">
        <v>1985</v>
      </c>
      <c r="E1410" s="14">
        <v>1.384348E-4</v>
      </c>
      <c r="F1410" s="14">
        <v>7.3174850000000003E-3</v>
      </c>
      <c r="G1410" s="14">
        <v>2.1942219999999998E-2</v>
      </c>
      <c r="H1410" s="14">
        <v>2</v>
      </c>
      <c r="I1410" s="14">
        <v>5</v>
      </c>
      <c r="J1410" s="14" t="s">
        <v>238</v>
      </c>
      <c r="K1410" s="14">
        <v>5</v>
      </c>
      <c r="L1410" s="14" t="str">
        <f>VLOOKUP($C1410,'Info on Coh Anal Stocks'!$A$6:$K$68,2,FALSE)</f>
        <v>CR</v>
      </c>
      <c r="M1410" s="14" t="str">
        <f>VLOOKUP($C1410,'Info on Coh Anal Stocks'!$A$6:$K$68,3,FALSE)</f>
        <v>UC</v>
      </c>
      <c r="N1410" s="14" t="str">
        <f>VLOOKUP($C1410,'Info on Coh Anal Stocks'!$A$6:$K$68,4,FALSE)</f>
        <v>Columbia Summers</v>
      </c>
      <c r="O1410" s="14">
        <f>VLOOKUP($C1410,'Info on Coh Anal Stocks'!$A$6:$K$68,5,FALSE)</f>
        <v>4</v>
      </c>
      <c r="P1410" s="14">
        <f>VLOOKUP($C1410,'Info on Coh Anal Stocks'!$A$6:$K$68,6,FALSE)</f>
        <v>2</v>
      </c>
      <c r="Q1410" s="14">
        <f>VLOOKUP($C1410,'Info on Coh Anal Stocks'!$A$6:$K$68,7,FALSE)</f>
        <v>4</v>
      </c>
      <c r="R1410" s="14">
        <f>VLOOKUP($C1410,'Info on Coh Anal Stocks'!$A$6:$K$68,8,FALSE)</f>
        <v>5</v>
      </c>
      <c r="S1410" s="14">
        <f>VLOOKUP($C1410,'Info on Coh Anal Stocks'!$A$6:$K$68,9,FALSE)</f>
        <v>0</v>
      </c>
      <c r="T1410" s="14">
        <f>VLOOKUP($C1410,'Info on Coh Anal Stocks'!$A$6:$K$68,10,FALSE)</f>
        <v>2</v>
      </c>
      <c r="U1410">
        <f t="shared" si="89"/>
        <v>1986</v>
      </c>
      <c r="V1410" s="14">
        <f>VLOOKUP($C1410,'Info on Coh Anal Stocks'!$A$6:$K$68,10,FALSE)</f>
        <v>2</v>
      </c>
      <c r="W1410" t="str">
        <f t="shared" si="90"/>
        <v>ocean</v>
      </c>
      <c r="X1410">
        <f t="shared" si="87"/>
        <v>0</v>
      </c>
    </row>
    <row r="1411" spans="1:24" x14ac:dyDescent="0.25">
      <c r="A1411" s="14" t="str">
        <f t="shared" si="88"/>
        <v>SUM1986</v>
      </c>
      <c r="B1411" s="14" t="s">
        <v>36</v>
      </c>
      <c r="C1411" s="14" t="s">
        <v>87</v>
      </c>
      <c r="D1411" s="14">
        <v>1986</v>
      </c>
      <c r="E1411" s="19">
        <v>7.1844179999999998E-5</v>
      </c>
      <c r="F1411" s="14">
        <v>1.4274540000000001E-3</v>
      </c>
      <c r="G1411" s="14">
        <v>4.2131010000000003E-3</v>
      </c>
      <c r="H1411" s="14">
        <v>2</v>
      </c>
      <c r="I1411" s="14">
        <v>5</v>
      </c>
      <c r="J1411" s="14" t="s">
        <v>238</v>
      </c>
      <c r="K1411" s="14">
        <v>5</v>
      </c>
      <c r="L1411" s="14" t="str">
        <f>VLOOKUP($C1411,'Info on Coh Anal Stocks'!$A$6:$K$68,2,FALSE)</f>
        <v>CR</v>
      </c>
      <c r="M1411" s="14" t="str">
        <f>VLOOKUP($C1411,'Info on Coh Anal Stocks'!$A$6:$K$68,3,FALSE)</f>
        <v>UC</v>
      </c>
      <c r="N1411" s="14" t="str">
        <f>VLOOKUP($C1411,'Info on Coh Anal Stocks'!$A$6:$K$68,4,FALSE)</f>
        <v>Columbia Summers</v>
      </c>
      <c r="O1411" s="14">
        <f>VLOOKUP($C1411,'Info on Coh Anal Stocks'!$A$6:$K$68,5,FALSE)</f>
        <v>4</v>
      </c>
      <c r="P1411" s="14">
        <f>VLOOKUP($C1411,'Info on Coh Anal Stocks'!$A$6:$K$68,6,FALSE)</f>
        <v>2</v>
      </c>
      <c r="Q1411" s="14">
        <f>VLOOKUP($C1411,'Info on Coh Anal Stocks'!$A$6:$K$68,7,FALSE)</f>
        <v>4</v>
      </c>
      <c r="R1411" s="14">
        <f>VLOOKUP($C1411,'Info on Coh Anal Stocks'!$A$6:$K$68,8,FALSE)</f>
        <v>5</v>
      </c>
      <c r="S1411" s="14">
        <f>VLOOKUP($C1411,'Info on Coh Anal Stocks'!$A$6:$K$68,9,FALSE)</f>
        <v>0</v>
      </c>
      <c r="T1411" s="14">
        <f>VLOOKUP($C1411,'Info on Coh Anal Stocks'!$A$6:$K$68,10,FALSE)</f>
        <v>2</v>
      </c>
      <c r="U1411">
        <f t="shared" si="89"/>
        <v>1987</v>
      </c>
      <c r="V1411" s="14">
        <f>VLOOKUP($C1411,'Info on Coh Anal Stocks'!$A$6:$K$68,10,FALSE)</f>
        <v>2</v>
      </c>
      <c r="W1411" t="str">
        <f t="shared" si="90"/>
        <v>ocean</v>
      </c>
      <c r="X1411">
        <f t="shared" si="87"/>
        <v>0</v>
      </c>
    </row>
    <row r="1412" spans="1:24" x14ac:dyDescent="0.25">
      <c r="A1412" s="14" t="str">
        <f t="shared" si="88"/>
        <v>SUM1987</v>
      </c>
      <c r="B1412" s="14" t="s">
        <v>36</v>
      </c>
      <c r="C1412" s="14" t="s">
        <v>87</v>
      </c>
      <c r="D1412" s="14">
        <v>1987</v>
      </c>
      <c r="E1412" s="14">
        <v>2.8342720000000001E-4</v>
      </c>
      <c r="F1412" s="14">
        <v>4.3819560000000002E-3</v>
      </c>
      <c r="G1412" s="14">
        <v>1.282518E-2</v>
      </c>
      <c r="H1412" s="14">
        <v>2</v>
      </c>
      <c r="I1412" s="14">
        <v>5</v>
      </c>
      <c r="J1412" s="14" t="s">
        <v>238</v>
      </c>
      <c r="K1412" s="14">
        <v>5</v>
      </c>
      <c r="L1412" s="14" t="str">
        <f>VLOOKUP($C1412,'Info on Coh Anal Stocks'!$A$6:$K$68,2,FALSE)</f>
        <v>CR</v>
      </c>
      <c r="M1412" s="14" t="str">
        <f>VLOOKUP($C1412,'Info on Coh Anal Stocks'!$A$6:$K$68,3,FALSE)</f>
        <v>UC</v>
      </c>
      <c r="N1412" s="14" t="str">
        <f>VLOOKUP($C1412,'Info on Coh Anal Stocks'!$A$6:$K$68,4,FALSE)</f>
        <v>Columbia Summers</v>
      </c>
      <c r="O1412" s="14">
        <f>VLOOKUP($C1412,'Info on Coh Anal Stocks'!$A$6:$K$68,5,FALSE)</f>
        <v>4</v>
      </c>
      <c r="P1412" s="14">
        <f>VLOOKUP($C1412,'Info on Coh Anal Stocks'!$A$6:$K$68,6,FALSE)</f>
        <v>2</v>
      </c>
      <c r="Q1412" s="14">
        <f>VLOOKUP($C1412,'Info on Coh Anal Stocks'!$A$6:$K$68,7,FALSE)</f>
        <v>4</v>
      </c>
      <c r="R1412" s="14">
        <f>VLOOKUP($C1412,'Info on Coh Anal Stocks'!$A$6:$K$68,8,FALSE)</f>
        <v>5</v>
      </c>
      <c r="S1412" s="14">
        <f>VLOOKUP($C1412,'Info on Coh Anal Stocks'!$A$6:$K$68,9,FALSE)</f>
        <v>0</v>
      </c>
      <c r="T1412" s="14">
        <f>VLOOKUP($C1412,'Info on Coh Anal Stocks'!$A$6:$K$68,10,FALSE)</f>
        <v>2</v>
      </c>
      <c r="U1412">
        <f t="shared" si="89"/>
        <v>1988</v>
      </c>
      <c r="V1412" s="14">
        <f>VLOOKUP($C1412,'Info on Coh Anal Stocks'!$A$6:$K$68,10,FALSE)</f>
        <v>2</v>
      </c>
      <c r="W1412" t="str">
        <f t="shared" si="90"/>
        <v>ocean</v>
      </c>
      <c r="X1412">
        <f t="shared" si="87"/>
        <v>0</v>
      </c>
    </row>
    <row r="1413" spans="1:24" x14ac:dyDescent="0.25">
      <c r="A1413" s="14" t="str">
        <f t="shared" si="88"/>
        <v>SUM1988</v>
      </c>
      <c r="B1413" s="14" t="s">
        <v>36</v>
      </c>
      <c r="C1413" s="14" t="s">
        <v>87</v>
      </c>
      <c r="D1413" s="14">
        <v>1988</v>
      </c>
      <c r="E1413" s="14">
        <v>1.2792770000000001E-4</v>
      </c>
      <c r="F1413" s="14">
        <v>2.114089E-3</v>
      </c>
      <c r="G1413" s="14">
        <v>6.1949379999999997E-3</v>
      </c>
      <c r="H1413" s="14">
        <v>2</v>
      </c>
      <c r="I1413" s="14">
        <v>5</v>
      </c>
      <c r="J1413" s="14" t="s">
        <v>238</v>
      </c>
      <c r="K1413" s="14">
        <v>5</v>
      </c>
      <c r="L1413" s="14" t="str">
        <f>VLOOKUP($C1413,'Info on Coh Anal Stocks'!$A$6:$K$68,2,FALSE)</f>
        <v>CR</v>
      </c>
      <c r="M1413" s="14" t="str">
        <f>VLOOKUP($C1413,'Info on Coh Anal Stocks'!$A$6:$K$68,3,FALSE)</f>
        <v>UC</v>
      </c>
      <c r="N1413" s="14" t="str">
        <f>VLOOKUP($C1413,'Info on Coh Anal Stocks'!$A$6:$K$68,4,FALSE)</f>
        <v>Columbia Summers</v>
      </c>
      <c r="O1413" s="14">
        <f>VLOOKUP($C1413,'Info on Coh Anal Stocks'!$A$6:$K$68,5,FALSE)</f>
        <v>4</v>
      </c>
      <c r="P1413" s="14">
        <f>VLOOKUP($C1413,'Info on Coh Anal Stocks'!$A$6:$K$68,6,FALSE)</f>
        <v>2</v>
      </c>
      <c r="Q1413" s="14">
        <f>VLOOKUP($C1413,'Info on Coh Anal Stocks'!$A$6:$K$68,7,FALSE)</f>
        <v>4</v>
      </c>
      <c r="R1413" s="14">
        <f>VLOOKUP($C1413,'Info on Coh Anal Stocks'!$A$6:$K$68,8,FALSE)</f>
        <v>5</v>
      </c>
      <c r="S1413" s="14">
        <f>VLOOKUP($C1413,'Info on Coh Anal Stocks'!$A$6:$K$68,9,FALSE)</f>
        <v>0</v>
      </c>
      <c r="T1413" s="14">
        <f>VLOOKUP($C1413,'Info on Coh Anal Stocks'!$A$6:$K$68,10,FALSE)</f>
        <v>2</v>
      </c>
      <c r="U1413">
        <f t="shared" si="89"/>
        <v>1989</v>
      </c>
      <c r="V1413" s="14">
        <f>VLOOKUP($C1413,'Info on Coh Anal Stocks'!$A$6:$K$68,10,FALSE)</f>
        <v>2</v>
      </c>
      <c r="W1413" t="str">
        <f t="shared" si="90"/>
        <v>ocean</v>
      </c>
      <c r="X1413">
        <f t="shared" si="87"/>
        <v>0</v>
      </c>
    </row>
    <row r="1414" spans="1:24" x14ac:dyDescent="0.25">
      <c r="A1414" s="14" t="str">
        <f t="shared" si="88"/>
        <v>SUM1989</v>
      </c>
      <c r="B1414" s="14" t="s">
        <v>36</v>
      </c>
      <c r="C1414" s="14" t="s">
        <v>87</v>
      </c>
      <c r="D1414" s="14">
        <v>1989</v>
      </c>
      <c r="E1414" s="19">
        <v>4.6969969999999997E-5</v>
      </c>
      <c r="F1414" s="14">
        <v>3.4192199999999998E-4</v>
      </c>
      <c r="G1414" s="14">
        <v>9.137549E-4</v>
      </c>
      <c r="H1414" s="14">
        <v>2</v>
      </c>
      <c r="I1414" s="14">
        <v>5</v>
      </c>
      <c r="J1414" s="14" t="s">
        <v>238</v>
      </c>
      <c r="K1414" s="14">
        <v>5</v>
      </c>
      <c r="L1414" s="14" t="str">
        <f>VLOOKUP($C1414,'Info on Coh Anal Stocks'!$A$6:$K$68,2,FALSE)</f>
        <v>CR</v>
      </c>
      <c r="M1414" s="14" t="str">
        <f>VLOOKUP($C1414,'Info on Coh Anal Stocks'!$A$6:$K$68,3,FALSE)</f>
        <v>UC</v>
      </c>
      <c r="N1414" s="14" t="str">
        <f>VLOOKUP($C1414,'Info on Coh Anal Stocks'!$A$6:$K$68,4,FALSE)</f>
        <v>Columbia Summers</v>
      </c>
      <c r="O1414" s="14">
        <f>VLOOKUP($C1414,'Info on Coh Anal Stocks'!$A$6:$K$68,5,FALSE)</f>
        <v>4</v>
      </c>
      <c r="P1414" s="14">
        <f>VLOOKUP($C1414,'Info on Coh Anal Stocks'!$A$6:$K$68,6,FALSE)</f>
        <v>2</v>
      </c>
      <c r="Q1414" s="14">
        <f>VLOOKUP($C1414,'Info on Coh Anal Stocks'!$A$6:$K$68,7,FALSE)</f>
        <v>4</v>
      </c>
      <c r="R1414" s="14">
        <f>VLOOKUP($C1414,'Info on Coh Anal Stocks'!$A$6:$K$68,8,FALSE)</f>
        <v>5</v>
      </c>
      <c r="S1414" s="14">
        <f>VLOOKUP($C1414,'Info on Coh Anal Stocks'!$A$6:$K$68,9,FALSE)</f>
        <v>0</v>
      </c>
      <c r="T1414" s="14">
        <f>VLOOKUP($C1414,'Info on Coh Anal Stocks'!$A$6:$K$68,10,FALSE)</f>
        <v>2</v>
      </c>
      <c r="U1414">
        <f t="shared" si="89"/>
        <v>1990</v>
      </c>
      <c r="V1414" s="14">
        <f>VLOOKUP($C1414,'Info on Coh Anal Stocks'!$A$6:$K$68,10,FALSE)</f>
        <v>2</v>
      </c>
      <c r="W1414" t="str">
        <f t="shared" si="90"/>
        <v>ocean</v>
      </c>
      <c r="X1414">
        <f t="shared" si="87"/>
        <v>0</v>
      </c>
    </row>
    <row r="1415" spans="1:24" x14ac:dyDescent="0.25">
      <c r="A1415" s="14" t="str">
        <f t="shared" si="88"/>
        <v>SUM1990</v>
      </c>
      <c r="B1415" s="14" t="s">
        <v>36</v>
      </c>
      <c r="C1415" s="14" t="s">
        <v>87</v>
      </c>
      <c r="D1415" s="14">
        <v>1990</v>
      </c>
      <c r="E1415" s="19">
        <v>1.190705E-4</v>
      </c>
      <c r="F1415" s="14">
        <v>8.3743719999999997E-4</v>
      </c>
      <c r="G1415" s="14">
        <v>2.3532269999999998E-3</v>
      </c>
      <c r="H1415" s="14">
        <v>2</v>
      </c>
      <c r="I1415" s="14">
        <v>5</v>
      </c>
      <c r="J1415" s="14" t="s">
        <v>238</v>
      </c>
      <c r="K1415" s="14">
        <v>5</v>
      </c>
      <c r="L1415" s="14" t="str">
        <f>VLOOKUP($C1415,'Info on Coh Anal Stocks'!$A$6:$K$68,2,FALSE)</f>
        <v>CR</v>
      </c>
      <c r="M1415" s="14" t="str">
        <f>VLOOKUP($C1415,'Info on Coh Anal Stocks'!$A$6:$K$68,3,FALSE)</f>
        <v>UC</v>
      </c>
      <c r="N1415" s="14" t="str">
        <f>VLOOKUP($C1415,'Info on Coh Anal Stocks'!$A$6:$K$68,4,FALSE)</f>
        <v>Columbia Summers</v>
      </c>
      <c r="O1415" s="14">
        <f>VLOOKUP($C1415,'Info on Coh Anal Stocks'!$A$6:$K$68,5,FALSE)</f>
        <v>4</v>
      </c>
      <c r="P1415" s="14">
        <f>VLOOKUP($C1415,'Info on Coh Anal Stocks'!$A$6:$K$68,6,FALSE)</f>
        <v>2</v>
      </c>
      <c r="Q1415" s="14">
        <f>VLOOKUP($C1415,'Info on Coh Anal Stocks'!$A$6:$K$68,7,FALSE)</f>
        <v>4</v>
      </c>
      <c r="R1415" s="14">
        <f>VLOOKUP($C1415,'Info on Coh Anal Stocks'!$A$6:$K$68,8,FALSE)</f>
        <v>5</v>
      </c>
      <c r="S1415" s="14">
        <f>VLOOKUP($C1415,'Info on Coh Anal Stocks'!$A$6:$K$68,9,FALSE)</f>
        <v>0</v>
      </c>
      <c r="T1415" s="14">
        <f>VLOOKUP($C1415,'Info on Coh Anal Stocks'!$A$6:$K$68,10,FALSE)</f>
        <v>2</v>
      </c>
      <c r="U1415">
        <f t="shared" si="89"/>
        <v>1991</v>
      </c>
      <c r="V1415" s="14">
        <f>VLOOKUP($C1415,'Info on Coh Anal Stocks'!$A$6:$K$68,10,FALSE)</f>
        <v>2</v>
      </c>
      <c r="W1415" t="str">
        <f t="shared" si="90"/>
        <v>ocean</v>
      </c>
      <c r="X1415">
        <f t="shared" si="87"/>
        <v>0</v>
      </c>
    </row>
    <row r="1416" spans="1:24" x14ac:dyDescent="0.25">
      <c r="A1416" s="14" t="str">
        <f t="shared" si="88"/>
        <v>SUM1991</v>
      </c>
      <c r="B1416" s="14" t="s">
        <v>36</v>
      </c>
      <c r="C1416" s="14" t="s">
        <v>87</v>
      </c>
      <c r="D1416" s="14">
        <v>1991</v>
      </c>
      <c r="E1416" s="19">
        <v>2.2225650000000002E-6</v>
      </c>
      <c r="F1416" s="19">
        <v>2.1771230000000001E-5</v>
      </c>
      <c r="G1416" s="19">
        <v>6.8306540000000003E-5</v>
      </c>
      <c r="H1416" s="14">
        <v>2</v>
      </c>
      <c r="I1416" s="14">
        <v>5</v>
      </c>
      <c r="J1416" s="14" t="s">
        <v>238</v>
      </c>
      <c r="K1416" s="14">
        <v>5</v>
      </c>
      <c r="L1416" s="14" t="str">
        <f>VLOOKUP($C1416,'Info on Coh Anal Stocks'!$A$6:$K$68,2,FALSE)</f>
        <v>CR</v>
      </c>
      <c r="M1416" s="14" t="str">
        <f>VLOOKUP($C1416,'Info on Coh Anal Stocks'!$A$6:$K$68,3,FALSE)</f>
        <v>UC</v>
      </c>
      <c r="N1416" s="14" t="str">
        <f>VLOOKUP($C1416,'Info on Coh Anal Stocks'!$A$6:$K$68,4,FALSE)</f>
        <v>Columbia Summers</v>
      </c>
      <c r="O1416" s="14">
        <f>VLOOKUP($C1416,'Info on Coh Anal Stocks'!$A$6:$K$68,5,FALSE)</f>
        <v>4</v>
      </c>
      <c r="P1416" s="14">
        <f>VLOOKUP($C1416,'Info on Coh Anal Stocks'!$A$6:$K$68,6,FALSE)</f>
        <v>2</v>
      </c>
      <c r="Q1416" s="14">
        <f>VLOOKUP($C1416,'Info on Coh Anal Stocks'!$A$6:$K$68,7,FALSE)</f>
        <v>4</v>
      </c>
      <c r="R1416" s="14">
        <f>VLOOKUP($C1416,'Info on Coh Anal Stocks'!$A$6:$K$68,8,FALSE)</f>
        <v>5</v>
      </c>
      <c r="S1416" s="14">
        <f>VLOOKUP($C1416,'Info on Coh Anal Stocks'!$A$6:$K$68,9,FALSE)</f>
        <v>0</v>
      </c>
      <c r="T1416" s="14">
        <f>VLOOKUP($C1416,'Info on Coh Anal Stocks'!$A$6:$K$68,10,FALSE)</f>
        <v>2</v>
      </c>
      <c r="U1416">
        <f t="shared" si="89"/>
        <v>1992</v>
      </c>
      <c r="V1416" s="14">
        <f>VLOOKUP($C1416,'Info on Coh Anal Stocks'!$A$6:$K$68,10,FALSE)</f>
        <v>2</v>
      </c>
      <c r="W1416" t="str">
        <f t="shared" si="90"/>
        <v>ocean</v>
      </c>
      <c r="X1416">
        <f t="shared" si="87"/>
        <v>0</v>
      </c>
    </row>
    <row r="1417" spans="1:24" x14ac:dyDescent="0.25">
      <c r="A1417" s="14" t="str">
        <f t="shared" si="88"/>
        <v>SUM1992</v>
      </c>
      <c r="B1417" s="14" t="s">
        <v>36</v>
      </c>
      <c r="C1417" s="14" t="s">
        <v>87</v>
      </c>
      <c r="D1417" s="14">
        <v>1992</v>
      </c>
      <c r="E1417" s="19">
        <v>3.9626960000000003E-5</v>
      </c>
      <c r="F1417" s="14">
        <v>3.5750759999999999E-3</v>
      </c>
      <c r="G1417" s="14">
        <v>1.128003E-2</v>
      </c>
      <c r="H1417" s="14">
        <v>2</v>
      </c>
      <c r="I1417" s="14">
        <v>5</v>
      </c>
      <c r="J1417" s="14" t="s">
        <v>238</v>
      </c>
      <c r="K1417" s="14">
        <v>5</v>
      </c>
      <c r="L1417" s="14" t="str">
        <f>VLOOKUP($C1417,'Info on Coh Anal Stocks'!$A$6:$K$68,2,FALSE)</f>
        <v>CR</v>
      </c>
      <c r="M1417" s="14" t="str">
        <f>VLOOKUP($C1417,'Info on Coh Anal Stocks'!$A$6:$K$68,3,FALSE)</f>
        <v>UC</v>
      </c>
      <c r="N1417" s="14" t="str">
        <f>VLOOKUP($C1417,'Info on Coh Anal Stocks'!$A$6:$K$68,4,FALSE)</f>
        <v>Columbia Summers</v>
      </c>
      <c r="O1417" s="14">
        <f>VLOOKUP($C1417,'Info on Coh Anal Stocks'!$A$6:$K$68,5,FALSE)</f>
        <v>4</v>
      </c>
      <c r="P1417" s="14">
        <f>VLOOKUP($C1417,'Info on Coh Anal Stocks'!$A$6:$K$68,6,FALSE)</f>
        <v>2</v>
      </c>
      <c r="Q1417" s="14">
        <f>VLOOKUP($C1417,'Info on Coh Anal Stocks'!$A$6:$K$68,7,FALSE)</f>
        <v>4</v>
      </c>
      <c r="R1417" s="14">
        <f>VLOOKUP($C1417,'Info on Coh Anal Stocks'!$A$6:$K$68,8,FALSE)</f>
        <v>5</v>
      </c>
      <c r="S1417" s="14">
        <f>VLOOKUP($C1417,'Info on Coh Anal Stocks'!$A$6:$K$68,9,FALSE)</f>
        <v>0</v>
      </c>
      <c r="T1417" s="14">
        <f>VLOOKUP($C1417,'Info on Coh Anal Stocks'!$A$6:$K$68,10,FALSE)</f>
        <v>2</v>
      </c>
      <c r="U1417">
        <f t="shared" si="89"/>
        <v>1993</v>
      </c>
      <c r="V1417" s="14">
        <f>VLOOKUP($C1417,'Info on Coh Anal Stocks'!$A$6:$K$68,10,FALSE)</f>
        <v>2</v>
      </c>
      <c r="W1417" t="str">
        <f t="shared" si="90"/>
        <v>ocean</v>
      </c>
      <c r="X1417">
        <f t="shared" si="87"/>
        <v>0</v>
      </c>
    </row>
    <row r="1418" spans="1:24" x14ac:dyDescent="0.25">
      <c r="A1418" s="14" t="str">
        <f t="shared" si="88"/>
        <v>SUM1993</v>
      </c>
      <c r="B1418" s="14" t="s">
        <v>36</v>
      </c>
      <c r="C1418" s="14" t="s">
        <v>87</v>
      </c>
      <c r="D1418" s="14">
        <v>1993</v>
      </c>
      <c r="E1418" s="19">
        <v>2.076174E-4</v>
      </c>
      <c r="F1418" s="14">
        <v>4.3306029999999997E-3</v>
      </c>
      <c r="G1418" s="14">
        <v>1.3370160000000001E-2</v>
      </c>
      <c r="H1418" s="14">
        <v>2</v>
      </c>
      <c r="I1418" s="14">
        <v>5</v>
      </c>
      <c r="J1418" s="14" t="s">
        <v>238</v>
      </c>
      <c r="K1418" s="14">
        <v>5</v>
      </c>
      <c r="L1418" s="14" t="str">
        <f>VLOOKUP($C1418,'Info on Coh Anal Stocks'!$A$6:$K$68,2,FALSE)</f>
        <v>CR</v>
      </c>
      <c r="M1418" s="14" t="str">
        <f>VLOOKUP($C1418,'Info on Coh Anal Stocks'!$A$6:$K$68,3,FALSE)</f>
        <v>UC</v>
      </c>
      <c r="N1418" s="14" t="str">
        <f>VLOOKUP($C1418,'Info on Coh Anal Stocks'!$A$6:$K$68,4,FALSE)</f>
        <v>Columbia Summers</v>
      </c>
      <c r="O1418" s="14">
        <f>VLOOKUP($C1418,'Info on Coh Anal Stocks'!$A$6:$K$68,5,FALSE)</f>
        <v>4</v>
      </c>
      <c r="P1418" s="14">
        <f>VLOOKUP($C1418,'Info on Coh Anal Stocks'!$A$6:$K$68,6,FALSE)</f>
        <v>2</v>
      </c>
      <c r="Q1418" s="14">
        <f>VLOOKUP($C1418,'Info on Coh Anal Stocks'!$A$6:$K$68,7,FALSE)</f>
        <v>4</v>
      </c>
      <c r="R1418" s="14">
        <f>VLOOKUP($C1418,'Info on Coh Anal Stocks'!$A$6:$K$68,8,FALSE)</f>
        <v>5</v>
      </c>
      <c r="S1418" s="14">
        <f>VLOOKUP($C1418,'Info on Coh Anal Stocks'!$A$6:$K$68,9,FALSE)</f>
        <v>0</v>
      </c>
      <c r="T1418" s="14">
        <f>VLOOKUP($C1418,'Info on Coh Anal Stocks'!$A$6:$K$68,10,FALSE)</f>
        <v>2</v>
      </c>
      <c r="U1418">
        <f t="shared" si="89"/>
        <v>1994</v>
      </c>
      <c r="V1418" s="14">
        <f>VLOOKUP($C1418,'Info on Coh Anal Stocks'!$A$6:$K$68,10,FALSE)</f>
        <v>2</v>
      </c>
      <c r="W1418" t="str">
        <f t="shared" si="90"/>
        <v>ocean</v>
      </c>
      <c r="X1418">
        <f t="shared" ref="X1418:X1457" si="91">IF(EXACT(I1418,"na"),"na",I1418-K1418)</f>
        <v>0</v>
      </c>
    </row>
    <row r="1419" spans="1:24" x14ac:dyDescent="0.25">
      <c r="A1419" s="14" t="str">
        <f t="shared" si="88"/>
        <v>SUM1994</v>
      </c>
      <c r="B1419" s="14" t="s">
        <v>36</v>
      </c>
      <c r="C1419" s="14" t="s">
        <v>87</v>
      </c>
      <c r="D1419" s="14">
        <v>1994</v>
      </c>
      <c r="E1419" s="19">
        <v>9.1677160000000008E-6</v>
      </c>
      <c r="F1419" s="14">
        <v>2.8123699999999999E-4</v>
      </c>
      <c r="G1419" s="14">
        <v>8.6629899999999995E-4</v>
      </c>
      <c r="H1419" s="14">
        <v>2</v>
      </c>
      <c r="I1419" s="14">
        <v>5</v>
      </c>
      <c r="J1419" s="14" t="s">
        <v>238</v>
      </c>
      <c r="K1419" s="14">
        <v>5</v>
      </c>
      <c r="L1419" s="14" t="str">
        <f>VLOOKUP($C1419,'Info on Coh Anal Stocks'!$A$6:$K$68,2,FALSE)</f>
        <v>CR</v>
      </c>
      <c r="M1419" s="14" t="str">
        <f>VLOOKUP($C1419,'Info on Coh Anal Stocks'!$A$6:$K$68,3,FALSE)</f>
        <v>UC</v>
      </c>
      <c r="N1419" s="14" t="str">
        <f>VLOOKUP($C1419,'Info on Coh Anal Stocks'!$A$6:$K$68,4,FALSE)</f>
        <v>Columbia Summers</v>
      </c>
      <c r="O1419" s="14">
        <f>VLOOKUP($C1419,'Info on Coh Anal Stocks'!$A$6:$K$68,5,FALSE)</f>
        <v>4</v>
      </c>
      <c r="P1419" s="14">
        <f>VLOOKUP($C1419,'Info on Coh Anal Stocks'!$A$6:$K$68,6,FALSE)</f>
        <v>2</v>
      </c>
      <c r="Q1419" s="14">
        <f>VLOOKUP($C1419,'Info on Coh Anal Stocks'!$A$6:$K$68,7,FALSE)</f>
        <v>4</v>
      </c>
      <c r="R1419" s="14">
        <f>VLOOKUP($C1419,'Info on Coh Anal Stocks'!$A$6:$K$68,8,FALSE)</f>
        <v>5</v>
      </c>
      <c r="S1419" s="14">
        <f>VLOOKUP($C1419,'Info on Coh Anal Stocks'!$A$6:$K$68,9,FALSE)</f>
        <v>0</v>
      </c>
      <c r="T1419" s="14">
        <f>VLOOKUP($C1419,'Info on Coh Anal Stocks'!$A$6:$K$68,10,FALSE)</f>
        <v>2</v>
      </c>
      <c r="U1419">
        <f t="shared" si="89"/>
        <v>1995</v>
      </c>
      <c r="V1419" s="14">
        <f>VLOOKUP($C1419,'Info on Coh Anal Stocks'!$A$6:$K$68,10,FALSE)</f>
        <v>2</v>
      </c>
      <c r="W1419" t="str">
        <f t="shared" si="90"/>
        <v>ocean</v>
      </c>
      <c r="X1419">
        <f t="shared" si="91"/>
        <v>0</v>
      </c>
    </row>
    <row r="1420" spans="1:24" x14ac:dyDescent="0.25">
      <c r="A1420" s="14" t="str">
        <f t="shared" si="88"/>
        <v>SUM1995</v>
      </c>
      <c r="B1420" s="14" t="s">
        <v>36</v>
      </c>
      <c r="C1420" s="14" t="s">
        <v>87</v>
      </c>
      <c r="D1420" s="14">
        <v>1995</v>
      </c>
      <c r="E1420" s="19">
        <v>9.0766029999999993E-5</v>
      </c>
      <c r="F1420" s="14">
        <v>2.4631919999999999E-3</v>
      </c>
      <c r="G1420" s="14">
        <v>7.6076090000000004E-3</v>
      </c>
      <c r="H1420" s="14">
        <v>2</v>
      </c>
      <c r="I1420" s="14">
        <v>5</v>
      </c>
      <c r="J1420" s="14" t="s">
        <v>238</v>
      </c>
      <c r="K1420" s="14">
        <v>5</v>
      </c>
      <c r="L1420" s="14" t="str">
        <f>VLOOKUP($C1420,'Info on Coh Anal Stocks'!$A$6:$K$68,2,FALSE)</f>
        <v>CR</v>
      </c>
      <c r="M1420" s="14" t="str">
        <f>VLOOKUP($C1420,'Info on Coh Anal Stocks'!$A$6:$K$68,3,FALSE)</f>
        <v>UC</v>
      </c>
      <c r="N1420" s="14" t="str">
        <f>VLOOKUP($C1420,'Info on Coh Anal Stocks'!$A$6:$K$68,4,FALSE)</f>
        <v>Columbia Summers</v>
      </c>
      <c r="O1420" s="14">
        <f>VLOOKUP($C1420,'Info on Coh Anal Stocks'!$A$6:$K$68,5,FALSE)</f>
        <v>4</v>
      </c>
      <c r="P1420" s="14">
        <f>VLOOKUP($C1420,'Info on Coh Anal Stocks'!$A$6:$K$68,6,FALSE)</f>
        <v>2</v>
      </c>
      <c r="Q1420" s="14">
        <f>VLOOKUP($C1420,'Info on Coh Anal Stocks'!$A$6:$K$68,7,FALSE)</f>
        <v>4</v>
      </c>
      <c r="R1420" s="14">
        <f>VLOOKUP($C1420,'Info on Coh Anal Stocks'!$A$6:$K$68,8,FALSE)</f>
        <v>5</v>
      </c>
      <c r="S1420" s="14">
        <f>VLOOKUP($C1420,'Info on Coh Anal Stocks'!$A$6:$K$68,9,FALSE)</f>
        <v>0</v>
      </c>
      <c r="T1420" s="14">
        <f>VLOOKUP($C1420,'Info on Coh Anal Stocks'!$A$6:$K$68,10,FALSE)</f>
        <v>2</v>
      </c>
      <c r="U1420">
        <f t="shared" si="89"/>
        <v>1996</v>
      </c>
      <c r="V1420" s="14">
        <f>VLOOKUP($C1420,'Info on Coh Anal Stocks'!$A$6:$K$68,10,FALSE)</f>
        <v>2</v>
      </c>
      <c r="W1420" t="str">
        <f t="shared" si="90"/>
        <v>ocean</v>
      </c>
      <c r="X1420">
        <f t="shared" si="91"/>
        <v>0</v>
      </c>
    </row>
    <row r="1421" spans="1:24" x14ac:dyDescent="0.25">
      <c r="A1421" s="14" t="str">
        <f t="shared" si="88"/>
        <v>SUM1996</v>
      </c>
      <c r="B1421" s="14" t="s">
        <v>36</v>
      </c>
      <c r="C1421" s="14" t="s">
        <v>87</v>
      </c>
      <c r="D1421" s="14">
        <v>1996</v>
      </c>
      <c r="E1421" s="19">
        <v>9.7151479999999998E-5</v>
      </c>
      <c r="F1421" s="14">
        <v>3.4957569999999999E-3</v>
      </c>
      <c r="G1421" s="14">
        <v>1.052956E-2</v>
      </c>
      <c r="H1421" s="14">
        <v>2</v>
      </c>
      <c r="I1421" s="14">
        <v>5</v>
      </c>
      <c r="J1421" s="14" t="s">
        <v>238</v>
      </c>
      <c r="K1421" s="14">
        <v>5</v>
      </c>
      <c r="L1421" s="14" t="str">
        <f>VLOOKUP($C1421,'Info on Coh Anal Stocks'!$A$6:$K$68,2,FALSE)</f>
        <v>CR</v>
      </c>
      <c r="M1421" s="14" t="str">
        <f>VLOOKUP($C1421,'Info on Coh Anal Stocks'!$A$6:$K$68,3,FALSE)</f>
        <v>UC</v>
      </c>
      <c r="N1421" s="14" t="str">
        <f>VLOOKUP($C1421,'Info on Coh Anal Stocks'!$A$6:$K$68,4,FALSE)</f>
        <v>Columbia Summers</v>
      </c>
      <c r="O1421" s="14">
        <f>VLOOKUP($C1421,'Info on Coh Anal Stocks'!$A$6:$K$68,5,FALSE)</f>
        <v>4</v>
      </c>
      <c r="P1421" s="14">
        <f>VLOOKUP($C1421,'Info on Coh Anal Stocks'!$A$6:$K$68,6,FALSE)</f>
        <v>2</v>
      </c>
      <c r="Q1421" s="14">
        <f>VLOOKUP($C1421,'Info on Coh Anal Stocks'!$A$6:$K$68,7,FALSE)</f>
        <v>4</v>
      </c>
      <c r="R1421" s="14">
        <f>VLOOKUP($C1421,'Info on Coh Anal Stocks'!$A$6:$K$68,8,FALSE)</f>
        <v>5</v>
      </c>
      <c r="S1421" s="14">
        <f>VLOOKUP($C1421,'Info on Coh Anal Stocks'!$A$6:$K$68,9,FALSE)</f>
        <v>0</v>
      </c>
      <c r="T1421" s="14">
        <f>VLOOKUP($C1421,'Info on Coh Anal Stocks'!$A$6:$K$68,10,FALSE)</f>
        <v>2</v>
      </c>
      <c r="U1421">
        <f t="shared" si="89"/>
        <v>1997</v>
      </c>
      <c r="V1421" s="14">
        <f>VLOOKUP($C1421,'Info on Coh Anal Stocks'!$A$6:$K$68,10,FALSE)</f>
        <v>2</v>
      </c>
      <c r="W1421" t="str">
        <f t="shared" si="90"/>
        <v>ocean</v>
      </c>
      <c r="X1421">
        <f t="shared" si="91"/>
        <v>0</v>
      </c>
    </row>
    <row r="1422" spans="1:24" x14ac:dyDescent="0.25">
      <c r="A1422" s="14" t="str">
        <f t="shared" si="88"/>
        <v>SUM1997</v>
      </c>
      <c r="B1422" s="14" t="s">
        <v>36</v>
      </c>
      <c r="C1422" s="14" t="s">
        <v>87</v>
      </c>
      <c r="D1422" s="14">
        <v>1997</v>
      </c>
      <c r="E1422" s="14">
        <v>1.6514780000000001E-4</v>
      </c>
      <c r="F1422" s="14">
        <v>1.3345889999999999E-2</v>
      </c>
      <c r="G1422" s="14">
        <v>4.1370169999999998E-2</v>
      </c>
      <c r="H1422" s="14">
        <v>2</v>
      </c>
      <c r="I1422" s="14">
        <v>5</v>
      </c>
      <c r="J1422" s="14" t="s">
        <v>238</v>
      </c>
      <c r="K1422" s="14">
        <v>5</v>
      </c>
      <c r="L1422" s="14" t="str">
        <f>VLOOKUP($C1422,'Info on Coh Anal Stocks'!$A$6:$K$68,2,FALSE)</f>
        <v>CR</v>
      </c>
      <c r="M1422" s="14" t="str">
        <f>VLOOKUP($C1422,'Info on Coh Anal Stocks'!$A$6:$K$68,3,FALSE)</f>
        <v>UC</v>
      </c>
      <c r="N1422" s="14" t="str">
        <f>VLOOKUP($C1422,'Info on Coh Anal Stocks'!$A$6:$K$68,4,FALSE)</f>
        <v>Columbia Summers</v>
      </c>
      <c r="O1422" s="14">
        <f>VLOOKUP($C1422,'Info on Coh Anal Stocks'!$A$6:$K$68,5,FALSE)</f>
        <v>4</v>
      </c>
      <c r="P1422" s="14">
        <f>VLOOKUP($C1422,'Info on Coh Anal Stocks'!$A$6:$K$68,6,FALSE)</f>
        <v>2</v>
      </c>
      <c r="Q1422" s="14">
        <f>VLOOKUP($C1422,'Info on Coh Anal Stocks'!$A$6:$K$68,7,FALSE)</f>
        <v>4</v>
      </c>
      <c r="R1422" s="14">
        <f>VLOOKUP($C1422,'Info on Coh Anal Stocks'!$A$6:$K$68,8,FALSE)</f>
        <v>5</v>
      </c>
      <c r="S1422" s="14">
        <f>VLOOKUP($C1422,'Info on Coh Anal Stocks'!$A$6:$K$68,9,FALSE)</f>
        <v>0</v>
      </c>
      <c r="T1422" s="14">
        <f>VLOOKUP($C1422,'Info on Coh Anal Stocks'!$A$6:$K$68,10,FALSE)</f>
        <v>2</v>
      </c>
      <c r="U1422">
        <f t="shared" si="89"/>
        <v>1998</v>
      </c>
      <c r="V1422" s="14">
        <f>VLOOKUP($C1422,'Info on Coh Anal Stocks'!$A$6:$K$68,10,FALSE)</f>
        <v>2</v>
      </c>
      <c r="W1422" t="str">
        <f t="shared" si="90"/>
        <v>ocean</v>
      </c>
      <c r="X1422">
        <f t="shared" si="91"/>
        <v>0</v>
      </c>
    </row>
    <row r="1423" spans="1:24" x14ac:dyDescent="0.25">
      <c r="A1423" s="14" t="str">
        <f t="shared" si="88"/>
        <v>SUM1998</v>
      </c>
      <c r="B1423" s="14" t="s">
        <v>36</v>
      </c>
      <c r="C1423" s="14" t="s">
        <v>87</v>
      </c>
      <c r="D1423" s="14">
        <v>1998</v>
      </c>
      <c r="E1423" s="14">
        <v>2.8730450000000001E-4</v>
      </c>
      <c r="F1423" s="14">
        <v>1.415662E-2</v>
      </c>
      <c r="G1423" s="14">
        <v>4.3597419999999998E-2</v>
      </c>
      <c r="H1423" s="14">
        <v>2</v>
      </c>
      <c r="I1423" s="14">
        <v>5</v>
      </c>
      <c r="J1423" s="14" t="s">
        <v>238</v>
      </c>
      <c r="K1423" s="14">
        <v>5</v>
      </c>
      <c r="L1423" s="14" t="str">
        <f>VLOOKUP($C1423,'Info on Coh Anal Stocks'!$A$6:$K$68,2,FALSE)</f>
        <v>CR</v>
      </c>
      <c r="M1423" s="14" t="str">
        <f>VLOOKUP($C1423,'Info on Coh Anal Stocks'!$A$6:$K$68,3,FALSE)</f>
        <v>UC</v>
      </c>
      <c r="N1423" s="14" t="str">
        <f>VLOOKUP($C1423,'Info on Coh Anal Stocks'!$A$6:$K$68,4,FALSE)</f>
        <v>Columbia Summers</v>
      </c>
      <c r="O1423" s="14">
        <f>VLOOKUP($C1423,'Info on Coh Anal Stocks'!$A$6:$K$68,5,FALSE)</f>
        <v>4</v>
      </c>
      <c r="P1423" s="14">
        <f>VLOOKUP($C1423,'Info on Coh Anal Stocks'!$A$6:$K$68,6,FALSE)</f>
        <v>2</v>
      </c>
      <c r="Q1423" s="14">
        <f>VLOOKUP($C1423,'Info on Coh Anal Stocks'!$A$6:$K$68,7,FALSE)</f>
        <v>4</v>
      </c>
      <c r="R1423" s="14">
        <f>VLOOKUP($C1423,'Info on Coh Anal Stocks'!$A$6:$K$68,8,FALSE)</f>
        <v>5</v>
      </c>
      <c r="S1423" s="14">
        <f>VLOOKUP($C1423,'Info on Coh Anal Stocks'!$A$6:$K$68,9,FALSE)</f>
        <v>0</v>
      </c>
      <c r="T1423" s="14">
        <f>VLOOKUP($C1423,'Info on Coh Anal Stocks'!$A$6:$K$68,10,FALSE)</f>
        <v>2</v>
      </c>
      <c r="U1423">
        <f t="shared" si="89"/>
        <v>1999</v>
      </c>
      <c r="V1423" s="14">
        <f>VLOOKUP($C1423,'Info on Coh Anal Stocks'!$A$6:$K$68,10,FALSE)</f>
        <v>2</v>
      </c>
      <c r="W1423" t="str">
        <f t="shared" si="90"/>
        <v>ocean</v>
      </c>
      <c r="X1423">
        <f t="shared" si="91"/>
        <v>0</v>
      </c>
    </row>
    <row r="1424" spans="1:24" x14ac:dyDescent="0.25">
      <c r="A1424" s="14" t="str">
        <f t="shared" si="88"/>
        <v>SUM1999</v>
      </c>
      <c r="B1424" s="14" t="s">
        <v>36</v>
      </c>
      <c r="C1424" s="14" t="s">
        <v>87</v>
      </c>
      <c r="D1424" s="14">
        <v>1999</v>
      </c>
      <c r="E1424" s="14">
        <v>2.115493E-4</v>
      </c>
      <c r="F1424" s="14">
        <v>3.8035930000000001E-3</v>
      </c>
      <c r="G1424" s="14">
        <v>1.158845E-2</v>
      </c>
      <c r="H1424" s="14">
        <v>2</v>
      </c>
      <c r="I1424" s="14">
        <v>5</v>
      </c>
      <c r="J1424" s="14" t="s">
        <v>238</v>
      </c>
      <c r="K1424" s="14">
        <v>5</v>
      </c>
      <c r="L1424" s="14" t="str">
        <f>VLOOKUP($C1424,'Info on Coh Anal Stocks'!$A$6:$K$68,2,FALSE)</f>
        <v>CR</v>
      </c>
      <c r="M1424" s="14" t="str">
        <f>VLOOKUP($C1424,'Info on Coh Anal Stocks'!$A$6:$K$68,3,FALSE)</f>
        <v>UC</v>
      </c>
      <c r="N1424" s="14" t="str">
        <f>VLOOKUP($C1424,'Info on Coh Anal Stocks'!$A$6:$K$68,4,FALSE)</f>
        <v>Columbia Summers</v>
      </c>
      <c r="O1424" s="14">
        <f>VLOOKUP($C1424,'Info on Coh Anal Stocks'!$A$6:$K$68,5,FALSE)</f>
        <v>4</v>
      </c>
      <c r="P1424" s="14">
        <f>VLOOKUP($C1424,'Info on Coh Anal Stocks'!$A$6:$K$68,6,FALSE)</f>
        <v>2</v>
      </c>
      <c r="Q1424" s="14">
        <f>VLOOKUP($C1424,'Info on Coh Anal Stocks'!$A$6:$K$68,7,FALSE)</f>
        <v>4</v>
      </c>
      <c r="R1424" s="14">
        <f>VLOOKUP($C1424,'Info on Coh Anal Stocks'!$A$6:$K$68,8,FALSE)</f>
        <v>5</v>
      </c>
      <c r="S1424" s="14">
        <f>VLOOKUP($C1424,'Info on Coh Anal Stocks'!$A$6:$K$68,9,FALSE)</f>
        <v>0</v>
      </c>
      <c r="T1424" s="14">
        <f>VLOOKUP($C1424,'Info on Coh Anal Stocks'!$A$6:$K$68,10,FALSE)</f>
        <v>2</v>
      </c>
      <c r="U1424">
        <f t="shared" si="89"/>
        <v>2000</v>
      </c>
      <c r="V1424" s="14">
        <f>VLOOKUP($C1424,'Info on Coh Anal Stocks'!$A$6:$K$68,10,FALSE)</f>
        <v>2</v>
      </c>
      <c r="W1424" t="str">
        <f t="shared" si="90"/>
        <v>ocean</v>
      </c>
      <c r="X1424">
        <f t="shared" si="91"/>
        <v>0</v>
      </c>
    </row>
    <row r="1425" spans="1:24" x14ac:dyDescent="0.25">
      <c r="A1425" s="14" t="str">
        <f t="shared" si="88"/>
        <v>SUM2000</v>
      </c>
      <c r="B1425" s="14" t="s">
        <v>36</v>
      </c>
      <c r="C1425" s="14" t="s">
        <v>87</v>
      </c>
      <c r="D1425" s="14">
        <v>2000</v>
      </c>
      <c r="E1425" s="14">
        <v>9.9209709999999998E-4</v>
      </c>
      <c r="F1425" s="14">
        <v>1.271712E-2</v>
      </c>
      <c r="G1425" s="14">
        <v>3.8693169999999999E-2</v>
      </c>
      <c r="H1425" s="14">
        <v>2</v>
      </c>
      <c r="I1425" s="14">
        <v>5</v>
      </c>
      <c r="J1425" s="14" t="s">
        <v>238</v>
      </c>
      <c r="K1425" s="14">
        <v>5</v>
      </c>
      <c r="L1425" s="14" t="str">
        <f>VLOOKUP($C1425,'Info on Coh Anal Stocks'!$A$6:$K$68,2,FALSE)</f>
        <v>CR</v>
      </c>
      <c r="M1425" s="14" t="str">
        <f>VLOOKUP($C1425,'Info on Coh Anal Stocks'!$A$6:$K$68,3,FALSE)</f>
        <v>UC</v>
      </c>
      <c r="N1425" s="14" t="str">
        <f>VLOOKUP($C1425,'Info on Coh Anal Stocks'!$A$6:$K$68,4,FALSE)</f>
        <v>Columbia Summers</v>
      </c>
      <c r="O1425" s="14">
        <f>VLOOKUP($C1425,'Info on Coh Anal Stocks'!$A$6:$K$68,5,FALSE)</f>
        <v>4</v>
      </c>
      <c r="P1425" s="14">
        <f>VLOOKUP($C1425,'Info on Coh Anal Stocks'!$A$6:$K$68,6,FALSE)</f>
        <v>2</v>
      </c>
      <c r="Q1425" s="14">
        <f>VLOOKUP($C1425,'Info on Coh Anal Stocks'!$A$6:$K$68,7,FALSE)</f>
        <v>4</v>
      </c>
      <c r="R1425" s="14">
        <f>VLOOKUP($C1425,'Info on Coh Anal Stocks'!$A$6:$K$68,8,FALSE)</f>
        <v>5</v>
      </c>
      <c r="S1425" s="14">
        <f>VLOOKUP($C1425,'Info on Coh Anal Stocks'!$A$6:$K$68,9,FALSE)</f>
        <v>0</v>
      </c>
      <c r="T1425" s="14">
        <f>VLOOKUP($C1425,'Info on Coh Anal Stocks'!$A$6:$K$68,10,FALSE)</f>
        <v>2</v>
      </c>
      <c r="U1425">
        <f t="shared" si="89"/>
        <v>2001</v>
      </c>
      <c r="V1425" s="14">
        <f>VLOOKUP($C1425,'Info on Coh Anal Stocks'!$A$6:$K$68,10,FALSE)</f>
        <v>2</v>
      </c>
      <c r="W1425" t="str">
        <f t="shared" si="90"/>
        <v>ocean</v>
      </c>
      <c r="X1425">
        <f t="shared" si="91"/>
        <v>0</v>
      </c>
    </row>
    <row r="1426" spans="1:24" x14ac:dyDescent="0.25">
      <c r="A1426" s="14" t="str">
        <f t="shared" si="88"/>
        <v>SUM2001</v>
      </c>
      <c r="B1426" s="14" t="s">
        <v>36</v>
      </c>
      <c r="C1426" s="14" t="s">
        <v>87</v>
      </c>
      <c r="D1426" s="14">
        <v>2001</v>
      </c>
      <c r="E1426" s="14">
        <v>5.015935E-4</v>
      </c>
      <c r="F1426" s="14">
        <v>7.4920220000000001E-3</v>
      </c>
      <c r="G1426" s="14">
        <v>2.230849E-2</v>
      </c>
      <c r="H1426" s="14">
        <v>2</v>
      </c>
      <c r="I1426" s="14">
        <v>5</v>
      </c>
      <c r="J1426" s="14" t="s">
        <v>238</v>
      </c>
      <c r="K1426" s="14">
        <v>5</v>
      </c>
      <c r="L1426" s="14" t="str">
        <f>VLOOKUP($C1426,'Info on Coh Anal Stocks'!$A$6:$K$68,2,FALSE)</f>
        <v>CR</v>
      </c>
      <c r="M1426" s="14" t="str">
        <f>VLOOKUP($C1426,'Info on Coh Anal Stocks'!$A$6:$K$68,3,FALSE)</f>
        <v>UC</v>
      </c>
      <c r="N1426" s="14" t="str">
        <f>VLOOKUP($C1426,'Info on Coh Anal Stocks'!$A$6:$K$68,4,FALSE)</f>
        <v>Columbia Summers</v>
      </c>
      <c r="O1426" s="14">
        <f>VLOOKUP($C1426,'Info on Coh Anal Stocks'!$A$6:$K$68,5,FALSE)</f>
        <v>4</v>
      </c>
      <c r="P1426" s="14">
        <f>VLOOKUP($C1426,'Info on Coh Anal Stocks'!$A$6:$K$68,6,FALSE)</f>
        <v>2</v>
      </c>
      <c r="Q1426" s="14">
        <f>VLOOKUP($C1426,'Info on Coh Anal Stocks'!$A$6:$K$68,7,FALSE)</f>
        <v>4</v>
      </c>
      <c r="R1426" s="14">
        <f>VLOOKUP($C1426,'Info on Coh Anal Stocks'!$A$6:$K$68,8,FALSE)</f>
        <v>5</v>
      </c>
      <c r="S1426" s="14">
        <f>VLOOKUP($C1426,'Info on Coh Anal Stocks'!$A$6:$K$68,9,FALSE)</f>
        <v>0</v>
      </c>
      <c r="T1426" s="14">
        <f>VLOOKUP($C1426,'Info on Coh Anal Stocks'!$A$6:$K$68,10,FALSE)</f>
        <v>2</v>
      </c>
      <c r="U1426">
        <f t="shared" si="89"/>
        <v>2002</v>
      </c>
      <c r="V1426" s="14">
        <f>VLOOKUP($C1426,'Info on Coh Anal Stocks'!$A$6:$K$68,10,FALSE)</f>
        <v>2</v>
      </c>
      <c r="W1426" t="str">
        <f t="shared" si="90"/>
        <v>ocean</v>
      </c>
      <c r="X1426">
        <f t="shared" si="91"/>
        <v>0</v>
      </c>
    </row>
    <row r="1427" spans="1:24" x14ac:dyDescent="0.25">
      <c r="A1427" s="14" t="str">
        <f t="shared" si="88"/>
        <v>SUM2002</v>
      </c>
      <c r="B1427" s="14" t="s">
        <v>36</v>
      </c>
      <c r="C1427" s="14" t="s">
        <v>87</v>
      </c>
      <c r="D1427" s="14">
        <v>2002</v>
      </c>
      <c r="E1427" s="14">
        <v>2.2950060000000001E-4</v>
      </c>
      <c r="F1427" s="14">
        <v>5.9866520000000003E-3</v>
      </c>
      <c r="G1427" s="14">
        <v>1.8385350000000002E-2</v>
      </c>
      <c r="H1427" s="14">
        <v>2</v>
      </c>
      <c r="I1427" s="14">
        <v>5</v>
      </c>
      <c r="J1427" s="14" t="s">
        <v>238</v>
      </c>
      <c r="K1427" s="14">
        <v>5</v>
      </c>
      <c r="L1427" s="14" t="str">
        <f>VLOOKUP($C1427,'Info on Coh Anal Stocks'!$A$6:$K$68,2,FALSE)</f>
        <v>CR</v>
      </c>
      <c r="M1427" s="14" t="str">
        <f>VLOOKUP($C1427,'Info on Coh Anal Stocks'!$A$6:$K$68,3,FALSE)</f>
        <v>UC</v>
      </c>
      <c r="N1427" s="14" t="str">
        <f>VLOOKUP($C1427,'Info on Coh Anal Stocks'!$A$6:$K$68,4,FALSE)</f>
        <v>Columbia Summers</v>
      </c>
      <c r="O1427" s="14">
        <f>VLOOKUP($C1427,'Info on Coh Anal Stocks'!$A$6:$K$68,5,FALSE)</f>
        <v>4</v>
      </c>
      <c r="P1427" s="14">
        <f>VLOOKUP($C1427,'Info on Coh Anal Stocks'!$A$6:$K$68,6,FALSE)</f>
        <v>2</v>
      </c>
      <c r="Q1427" s="14">
        <f>VLOOKUP($C1427,'Info on Coh Anal Stocks'!$A$6:$K$68,7,FALSE)</f>
        <v>4</v>
      </c>
      <c r="R1427" s="14">
        <f>VLOOKUP($C1427,'Info on Coh Anal Stocks'!$A$6:$K$68,8,FALSE)</f>
        <v>5</v>
      </c>
      <c r="S1427" s="14">
        <f>VLOOKUP($C1427,'Info on Coh Anal Stocks'!$A$6:$K$68,9,FALSE)</f>
        <v>0</v>
      </c>
      <c r="T1427" s="14">
        <f>VLOOKUP($C1427,'Info on Coh Anal Stocks'!$A$6:$K$68,10,FALSE)</f>
        <v>2</v>
      </c>
      <c r="U1427">
        <f t="shared" si="89"/>
        <v>2003</v>
      </c>
      <c r="V1427" s="14">
        <f>VLOOKUP($C1427,'Info on Coh Anal Stocks'!$A$6:$K$68,10,FALSE)</f>
        <v>2</v>
      </c>
      <c r="W1427" t="str">
        <f t="shared" si="90"/>
        <v>ocean</v>
      </c>
      <c r="X1427">
        <f t="shared" si="91"/>
        <v>0</v>
      </c>
    </row>
    <row r="1428" spans="1:24" x14ac:dyDescent="0.25">
      <c r="A1428" s="14" t="str">
        <f t="shared" si="88"/>
        <v>SUM2003</v>
      </c>
      <c r="B1428" s="14" t="s">
        <v>36</v>
      </c>
      <c r="C1428" s="14" t="s">
        <v>87</v>
      </c>
      <c r="D1428" s="14">
        <v>2003</v>
      </c>
      <c r="E1428" s="14">
        <v>2.2496319999999999E-4</v>
      </c>
      <c r="F1428" s="14">
        <v>3.5135639999999998E-3</v>
      </c>
      <c r="G1428" s="14">
        <v>1.0465199999999999E-2</v>
      </c>
      <c r="H1428" s="14">
        <v>2</v>
      </c>
      <c r="I1428" s="14">
        <v>5</v>
      </c>
      <c r="J1428" s="14" t="s">
        <v>238</v>
      </c>
      <c r="K1428" s="14">
        <v>5</v>
      </c>
      <c r="L1428" s="14" t="str">
        <f>VLOOKUP($C1428,'Info on Coh Anal Stocks'!$A$6:$K$68,2,FALSE)</f>
        <v>CR</v>
      </c>
      <c r="M1428" s="14" t="str">
        <f>VLOOKUP($C1428,'Info on Coh Anal Stocks'!$A$6:$K$68,3,FALSE)</f>
        <v>UC</v>
      </c>
      <c r="N1428" s="14" t="str">
        <f>VLOOKUP($C1428,'Info on Coh Anal Stocks'!$A$6:$K$68,4,FALSE)</f>
        <v>Columbia Summers</v>
      </c>
      <c r="O1428" s="14">
        <f>VLOOKUP($C1428,'Info on Coh Anal Stocks'!$A$6:$K$68,5,FALSE)</f>
        <v>4</v>
      </c>
      <c r="P1428" s="14">
        <f>VLOOKUP($C1428,'Info on Coh Anal Stocks'!$A$6:$K$68,6,FALSE)</f>
        <v>2</v>
      </c>
      <c r="Q1428" s="14">
        <f>VLOOKUP($C1428,'Info on Coh Anal Stocks'!$A$6:$K$68,7,FALSE)</f>
        <v>4</v>
      </c>
      <c r="R1428" s="14">
        <f>VLOOKUP($C1428,'Info on Coh Anal Stocks'!$A$6:$K$68,8,FALSE)</f>
        <v>5</v>
      </c>
      <c r="S1428" s="14">
        <f>VLOOKUP($C1428,'Info on Coh Anal Stocks'!$A$6:$K$68,9,FALSE)</f>
        <v>0</v>
      </c>
      <c r="T1428" s="14">
        <f>VLOOKUP($C1428,'Info on Coh Anal Stocks'!$A$6:$K$68,10,FALSE)</f>
        <v>2</v>
      </c>
      <c r="U1428">
        <f t="shared" si="89"/>
        <v>2004</v>
      </c>
      <c r="V1428" s="14">
        <f>VLOOKUP($C1428,'Info on Coh Anal Stocks'!$A$6:$K$68,10,FALSE)</f>
        <v>2</v>
      </c>
      <c r="W1428" t="str">
        <f t="shared" si="90"/>
        <v>ocean</v>
      </c>
      <c r="X1428">
        <f t="shared" si="91"/>
        <v>0</v>
      </c>
    </row>
    <row r="1429" spans="1:24" x14ac:dyDescent="0.25">
      <c r="A1429" s="14" t="str">
        <f t="shared" si="88"/>
        <v>SUM2004</v>
      </c>
      <c r="B1429" s="14" t="s">
        <v>36</v>
      </c>
      <c r="C1429" s="14" t="s">
        <v>87</v>
      </c>
      <c r="D1429" s="14">
        <v>2004</v>
      </c>
      <c r="E1429" s="14">
        <v>2.6424370000000002E-4</v>
      </c>
      <c r="F1429" s="14">
        <v>6.705084E-3</v>
      </c>
      <c r="G1429" s="14">
        <v>1.9623850000000002E-2</v>
      </c>
      <c r="H1429" s="14">
        <v>2</v>
      </c>
      <c r="I1429" s="14">
        <v>5</v>
      </c>
      <c r="J1429" s="14" t="s">
        <v>238</v>
      </c>
      <c r="K1429" s="14">
        <v>5</v>
      </c>
      <c r="L1429" s="14" t="str">
        <f>VLOOKUP($C1429,'Info on Coh Anal Stocks'!$A$6:$K$68,2,FALSE)</f>
        <v>CR</v>
      </c>
      <c r="M1429" s="14" t="str">
        <f>VLOOKUP($C1429,'Info on Coh Anal Stocks'!$A$6:$K$68,3,FALSE)</f>
        <v>UC</v>
      </c>
      <c r="N1429" s="14" t="str">
        <f>VLOOKUP($C1429,'Info on Coh Anal Stocks'!$A$6:$K$68,4,FALSE)</f>
        <v>Columbia Summers</v>
      </c>
      <c r="O1429" s="14">
        <f>VLOOKUP($C1429,'Info on Coh Anal Stocks'!$A$6:$K$68,5,FALSE)</f>
        <v>4</v>
      </c>
      <c r="P1429" s="14">
        <f>VLOOKUP($C1429,'Info on Coh Anal Stocks'!$A$6:$K$68,6,FALSE)</f>
        <v>2</v>
      </c>
      <c r="Q1429" s="14">
        <f>VLOOKUP($C1429,'Info on Coh Anal Stocks'!$A$6:$K$68,7,FALSE)</f>
        <v>4</v>
      </c>
      <c r="R1429" s="14">
        <f>VLOOKUP($C1429,'Info on Coh Anal Stocks'!$A$6:$K$68,8,FALSE)</f>
        <v>5</v>
      </c>
      <c r="S1429" s="14">
        <f>VLOOKUP($C1429,'Info on Coh Anal Stocks'!$A$6:$K$68,9,FALSE)</f>
        <v>0</v>
      </c>
      <c r="T1429" s="14">
        <f>VLOOKUP($C1429,'Info on Coh Anal Stocks'!$A$6:$K$68,10,FALSE)</f>
        <v>2</v>
      </c>
      <c r="U1429">
        <f t="shared" si="89"/>
        <v>2005</v>
      </c>
      <c r="V1429" s="14">
        <f>VLOOKUP($C1429,'Info on Coh Anal Stocks'!$A$6:$K$68,10,FALSE)</f>
        <v>2</v>
      </c>
      <c r="W1429" t="str">
        <f t="shared" si="90"/>
        <v>ocean</v>
      </c>
      <c r="X1429">
        <f t="shared" si="91"/>
        <v>0</v>
      </c>
    </row>
    <row r="1430" spans="1:24" x14ac:dyDescent="0.25">
      <c r="A1430" s="14" t="str">
        <f t="shared" si="88"/>
        <v>SUM2005</v>
      </c>
      <c r="B1430" s="14" t="s">
        <v>36</v>
      </c>
      <c r="C1430" s="14" t="s">
        <v>87</v>
      </c>
      <c r="D1430" s="14">
        <v>2005</v>
      </c>
      <c r="E1430" s="14">
        <v>3.9873069999999999E-4</v>
      </c>
      <c r="F1430" s="14">
        <v>6.2329220000000001E-3</v>
      </c>
      <c r="G1430" s="14">
        <v>1.756601E-2</v>
      </c>
      <c r="H1430" s="14">
        <v>2</v>
      </c>
      <c r="I1430" s="14">
        <v>5</v>
      </c>
      <c r="J1430" s="14" t="s">
        <v>238</v>
      </c>
      <c r="K1430" s="14">
        <v>5</v>
      </c>
      <c r="L1430" s="14" t="str">
        <f>VLOOKUP($C1430,'Info on Coh Anal Stocks'!$A$6:$K$68,2,FALSE)</f>
        <v>CR</v>
      </c>
      <c r="M1430" s="14" t="str">
        <f>VLOOKUP($C1430,'Info on Coh Anal Stocks'!$A$6:$K$68,3,FALSE)</f>
        <v>UC</v>
      </c>
      <c r="N1430" s="14" t="str">
        <f>VLOOKUP($C1430,'Info on Coh Anal Stocks'!$A$6:$K$68,4,FALSE)</f>
        <v>Columbia Summers</v>
      </c>
      <c r="O1430" s="14">
        <f>VLOOKUP($C1430,'Info on Coh Anal Stocks'!$A$6:$K$68,5,FALSE)</f>
        <v>4</v>
      </c>
      <c r="P1430" s="14">
        <f>VLOOKUP($C1430,'Info on Coh Anal Stocks'!$A$6:$K$68,6,FALSE)</f>
        <v>2</v>
      </c>
      <c r="Q1430" s="14">
        <f>VLOOKUP($C1430,'Info on Coh Anal Stocks'!$A$6:$K$68,7,FALSE)</f>
        <v>4</v>
      </c>
      <c r="R1430" s="14">
        <f>VLOOKUP($C1430,'Info on Coh Anal Stocks'!$A$6:$K$68,8,FALSE)</f>
        <v>5</v>
      </c>
      <c r="S1430" s="14">
        <f>VLOOKUP($C1430,'Info on Coh Anal Stocks'!$A$6:$K$68,9,FALSE)</f>
        <v>0</v>
      </c>
      <c r="T1430" s="14">
        <f>VLOOKUP($C1430,'Info on Coh Anal Stocks'!$A$6:$K$68,10,FALSE)</f>
        <v>2</v>
      </c>
      <c r="U1430">
        <f t="shared" si="89"/>
        <v>2006</v>
      </c>
      <c r="V1430" s="14">
        <f>VLOOKUP($C1430,'Info on Coh Anal Stocks'!$A$6:$K$68,10,FALSE)</f>
        <v>2</v>
      </c>
      <c r="W1430" t="str">
        <f t="shared" si="90"/>
        <v>ocean</v>
      </c>
      <c r="X1430">
        <f t="shared" si="91"/>
        <v>0</v>
      </c>
    </row>
    <row r="1431" spans="1:24" x14ac:dyDescent="0.25">
      <c r="A1431" s="14" t="str">
        <f t="shared" si="88"/>
        <v>SUM2006</v>
      </c>
      <c r="B1431" s="14" t="s">
        <v>36</v>
      </c>
      <c r="C1431" s="14" t="s">
        <v>87</v>
      </c>
      <c r="D1431" s="14">
        <v>2006</v>
      </c>
      <c r="E1431" s="14">
        <v>2.8882829999999997E-4</v>
      </c>
      <c r="F1431" s="14">
        <v>1.1576980000000001E-2</v>
      </c>
      <c r="G1431" s="14">
        <v>3.465149E-2</v>
      </c>
      <c r="H1431" s="14">
        <v>2</v>
      </c>
      <c r="I1431" s="14">
        <v>5</v>
      </c>
      <c r="J1431" s="14" t="s">
        <v>238</v>
      </c>
      <c r="K1431" s="14">
        <v>5</v>
      </c>
      <c r="L1431" s="14" t="str">
        <f>VLOOKUP($C1431,'Info on Coh Anal Stocks'!$A$6:$K$68,2,FALSE)</f>
        <v>CR</v>
      </c>
      <c r="M1431" s="14" t="str">
        <f>VLOOKUP($C1431,'Info on Coh Anal Stocks'!$A$6:$K$68,3,FALSE)</f>
        <v>UC</v>
      </c>
      <c r="N1431" s="14" t="str">
        <f>VLOOKUP($C1431,'Info on Coh Anal Stocks'!$A$6:$K$68,4,FALSE)</f>
        <v>Columbia Summers</v>
      </c>
      <c r="O1431" s="14">
        <f>VLOOKUP($C1431,'Info on Coh Anal Stocks'!$A$6:$K$68,5,FALSE)</f>
        <v>4</v>
      </c>
      <c r="P1431" s="14">
        <f>VLOOKUP($C1431,'Info on Coh Anal Stocks'!$A$6:$K$68,6,FALSE)</f>
        <v>2</v>
      </c>
      <c r="Q1431" s="14">
        <f>VLOOKUP($C1431,'Info on Coh Anal Stocks'!$A$6:$K$68,7,FALSE)</f>
        <v>4</v>
      </c>
      <c r="R1431" s="14">
        <f>VLOOKUP($C1431,'Info on Coh Anal Stocks'!$A$6:$K$68,8,FALSE)</f>
        <v>5</v>
      </c>
      <c r="S1431" s="14">
        <f>VLOOKUP($C1431,'Info on Coh Anal Stocks'!$A$6:$K$68,9,FALSE)</f>
        <v>0</v>
      </c>
      <c r="T1431" s="14">
        <f>VLOOKUP($C1431,'Info on Coh Anal Stocks'!$A$6:$K$68,10,FALSE)</f>
        <v>2</v>
      </c>
      <c r="U1431">
        <f t="shared" si="89"/>
        <v>2007</v>
      </c>
      <c r="V1431" s="14">
        <f>VLOOKUP($C1431,'Info on Coh Anal Stocks'!$A$6:$K$68,10,FALSE)</f>
        <v>2</v>
      </c>
      <c r="W1431" t="str">
        <f t="shared" si="90"/>
        <v>ocean</v>
      </c>
      <c r="X1431">
        <f t="shared" si="91"/>
        <v>0</v>
      </c>
    </row>
    <row r="1432" spans="1:24" x14ac:dyDescent="0.25">
      <c r="A1432" s="14" t="str">
        <f t="shared" si="88"/>
        <v>SUM2007</v>
      </c>
      <c r="B1432" s="14" t="s">
        <v>36</v>
      </c>
      <c r="C1432" s="14" t="s">
        <v>87</v>
      </c>
      <c r="D1432" s="14">
        <v>2007</v>
      </c>
      <c r="E1432" s="19">
        <v>9.3015679999999996E-5</v>
      </c>
      <c r="F1432" s="14">
        <v>3.7535680000000001E-3</v>
      </c>
      <c r="G1432" s="14">
        <v>1.09689E-2</v>
      </c>
      <c r="H1432" s="14">
        <v>2</v>
      </c>
      <c r="I1432" s="14">
        <v>5</v>
      </c>
      <c r="J1432" s="14" t="s">
        <v>238</v>
      </c>
      <c r="K1432" s="14">
        <v>5</v>
      </c>
      <c r="L1432" s="14" t="str">
        <f>VLOOKUP($C1432,'Info on Coh Anal Stocks'!$A$6:$K$68,2,FALSE)</f>
        <v>CR</v>
      </c>
      <c r="M1432" s="14" t="str">
        <f>VLOOKUP($C1432,'Info on Coh Anal Stocks'!$A$6:$K$68,3,FALSE)</f>
        <v>UC</v>
      </c>
      <c r="N1432" s="14" t="str">
        <f>VLOOKUP($C1432,'Info on Coh Anal Stocks'!$A$6:$K$68,4,FALSE)</f>
        <v>Columbia Summers</v>
      </c>
      <c r="O1432" s="14">
        <f>VLOOKUP($C1432,'Info on Coh Anal Stocks'!$A$6:$K$68,5,FALSE)</f>
        <v>4</v>
      </c>
      <c r="P1432" s="14">
        <f>VLOOKUP($C1432,'Info on Coh Anal Stocks'!$A$6:$K$68,6,FALSE)</f>
        <v>2</v>
      </c>
      <c r="Q1432" s="14">
        <f>VLOOKUP($C1432,'Info on Coh Anal Stocks'!$A$6:$K$68,7,FALSE)</f>
        <v>4</v>
      </c>
      <c r="R1432" s="14">
        <f>VLOOKUP($C1432,'Info on Coh Anal Stocks'!$A$6:$K$68,8,FALSE)</f>
        <v>5</v>
      </c>
      <c r="S1432" s="14">
        <f>VLOOKUP($C1432,'Info on Coh Anal Stocks'!$A$6:$K$68,9,FALSE)</f>
        <v>0</v>
      </c>
      <c r="T1432" s="14">
        <f>VLOOKUP($C1432,'Info on Coh Anal Stocks'!$A$6:$K$68,10,FALSE)</f>
        <v>2</v>
      </c>
      <c r="U1432">
        <f t="shared" si="89"/>
        <v>2008</v>
      </c>
      <c r="V1432" s="14">
        <f>VLOOKUP($C1432,'Info on Coh Anal Stocks'!$A$6:$K$68,10,FALSE)</f>
        <v>2</v>
      </c>
      <c r="W1432" t="str">
        <f t="shared" si="90"/>
        <v>ocean</v>
      </c>
      <c r="X1432">
        <f t="shared" si="91"/>
        <v>0</v>
      </c>
    </row>
    <row r="1433" spans="1:24" x14ac:dyDescent="0.25">
      <c r="A1433" s="14" t="str">
        <f t="shared" si="88"/>
        <v>SUM2008</v>
      </c>
      <c r="B1433" s="14" t="s">
        <v>36</v>
      </c>
      <c r="C1433" s="14" t="s">
        <v>87</v>
      </c>
      <c r="D1433" s="14">
        <v>2008</v>
      </c>
      <c r="E1433" s="14">
        <v>3.065462E-4</v>
      </c>
      <c r="F1433" s="14">
        <v>7.3685069999999998E-3</v>
      </c>
      <c r="G1433" s="14">
        <v>2.1715290000000002E-2</v>
      </c>
      <c r="H1433" s="14">
        <v>2</v>
      </c>
      <c r="I1433" s="14">
        <v>5</v>
      </c>
      <c r="J1433" s="14" t="s">
        <v>238</v>
      </c>
      <c r="K1433" s="14">
        <v>5</v>
      </c>
      <c r="L1433" s="14" t="str">
        <f>VLOOKUP($C1433,'Info on Coh Anal Stocks'!$A$6:$K$68,2,FALSE)</f>
        <v>CR</v>
      </c>
      <c r="M1433" s="14" t="str">
        <f>VLOOKUP($C1433,'Info on Coh Anal Stocks'!$A$6:$K$68,3,FALSE)</f>
        <v>UC</v>
      </c>
      <c r="N1433" s="14" t="str">
        <f>VLOOKUP($C1433,'Info on Coh Anal Stocks'!$A$6:$K$68,4,FALSE)</f>
        <v>Columbia Summers</v>
      </c>
      <c r="O1433" s="14">
        <f>VLOOKUP($C1433,'Info on Coh Anal Stocks'!$A$6:$K$68,5,FALSE)</f>
        <v>4</v>
      </c>
      <c r="P1433" s="14">
        <f>VLOOKUP($C1433,'Info on Coh Anal Stocks'!$A$6:$K$68,6,FALSE)</f>
        <v>2</v>
      </c>
      <c r="Q1433" s="14">
        <f>VLOOKUP($C1433,'Info on Coh Anal Stocks'!$A$6:$K$68,7,FALSE)</f>
        <v>4</v>
      </c>
      <c r="R1433" s="14">
        <f>VLOOKUP($C1433,'Info on Coh Anal Stocks'!$A$6:$K$68,8,FALSE)</f>
        <v>5</v>
      </c>
      <c r="S1433" s="14">
        <f>VLOOKUP($C1433,'Info on Coh Anal Stocks'!$A$6:$K$68,9,FALSE)</f>
        <v>0</v>
      </c>
      <c r="T1433" s="14">
        <f>VLOOKUP($C1433,'Info on Coh Anal Stocks'!$A$6:$K$68,10,FALSE)</f>
        <v>2</v>
      </c>
      <c r="U1433">
        <f t="shared" si="89"/>
        <v>2009</v>
      </c>
      <c r="V1433" s="14">
        <f>VLOOKUP($C1433,'Info on Coh Anal Stocks'!$A$6:$K$68,10,FALSE)</f>
        <v>2</v>
      </c>
      <c r="W1433" t="str">
        <f t="shared" si="90"/>
        <v>ocean</v>
      </c>
      <c r="X1433">
        <f t="shared" si="91"/>
        <v>0</v>
      </c>
    </row>
    <row r="1434" spans="1:24" x14ac:dyDescent="0.25">
      <c r="A1434" s="14" t="str">
        <f t="shared" si="88"/>
        <v>SUM2009</v>
      </c>
      <c r="B1434" s="14" t="s">
        <v>36</v>
      </c>
      <c r="C1434" s="14" t="s">
        <v>87</v>
      </c>
      <c r="D1434" s="14">
        <v>2009</v>
      </c>
      <c r="E1434" s="19">
        <v>2.0142949999999999E-4</v>
      </c>
      <c r="F1434" s="14">
        <v>7.6977249999999999E-3</v>
      </c>
      <c r="G1434" s="14">
        <v>2.303531E-2</v>
      </c>
      <c r="H1434" s="14">
        <v>2</v>
      </c>
      <c r="I1434" s="14">
        <v>5</v>
      </c>
      <c r="J1434" s="14" t="s">
        <v>238</v>
      </c>
      <c r="K1434" s="14">
        <v>5</v>
      </c>
      <c r="L1434" s="14" t="str">
        <f>VLOOKUP($C1434,'Info on Coh Anal Stocks'!$A$6:$K$68,2,FALSE)</f>
        <v>CR</v>
      </c>
      <c r="M1434" s="14" t="str">
        <f>VLOOKUP($C1434,'Info on Coh Anal Stocks'!$A$6:$K$68,3,FALSE)</f>
        <v>UC</v>
      </c>
      <c r="N1434" s="14" t="str">
        <f>VLOOKUP($C1434,'Info on Coh Anal Stocks'!$A$6:$K$68,4,FALSE)</f>
        <v>Columbia Summers</v>
      </c>
      <c r="O1434" s="14">
        <f>VLOOKUP($C1434,'Info on Coh Anal Stocks'!$A$6:$K$68,5,FALSE)</f>
        <v>4</v>
      </c>
      <c r="P1434" s="14">
        <f>VLOOKUP($C1434,'Info on Coh Anal Stocks'!$A$6:$K$68,6,FALSE)</f>
        <v>2</v>
      </c>
      <c r="Q1434" s="14">
        <f>VLOOKUP($C1434,'Info on Coh Anal Stocks'!$A$6:$K$68,7,FALSE)</f>
        <v>4</v>
      </c>
      <c r="R1434" s="14">
        <f>VLOOKUP($C1434,'Info on Coh Anal Stocks'!$A$6:$K$68,8,FALSE)</f>
        <v>5</v>
      </c>
      <c r="S1434" s="14">
        <f>VLOOKUP($C1434,'Info on Coh Anal Stocks'!$A$6:$K$68,9,FALSE)</f>
        <v>0</v>
      </c>
      <c r="T1434" s="14">
        <f>VLOOKUP($C1434,'Info on Coh Anal Stocks'!$A$6:$K$68,10,FALSE)</f>
        <v>2</v>
      </c>
      <c r="U1434">
        <f t="shared" si="89"/>
        <v>2010</v>
      </c>
      <c r="V1434" s="14">
        <f>VLOOKUP($C1434,'Info on Coh Anal Stocks'!$A$6:$K$68,10,FALSE)</f>
        <v>2</v>
      </c>
      <c r="W1434" t="str">
        <f t="shared" si="90"/>
        <v>ocean</v>
      </c>
      <c r="X1434">
        <f t="shared" si="91"/>
        <v>0</v>
      </c>
    </row>
    <row r="1435" spans="1:24" x14ac:dyDescent="0.25">
      <c r="A1435" s="14" t="str">
        <f t="shared" si="88"/>
        <v>SUM2010</v>
      </c>
      <c r="B1435" s="14" t="s">
        <v>36</v>
      </c>
      <c r="C1435" s="14" t="s">
        <v>87</v>
      </c>
      <c r="D1435" s="14">
        <v>2010</v>
      </c>
      <c r="E1435" s="19">
        <v>2.052636E-4</v>
      </c>
      <c r="F1435" s="14">
        <v>3.444318E-3</v>
      </c>
      <c r="G1435" s="14">
        <v>9.5308609999999998E-3</v>
      </c>
      <c r="H1435" s="14">
        <v>2</v>
      </c>
      <c r="I1435" s="14">
        <v>5</v>
      </c>
      <c r="J1435" s="14" t="s">
        <v>238</v>
      </c>
      <c r="K1435" s="14">
        <v>5</v>
      </c>
      <c r="L1435" s="14" t="str">
        <f>VLOOKUP($C1435,'Info on Coh Anal Stocks'!$A$6:$K$68,2,FALSE)</f>
        <v>CR</v>
      </c>
      <c r="M1435" s="14" t="str">
        <f>VLOOKUP($C1435,'Info on Coh Anal Stocks'!$A$6:$K$68,3,FALSE)</f>
        <v>UC</v>
      </c>
      <c r="N1435" s="14" t="str">
        <f>VLOOKUP($C1435,'Info on Coh Anal Stocks'!$A$6:$K$68,4,FALSE)</f>
        <v>Columbia Summers</v>
      </c>
      <c r="O1435" s="14">
        <f>VLOOKUP($C1435,'Info on Coh Anal Stocks'!$A$6:$K$68,5,FALSE)</f>
        <v>4</v>
      </c>
      <c r="P1435" s="14">
        <f>VLOOKUP($C1435,'Info on Coh Anal Stocks'!$A$6:$K$68,6,FALSE)</f>
        <v>2</v>
      </c>
      <c r="Q1435" s="14">
        <f>VLOOKUP($C1435,'Info on Coh Anal Stocks'!$A$6:$K$68,7,FALSE)</f>
        <v>4</v>
      </c>
      <c r="R1435" s="14">
        <f>VLOOKUP($C1435,'Info on Coh Anal Stocks'!$A$6:$K$68,8,FALSE)</f>
        <v>5</v>
      </c>
      <c r="S1435" s="14">
        <f>VLOOKUP($C1435,'Info on Coh Anal Stocks'!$A$6:$K$68,9,FALSE)</f>
        <v>0</v>
      </c>
      <c r="T1435" s="14">
        <f>VLOOKUP($C1435,'Info on Coh Anal Stocks'!$A$6:$K$68,10,FALSE)</f>
        <v>2</v>
      </c>
      <c r="U1435">
        <f t="shared" si="89"/>
        <v>2011</v>
      </c>
      <c r="V1435" s="14">
        <f>VLOOKUP($C1435,'Info on Coh Anal Stocks'!$A$6:$K$68,10,FALSE)</f>
        <v>2</v>
      </c>
      <c r="W1435" t="str">
        <f t="shared" si="90"/>
        <v>ocean</v>
      </c>
      <c r="X1435">
        <f t="shared" si="91"/>
        <v>0</v>
      </c>
    </row>
    <row r="1436" spans="1:24" x14ac:dyDescent="0.25">
      <c r="A1436" s="14" t="str">
        <f t="shared" si="88"/>
        <v>SUM2011</v>
      </c>
      <c r="B1436" s="14" t="s">
        <v>36</v>
      </c>
      <c r="C1436" s="14" t="s">
        <v>87</v>
      </c>
      <c r="D1436" s="14">
        <v>2011</v>
      </c>
      <c r="E1436" s="19">
        <v>3.0420650000000002E-4</v>
      </c>
      <c r="F1436" s="14">
        <v>7.1159200000000004E-3</v>
      </c>
      <c r="G1436" s="14">
        <v>3.0402229999999999E-2</v>
      </c>
      <c r="H1436" s="14">
        <v>2</v>
      </c>
      <c r="I1436" s="14">
        <v>5</v>
      </c>
      <c r="J1436" s="14" t="s">
        <v>239</v>
      </c>
      <c r="K1436" s="14">
        <v>4</v>
      </c>
      <c r="L1436" s="14" t="str">
        <f>VLOOKUP($C1436,'Info on Coh Anal Stocks'!$A$6:$K$68,2,FALSE)</f>
        <v>CR</v>
      </c>
      <c r="M1436" s="14" t="str">
        <f>VLOOKUP($C1436,'Info on Coh Anal Stocks'!$A$6:$K$68,3,FALSE)</f>
        <v>UC</v>
      </c>
      <c r="N1436" s="14" t="str">
        <f>VLOOKUP($C1436,'Info on Coh Anal Stocks'!$A$6:$K$68,4,FALSE)</f>
        <v>Columbia Summers</v>
      </c>
      <c r="O1436" s="14">
        <f>VLOOKUP($C1436,'Info on Coh Anal Stocks'!$A$6:$K$68,5,FALSE)</f>
        <v>4</v>
      </c>
      <c r="P1436" s="14">
        <f>VLOOKUP($C1436,'Info on Coh Anal Stocks'!$A$6:$K$68,6,FALSE)</f>
        <v>2</v>
      </c>
      <c r="Q1436" s="14">
        <f>VLOOKUP($C1436,'Info on Coh Anal Stocks'!$A$6:$K$68,7,FALSE)</f>
        <v>4</v>
      </c>
      <c r="R1436" s="14">
        <f>VLOOKUP($C1436,'Info on Coh Anal Stocks'!$A$6:$K$68,8,FALSE)</f>
        <v>5</v>
      </c>
      <c r="S1436" s="14">
        <f>VLOOKUP($C1436,'Info on Coh Anal Stocks'!$A$6:$K$68,9,FALSE)</f>
        <v>0</v>
      </c>
      <c r="T1436" s="14">
        <f>VLOOKUP($C1436,'Info on Coh Anal Stocks'!$A$6:$K$68,10,FALSE)</f>
        <v>2</v>
      </c>
      <c r="U1436">
        <f t="shared" si="89"/>
        <v>2012</v>
      </c>
      <c r="V1436" s="14">
        <f>VLOOKUP($C1436,'Info on Coh Anal Stocks'!$A$6:$K$68,10,FALSE)</f>
        <v>2</v>
      </c>
      <c r="W1436" t="str">
        <f t="shared" si="90"/>
        <v>ocean</v>
      </c>
      <c r="X1436">
        <f t="shared" si="91"/>
        <v>1</v>
      </c>
    </row>
    <row r="1437" spans="1:24" x14ac:dyDescent="0.25">
      <c r="A1437" s="14" t="str">
        <f t="shared" si="88"/>
        <v>SUM2012</v>
      </c>
      <c r="B1437" s="14" t="s">
        <v>36</v>
      </c>
      <c r="C1437" s="14" t="s">
        <v>87</v>
      </c>
      <c r="D1437" s="14">
        <v>2012</v>
      </c>
      <c r="E1437" s="14">
        <v>2.9093149999999998E-4</v>
      </c>
      <c r="F1437" s="14">
        <v>1.5677849999999999E-3</v>
      </c>
      <c r="G1437" s="14">
        <v>2.4531830000000001E-2</v>
      </c>
      <c r="H1437" s="14">
        <v>2</v>
      </c>
      <c r="I1437" s="14">
        <v>5</v>
      </c>
      <c r="J1437" s="14" t="s">
        <v>239</v>
      </c>
      <c r="K1437" s="14">
        <v>3</v>
      </c>
      <c r="L1437" s="14" t="str">
        <f>VLOOKUP($C1437,'Info on Coh Anal Stocks'!$A$6:$K$68,2,FALSE)</f>
        <v>CR</v>
      </c>
      <c r="M1437" s="14" t="str">
        <f>VLOOKUP($C1437,'Info on Coh Anal Stocks'!$A$6:$K$68,3,FALSE)</f>
        <v>UC</v>
      </c>
      <c r="N1437" s="14" t="str">
        <f>VLOOKUP($C1437,'Info on Coh Anal Stocks'!$A$6:$K$68,4,FALSE)</f>
        <v>Columbia Summers</v>
      </c>
      <c r="O1437" s="14">
        <f>VLOOKUP($C1437,'Info on Coh Anal Stocks'!$A$6:$K$68,5,FALSE)</f>
        <v>4</v>
      </c>
      <c r="P1437" s="14">
        <f>VLOOKUP($C1437,'Info on Coh Anal Stocks'!$A$6:$K$68,6,FALSE)</f>
        <v>2</v>
      </c>
      <c r="Q1437" s="14">
        <f>VLOOKUP($C1437,'Info on Coh Anal Stocks'!$A$6:$K$68,7,FALSE)</f>
        <v>4</v>
      </c>
      <c r="R1437" s="14">
        <f>VLOOKUP($C1437,'Info on Coh Anal Stocks'!$A$6:$K$68,8,FALSE)</f>
        <v>5</v>
      </c>
      <c r="S1437" s="14">
        <f>VLOOKUP($C1437,'Info on Coh Anal Stocks'!$A$6:$K$68,9,FALSE)</f>
        <v>0</v>
      </c>
      <c r="T1437" s="14">
        <f>VLOOKUP($C1437,'Info on Coh Anal Stocks'!$A$6:$K$68,10,FALSE)</f>
        <v>2</v>
      </c>
      <c r="U1437">
        <f t="shared" si="89"/>
        <v>2013</v>
      </c>
      <c r="V1437" s="14">
        <f>VLOOKUP($C1437,'Info on Coh Anal Stocks'!$A$6:$K$68,10,FALSE)</f>
        <v>2</v>
      </c>
      <c r="W1437" t="str">
        <f t="shared" si="90"/>
        <v>ocean</v>
      </c>
      <c r="X1437">
        <f t="shared" si="91"/>
        <v>2</v>
      </c>
    </row>
    <row r="1438" spans="1:24" x14ac:dyDescent="0.25">
      <c r="A1438" s="14" t="str">
        <f t="shared" si="88"/>
        <v>SUM2013</v>
      </c>
      <c r="B1438" s="14" t="s">
        <v>36</v>
      </c>
      <c r="C1438" s="14" t="s">
        <v>87</v>
      </c>
      <c r="D1438" s="14">
        <v>2013</v>
      </c>
      <c r="E1438" s="14">
        <v>2.695164E-4</v>
      </c>
      <c r="F1438" s="14">
        <v>2.695164E-4</v>
      </c>
      <c r="G1438" s="14">
        <v>1.546905E-2</v>
      </c>
      <c r="H1438" s="14">
        <v>2</v>
      </c>
      <c r="I1438" s="14">
        <v>5</v>
      </c>
      <c r="J1438" s="14" t="s">
        <v>239</v>
      </c>
      <c r="K1438" s="14">
        <v>2</v>
      </c>
      <c r="L1438" s="14" t="str">
        <f>VLOOKUP($C1438,'Info on Coh Anal Stocks'!$A$6:$K$68,2,FALSE)</f>
        <v>CR</v>
      </c>
      <c r="M1438" s="14" t="str">
        <f>VLOOKUP($C1438,'Info on Coh Anal Stocks'!$A$6:$K$68,3,FALSE)</f>
        <v>UC</v>
      </c>
      <c r="N1438" s="14" t="str">
        <f>VLOOKUP($C1438,'Info on Coh Anal Stocks'!$A$6:$K$68,4,FALSE)</f>
        <v>Columbia Summers</v>
      </c>
      <c r="O1438" s="14">
        <f>VLOOKUP($C1438,'Info on Coh Anal Stocks'!$A$6:$K$68,5,FALSE)</f>
        <v>4</v>
      </c>
      <c r="P1438" s="14">
        <f>VLOOKUP($C1438,'Info on Coh Anal Stocks'!$A$6:$K$68,6,FALSE)</f>
        <v>2</v>
      </c>
      <c r="Q1438" s="14">
        <f>VLOOKUP($C1438,'Info on Coh Anal Stocks'!$A$6:$K$68,7,FALSE)</f>
        <v>4</v>
      </c>
      <c r="R1438" s="14">
        <f>VLOOKUP($C1438,'Info on Coh Anal Stocks'!$A$6:$K$68,8,FALSE)</f>
        <v>5</v>
      </c>
      <c r="S1438" s="14">
        <f>VLOOKUP($C1438,'Info on Coh Anal Stocks'!$A$6:$K$68,9,FALSE)</f>
        <v>0</v>
      </c>
      <c r="T1438" s="14">
        <f>VLOOKUP($C1438,'Info on Coh Anal Stocks'!$A$6:$K$68,10,FALSE)</f>
        <v>2</v>
      </c>
      <c r="U1438">
        <f t="shared" si="89"/>
        <v>2014</v>
      </c>
      <c r="V1438" s="14">
        <f>VLOOKUP($C1438,'Info on Coh Anal Stocks'!$A$6:$K$68,10,FALSE)</f>
        <v>2</v>
      </c>
      <c r="W1438" t="str">
        <f t="shared" si="90"/>
        <v>ocean</v>
      </c>
      <c r="X1438">
        <f t="shared" si="91"/>
        <v>3</v>
      </c>
    </row>
    <row r="1439" spans="1:24" x14ac:dyDescent="0.25">
      <c r="A1439" s="14" t="str">
        <f t="shared" si="88"/>
        <v>URB1975</v>
      </c>
      <c r="B1439" s="14" t="s">
        <v>36</v>
      </c>
      <c r="C1439" s="14" t="s">
        <v>89</v>
      </c>
      <c r="D1439" s="14">
        <v>1975</v>
      </c>
      <c r="E1439" s="14">
        <v>1.528441E-3</v>
      </c>
      <c r="F1439" s="14">
        <v>2.6681819999999998E-2</v>
      </c>
      <c r="G1439" s="14">
        <v>7.4562119999999996E-2</v>
      </c>
      <c r="H1439" s="14">
        <v>2</v>
      </c>
      <c r="I1439" s="14">
        <v>5</v>
      </c>
      <c r="J1439" s="14" t="s">
        <v>238</v>
      </c>
      <c r="K1439" s="14">
        <v>5</v>
      </c>
      <c r="L1439" s="14" t="str">
        <f>VLOOKUP($C1439,'Info on Coh Anal Stocks'!$A$6:$K$68,2,FALSE)</f>
        <v>CR</v>
      </c>
      <c r="M1439" s="14" t="str">
        <f>VLOOKUP($C1439,'Info on Coh Anal Stocks'!$A$6:$K$68,3,FALSE)</f>
        <v>UC</v>
      </c>
      <c r="N1439" s="14" t="str">
        <f>VLOOKUP($C1439,'Info on Coh Anal Stocks'!$A$6:$K$68,4,FALSE)</f>
        <v>Upriver Bright</v>
      </c>
      <c r="O1439" s="14">
        <f>VLOOKUP($C1439,'Info on Coh Anal Stocks'!$A$6:$K$68,5,FALSE)</f>
        <v>4</v>
      </c>
      <c r="P1439" s="14">
        <f>VLOOKUP($C1439,'Info on Coh Anal Stocks'!$A$6:$K$68,6,FALSE)</f>
        <v>2</v>
      </c>
      <c r="Q1439" s="14">
        <f>VLOOKUP($C1439,'Info on Coh Anal Stocks'!$A$6:$K$68,7,FALSE)</f>
        <v>4</v>
      </c>
      <c r="R1439" s="14">
        <f>VLOOKUP($C1439,'Info on Coh Anal Stocks'!$A$6:$K$68,8,FALSE)</f>
        <v>5</v>
      </c>
      <c r="S1439" s="14">
        <f>VLOOKUP($C1439,'Info on Coh Anal Stocks'!$A$6:$K$68,9,FALSE)</f>
        <v>0</v>
      </c>
      <c r="T1439" s="14">
        <f>VLOOKUP($C1439,'Info on Coh Anal Stocks'!$A$6:$K$68,10,FALSE)</f>
        <v>3</v>
      </c>
      <c r="U1439">
        <f t="shared" si="89"/>
        <v>1976</v>
      </c>
      <c r="V1439" s="14">
        <f>VLOOKUP($C1439,'Info on Coh Anal Stocks'!$A$6:$K$68,10,FALSE)</f>
        <v>3</v>
      </c>
      <c r="W1439" t="str">
        <f t="shared" si="90"/>
        <v>ocean</v>
      </c>
      <c r="X1439">
        <f t="shared" si="91"/>
        <v>0</v>
      </c>
    </row>
    <row r="1440" spans="1:24" x14ac:dyDescent="0.25">
      <c r="A1440" s="14" t="str">
        <f t="shared" si="88"/>
        <v>URB1976</v>
      </c>
      <c r="B1440" s="14" t="s">
        <v>36</v>
      </c>
      <c r="C1440" s="14" t="s">
        <v>89</v>
      </c>
      <c r="D1440" s="14">
        <v>1976</v>
      </c>
      <c r="E1440" s="14">
        <v>1.0089719999999999E-3</v>
      </c>
      <c r="F1440" s="14">
        <v>1.1599119999999999E-2</v>
      </c>
      <c r="G1440" s="14">
        <v>3.2620450000000002E-2</v>
      </c>
      <c r="H1440" s="14">
        <v>2</v>
      </c>
      <c r="I1440" s="14">
        <v>5</v>
      </c>
      <c r="J1440" s="14" t="s">
        <v>238</v>
      </c>
      <c r="K1440" s="14">
        <v>5</v>
      </c>
      <c r="L1440" s="14" t="str">
        <f>VLOOKUP($C1440,'Info on Coh Anal Stocks'!$A$6:$K$68,2,FALSE)</f>
        <v>CR</v>
      </c>
      <c r="M1440" s="14" t="str">
        <f>VLOOKUP($C1440,'Info on Coh Anal Stocks'!$A$6:$K$68,3,FALSE)</f>
        <v>UC</v>
      </c>
      <c r="N1440" s="14" t="str">
        <f>VLOOKUP($C1440,'Info on Coh Anal Stocks'!$A$6:$K$68,4,FALSE)</f>
        <v>Upriver Bright</v>
      </c>
      <c r="O1440" s="14">
        <f>VLOOKUP($C1440,'Info on Coh Anal Stocks'!$A$6:$K$68,5,FALSE)</f>
        <v>4</v>
      </c>
      <c r="P1440" s="14">
        <f>VLOOKUP($C1440,'Info on Coh Anal Stocks'!$A$6:$K$68,6,FALSE)</f>
        <v>2</v>
      </c>
      <c r="Q1440" s="14">
        <f>VLOOKUP($C1440,'Info on Coh Anal Stocks'!$A$6:$K$68,7,FALSE)</f>
        <v>4</v>
      </c>
      <c r="R1440" s="14">
        <f>VLOOKUP($C1440,'Info on Coh Anal Stocks'!$A$6:$K$68,8,FALSE)</f>
        <v>5</v>
      </c>
      <c r="S1440" s="14">
        <f>VLOOKUP($C1440,'Info on Coh Anal Stocks'!$A$6:$K$68,9,FALSE)</f>
        <v>0</v>
      </c>
      <c r="T1440" s="14">
        <f>VLOOKUP($C1440,'Info on Coh Anal Stocks'!$A$6:$K$68,10,FALSE)</f>
        <v>3</v>
      </c>
      <c r="U1440">
        <f t="shared" si="89"/>
        <v>1977</v>
      </c>
      <c r="V1440" s="14">
        <f>VLOOKUP($C1440,'Info on Coh Anal Stocks'!$A$6:$K$68,10,FALSE)</f>
        <v>3</v>
      </c>
      <c r="W1440" t="str">
        <f t="shared" si="90"/>
        <v>ocean</v>
      </c>
      <c r="X1440">
        <f t="shared" si="91"/>
        <v>0</v>
      </c>
    </row>
    <row r="1441" spans="1:24" x14ac:dyDescent="0.25">
      <c r="A1441" s="14" t="str">
        <f t="shared" si="88"/>
        <v>URB1977</v>
      </c>
      <c r="B1441" s="14" t="s">
        <v>36</v>
      </c>
      <c r="C1441" s="14" t="s">
        <v>89</v>
      </c>
      <c r="D1441" s="14">
        <v>1977</v>
      </c>
      <c r="E1441" s="19">
        <v>1.8939549999999999E-3</v>
      </c>
      <c r="F1441" s="14">
        <v>9.9392560000000005E-3</v>
      </c>
      <c r="G1441" s="14">
        <v>2.5409109999999999E-2</v>
      </c>
      <c r="H1441" s="14">
        <v>2</v>
      </c>
      <c r="I1441" s="14">
        <v>5</v>
      </c>
      <c r="J1441" s="14" t="s">
        <v>238</v>
      </c>
      <c r="K1441" s="14">
        <v>5</v>
      </c>
      <c r="L1441" s="14" t="str">
        <f>VLOOKUP($C1441,'Info on Coh Anal Stocks'!$A$6:$K$68,2,FALSE)</f>
        <v>CR</v>
      </c>
      <c r="M1441" s="14" t="str">
        <f>VLOOKUP($C1441,'Info on Coh Anal Stocks'!$A$6:$K$68,3,FALSE)</f>
        <v>UC</v>
      </c>
      <c r="N1441" s="14" t="str">
        <f>VLOOKUP($C1441,'Info on Coh Anal Stocks'!$A$6:$K$68,4,FALSE)</f>
        <v>Upriver Bright</v>
      </c>
      <c r="O1441" s="14">
        <f>VLOOKUP($C1441,'Info on Coh Anal Stocks'!$A$6:$K$68,5,FALSE)</f>
        <v>4</v>
      </c>
      <c r="P1441" s="14">
        <f>VLOOKUP($C1441,'Info on Coh Anal Stocks'!$A$6:$K$68,6,FALSE)</f>
        <v>2</v>
      </c>
      <c r="Q1441" s="14">
        <f>VLOOKUP($C1441,'Info on Coh Anal Stocks'!$A$6:$K$68,7,FALSE)</f>
        <v>4</v>
      </c>
      <c r="R1441" s="14">
        <f>VLOOKUP($C1441,'Info on Coh Anal Stocks'!$A$6:$K$68,8,FALSE)</f>
        <v>5</v>
      </c>
      <c r="S1441" s="14">
        <f>VLOOKUP($C1441,'Info on Coh Anal Stocks'!$A$6:$K$68,9,FALSE)</f>
        <v>0</v>
      </c>
      <c r="T1441" s="14">
        <f>VLOOKUP($C1441,'Info on Coh Anal Stocks'!$A$6:$K$68,10,FALSE)</f>
        <v>3</v>
      </c>
      <c r="U1441">
        <f t="shared" si="89"/>
        <v>1978</v>
      </c>
      <c r="V1441" s="14">
        <f>VLOOKUP($C1441,'Info on Coh Anal Stocks'!$A$6:$K$68,10,FALSE)</f>
        <v>3</v>
      </c>
      <c r="W1441" t="str">
        <f t="shared" si="90"/>
        <v>ocean</v>
      </c>
      <c r="X1441">
        <f t="shared" si="91"/>
        <v>0</v>
      </c>
    </row>
    <row r="1442" spans="1:24" x14ac:dyDescent="0.25">
      <c r="A1442" s="14" t="str">
        <f t="shared" si="88"/>
        <v>URB1978</v>
      </c>
      <c r="B1442" s="14" t="s">
        <v>36</v>
      </c>
      <c r="C1442" s="14" t="s">
        <v>89</v>
      </c>
      <c r="D1442" s="14">
        <v>1978</v>
      </c>
      <c r="E1442" s="14">
        <v>1.8247789999999999E-3</v>
      </c>
      <c r="F1442" s="14">
        <v>1.475828E-2</v>
      </c>
      <c r="G1442" s="14">
        <v>4.0181809999999998E-2</v>
      </c>
      <c r="H1442" s="14">
        <v>2</v>
      </c>
      <c r="I1442" s="14">
        <v>5</v>
      </c>
      <c r="J1442" s="14" t="s">
        <v>238</v>
      </c>
      <c r="K1442" s="14">
        <v>5</v>
      </c>
      <c r="L1442" s="14" t="str">
        <f>VLOOKUP($C1442,'Info on Coh Anal Stocks'!$A$6:$K$68,2,FALSE)</f>
        <v>CR</v>
      </c>
      <c r="M1442" s="14" t="str">
        <f>VLOOKUP($C1442,'Info on Coh Anal Stocks'!$A$6:$K$68,3,FALSE)</f>
        <v>UC</v>
      </c>
      <c r="N1442" s="14" t="str">
        <f>VLOOKUP($C1442,'Info on Coh Anal Stocks'!$A$6:$K$68,4,FALSE)</f>
        <v>Upriver Bright</v>
      </c>
      <c r="O1442" s="14">
        <f>VLOOKUP($C1442,'Info on Coh Anal Stocks'!$A$6:$K$68,5,FALSE)</f>
        <v>4</v>
      </c>
      <c r="P1442" s="14">
        <f>VLOOKUP($C1442,'Info on Coh Anal Stocks'!$A$6:$K$68,6,FALSE)</f>
        <v>2</v>
      </c>
      <c r="Q1442" s="14">
        <f>VLOOKUP($C1442,'Info on Coh Anal Stocks'!$A$6:$K$68,7,FALSE)</f>
        <v>4</v>
      </c>
      <c r="R1442" s="14">
        <f>VLOOKUP($C1442,'Info on Coh Anal Stocks'!$A$6:$K$68,8,FALSE)</f>
        <v>5</v>
      </c>
      <c r="S1442" s="14">
        <f>VLOOKUP($C1442,'Info on Coh Anal Stocks'!$A$6:$K$68,9,FALSE)</f>
        <v>0</v>
      </c>
      <c r="T1442" s="14">
        <f>VLOOKUP($C1442,'Info on Coh Anal Stocks'!$A$6:$K$68,10,FALSE)</f>
        <v>3</v>
      </c>
      <c r="U1442">
        <f t="shared" si="89"/>
        <v>1979</v>
      </c>
      <c r="V1442" s="14">
        <f>VLOOKUP($C1442,'Info on Coh Anal Stocks'!$A$6:$K$68,10,FALSE)</f>
        <v>3</v>
      </c>
      <c r="W1442" t="str">
        <f t="shared" si="90"/>
        <v>ocean</v>
      </c>
      <c r="X1442">
        <f t="shared" si="91"/>
        <v>0</v>
      </c>
    </row>
    <row r="1443" spans="1:24" x14ac:dyDescent="0.25">
      <c r="A1443" s="14" t="str">
        <f t="shared" si="88"/>
        <v>URB1979</v>
      </c>
      <c r="B1443" s="14" t="s">
        <v>36</v>
      </c>
      <c r="C1443" s="14" t="s">
        <v>89</v>
      </c>
      <c r="D1443" s="14">
        <v>1979</v>
      </c>
      <c r="E1443" s="14">
        <v>1.3182459999999999E-3</v>
      </c>
      <c r="F1443" s="14">
        <v>9.065544E-3</v>
      </c>
      <c r="G1443" s="14">
        <v>2.3630160000000001E-2</v>
      </c>
      <c r="H1443" s="14">
        <v>2</v>
      </c>
      <c r="I1443" s="14">
        <v>5</v>
      </c>
      <c r="J1443" s="14" t="s">
        <v>238</v>
      </c>
      <c r="K1443" s="14">
        <v>5</v>
      </c>
      <c r="L1443" s="14" t="str">
        <f>VLOOKUP($C1443,'Info on Coh Anal Stocks'!$A$6:$K$68,2,FALSE)</f>
        <v>CR</v>
      </c>
      <c r="M1443" s="14" t="str">
        <f>VLOOKUP($C1443,'Info on Coh Anal Stocks'!$A$6:$K$68,3,FALSE)</f>
        <v>UC</v>
      </c>
      <c r="N1443" s="14" t="str">
        <f>VLOOKUP($C1443,'Info on Coh Anal Stocks'!$A$6:$K$68,4,FALSE)</f>
        <v>Upriver Bright</v>
      </c>
      <c r="O1443" s="14">
        <f>VLOOKUP($C1443,'Info on Coh Anal Stocks'!$A$6:$K$68,5,FALSE)</f>
        <v>4</v>
      </c>
      <c r="P1443" s="14">
        <f>VLOOKUP($C1443,'Info on Coh Anal Stocks'!$A$6:$K$68,6,FALSE)</f>
        <v>2</v>
      </c>
      <c r="Q1443" s="14">
        <f>VLOOKUP($C1443,'Info on Coh Anal Stocks'!$A$6:$K$68,7,FALSE)</f>
        <v>4</v>
      </c>
      <c r="R1443" s="14">
        <f>VLOOKUP($C1443,'Info on Coh Anal Stocks'!$A$6:$K$68,8,FALSE)</f>
        <v>5</v>
      </c>
      <c r="S1443" s="14">
        <f>VLOOKUP($C1443,'Info on Coh Anal Stocks'!$A$6:$K$68,9,FALSE)</f>
        <v>0</v>
      </c>
      <c r="T1443" s="14">
        <f>VLOOKUP($C1443,'Info on Coh Anal Stocks'!$A$6:$K$68,10,FALSE)</f>
        <v>3</v>
      </c>
      <c r="U1443">
        <f t="shared" si="89"/>
        <v>1980</v>
      </c>
      <c r="V1443" s="14">
        <f>VLOOKUP($C1443,'Info on Coh Anal Stocks'!$A$6:$K$68,10,FALSE)</f>
        <v>3</v>
      </c>
      <c r="W1443" t="str">
        <f t="shared" si="90"/>
        <v>ocean</v>
      </c>
      <c r="X1443">
        <f t="shared" si="91"/>
        <v>0</v>
      </c>
    </row>
    <row r="1444" spans="1:24" x14ac:dyDescent="0.25">
      <c r="A1444" s="14" t="str">
        <f t="shared" si="88"/>
        <v>URB1980</v>
      </c>
      <c r="B1444" s="14" t="s">
        <v>36</v>
      </c>
      <c r="C1444" s="14" t="s">
        <v>89</v>
      </c>
      <c r="D1444" s="14">
        <v>1980</v>
      </c>
      <c r="E1444" s="14">
        <v>9.1702999999999999E-4</v>
      </c>
      <c r="F1444" s="14">
        <v>7.1889659999999998E-3</v>
      </c>
      <c r="G1444" s="14">
        <v>1.9996799999999999E-2</v>
      </c>
      <c r="H1444" s="14">
        <v>2</v>
      </c>
      <c r="I1444" s="14">
        <v>5</v>
      </c>
      <c r="J1444" s="14" t="s">
        <v>238</v>
      </c>
      <c r="K1444" s="14">
        <v>5</v>
      </c>
      <c r="L1444" s="14" t="str">
        <f>VLOOKUP($C1444,'Info on Coh Anal Stocks'!$A$6:$K$68,2,FALSE)</f>
        <v>CR</v>
      </c>
      <c r="M1444" s="14" t="str">
        <f>VLOOKUP($C1444,'Info on Coh Anal Stocks'!$A$6:$K$68,3,FALSE)</f>
        <v>UC</v>
      </c>
      <c r="N1444" s="14" t="str">
        <f>VLOOKUP($C1444,'Info on Coh Anal Stocks'!$A$6:$K$68,4,FALSE)</f>
        <v>Upriver Bright</v>
      </c>
      <c r="O1444" s="14">
        <f>VLOOKUP($C1444,'Info on Coh Anal Stocks'!$A$6:$K$68,5,FALSE)</f>
        <v>4</v>
      </c>
      <c r="P1444" s="14">
        <f>VLOOKUP($C1444,'Info on Coh Anal Stocks'!$A$6:$K$68,6,FALSE)</f>
        <v>2</v>
      </c>
      <c r="Q1444" s="14">
        <f>VLOOKUP($C1444,'Info on Coh Anal Stocks'!$A$6:$K$68,7,FALSE)</f>
        <v>4</v>
      </c>
      <c r="R1444" s="14">
        <f>VLOOKUP($C1444,'Info on Coh Anal Stocks'!$A$6:$K$68,8,FALSE)</f>
        <v>5</v>
      </c>
      <c r="S1444" s="14">
        <f>VLOOKUP($C1444,'Info on Coh Anal Stocks'!$A$6:$K$68,9,FALSE)</f>
        <v>0</v>
      </c>
      <c r="T1444" s="14">
        <f>VLOOKUP($C1444,'Info on Coh Anal Stocks'!$A$6:$K$68,10,FALSE)</f>
        <v>3</v>
      </c>
      <c r="U1444">
        <f t="shared" si="89"/>
        <v>1981</v>
      </c>
      <c r="V1444" s="14">
        <f>VLOOKUP($C1444,'Info on Coh Anal Stocks'!$A$6:$K$68,10,FALSE)</f>
        <v>3</v>
      </c>
      <c r="W1444" t="str">
        <f t="shared" si="90"/>
        <v>ocean</v>
      </c>
      <c r="X1444">
        <f t="shared" si="91"/>
        <v>0</v>
      </c>
    </row>
    <row r="1445" spans="1:24" x14ac:dyDescent="0.25">
      <c r="A1445" s="14" t="str">
        <f t="shared" si="88"/>
        <v>URB1981</v>
      </c>
      <c r="B1445" s="14" t="s">
        <v>36</v>
      </c>
      <c r="C1445" s="14" t="s">
        <v>89</v>
      </c>
      <c r="D1445" s="14">
        <v>1981</v>
      </c>
      <c r="E1445" s="14">
        <v>6.5102490000000003E-4</v>
      </c>
      <c r="F1445" s="14">
        <v>6.9193459999999998E-3</v>
      </c>
      <c r="G1445" s="14">
        <v>1.9130319999999999E-2</v>
      </c>
      <c r="H1445" s="14">
        <v>2</v>
      </c>
      <c r="I1445" s="14">
        <v>5</v>
      </c>
      <c r="J1445" s="14" t="s">
        <v>238</v>
      </c>
      <c r="K1445" s="14">
        <v>5</v>
      </c>
      <c r="L1445" s="14" t="str">
        <f>VLOOKUP($C1445,'Info on Coh Anal Stocks'!$A$6:$K$68,2,FALSE)</f>
        <v>CR</v>
      </c>
      <c r="M1445" s="14" t="str">
        <f>VLOOKUP($C1445,'Info on Coh Anal Stocks'!$A$6:$K$68,3,FALSE)</f>
        <v>UC</v>
      </c>
      <c r="N1445" s="14" t="str">
        <f>VLOOKUP($C1445,'Info on Coh Anal Stocks'!$A$6:$K$68,4,FALSE)</f>
        <v>Upriver Bright</v>
      </c>
      <c r="O1445" s="14">
        <f>VLOOKUP($C1445,'Info on Coh Anal Stocks'!$A$6:$K$68,5,FALSE)</f>
        <v>4</v>
      </c>
      <c r="P1445" s="14">
        <f>VLOOKUP($C1445,'Info on Coh Anal Stocks'!$A$6:$K$68,6,FALSE)</f>
        <v>2</v>
      </c>
      <c r="Q1445" s="14">
        <f>VLOOKUP($C1445,'Info on Coh Anal Stocks'!$A$6:$K$68,7,FALSE)</f>
        <v>4</v>
      </c>
      <c r="R1445" s="14">
        <f>VLOOKUP($C1445,'Info on Coh Anal Stocks'!$A$6:$K$68,8,FALSE)</f>
        <v>5</v>
      </c>
      <c r="S1445" s="14">
        <f>VLOOKUP($C1445,'Info on Coh Anal Stocks'!$A$6:$K$68,9,FALSE)</f>
        <v>0</v>
      </c>
      <c r="T1445" s="14">
        <f>VLOOKUP($C1445,'Info on Coh Anal Stocks'!$A$6:$K$68,10,FALSE)</f>
        <v>3</v>
      </c>
      <c r="U1445">
        <f t="shared" si="89"/>
        <v>1982</v>
      </c>
      <c r="V1445" s="14">
        <f>VLOOKUP($C1445,'Info on Coh Anal Stocks'!$A$6:$K$68,10,FALSE)</f>
        <v>3</v>
      </c>
      <c r="W1445" t="str">
        <f t="shared" si="90"/>
        <v>ocean</v>
      </c>
      <c r="X1445">
        <f t="shared" si="91"/>
        <v>0</v>
      </c>
    </row>
    <row r="1446" spans="1:24" x14ac:dyDescent="0.25">
      <c r="A1446" s="14" t="str">
        <f t="shared" si="88"/>
        <v>URB1982</v>
      </c>
      <c r="B1446" s="14" t="s">
        <v>36</v>
      </c>
      <c r="C1446" s="14" t="s">
        <v>89</v>
      </c>
      <c r="D1446" s="14">
        <v>1982</v>
      </c>
      <c r="E1446" s="14">
        <v>1.3802790000000001E-3</v>
      </c>
      <c r="F1446" s="14">
        <v>9.6384090000000006E-3</v>
      </c>
      <c r="G1446" s="14">
        <v>2.5960179999999999E-2</v>
      </c>
      <c r="H1446" s="14">
        <v>2</v>
      </c>
      <c r="I1446" s="14">
        <v>5</v>
      </c>
      <c r="J1446" s="14" t="s">
        <v>238</v>
      </c>
      <c r="K1446" s="14">
        <v>5</v>
      </c>
      <c r="L1446" s="14" t="str">
        <f>VLOOKUP($C1446,'Info on Coh Anal Stocks'!$A$6:$K$68,2,FALSE)</f>
        <v>CR</v>
      </c>
      <c r="M1446" s="14" t="str">
        <f>VLOOKUP($C1446,'Info on Coh Anal Stocks'!$A$6:$K$68,3,FALSE)</f>
        <v>UC</v>
      </c>
      <c r="N1446" s="14" t="str">
        <f>VLOOKUP($C1446,'Info on Coh Anal Stocks'!$A$6:$K$68,4,FALSE)</f>
        <v>Upriver Bright</v>
      </c>
      <c r="O1446" s="14">
        <f>VLOOKUP($C1446,'Info on Coh Anal Stocks'!$A$6:$K$68,5,FALSE)</f>
        <v>4</v>
      </c>
      <c r="P1446" s="14">
        <f>VLOOKUP($C1446,'Info on Coh Anal Stocks'!$A$6:$K$68,6,FALSE)</f>
        <v>2</v>
      </c>
      <c r="Q1446" s="14">
        <f>VLOOKUP($C1446,'Info on Coh Anal Stocks'!$A$6:$K$68,7,FALSE)</f>
        <v>4</v>
      </c>
      <c r="R1446" s="14">
        <f>VLOOKUP($C1446,'Info on Coh Anal Stocks'!$A$6:$K$68,8,FALSE)</f>
        <v>5</v>
      </c>
      <c r="S1446" s="14">
        <f>VLOOKUP($C1446,'Info on Coh Anal Stocks'!$A$6:$K$68,9,FALSE)</f>
        <v>0</v>
      </c>
      <c r="T1446" s="14">
        <f>VLOOKUP($C1446,'Info on Coh Anal Stocks'!$A$6:$K$68,10,FALSE)</f>
        <v>3</v>
      </c>
      <c r="U1446">
        <f t="shared" si="89"/>
        <v>1983</v>
      </c>
      <c r="V1446" s="14">
        <f>VLOOKUP($C1446,'Info on Coh Anal Stocks'!$A$6:$K$68,10,FALSE)</f>
        <v>3</v>
      </c>
      <c r="W1446" t="str">
        <f t="shared" si="90"/>
        <v>ocean</v>
      </c>
      <c r="X1446">
        <f t="shared" si="91"/>
        <v>0</v>
      </c>
    </row>
    <row r="1447" spans="1:24" x14ac:dyDescent="0.25">
      <c r="A1447" s="14" t="str">
        <f t="shared" si="88"/>
        <v>URB1983</v>
      </c>
      <c r="B1447" s="14" t="s">
        <v>36</v>
      </c>
      <c r="C1447" s="14" t="s">
        <v>89</v>
      </c>
      <c r="D1447" s="14">
        <v>1983</v>
      </c>
      <c r="E1447" s="14">
        <v>3.4765519999999999E-3</v>
      </c>
      <c r="F1447" s="14">
        <v>2.2658609999999999E-2</v>
      </c>
      <c r="G1447" s="14">
        <v>6.0582690000000002E-2</v>
      </c>
      <c r="H1447" s="14">
        <v>2</v>
      </c>
      <c r="I1447" s="14">
        <v>5</v>
      </c>
      <c r="J1447" s="14" t="s">
        <v>238</v>
      </c>
      <c r="K1447" s="14">
        <v>5</v>
      </c>
      <c r="L1447" s="14" t="str">
        <f>VLOOKUP($C1447,'Info on Coh Anal Stocks'!$A$6:$K$68,2,FALSE)</f>
        <v>CR</v>
      </c>
      <c r="M1447" s="14" t="str">
        <f>VLOOKUP($C1447,'Info on Coh Anal Stocks'!$A$6:$K$68,3,FALSE)</f>
        <v>UC</v>
      </c>
      <c r="N1447" s="14" t="str">
        <f>VLOOKUP($C1447,'Info on Coh Anal Stocks'!$A$6:$K$68,4,FALSE)</f>
        <v>Upriver Bright</v>
      </c>
      <c r="O1447" s="14">
        <f>VLOOKUP($C1447,'Info on Coh Anal Stocks'!$A$6:$K$68,5,FALSE)</f>
        <v>4</v>
      </c>
      <c r="P1447" s="14">
        <f>VLOOKUP($C1447,'Info on Coh Anal Stocks'!$A$6:$K$68,6,FALSE)</f>
        <v>2</v>
      </c>
      <c r="Q1447" s="14">
        <f>VLOOKUP($C1447,'Info on Coh Anal Stocks'!$A$6:$K$68,7,FALSE)</f>
        <v>4</v>
      </c>
      <c r="R1447" s="14">
        <f>VLOOKUP($C1447,'Info on Coh Anal Stocks'!$A$6:$K$68,8,FALSE)</f>
        <v>5</v>
      </c>
      <c r="S1447" s="14">
        <f>VLOOKUP($C1447,'Info on Coh Anal Stocks'!$A$6:$K$68,9,FALSE)</f>
        <v>0</v>
      </c>
      <c r="T1447" s="14">
        <f>VLOOKUP($C1447,'Info on Coh Anal Stocks'!$A$6:$K$68,10,FALSE)</f>
        <v>3</v>
      </c>
      <c r="U1447">
        <f t="shared" si="89"/>
        <v>1984</v>
      </c>
      <c r="V1447" s="14">
        <f>VLOOKUP($C1447,'Info on Coh Anal Stocks'!$A$6:$K$68,10,FALSE)</f>
        <v>3</v>
      </c>
      <c r="W1447" t="str">
        <f t="shared" si="90"/>
        <v>ocean</v>
      </c>
      <c r="X1447">
        <f t="shared" si="91"/>
        <v>0</v>
      </c>
    </row>
    <row r="1448" spans="1:24" x14ac:dyDescent="0.25">
      <c r="A1448" s="14" t="str">
        <f t="shared" si="88"/>
        <v>URB1984</v>
      </c>
      <c r="B1448" s="14" t="s">
        <v>36</v>
      </c>
      <c r="C1448" s="14" t="s">
        <v>89</v>
      </c>
      <c r="D1448" s="14">
        <v>1984</v>
      </c>
      <c r="E1448" s="14">
        <v>3.3141780000000001E-3</v>
      </c>
      <c r="F1448" s="14">
        <v>2.214532E-2</v>
      </c>
      <c r="G1448" s="14">
        <v>5.8882150000000001E-2</v>
      </c>
      <c r="H1448" s="14">
        <v>2</v>
      </c>
      <c r="I1448" s="14">
        <v>5</v>
      </c>
      <c r="J1448" s="14" t="s">
        <v>238</v>
      </c>
      <c r="K1448" s="14">
        <v>5</v>
      </c>
      <c r="L1448" s="14" t="str">
        <f>VLOOKUP($C1448,'Info on Coh Anal Stocks'!$A$6:$K$68,2,FALSE)</f>
        <v>CR</v>
      </c>
      <c r="M1448" s="14" t="str">
        <f>VLOOKUP($C1448,'Info on Coh Anal Stocks'!$A$6:$K$68,3,FALSE)</f>
        <v>UC</v>
      </c>
      <c r="N1448" s="14" t="str">
        <f>VLOOKUP($C1448,'Info on Coh Anal Stocks'!$A$6:$K$68,4,FALSE)</f>
        <v>Upriver Bright</v>
      </c>
      <c r="O1448" s="14">
        <f>VLOOKUP($C1448,'Info on Coh Anal Stocks'!$A$6:$K$68,5,FALSE)</f>
        <v>4</v>
      </c>
      <c r="P1448" s="14">
        <f>VLOOKUP($C1448,'Info on Coh Anal Stocks'!$A$6:$K$68,6,FALSE)</f>
        <v>2</v>
      </c>
      <c r="Q1448" s="14">
        <f>VLOOKUP($C1448,'Info on Coh Anal Stocks'!$A$6:$K$68,7,FALSE)</f>
        <v>4</v>
      </c>
      <c r="R1448" s="14">
        <f>VLOOKUP($C1448,'Info on Coh Anal Stocks'!$A$6:$K$68,8,FALSE)</f>
        <v>5</v>
      </c>
      <c r="S1448" s="14">
        <f>VLOOKUP($C1448,'Info on Coh Anal Stocks'!$A$6:$K$68,9,FALSE)</f>
        <v>0</v>
      </c>
      <c r="T1448" s="14">
        <f>VLOOKUP($C1448,'Info on Coh Anal Stocks'!$A$6:$K$68,10,FALSE)</f>
        <v>3</v>
      </c>
      <c r="U1448">
        <f t="shared" si="89"/>
        <v>1985</v>
      </c>
      <c r="V1448" s="14">
        <f>VLOOKUP($C1448,'Info on Coh Anal Stocks'!$A$6:$K$68,10,FALSE)</f>
        <v>3</v>
      </c>
      <c r="W1448" t="str">
        <f t="shared" si="90"/>
        <v>ocean</v>
      </c>
      <c r="X1448">
        <f t="shared" si="91"/>
        <v>0</v>
      </c>
    </row>
    <row r="1449" spans="1:24" x14ac:dyDescent="0.25">
      <c r="A1449" s="14" t="str">
        <f t="shared" si="88"/>
        <v>URB1985</v>
      </c>
      <c r="B1449" s="14" t="s">
        <v>36</v>
      </c>
      <c r="C1449" s="14" t="s">
        <v>89</v>
      </c>
      <c r="D1449" s="14">
        <v>1985</v>
      </c>
      <c r="E1449" s="14">
        <v>6.4371630000000001E-4</v>
      </c>
      <c r="F1449" s="14">
        <v>6.1256219999999998E-3</v>
      </c>
      <c r="G1449" s="14">
        <v>1.7327990000000001E-2</v>
      </c>
      <c r="H1449" s="14">
        <v>2</v>
      </c>
      <c r="I1449" s="14">
        <v>5</v>
      </c>
      <c r="J1449" s="14" t="s">
        <v>238</v>
      </c>
      <c r="K1449" s="14">
        <v>5</v>
      </c>
      <c r="L1449" s="14" t="str">
        <f>VLOOKUP($C1449,'Info on Coh Anal Stocks'!$A$6:$K$68,2,FALSE)</f>
        <v>CR</v>
      </c>
      <c r="M1449" s="14" t="str">
        <f>VLOOKUP($C1449,'Info on Coh Anal Stocks'!$A$6:$K$68,3,FALSE)</f>
        <v>UC</v>
      </c>
      <c r="N1449" s="14" t="str">
        <f>VLOOKUP($C1449,'Info on Coh Anal Stocks'!$A$6:$K$68,4,FALSE)</f>
        <v>Upriver Bright</v>
      </c>
      <c r="O1449" s="14">
        <f>VLOOKUP($C1449,'Info on Coh Anal Stocks'!$A$6:$K$68,5,FALSE)</f>
        <v>4</v>
      </c>
      <c r="P1449" s="14">
        <f>VLOOKUP($C1449,'Info on Coh Anal Stocks'!$A$6:$K$68,6,FALSE)</f>
        <v>2</v>
      </c>
      <c r="Q1449" s="14">
        <f>VLOOKUP($C1449,'Info on Coh Anal Stocks'!$A$6:$K$68,7,FALSE)</f>
        <v>4</v>
      </c>
      <c r="R1449" s="14">
        <f>VLOOKUP($C1449,'Info on Coh Anal Stocks'!$A$6:$K$68,8,FALSE)</f>
        <v>5</v>
      </c>
      <c r="S1449" s="14">
        <f>VLOOKUP($C1449,'Info on Coh Anal Stocks'!$A$6:$K$68,9,FALSE)</f>
        <v>0</v>
      </c>
      <c r="T1449" s="14">
        <f>VLOOKUP($C1449,'Info on Coh Anal Stocks'!$A$6:$K$68,10,FALSE)</f>
        <v>3</v>
      </c>
      <c r="U1449">
        <f t="shared" si="89"/>
        <v>1986</v>
      </c>
      <c r="V1449" s="14">
        <f>VLOOKUP($C1449,'Info on Coh Anal Stocks'!$A$6:$K$68,10,FALSE)</f>
        <v>3</v>
      </c>
      <c r="W1449" t="str">
        <f t="shared" si="90"/>
        <v>ocean</v>
      </c>
      <c r="X1449">
        <f t="shared" si="91"/>
        <v>0</v>
      </c>
    </row>
    <row r="1450" spans="1:24" x14ac:dyDescent="0.25">
      <c r="A1450" s="14" t="str">
        <f t="shared" si="88"/>
        <v>URB1986</v>
      </c>
      <c r="B1450" s="14" t="s">
        <v>36</v>
      </c>
      <c r="C1450" s="14" t="s">
        <v>89</v>
      </c>
      <c r="D1450" s="14">
        <v>1986</v>
      </c>
      <c r="E1450" s="14">
        <v>6.2026309999999995E-4</v>
      </c>
      <c r="F1450" s="14">
        <v>3.165663E-3</v>
      </c>
      <c r="G1450" s="14">
        <v>8.3858309999999998E-3</v>
      </c>
      <c r="H1450" s="14">
        <v>2</v>
      </c>
      <c r="I1450" s="14">
        <v>5</v>
      </c>
      <c r="J1450" s="14" t="s">
        <v>238</v>
      </c>
      <c r="K1450" s="14">
        <v>5</v>
      </c>
      <c r="L1450" s="14" t="str">
        <f>VLOOKUP($C1450,'Info on Coh Anal Stocks'!$A$6:$K$68,2,FALSE)</f>
        <v>CR</v>
      </c>
      <c r="M1450" s="14" t="str">
        <f>VLOOKUP($C1450,'Info on Coh Anal Stocks'!$A$6:$K$68,3,FALSE)</f>
        <v>UC</v>
      </c>
      <c r="N1450" s="14" t="str">
        <f>VLOOKUP($C1450,'Info on Coh Anal Stocks'!$A$6:$K$68,4,FALSE)</f>
        <v>Upriver Bright</v>
      </c>
      <c r="O1450" s="14">
        <f>VLOOKUP($C1450,'Info on Coh Anal Stocks'!$A$6:$K$68,5,FALSE)</f>
        <v>4</v>
      </c>
      <c r="P1450" s="14">
        <f>VLOOKUP($C1450,'Info on Coh Anal Stocks'!$A$6:$K$68,6,FALSE)</f>
        <v>2</v>
      </c>
      <c r="Q1450" s="14">
        <f>VLOOKUP($C1450,'Info on Coh Anal Stocks'!$A$6:$K$68,7,FALSE)</f>
        <v>4</v>
      </c>
      <c r="R1450" s="14">
        <f>VLOOKUP($C1450,'Info on Coh Anal Stocks'!$A$6:$K$68,8,FALSE)</f>
        <v>5</v>
      </c>
      <c r="S1450" s="14">
        <f>VLOOKUP($C1450,'Info on Coh Anal Stocks'!$A$6:$K$68,9,FALSE)</f>
        <v>0</v>
      </c>
      <c r="T1450" s="14">
        <f>VLOOKUP($C1450,'Info on Coh Anal Stocks'!$A$6:$K$68,10,FALSE)</f>
        <v>3</v>
      </c>
      <c r="U1450">
        <f t="shared" si="89"/>
        <v>1987</v>
      </c>
      <c r="V1450" s="14">
        <f>VLOOKUP($C1450,'Info on Coh Anal Stocks'!$A$6:$K$68,10,FALSE)</f>
        <v>3</v>
      </c>
      <c r="W1450" t="str">
        <f t="shared" si="90"/>
        <v>ocean</v>
      </c>
      <c r="X1450">
        <f t="shared" si="91"/>
        <v>0</v>
      </c>
    </row>
    <row r="1451" spans="1:24" x14ac:dyDescent="0.25">
      <c r="A1451" s="14" t="str">
        <f t="shared" si="88"/>
        <v>URB1987</v>
      </c>
      <c r="B1451" s="14" t="s">
        <v>36</v>
      </c>
      <c r="C1451" s="14" t="s">
        <v>89</v>
      </c>
      <c r="D1451" s="14">
        <v>1987</v>
      </c>
      <c r="E1451" s="14">
        <v>1.5610139999999999E-4</v>
      </c>
      <c r="F1451" s="14">
        <v>6.6504659999999996E-4</v>
      </c>
      <c r="G1451" s="14">
        <v>1.7307119999999999E-3</v>
      </c>
      <c r="H1451" s="14">
        <v>2</v>
      </c>
      <c r="I1451" s="14">
        <v>5</v>
      </c>
      <c r="J1451" s="14" t="s">
        <v>238</v>
      </c>
      <c r="K1451" s="14">
        <v>5</v>
      </c>
      <c r="L1451" s="14" t="str">
        <f>VLOOKUP($C1451,'Info on Coh Anal Stocks'!$A$6:$K$68,2,FALSE)</f>
        <v>CR</v>
      </c>
      <c r="M1451" s="14" t="str">
        <f>VLOOKUP($C1451,'Info on Coh Anal Stocks'!$A$6:$K$68,3,FALSE)</f>
        <v>UC</v>
      </c>
      <c r="N1451" s="14" t="str">
        <f>VLOOKUP($C1451,'Info on Coh Anal Stocks'!$A$6:$K$68,4,FALSE)</f>
        <v>Upriver Bright</v>
      </c>
      <c r="O1451" s="14">
        <f>VLOOKUP($C1451,'Info on Coh Anal Stocks'!$A$6:$K$68,5,FALSE)</f>
        <v>4</v>
      </c>
      <c r="P1451" s="14">
        <f>VLOOKUP($C1451,'Info on Coh Anal Stocks'!$A$6:$K$68,6,FALSE)</f>
        <v>2</v>
      </c>
      <c r="Q1451" s="14">
        <f>VLOOKUP($C1451,'Info on Coh Anal Stocks'!$A$6:$K$68,7,FALSE)</f>
        <v>4</v>
      </c>
      <c r="R1451" s="14">
        <f>VLOOKUP($C1451,'Info on Coh Anal Stocks'!$A$6:$K$68,8,FALSE)</f>
        <v>5</v>
      </c>
      <c r="S1451" s="14">
        <f>VLOOKUP($C1451,'Info on Coh Anal Stocks'!$A$6:$K$68,9,FALSE)</f>
        <v>0</v>
      </c>
      <c r="T1451" s="14">
        <f>VLOOKUP($C1451,'Info on Coh Anal Stocks'!$A$6:$K$68,10,FALSE)</f>
        <v>3</v>
      </c>
      <c r="U1451">
        <f t="shared" si="89"/>
        <v>1988</v>
      </c>
      <c r="V1451" s="14">
        <f>VLOOKUP($C1451,'Info on Coh Anal Stocks'!$A$6:$K$68,10,FALSE)</f>
        <v>3</v>
      </c>
      <c r="W1451" t="str">
        <f t="shared" si="90"/>
        <v>ocean</v>
      </c>
      <c r="X1451">
        <f t="shared" si="91"/>
        <v>0</v>
      </c>
    </row>
    <row r="1452" spans="1:24" x14ac:dyDescent="0.25">
      <c r="A1452" s="14" t="str">
        <f t="shared" si="88"/>
        <v>URB1988</v>
      </c>
      <c r="B1452" s="14" t="s">
        <v>36</v>
      </c>
      <c r="C1452" s="14" t="s">
        <v>89</v>
      </c>
      <c r="D1452" s="14">
        <v>1988</v>
      </c>
      <c r="E1452" s="14">
        <v>1.868823E-4</v>
      </c>
      <c r="F1452" s="14">
        <v>1.5737419999999999E-3</v>
      </c>
      <c r="G1452" s="14">
        <v>4.3775799999999998E-3</v>
      </c>
      <c r="H1452" s="14">
        <v>2</v>
      </c>
      <c r="I1452" s="14">
        <v>5</v>
      </c>
      <c r="J1452" s="14" t="s">
        <v>238</v>
      </c>
      <c r="K1452" s="14">
        <v>5</v>
      </c>
      <c r="L1452" s="14" t="str">
        <f>VLOOKUP($C1452,'Info on Coh Anal Stocks'!$A$6:$K$68,2,FALSE)</f>
        <v>CR</v>
      </c>
      <c r="M1452" s="14" t="str">
        <f>VLOOKUP($C1452,'Info on Coh Anal Stocks'!$A$6:$K$68,3,FALSE)</f>
        <v>UC</v>
      </c>
      <c r="N1452" s="14" t="str">
        <f>VLOOKUP($C1452,'Info on Coh Anal Stocks'!$A$6:$K$68,4,FALSE)</f>
        <v>Upriver Bright</v>
      </c>
      <c r="O1452" s="14">
        <f>VLOOKUP($C1452,'Info on Coh Anal Stocks'!$A$6:$K$68,5,FALSE)</f>
        <v>4</v>
      </c>
      <c r="P1452" s="14">
        <f>VLOOKUP($C1452,'Info on Coh Anal Stocks'!$A$6:$K$68,6,FALSE)</f>
        <v>2</v>
      </c>
      <c r="Q1452" s="14">
        <f>VLOOKUP($C1452,'Info on Coh Anal Stocks'!$A$6:$K$68,7,FALSE)</f>
        <v>4</v>
      </c>
      <c r="R1452" s="14">
        <f>VLOOKUP($C1452,'Info on Coh Anal Stocks'!$A$6:$K$68,8,FALSE)</f>
        <v>5</v>
      </c>
      <c r="S1452" s="14">
        <f>VLOOKUP($C1452,'Info on Coh Anal Stocks'!$A$6:$K$68,9,FALSE)</f>
        <v>0</v>
      </c>
      <c r="T1452" s="14">
        <f>VLOOKUP($C1452,'Info on Coh Anal Stocks'!$A$6:$K$68,10,FALSE)</f>
        <v>3</v>
      </c>
      <c r="U1452">
        <f t="shared" si="89"/>
        <v>1989</v>
      </c>
      <c r="V1452" s="14">
        <f>VLOOKUP($C1452,'Info on Coh Anal Stocks'!$A$6:$K$68,10,FALSE)</f>
        <v>3</v>
      </c>
      <c r="W1452" t="str">
        <f t="shared" si="90"/>
        <v>ocean</v>
      </c>
      <c r="X1452">
        <f t="shared" si="91"/>
        <v>0</v>
      </c>
    </row>
    <row r="1453" spans="1:24" x14ac:dyDescent="0.25">
      <c r="A1453" s="14" t="str">
        <f t="shared" si="88"/>
        <v>URB1989</v>
      </c>
      <c r="B1453" s="14" t="s">
        <v>36</v>
      </c>
      <c r="C1453" s="14" t="s">
        <v>89</v>
      </c>
      <c r="D1453" s="14">
        <v>1989</v>
      </c>
      <c r="E1453" s="14">
        <v>3.543539E-4</v>
      </c>
      <c r="F1453" s="14">
        <v>3.4766150000000002E-3</v>
      </c>
      <c r="G1453" s="14">
        <v>9.8531929999999997E-3</v>
      </c>
      <c r="H1453" s="14">
        <v>2</v>
      </c>
      <c r="I1453" s="14">
        <v>5</v>
      </c>
      <c r="J1453" s="14" t="s">
        <v>238</v>
      </c>
      <c r="K1453" s="14">
        <v>5</v>
      </c>
      <c r="L1453" s="14" t="str">
        <f>VLOOKUP($C1453,'Info on Coh Anal Stocks'!$A$6:$K$68,2,FALSE)</f>
        <v>CR</v>
      </c>
      <c r="M1453" s="14" t="str">
        <f>VLOOKUP($C1453,'Info on Coh Anal Stocks'!$A$6:$K$68,3,FALSE)</f>
        <v>UC</v>
      </c>
      <c r="N1453" s="14" t="str">
        <f>VLOOKUP($C1453,'Info on Coh Anal Stocks'!$A$6:$K$68,4,FALSE)</f>
        <v>Upriver Bright</v>
      </c>
      <c r="O1453" s="14">
        <f>VLOOKUP($C1453,'Info on Coh Anal Stocks'!$A$6:$K$68,5,FALSE)</f>
        <v>4</v>
      </c>
      <c r="P1453" s="14">
        <f>VLOOKUP($C1453,'Info on Coh Anal Stocks'!$A$6:$K$68,6,FALSE)</f>
        <v>2</v>
      </c>
      <c r="Q1453" s="14">
        <f>VLOOKUP($C1453,'Info on Coh Anal Stocks'!$A$6:$K$68,7,FALSE)</f>
        <v>4</v>
      </c>
      <c r="R1453" s="14">
        <f>VLOOKUP($C1453,'Info on Coh Anal Stocks'!$A$6:$K$68,8,FALSE)</f>
        <v>5</v>
      </c>
      <c r="S1453" s="14">
        <f>VLOOKUP($C1453,'Info on Coh Anal Stocks'!$A$6:$K$68,9,FALSE)</f>
        <v>0</v>
      </c>
      <c r="T1453" s="14">
        <f>VLOOKUP($C1453,'Info on Coh Anal Stocks'!$A$6:$K$68,10,FALSE)</f>
        <v>3</v>
      </c>
      <c r="U1453">
        <f t="shared" si="89"/>
        <v>1990</v>
      </c>
      <c r="V1453" s="14">
        <f>VLOOKUP($C1453,'Info on Coh Anal Stocks'!$A$6:$K$68,10,FALSE)</f>
        <v>3</v>
      </c>
      <c r="W1453" t="str">
        <f t="shared" si="90"/>
        <v>ocean</v>
      </c>
      <c r="X1453">
        <f t="shared" si="91"/>
        <v>0</v>
      </c>
    </row>
    <row r="1454" spans="1:24" x14ac:dyDescent="0.25">
      <c r="A1454" s="14" t="str">
        <f t="shared" si="88"/>
        <v>URB1990</v>
      </c>
      <c r="B1454" s="14" t="s">
        <v>36</v>
      </c>
      <c r="C1454" s="14" t="s">
        <v>89</v>
      </c>
      <c r="D1454" s="14">
        <v>1990</v>
      </c>
      <c r="E1454" s="14">
        <v>4.0381370000000001E-4</v>
      </c>
      <c r="F1454" s="14">
        <v>7.3916479999999998E-3</v>
      </c>
      <c r="G1454" s="14">
        <v>2.1367170000000001E-2</v>
      </c>
      <c r="H1454" s="14">
        <v>2</v>
      </c>
      <c r="I1454" s="14">
        <v>5</v>
      </c>
      <c r="J1454" s="14" t="s">
        <v>238</v>
      </c>
      <c r="K1454" s="14">
        <v>5</v>
      </c>
      <c r="L1454" s="14" t="str">
        <f>VLOOKUP($C1454,'Info on Coh Anal Stocks'!$A$6:$K$68,2,FALSE)</f>
        <v>CR</v>
      </c>
      <c r="M1454" s="14" t="str">
        <f>VLOOKUP($C1454,'Info on Coh Anal Stocks'!$A$6:$K$68,3,FALSE)</f>
        <v>UC</v>
      </c>
      <c r="N1454" s="14" t="str">
        <f>VLOOKUP($C1454,'Info on Coh Anal Stocks'!$A$6:$K$68,4,FALSE)</f>
        <v>Upriver Bright</v>
      </c>
      <c r="O1454" s="14">
        <f>VLOOKUP($C1454,'Info on Coh Anal Stocks'!$A$6:$K$68,5,FALSE)</f>
        <v>4</v>
      </c>
      <c r="P1454" s="14">
        <f>VLOOKUP($C1454,'Info on Coh Anal Stocks'!$A$6:$K$68,6,FALSE)</f>
        <v>2</v>
      </c>
      <c r="Q1454" s="14">
        <f>VLOOKUP($C1454,'Info on Coh Anal Stocks'!$A$6:$K$68,7,FALSE)</f>
        <v>4</v>
      </c>
      <c r="R1454" s="14">
        <f>VLOOKUP($C1454,'Info on Coh Anal Stocks'!$A$6:$K$68,8,FALSE)</f>
        <v>5</v>
      </c>
      <c r="S1454" s="14">
        <f>VLOOKUP($C1454,'Info on Coh Anal Stocks'!$A$6:$K$68,9,FALSE)</f>
        <v>0</v>
      </c>
      <c r="T1454" s="14">
        <f>VLOOKUP($C1454,'Info on Coh Anal Stocks'!$A$6:$K$68,10,FALSE)</f>
        <v>3</v>
      </c>
      <c r="U1454">
        <f t="shared" si="89"/>
        <v>1991</v>
      </c>
      <c r="V1454" s="14">
        <f>VLOOKUP($C1454,'Info on Coh Anal Stocks'!$A$6:$K$68,10,FALSE)</f>
        <v>3</v>
      </c>
      <c r="W1454" t="str">
        <f t="shared" si="90"/>
        <v>ocean</v>
      </c>
      <c r="X1454">
        <f t="shared" si="91"/>
        <v>0</v>
      </c>
    </row>
    <row r="1455" spans="1:24" x14ac:dyDescent="0.25">
      <c r="A1455" s="14" t="str">
        <f t="shared" si="88"/>
        <v>URB1991</v>
      </c>
      <c r="B1455" s="14" t="s">
        <v>36</v>
      </c>
      <c r="C1455" s="14" t="s">
        <v>89</v>
      </c>
      <c r="D1455" s="14">
        <v>1991</v>
      </c>
      <c r="E1455" s="19">
        <v>6.2042369999999999E-5</v>
      </c>
      <c r="F1455" s="14">
        <v>5.3862389999999999E-4</v>
      </c>
      <c r="G1455" s="14">
        <v>1.556609E-3</v>
      </c>
      <c r="H1455" s="14">
        <v>2</v>
      </c>
      <c r="I1455" s="14">
        <v>5</v>
      </c>
      <c r="J1455" s="14" t="s">
        <v>238</v>
      </c>
      <c r="K1455" s="14">
        <v>5</v>
      </c>
      <c r="L1455" s="14" t="str">
        <f>VLOOKUP($C1455,'Info on Coh Anal Stocks'!$A$6:$K$68,2,FALSE)</f>
        <v>CR</v>
      </c>
      <c r="M1455" s="14" t="str">
        <f>VLOOKUP($C1455,'Info on Coh Anal Stocks'!$A$6:$K$68,3,FALSE)</f>
        <v>UC</v>
      </c>
      <c r="N1455" s="14" t="str">
        <f>VLOOKUP($C1455,'Info on Coh Anal Stocks'!$A$6:$K$68,4,FALSE)</f>
        <v>Upriver Bright</v>
      </c>
      <c r="O1455" s="14">
        <f>VLOOKUP($C1455,'Info on Coh Anal Stocks'!$A$6:$K$68,5,FALSE)</f>
        <v>4</v>
      </c>
      <c r="P1455" s="14">
        <f>VLOOKUP($C1455,'Info on Coh Anal Stocks'!$A$6:$K$68,6,FALSE)</f>
        <v>2</v>
      </c>
      <c r="Q1455" s="14">
        <f>VLOOKUP($C1455,'Info on Coh Anal Stocks'!$A$6:$K$68,7,FALSE)</f>
        <v>4</v>
      </c>
      <c r="R1455" s="14">
        <f>VLOOKUP($C1455,'Info on Coh Anal Stocks'!$A$6:$K$68,8,FALSE)</f>
        <v>5</v>
      </c>
      <c r="S1455" s="14">
        <f>VLOOKUP($C1455,'Info on Coh Anal Stocks'!$A$6:$K$68,9,FALSE)</f>
        <v>0</v>
      </c>
      <c r="T1455" s="14">
        <f>VLOOKUP($C1455,'Info on Coh Anal Stocks'!$A$6:$K$68,10,FALSE)</f>
        <v>3</v>
      </c>
      <c r="U1455">
        <f t="shared" si="89"/>
        <v>1992</v>
      </c>
      <c r="V1455" s="14">
        <f>VLOOKUP($C1455,'Info on Coh Anal Stocks'!$A$6:$K$68,10,FALSE)</f>
        <v>3</v>
      </c>
      <c r="W1455" t="str">
        <f t="shared" si="90"/>
        <v>ocean</v>
      </c>
      <c r="X1455">
        <f t="shared" si="91"/>
        <v>0</v>
      </c>
    </row>
    <row r="1456" spans="1:24" x14ac:dyDescent="0.25">
      <c r="A1456" s="14" t="str">
        <f t="shared" si="88"/>
        <v>URB1992</v>
      </c>
      <c r="B1456" s="14" t="s">
        <v>36</v>
      </c>
      <c r="C1456" s="14" t="s">
        <v>89</v>
      </c>
      <c r="D1456" s="14">
        <v>1992</v>
      </c>
      <c r="E1456" s="14">
        <v>3.5936820000000001E-4</v>
      </c>
      <c r="F1456" s="14">
        <v>2.8460690000000001E-3</v>
      </c>
      <c r="G1456" s="14">
        <v>7.6619339999999996E-3</v>
      </c>
      <c r="H1456" s="14">
        <v>2</v>
      </c>
      <c r="I1456" s="14">
        <v>5</v>
      </c>
      <c r="J1456" s="14" t="s">
        <v>238</v>
      </c>
      <c r="K1456" s="14">
        <v>5</v>
      </c>
      <c r="L1456" s="14" t="str">
        <f>VLOOKUP($C1456,'Info on Coh Anal Stocks'!$A$6:$K$68,2,FALSE)</f>
        <v>CR</v>
      </c>
      <c r="M1456" s="14" t="str">
        <f>VLOOKUP($C1456,'Info on Coh Anal Stocks'!$A$6:$K$68,3,FALSE)</f>
        <v>UC</v>
      </c>
      <c r="N1456" s="14" t="str">
        <f>VLOOKUP($C1456,'Info on Coh Anal Stocks'!$A$6:$K$68,4,FALSE)</f>
        <v>Upriver Bright</v>
      </c>
      <c r="O1456" s="14">
        <f>VLOOKUP($C1456,'Info on Coh Anal Stocks'!$A$6:$K$68,5,FALSE)</f>
        <v>4</v>
      </c>
      <c r="P1456" s="14">
        <f>VLOOKUP($C1456,'Info on Coh Anal Stocks'!$A$6:$K$68,6,FALSE)</f>
        <v>2</v>
      </c>
      <c r="Q1456" s="14">
        <f>VLOOKUP($C1456,'Info on Coh Anal Stocks'!$A$6:$K$68,7,FALSE)</f>
        <v>4</v>
      </c>
      <c r="R1456" s="14">
        <f>VLOOKUP($C1456,'Info on Coh Anal Stocks'!$A$6:$K$68,8,FALSE)</f>
        <v>5</v>
      </c>
      <c r="S1456" s="14">
        <f>VLOOKUP($C1456,'Info on Coh Anal Stocks'!$A$6:$K$68,9,FALSE)</f>
        <v>0</v>
      </c>
      <c r="T1456" s="14">
        <f>VLOOKUP($C1456,'Info on Coh Anal Stocks'!$A$6:$K$68,10,FALSE)</f>
        <v>3</v>
      </c>
      <c r="U1456">
        <f t="shared" si="89"/>
        <v>1993</v>
      </c>
      <c r="V1456" s="14">
        <f>VLOOKUP($C1456,'Info on Coh Anal Stocks'!$A$6:$K$68,10,FALSE)</f>
        <v>3</v>
      </c>
      <c r="W1456" t="str">
        <f t="shared" si="90"/>
        <v>ocean</v>
      </c>
      <c r="X1456">
        <f t="shared" si="91"/>
        <v>0</v>
      </c>
    </row>
    <row r="1457" spans="1:24" x14ac:dyDescent="0.25">
      <c r="A1457" s="14" t="str">
        <f t="shared" si="88"/>
        <v>URB1993</v>
      </c>
      <c r="B1457" s="14" t="s">
        <v>36</v>
      </c>
      <c r="C1457" s="14" t="s">
        <v>89</v>
      </c>
      <c r="D1457" s="14">
        <v>1993</v>
      </c>
      <c r="E1457" s="14">
        <v>8.5807539999999995E-4</v>
      </c>
      <c r="F1457" s="14">
        <v>9.4584170000000002E-3</v>
      </c>
      <c r="G1457" s="14">
        <v>2.582073E-2</v>
      </c>
      <c r="H1457" s="14">
        <v>2</v>
      </c>
      <c r="I1457" s="14">
        <v>5</v>
      </c>
      <c r="J1457" s="14" t="s">
        <v>238</v>
      </c>
      <c r="K1457" s="14">
        <v>5</v>
      </c>
      <c r="L1457" s="14" t="str">
        <f>VLOOKUP($C1457,'Info on Coh Anal Stocks'!$A$6:$K$68,2,FALSE)</f>
        <v>CR</v>
      </c>
      <c r="M1457" s="14" t="str">
        <f>VLOOKUP($C1457,'Info on Coh Anal Stocks'!$A$6:$K$68,3,FALSE)</f>
        <v>UC</v>
      </c>
      <c r="N1457" s="14" t="str">
        <f>VLOOKUP($C1457,'Info on Coh Anal Stocks'!$A$6:$K$68,4,FALSE)</f>
        <v>Upriver Bright</v>
      </c>
      <c r="O1457" s="14">
        <f>VLOOKUP($C1457,'Info on Coh Anal Stocks'!$A$6:$K$68,5,FALSE)</f>
        <v>4</v>
      </c>
      <c r="P1457" s="14">
        <f>VLOOKUP($C1457,'Info on Coh Anal Stocks'!$A$6:$K$68,6,FALSE)</f>
        <v>2</v>
      </c>
      <c r="Q1457" s="14">
        <f>VLOOKUP($C1457,'Info on Coh Anal Stocks'!$A$6:$K$68,7,FALSE)</f>
        <v>4</v>
      </c>
      <c r="R1457" s="14">
        <f>VLOOKUP($C1457,'Info on Coh Anal Stocks'!$A$6:$K$68,8,FALSE)</f>
        <v>5</v>
      </c>
      <c r="S1457" s="14">
        <f>VLOOKUP($C1457,'Info on Coh Anal Stocks'!$A$6:$K$68,9,FALSE)</f>
        <v>0</v>
      </c>
      <c r="T1457" s="14">
        <f>VLOOKUP($C1457,'Info on Coh Anal Stocks'!$A$6:$K$68,10,FALSE)</f>
        <v>3</v>
      </c>
      <c r="U1457">
        <f t="shared" si="89"/>
        <v>1994</v>
      </c>
      <c r="V1457" s="14">
        <f>VLOOKUP($C1457,'Info on Coh Anal Stocks'!$A$6:$K$68,10,FALSE)</f>
        <v>3</v>
      </c>
      <c r="W1457" t="str">
        <f t="shared" si="90"/>
        <v>ocean</v>
      </c>
      <c r="X1457">
        <f t="shared" si="91"/>
        <v>0</v>
      </c>
    </row>
    <row r="1458" spans="1:24" x14ac:dyDescent="0.25">
      <c r="A1458" s="14" t="str">
        <f t="shared" ref="A1458:A1521" si="92">CONCATENATE(C1458,D1458)</f>
        <v>URB1994</v>
      </c>
      <c r="B1458" s="14" t="s">
        <v>36</v>
      </c>
      <c r="C1458" s="14" t="s">
        <v>89</v>
      </c>
      <c r="D1458" s="14">
        <v>1994</v>
      </c>
      <c r="E1458" s="19">
        <v>4.6143219999999997E-5</v>
      </c>
      <c r="F1458" s="14">
        <v>7.3030079999999997E-4</v>
      </c>
      <c r="G1458" s="14">
        <v>2.069492E-3</v>
      </c>
      <c r="H1458" s="14">
        <v>2</v>
      </c>
      <c r="I1458" s="14">
        <v>5</v>
      </c>
      <c r="J1458" s="14" t="s">
        <v>238</v>
      </c>
      <c r="K1458" s="14">
        <v>5</v>
      </c>
      <c r="L1458" s="14" t="str">
        <f>VLOOKUP($C1458,'Info on Coh Anal Stocks'!$A$6:$K$68,2,FALSE)</f>
        <v>CR</v>
      </c>
      <c r="M1458" s="14" t="str">
        <f>VLOOKUP($C1458,'Info on Coh Anal Stocks'!$A$6:$K$68,3,FALSE)</f>
        <v>UC</v>
      </c>
      <c r="N1458" s="14" t="str">
        <f>VLOOKUP($C1458,'Info on Coh Anal Stocks'!$A$6:$K$68,4,FALSE)</f>
        <v>Upriver Bright</v>
      </c>
      <c r="O1458" s="14">
        <f>VLOOKUP($C1458,'Info on Coh Anal Stocks'!$A$6:$K$68,5,FALSE)</f>
        <v>4</v>
      </c>
      <c r="P1458" s="14">
        <f>VLOOKUP($C1458,'Info on Coh Anal Stocks'!$A$6:$K$68,6,FALSE)</f>
        <v>2</v>
      </c>
      <c r="Q1458" s="14">
        <f>VLOOKUP($C1458,'Info on Coh Anal Stocks'!$A$6:$K$68,7,FALSE)</f>
        <v>4</v>
      </c>
      <c r="R1458" s="14">
        <f>VLOOKUP($C1458,'Info on Coh Anal Stocks'!$A$6:$K$68,8,FALSE)</f>
        <v>5</v>
      </c>
      <c r="S1458" s="14">
        <f>VLOOKUP($C1458,'Info on Coh Anal Stocks'!$A$6:$K$68,9,FALSE)</f>
        <v>0</v>
      </c>
      <c r="T1458" s="14">
        <f>VLOOKUP($C1458,'Info on Coh Anal Stocks'!$A$6:$K$68,10,FALSE)</f>
        <v>3</v>
      </c>
      <c r="U1458">
        <f t="shared" si="89"/>
        <v>1995</v>
      </c>
      <c r="V1458" s="14">
        <f>VLOOKUP($C1458,'Info on Coh Anal Stocks'!$A$6:$K$68,10,FALSE)</f>
        <v>3</v>
      </c>
      <c r="W1458" t="str">
        <f t="shared" ref="W1458:W1521" si="93">IF(S1458=0,"ocean","stream")</f>
        <v>ocean</v>
      </c>
      <c r="X1458">
        <f t="shared" ref="X1458:X1521" si="94">IF(EXACT(I1458,"na"),"na",I1458-K1458)</f>
        <v>0</v>
      </c>
    </row>
    <row r="1459" spans="1:24" x14ac:dyDescent="0.25">
      <c r="A1459" s="14" t="str">
        <f t="shared" si="92"/>
        <v>URB1995</v>
      </c>
      <c r="B1459" s="14" t="s">
        <v>36</v>
      </c>
      <c r="C1459" s="14" t="s">
        <v>89</v>
      </c>
      <c r="D1459" s="14">
        <v>1995</v>
      </c>
      <c r="E1459" s="14">
        <v>5.4580709999999997E-4</v>
      </c>
      <c r="F1459" s="14">
        <v>1.131512E-2</v>
      </c>
      <c r="G1459" s="14">
        <v>3.2706069999999997E-2</v>
      </c>
      <c r="H1459" s="14">
        <v>2</v>
      </c>
      <c r="I1459" s="14">
        <v>5</v>
      </c>
      <c r="J1459" s="14" t="s">
        <v>238</v>
      </c>
      <c r="K1459" s="14">
        <v>5</v>
      </c>
      <c r="L1459" s="14" t="str">
        <f>VLOOKUP($C1459,'Info on Coh Anal Stocks'!$A$6:$K$68,2,FALSE)</f>
        <v>CR</v>
      </c>
      <c r="M1459" s="14" t="str">
        <f>VLOOKUP($C1459,'Info on Coh Anal Stocks'!$A$6:$K$68,3,FALSE)</f>
        <v>UC</v>
      </c>
      <c r="N1459" s="14" t="str">
        <f>VLOOKUP($C1459,'Info on Coh Anal Stocks'!$A$6:$K$68,4,FALSE)</f>
        <v>Upriver Bright</v>
      </c>
      <c r="O1459" s="14">
        <f>VLOOKUP($C1459,'Info on Coh Anal Stocks'!$A$6:$K$68,5,FALSE)</f>
        <v>4</v>
      </c>
      <c r="P1459" s="14">
        <f>VLOOKUP($C1459,'Info on Coh Anal Stocks'!$A$6:$K$68,6,FALSE)</f>
        <v>2</v>
      </c>
      <c r="Q1459" s="14">
        <f>VLOOKUP($C1459,'Info on Coh Anal Stocks'!$A$6:$K$68,7,FALSE)</f>
        <v>4</v>
      </c>
      <c r="R1459" s="14">
        <f>VLOOKUP($C1459,'Info on Coh Anal Stocks'!$A$6:$K$68,8,FALSE)</f>
        <v>5</v>
      </c>
      <c r="S1459" s="14">
        <f>VLOOKUP($C1459,'Info on Coh Anal Stocks'!$A$6:$K$68,9,FALSE)</f>
        <v>0</v>
      </c>
      <c r="T1459" s="14">
        <f>VLOOKUP($C1459,'Info on Coh Anal Stocks'!$A$6:$K$68,10,FALSE)</f>
        <v>3</v>
      </c>
      <c r="U1459">
        <f t="shared" si="89"/>
        <v>1996</v>
      </c>
      <c r="V1459" s="14">
        <f>VLOOKUP($C1459,'Info on Coh Anal Stocks'!$A$6:$K$68,10,FALSE)</f>
        <v>3</v>
      </c>
      <c r="W1459" t="str">
        <f t="shared" si="93"/>
        <v>ocean</v>
      </c>
      <c r="X1459">
        <f t="shared" si="94"/>
        <v>0</v>
      </c>
    </row>
    <row r="1460" spans="1:24" x14ac:dyDescent="0.25">
      <c r="A1460" s="14" t="str">
        <f t="shared" si="92"/>
        <v>URB1996</v>
      </c>
      <c r="B1460" s="14" t="s">
        <v>36</v>
      </c>
      <c r="C1460" s="14" t="s">
        <v>89</v>
      </c>
      <c r="D1460" s="14">
        <v>1996</v>
      </c>
      <c r="E1460" s="14">
        <v>2.047559E-4</v>
      </c>
      <c r="F1460" s="14">
        <v>2.5794220000000001E-3</v>
      </c>
      <c r="G1460" s="14">
        <v>7.0074480000000003E-3</v>
      </c>
      <c r="H1460" s="14">
        <v>2</v>
      </c>
      <c r="I1460" s="14">
        <v>5</v>
      </c>
      <c r="J1460" s="14" t="s">
        <v>238</v>
      </c>
      <c r="K1460" s="14">
        <v>5</v>
      </c>
      <c r="L1460" s="14" t="str">
        <f>VLOOKUP($C1460,'Info on Coh Anal Stocks'!$A$6:$K$68,2,FALSE)</f>
        <v>CR</v>
      </c>
      <c r="M1460" s="14" t="str">
        <f>VLOOKUP($C1460,'Info on Coh Anal Stocks'!$A$6:$K$68,3,FALSE)</f>
        <v>UC</v>
      </c>
      <c r="N1460" s="14" t="str">
        <f>VLOOKUP($C1460,'Info on Coh Anal Stocks'!$A$6:$K$68,4,FALSE)</f>
        <v>Upriver Bright</v>
      </c>
      <c r="O1460" s="14">
        <f>VLOOKUP($C1460,'Info on Coh Anal Stocks'!$A$6:$K$68,5,FALSE)</f>
        <v>4</v>
      </c>
      <c r="P1460" s="14">
        <f>VLOOKUP($C1460,'Info on Coh Anal Stocks'!$A$6:$K$68,6,FALSE)</f>
        <v>2</v>
      </c>
      <c r="Q1460" s="14">
        <f>VLOOKUP($C1460,'Info on Coh Anal Stocks'!$A$6:$K$68,7,FALSE)</f>
        <v>4</v>
      </c>
      <c r="R1460" s="14">
        <f>VLOOKUP($C1460,'Info on Coh Anal Stocks'!$A$6:$K$68,8,FALSE)</f>
        <v>5</v>
      </c>
      <c r="S1460" s="14">
        <f>VLOOKUP($C1460,'Info on Coh Anal Stocks'!$A$6:$K$68,9,FALSE)</f>
        <v>0</v>
      </c>
      <c r="T1460" s="14">
        <f>VLOOKUP($C1460,'Info on Coh Anal Stocks'!$A$6:$K$68,10,FALSE)</f>
        <v>3</v>
      </c>
      <c r="U1460">
        <f t="shared" ref="U1460:U1523" si="95">IF($S1460=0,($D1460+1),($D1460+2))</f>
        <v>1997</v>
      </c>
      <c r="V1460" s="14">
        <f>VLOOKUP($C1460,'Info on Coh Anal Stocks'!$A$6:$K$68,10,FALSE)</f>
        <v>3</v>
      </c>
      <c r="W1460" t="str">
        <f t="shared" si="93"/>
        <v>ocean</v>
      </c>
      <c r="X1460">
        <f t="shared" si="94"/>
        <v>0</v>
      </c>
    </row>
    <row r="1461" spans="1:24" x14ac:dyDescent="0.25">
      <c r="A1461" s="14" t="str">
        <f t="shared" si="92"/>
        <v>URB1997</v>
      </c>
      <c r="B1461" s="14" t="s">
        <v>36</v>
      </c>
      <c r="C1461" s="14" t="s">
        <v>89</v>
      </c>
      <c r="D1461" s="14">
        <v>1997</v>
      </c>
      <c r="E1461" s="14">
        <v>1.2514850000000001E-4</v>
      </c>
      <c r="F1461" s="14">
        <v>1.3920359999999999E-3</v>
      </c>
      <c r="G1461" s="14">
        <v>3.9674990000000002E-3</v>
      </c>
      <c r="H1461" s="14">
        <v>2</v>
      </c>
      <c r="I1461" s="14">
        <v>5</v>
      </c>
      <c r="J1461" s="14" t="s">
        <v>238</v>
      </c>
      <c r="K1461" s="14">
        <v>5</v>
      </c>
      <c r="L1461" s="14" t="str">
        <f>VLOOKUP($C1461,'Info on Coh Anal Stocks'!$A$6:$K$68,2,FALSE)</f>
        <v>CR</v>
      </c>
      <c r="M1461" s="14" t="str">
        <f>VLOOKUP($C1461,'Info on Coh Anal Stocks'!$A$6:$K$68,3,FALSE)</f>
        <v>UC</v>
      </c>
      <c r="N1461" s="14" t="str">
        <f>VLOOKUP($C1461,'Info on Coh Anal Stocks'!$A$6:$K$68,4,FALSE)</f>
        <v>Upriver Bright</v>
      </c>
      <c r="O1461" s="14">
        <f>VLOOKUP($C1461,'Info on Coh Anal Stocks'!$A$6:$K$68,5,FALSE)</f>
        <v>4</v>
      </c>
      <c r="P1461" s="14">
        <f>VLOOKUP($C1461,'Info on Coh Anal Stocks'!$A$6:$K$68,6,FALSE)</f>
        <v>2</v>
      </c>
      <c r="Q1461" s="14">
        <f>VLOOKUP($C1461,'Info on Coh Anal Stocks'!$A$6:$K$68,7,FALSE)</f>
        <v>4</v>
      </c>
      <c r="R1461" s="14">
        <f>VLOOKUP($C1461,'Info on Coh Anal Stocks'!$A$6:$K$68,8,FALSE)</f>
        <v>5</v>
      </c>
      <c r="S1461" s="14">
        <f>VLOOKUP($C1461,'Info on Coh Anal Stocks'!$A$6:$K$68,9,FALSE)</f>
        <v>0</v>
      </c>
      <c r="T1461" s="14">
        <f>VLOOKUP($C1461,'Info on Coh Anal Stocks'!$A$6:$K$68,10,FALSE)</f>
        <v>3</v>
      </c>
      <c r="U1461">
        <f t="shared" si="95"/>
        <v>1998</v>
      </c>
      <c r="V1461" s="14">
        <f>VLOOKUP($C1461,'Info on Coh Anal Stocks'!$A$6:$K$68,10,FALSE)</f>
        <v>3</v>
      </c>
      <c r="W1461" t="str">
        <f t="shared" si="93"/>
        <v>ocean</v>
      </c>
      <c r="X1461">
        <f t="shared" si="94"/>
        <v>0</v>
      </c>
    </row>
    <row r="1462" spans="1:24" x14ac:dyDescent="0.25">
      <c r="A1462" s="14" t="str">
        <f t="shared" si="92"/>
        <v>URB1998</v>
      </c>
      <c r="B1462" s="14" t="s">
        <v>36</v>
      </c>
      <c r="C1462" s="14" t="s">
        <v>89</v>
      </c>
      <c r="D1462" s="14">
        <v>1998</v>
      </c>
      <c r="E1462" s="14">
        <v>2.5796560000000002E-4</v>
      </c>
      <c r="F1462" s="14">
        <v>5.2894889999999996E-3</v>
      </c>
      <c r="G1462" s="14">
        <v>1.5255899999999999E-2</v>
      </c>
      <c r="H1462" s="14">
        <v>2</v>
      </c>
      <c r="I1462" s="14">
        <v>5</v>
      </c>
      <c r="J1462" s="14" t="s">
        <v>238</v>
      </c>
      <c r="K1462" s="14">
        <v>5</v>
      </c>
      <c r="L1462" s="14" t="str">
        <f>VLOOKUP($C1462,'Info on Coh Anal Stocks'!$A$6:$K$68,2,FALSE)</f>
        <v>CR</v>
      </c>
      <c r="M1462" s="14" t="str">
        <f>VLOOKUP($C1462,'Info on Coh Anal Stocks'!$A$6:$K$68,3,FALSE)</f>
        <v>UC</v>
      </c>
      <c r="N1462" s="14" t="str">
        <f>VLOOKUP($C1462,'Info on Coh Anal Stocks'!$A$6:$K$68,4,FALSE)</f>
        <v>Upriver Bright</v>
      </c>
      <c r="O1462" s="14">
        <f>VLOOKUP($C1462,'Info on Coh Anal Stocks'!$A$6:$K$68,5,FALSE)</f>
        <v>4</v>
      </c>
      <c r="P1462" s="14">
        <f>VLOOKUP($C1462,'Info on Coh Anal Stocks'!$A$6:$K$68,6,FALSE)</f>
        <v>2</v>
      </c>
      <c r="Q1462" s="14">
        <f>VLOOKUP($C1462,'Info on Coh Anal Stocks'!$A$6:$K$68,7,FALSE)</f>
        <v>4</v>
      </c>
      <c r="R1462" s="14">
        <f>VLOOKUP($C1462,'Info on Coh Anal Stocks'!$A$6:$K$68,8,FALSE)</f>
        <v>5</v>
      </c>
      <c r="S1462" s="14">
        <f>VLOOKUP($C1462,'Info on Coh Anal Stocks'!$A$6:$K$68,9,FALSE)</f>
        <v>0</v>
      </c>
      <c r="T1462" s="14">
        <f>VLOOKUP($C1462,'Info on Coh Anal Stocks'!$A$6:$K$68,10,FALSE)</f>
        <v>3</v>
      </c>
      <c r="U1462">
        <f t="shared" si="95"/>
        <v>1999</v>
      </c>
      <c r="V1462" s="14">
        <f>VLOOKUP($C1462,'Info on Coh Anal Stocks'!$A$6:$K$68,10,FALSE)</f>
        <v>3</v>
      </c>
      <c r="W1462" t="str">
        <f t="shared" si="93"/>
        <v>ocean</v>
      </c>
      <c r="X1462">
        <f t="shared" si="94"/>
        <v>0</v>
      </c>
    </row>
    <row r="1463" spans="1:24" x14ac:dyDescent="0.25">
      <c r="A1463" s="14" t="str">
        <f t="shared" si="92"/>
        <v>URB1999</v>
      </c>
      <c r="B1463" s="14" t="s">
        <v>36</v>
      </c>
      <c r="C1463" s="14" t="s">
        <v>89</v>
      </c>
      <c r="D1463" s="14">
        <v>1999</v>
      </c>
      <c r="E1463" s="14">
        <v>2.328574E-4</v>
      </c>
      <c r="F1463" s="14">
        <v>4.9238149999999998E-3</v>
      </c>
      <c r="G1463" s="14">
        <v>1.41333E-2</v>
      </c>
      <c r="H1463" s="14">
        <v>2</v>
      </c>
      <c r="I1463" s="14">
        <v>5</v>
      </c>
      <c r="J1463" s="14" t="s">
        <v>238</v>
      </c>
      <c r="K1463" s="14">
        <v>5</v>
      </c>
      <c r="L1463" s="14" t="str">
        <f>VLOOKUP($C1463,'Info on Coh Anal Stocks'!$A$6:$K$68,2,FALSE)</f>
        <v>CR</v>
      </c>
      <c r="M1463" s="14" t="str">
        <f>VLOOKUP($C1463,'Info on Coh Anal Stocks'!$A$6:$K$68,3,FALSE)</f>
        <v>UC</v>
      </c>
      <c r="N1463" s="14" t="str">
        <f>VLOOKUP($C1463,'Info on Coh Anal Stocks'!$A$6:$K$68,4,FALSE)</f>
        <v>Upriver Bright</v>
      </c>
      <c r="O1463" s="14">
        <f>VLOOKUP($C1463,'Info on Coh Anal Stocks'!$A$6:$K$68,5,FALSE)</f>
        <v>4</v>
      </c>
      <c r="P1463" s="14">
        <f>VLOOKUP($C1463,'Info on Coh Anal Stocks'!$A$6:$K$68,6,FALSE)</f>
        <v>2</v>
      </c>
      <c r="Q1463" s="14">
        <f>VLOOKUP($C1463,'Info on Coh Anal Stocks'!$A$6:$K$68,7,FALSE)</f>
        <v>4</v>
      </c>
      <c r="R1463" s="14">
        <f>VLOOKUP($C1463,'Info on Coh Anal Stocks'!$A$6:$K$68,8,FALSE)</f>
        <v>5</v>
      </c>
      <c r="S1463" s="14">
        <f>VLOOKUP($C1463,'Info on Coh Anal Stocks'!$A$6:$K$68,9,FALSE)</f>
        <v>0</v>
      </c>
      <c r="T1463" s="14">
        <f>VLOOKUP($C1463,'Info on Coh Anal Stocks'!$A$6:$K$68,10,FALSE)</f>
        <v>3</v>
      </c>
      <c r="U1463">
        <f t="shared" si="95"/>
        <v>2000</v>
      </c>
      <c r="V1463" s="14">
        <f>VLOOKUP($C1463,'Info on Coh Anal Stocks'!$A$6:$K$68,10,FALSE)</f>
        <v>3</v>
      </c>
      <c r="W1463" t="str">
        <f t="shared" si="93"/>
        <v>ocean</v>
      </c>
      <c r="X1463">
        <f t="shared" si="94"/>
        <v>0</v>
      </c>
    </row>
    <row r="1464" spans="1:24" x14ac:dyDescent="0.25">
      <c r="A1464" s="14" t="str">
        <f t="shared" si="92"/>
        <v>URB2000</v>
      </c>
      <c r="B1464" s="14" t="s">
        <v>36</v>
      </c>
      <c r="C1464" s="14" t="s">
        <v>89</v>
      </c>
      <c r="D1464" s="14">
        <v>2000</v>
      </c>
      <c r="E1464" s="14">
        <v>1.3398770000000001E-4</v>
      </c>
      <c r="F1464" s="14">
        <v>1.6862559999999999E-3</v>
      </c>
      <c r="G1464" s="14">
        <v>4.8057100000000004E-3</v>
      </c>
      <c r="H1464" s="14">
        <v>2</v>
      </c>
      <c r="I1464" s="14">
        <v>5</v>
      </c>
      <c r="J1464" s="14" t="s">
        <v>238</v>
      </c>
      <c r="K1464" s="14">
        <v>5</v>
      </c>
      <c r="L1464" s="14" t="str">
        <f>VLOOKUP($C1464,'Info on Coh Anal Stocks'!$A$6:$K$68,2,FALSE)</f>
        <v>CR</v>
      </c>
      <c r="M1464" s="14" t="str">
        <f>VLOOKUP($C1464,'Info on Coh Anal Stocks'!$A$6:$K$68,3,FALSE)</f>
        <v>UC</v>
      </c>
      <c r="N1464" s="14" t="str">
        <f>VLOOKUP($C1464,'Info on Coh Anal Stocks'!$A$6:$K$68,4,FALSE)</f>
        <v>Upriver Bright</v>
      </c>
      <c r="O1464" s="14">
        <f>VLOOKUP($C1464,'Info on Coh Anal Stocks'!$A$6:$K$68,5,FALSE)</f>
        <v>4</v>
      </c>
      <c r="P1464" s="14">
        <f>VLOOKUP($C1464,'Info on Coh Anal Stocks'!$A$6:$K$68,6,FALSE)</f>
        <v>2</v>
      </c>
      <c r="Q1464" s="14">
        <f>VLOOKUP($C1464,'Info on Coh Anal Stocks'!$A$6:$K$68,7,FALSE)</f>
        <v>4</v>
      </c>
      <c r="R1464" s="14">
        <f>VLOOKUP($C1464,'Info on Coh Anal Stocks'!$A$6:$K$68,8,FALSE)</f>
        <v>5</v>
      </c>
      <c r="S1464" s="14">
        <f>VLOOKUP($C1464,'Info on Coh Anal Stocks'!$A$6:$K$68,9,FALSE)</f>
        <v>0</v>
      </c>
      <c r="T1464" s="14">
        <f>VLOOKUP($C1464,'Info on Coh Anal Stocks'!$A$6:$K$68,10,FALSE)</f>
        <v>3</v>
      </c>
      <c r="U1464">
        <f t="shared" si="95"/>
        <v>2001</v>
      </c>
      <c r="V1464" s="14">
        <f>VLOOKUP($C1464,'Info on Coh Anal Stocks'!$A$6:$K$68,10,FALSE)</f>
        <v>3</v>
      </c>
      <c r="W1464" t="str">
        <f t="shared" si="93"/>
        <v>ocean</v>
      </c>
      <c r="X1464">
        <f t="shared" si="94"/>
        <v>0</v>
      </c>
    </row>
    <row r="1465" spans="1:24" x14ac:dyDescent="0.25">
      <c r="A1465" s="14" t="str">
        <f t="shared" si="92"/>
        <v>URB2001</v>
      </c>
      <c r="B1465" s="14" t="s">
        <v>36</v>
      </c>
      <c r="C1465" s="14" t="s">
        <v>89</v>
      </c>
      <c r="D1465" s="14">
        <v>2001</v>
      </c>
      <c r="E1465" s="14">
        <v>2.8011179999999999E-4</v>
      </c>
      <c r="F1465" s="14">
        <v>6.5940169999999998E-3</v>
      </c>
      <c r="G1465" s="14">
        <v>1.8616890000000001E-2</v>
      </c>
      <c r="H1465" s="14">
        <v>2</v>
      </c>
      <c r="I1465" s="14">
        <v>5</v>
      </c>
      <c r="J1465" s="14" t="s">
        <v>238</v>
      </c>
      <c r="K1465" s="14">
        <v>5</v>
      </c>
      <c r="L1465" s="14" t="str">
        <f>VLOOKUP($C1465,'Info on Coh Anal Stocks'!$A$6:$K$68,2,FALSE)</f>
        <v>CR</v>
      </c>
      <c r="M1465" s="14" t="str">
        <f>VLOOKUP($C1465,'Info on Coh Anal Stocks'!$A$6:$K$68,3,FALSE)</f>
        <v>UC</v>
      </c>
      <c r="N1465" s="14" t="str">
        <f>VLOOKUP($C1465,'Info on Coh Anal Stocks'!$A$6:$K$68,4,FALSE)</f>
        <v>Upriver Bright</v>
      </c>
      <c r="O1465" s="14">
        <f>VLOOKUP($C1465,'Info on Coh Anal Stocks'!$A$6:$K$68,5,FALSE)</f>
        <v>4</v>
      </c>
      <c r="P1465" s="14">
        <f>VLOOKUP($C1465,'Info on Coh Anal Stocks'!$A$6:$K$68,6,FALSE)</f>
        <v>2</v>
      </c>
      <c r="Q1465" s="14">
        <f>VLOOKUP($C1465,'Info on Coh Anal Stocks'!$A$6:$K$68,7,FALSE)</f>
        <v>4</v>
      </c>
      <c r="R1465" s="14">
        <f>VLOOKUP($C1465,'Info on Coh Anal Stocks'!$A$6:$K$68,8,FALSE)</f>
        <v>5</v>
      </c>
      <c r="S1465" s="14">
        <f>VLOOKUP($C1465,'Info on Coh Anal Stocks'!$A$6:$K$68,9,FALSE)</f>
        <v>0</v>
      </c>
      <c r="T1465" s="14">
        <f>VLOOKUP($C1465,'Info on Coh Anal Stocks'!$A$6:$K$68,10,FALSE)</f>
        <v>3</v>
      </c>
      <c r="U1465">
        <f t="shared" si="95"/>
        <v>2002</v>
      </c>
      <c r="V1465" s="14">
        <f>VLOOKUP($C1465,'Info on Coh Anal Stocks'!$A$6:$K$68,10,FALSE)</f>
        <v>3</v>
      </c>
      <c r="W1465" t="str">
        <f t="shared" si="93"/>
        <v>ocean</v>
      </c>
      <c r="X1465">
        <f t="shared" si="94"/>
        <v>0</v>
      </c>
    </row>
    <row r="1466" spans="1:24" x14ac:dyDescent="0.25">
      <c r="A1466" s="14" t="str">
        <f t="shared" si="92"/>
        <v>URB2002</v>
      </c>
      <c r="B1466" s="14" t="s">
        <v>36</v>
      </c>
      <c r="C1466" s="14" t="s">
        <v>89</v>
      </c>
      <c r="D1466" s="14">
        <v>2002</v>
      </c>
      <c r="E1466" s="14">
        <v>1.733622E-4</v>
      </c>
      <c r="F1466" s="14">
        <v>2.0885679999999998E-3</v>
      </c>
      <c r="G1466" s="14">
        <v>5.6826580000000002E-3</v>
      </c>
      <c r="H1466" s="14">
        <v>2</v>
      </c>
      <c r="I1466" s="14">
        <v>5</v>
      </c>
      <c r="J1466" s="14" t="s">
        <v>238</v>
      </c>
      <c r="K1466" s="14">
        <v>5</v>
      </c>
      <c r="L1466" s="14" t="str">
        <f>VLOOKUP($C1466,'Info on Coh Anal Stocks'!$A$6:$K$68,2,FALSE)</f>
        <v>CR</v>
      </c>
      <c r="M1466" s="14" t="str">
        <f>VLOOKUP($C1466,'Info on Coh Anal Stocks'!$A$6:$K$68,3,FALSE)</f>
        <v>UC</v>
      </c>
      <c r="N1466" s="14" t="str">
        <f>VLOOKUP($C1466,'Info on Coh Anal Stocks'!$A$6:$K$68,4,FALSE)</f>
        <v>Upriver Bright</v>
      </c>
      <c r="O1466" s="14">
        <f>VLOOKUP($C1466,'Info on Coh Anal Stocks'!$A$6:$K$68,5,FALSE)</f>
        <v>4</v>
      </c>
      <c r="P1466" s="14">
        <f>VLOOKUP($C1466,'Info on Coh Anal Stocks'!$A$6:$K$68,6,FALSE)</f>
        <v>2</v>
      </c>
      <c r="Q1466" s="14">
        <f>VLOOKUP($C1466,'Info on Coh Anal Stocks'!$A$6:$K$68,7,FALSE)</f>
        <v>4</v>
      </c>
      <c r="R1466" s="14">
        <f>VLOOKUP($C1466,'Info on Coh Anal Stocks'!$A$6:$K$68,8,FALSE)</f>
        <v>5</v>
      </c>
      <c r="S1466" s="14">
        <f>VLOOKUP($C1466,'Info on Coh Anal Stocks'!$A$6:$K$68,9,FALSE)</f>
        <v>0</v>
      </c>
      <c r="T1466" s="14">
        <f>VLOOKUP($C1466,'Info on Coh Anal Stocks'!$A$6:$K$68,10,FALSE)</f>
        <v>3</v>
      </c>
      <c r="U1466">
        <f t="shared" si="95"/>
        <v>2003</v>
      </c>
      <c r="V1466" s="14">
        <f>VLOOKUP($C1466,'Info on Coh Anal Stocks'!$A$6:$K$68,10,FALSE)</f>
        <v>3</v>
      </c>
      <c r="W1466" t="str">
        <f t="shared" si="93"/>
        <v>ocean</v>
      </c>
      <c r="X1466">
        <f t="shared" si="94"/>
        <v>0</v>
      </c>
    </row>
    <row r="1467" spans="1:24" x14ac:dyDescent="0.25">
      <c r="A1467" s="14" t="str">
        <f t="shared" si="92"/>
        <v>URB2003</v>
      </c>
      <c r="B1467" s="14" t="s">
        <v>36</v>
      </c>
      <c r="C1467" s="14" t="s">
        <v>89</v>
      </c>
      <c r="D1467" s="14">
        <v>2003</v>
      </c>
      <c r="E1467" s="19">
        <v>9.9789820000000006E-5</v>
      </c>
      <c r="F1467" s="14">
        <v>9.1058709999999995E-4</v>
      </c>
      <c r="G1467" s="14">
        <v>2.4379039999999999E-3</v>
      </c>
      <c r="H1467" s="14">
        <v>2</v>
      </c>
      <c r="I1467" s="14">
        <v>5</v>
      </c>
      <c r="J1467" s="14" t="s">
        <v>238</v>
      </c>
      <c r="K1467" s="14">
        <v>5</v>
      </c>
      <c r="L1467" s="14" t="str">
        <f>VLOOKUP($C1467,'Info on Coh Anal Stocks'!$A$6:$K$68,2,FALSE)</f>
        <v>CR</v>
      </c>
      <c r="M1467" s="14" t="str">
        <f>VLOOKUP($C1467,'Info on Coh Anal Stocks'!$A$6:$K$68,3,FALSE)</f>
        <v>UC</v>
      </c>
      <c r="N1467" s="14" t="str">
        <f>VLOOKUP($C1467,'Info on Coh Anal Stocks'!$A$6:$K$68,4,FALSE)</f>
        <v>Upriver Bright</v>
      </c>
      <c r="O1467" s="14">
        <f>VLOOKUP($C1467,'Info on Coh Anal Stocks'!$A$6:$K$68,5,FALSE)</f>
        <v>4</v>
      </c>
      <c r="P1467" s="14">
        <f>VLOOKUP($C1467,'Info on Coh Anal Stocks'!$A$6:$K$68,6,FALSE)</f>
        <v>2</v>
      </c>
      <c r="Q1467" s="14">
        <f>VLOOKUP($C1467,'Info on Coh Anal Stocks'!$A$6:$K$68,7,FALSE)</f>
        <v>4</v>
      </c>
      <c r="R1467" s="14">
        <f>VLOOKUP($C1467,'Info on Coh Anal Stocks'!$A$6:$K$68,8,FALSE)</f>
        <v>5</v>
      </c>
      <c r="S1467" s="14">
        <f>VLOOKUP($C1467,'Info on Coh Anal Stocks'!$A$6:$K$68,9,FALSE)</f>
        <v>0</v>
      </c>
      <c r="T1467" s="14">
        <f>VLOOKUP($C1467,'Info on Coh Anal Stocks'!$A$6:$K$68,10,FALSE)</f>
        <v>3</v>
      </c>
      <c r="U1467">
        <f t="shared" si="95"/>
        <v>2004</v>
      </c>
      <c r="V1467" s="14">
        <f>VLOOKUP($C1467,'Info on Coh Anal Stocks'!$A$6:$K$68,10,FALSE)</f>
        <v>3</v>
      </c>
      <c r="W1467" t="str">
        <f t="shared" si="93"/>
        <v>ocean</v>
      </c>
      <c r="X1467">
        <f t="shared" si="94"/>
        <v>0</v>
      </c>
    </row>
    <row r="1468" spans="1:24" x14ac:dyDescent="0.25">
      <c r="A1468" s="14" t="str">
        <f t="shared" si="92"/>
        <v>URB2004</v>
      </c>
      <c r="B1468" s="14" t="s">
        <v>36</v>
      </c>
      <c r="C1468" s="14" t="s">
        <v>89</v>
      </c>
      <c r="D1468" s="14">
        <v>2004</v>
      </c>
      <c r="E1468" s="19">
        <v>5.6803009999999999E-5</v>
      </c>
      <c r="F1468" s="14">
        <v>3.1399930000000002E-4</v>
      </c>
      <c r="G1468" s="14">
        <v>8.2749240000000001E-4</v>
      </c>
      <c r="H1468" s="14">
        <v>2</v>
      </c>
      <c r="I1468" s="14">
        <v>5</v>
      </c>
      <c r="J1468" s="14" t="s">
        <v>238</v>
      </c>
      <c r="K1468" s="14">
        <v>5</v>
      </c>
      <c r="L1468" s="14" t="str">
        <f>VLOOKUP($C1468,'Info on Coh Anal Stocks'!$A$6:$K$68,2,FALSE)</f>
        <v>CR</v>
      </c>
      <c r="M1468" s="14" t="str">
        <f>VLOOKUP($C1468,'Info on Coh Anal Stocks'!$A$6:$K$68,3,FALSE)</f>
        <v>UC</v>
      </c>
      <c r="N1468" s="14" t="str">
        <f>VLOOKUP($C1468,'Info on Coh Anal Stocks'!$A$6:$K$68,4,FALSE)</f>
        <v>Upriver Bright</v>
      </c>
      <c r="O1468" s="14">
        <f>VLOOKUP($C1468,'Info on Coh Anal Stocks'!$A$6:$K$68,5,FALSE)</f>
        <v>4</v>
      </c>
      <c r="P1468" s="14">
        <f>VLOOKUP($C1468,'Info on Coh Anal Stocks'!$A$6:$K$68,6,FALSE)</f>
        <v>2</v>
      </c>
      <c r="Q1468" s="14">
        <f>VLOOKUP($C1468,'Info on Coh Anal Stocks'!$A$6:$K$68,7,FALSE)</f>
        <v>4</v>
      </c>
      <c r="R1468" s="14">
        <f>VLOOKUP($C1468,'Info on Coh Anal Stocks'!$A$6:$K$68,8,FALSE)</f>
        <v>5</v>
      </c>
      <c r="S1468" s="14">
        <f>VLOOKUP($C1468,'Info on Coh Anal Stocks'!$A$6:$K$68,9,FALSE)</f>
        <v>0</v>
      </c>
      <c r="T1468" s="14">
        <f>VLOOKUP($C1468,'Info on Coh Anal Stocks'!$A$6:$K$68,10,FALSE)</f>
        <v>3</v>
      </c>
      <c r="U1468">
        <f t="shared" si="95"/>
        <v>2005</v>
      </c>
      <c r="V1468" s="14">
        <f>VLOOKUP($C1468,'Info on Coh Anal Stocks'!$A$6:$K$68,10,FALSE)</f>
        <v>3</v>
      </c>
      <c r="W1468" t="str">
        <f t="shared" si="93"/>
        <v>ocean</v>
      </c>
      <c r="X1468">
        <f t="shared" si="94"/>
        <v>0</v>
      </c>
    </row>
    <row r="1469" spans="1:24" x14ac:dyDescent="0.25">
      <c r="A1469" s="14" t="str">
        <f t="shared" si="92"/>
        <v>URB2005</v>
      </c>
      <c r="B1469" s="14" t="s">
        <v>36</v>
      </c>
      <c r="C1469" s="14" t="s">
        <v>89</v>
      </c>
      <c r="D1469" s="14">
        <v>2005</v>
      </c>
      <c r="E1469" s="14">
        <v>1.1936060000000001E-3</v>
      </c>
      <c r="F1469" s="14">
        <v>1.0255500000000001E-2</v>
      </c>
      <c r="G1469" s="14">
        <v>2.6967069999999999E-2</v>
      </c>
      <c r="H1469" s="14">
        <v>2</v>
      </c>
      <c r="I1469" s="14">
        <v>5</v>
      </c>
      <c r="J1469" s="14" t="s">
        <v>238</v>
      </c>
      <c r="K1469" s="14">
        <v>5</v>
      </c>
      <c r="L1469" s="14" t="str">
        <f>VLOOKUP($C1469,'Info on Coh Anal Stocks'!$A$6:$K$68,2,FALSE)</f>
        <v>CR</v>
      </c>
      <c r="M1469" s="14" t="str">
        <f>VLOOKUP($C1469,'Info on Coh Anal Stocks'!$A$6:$K$68,3,FALSE)</f>
        <v>UC</v>
      </c>
      <c r="N1469" s="14" t="str">
        <f>VLOOKUP($C1469,'Info on Coh Anal Stocks'!$A$6:$K$68,4,FALSE)</f>
        <v>Upriver Bright</v>
      </c>
      <c r="O1469" s="14">
        <f>VLOOKUP($C1469,'Info on Coh Anal Stocks'!$A$6:$K$68,5,FALSE)</f>
        <v>4</v>
      </c>
      <c r="P1469" s="14">
        <f>VLOOKUP($C1469,'Info on Coh Anal Stocks'!$A$6:$K$68,6,FALSE)</f>
        <v>2</v>
      </c>
      <c r="Q1469" s="14">
        <f>VLOOKUP($C1469,'Info on Coh Anal Stocks'!$A$6:$K$68,7,FALSE)</f>
        <v>4</v>
      </c>
      <c r="R1469" s="14">
        <f>VLOOKUP($C1469,'Info on Coh Anal Stocks'!$A$6:$K$68,8,FALSE)</f>
        <v>5</v>
      </c>
      <c r="S1469" s="14">
        <f>VLOOKUP($C1469,'Info on Coh Anal Stocks'!$A$6:$K$68,9,FALSE)</f>
        <v>0</v>
      </c>
      <c r="T1469" s="14">
        <f>VLOOKUP($C1469,'Info on Coh Anal Stocks'!$A$6:$K$68,10,FALSE)</f>
        <v>3</v>
      </c>
      <c r="U1469">
        <f t="shared" si="95"/>
        <v>2006</v>
      </c>
      <c r="V1469" s="14">
        <f>VLOOKUP($C1469,'Info on Coh Anal Stocks'!$A$6:$K$68,10,FALSE)</f>
        <v>3</v>
      </c>
      <c r="W1469" t="str">
        <f t="shared" si="93"/>
        <v>ocean</v>
      </c>
      <c r="X1469">
        <f t="shared" si="94"/>
        <v>0</v>
      </c>
    </row>
    <row r="1470" spans="1:24" x14ac:dyDescent="0.25">
      <c r="A1470" s="14" t="str">
        <f t="shared" si="92"/>
        <v>URB2006</v>
      </c>
      <c r="B1470" s="14" t="s">
        <v>36</v>
      </c>
      <c r="C1470" s="14" t="s">
        <v>89</v>
      </c>
      <c r="D1470" s="14">
        <v>2006</v>
      </c>
      <c r="E1470" s="19">
        <v>9.6844330000000006E-5</v>
      </c>
      <c r="F1470" s="14">
        <v>4.7828360000000002E-4</v>
      </c>
      <c r="G1470" s="14">
        <v>1.325796E-3</v>
      </c>
      <c r="H1470" s="14">
        <v>2</v>
      </c>
      <c r="I1470" s="14">
        <v>5</v>
      </c>
      <c r="J1470" s="14" t="s">
        <v>238</v>
      </c>
      <c r="K1470" s="14">
        <v>5</v>
      </c>
      <c r="L1470" s="14" t="str">
        <f>VLOOKUP($C1470,'Info on Coh Anal Stocks'!$A$6:$K$68,2,FALSE)</f>
        <v>CR</v>
      </c>
      <c r="M1470" s="14" t="str">
        <f>VLOOKUP($C1470,'Info on Coh Anal Stocks'!$A$6:$K$68,3,FALSE)</f>
        <v>UC</v>
      </c>
      <c r="N1470" s="14" t="str">
        <f>VLOOKUP($C1470,'Info on Coh Anal Stocks'!$A$6:$K$68,4,FALSE)</f>
        <v>Upriver Bright</v>
      </c>
      <c r="O1470" s="14">
        <f>VLOOKUP($C1470,'Info on Coh Anal Stocks'!$A$6:$K$68,5,FALSE)</f>
        <v>4</v>
      </c>
      <c r="P1470" s="14">
        <f>VLOOKUP($C1470,'Info on Coh Anal Stocks'!$A$6:$K$68,6,FALSE)</f>
        <v>2</v>
      </c>
      <c r="Q1470" s="14">
        <f>VLOOKUP($C1470,'Info on Coh Anal Stocks'!$A$6:$K$68,7,FALSE)</f>
        <v>4</v>
      </c>
      <c r="R1470" s="14">
        <f>VLOOKUP($C1470,'Info on Coh Anal Stocks'!$A$6:$K$68,8,FALSE)</f>
        <v>5</v>
      </c>
      <c r="S1470" s="14">
        <f>VLOOKUP($C1470,'Info on Coh Anal Stocks'!$A$6:$K$68,9,FALSE)</f>
        <v>0</v>
      </c>
      <c r="T1470" s="14">
        <f>VLOOKUP($C1470,'Info on Coh Anal Stocks'!$A$6:$K$68,10,FALSE)</f>
        <v>3</v>
      </c>
      <c r="U1470">
        <f t="shared" si="95"/>
        <v>2007</v>
      </c>
      <c r="V1470" s="14">
        <f>VLOOKUP($C1470,'Info on Coh Anal Stocks'!$A$6:$K$68,10,FALSE)</f>
        <v>3</v>
      </c>
      <c r="W1470" t="str">
        <f t="shared" si="93"/>
        <v>ocean</v>
      </c>
      <c r="X1470">
        <f t="shared" si="94"/>
        <v>0</v>
      </c>
    </row>
    <row r="1471" spans="1:24" x14ac:dyDescent="0.25">
      <c r="A1471" s="14" t="str">
        <f t="shared" si="92"/>
        <v>URB2007</v>
      </c>
      <c r="B1471" s="14" t="s">
        <v>36</v>
      </c>
      <c r="C1471" s="14" t="s">
        <v>89</v>
      </c>
      <c r="D1471" s="14">
        <v>2007</v>
      </c>
      <c r="E1471" s="14">
        <v>1.090637E-3</v>
      </c>
      <c r="F1471" s="14">
        <v>1.0346569999999999E-2</v>
      </c>
      <c r="G1471" s="14">
        <v>2.7653580000000001E-2</v>
      </c>
      <c r="H1471" s="14">
        <v>2</v>
      </c>
      <c r="I1471" s="14">
        <v>5</v>
      </c>
      <c r="J1471" s="14" t="s">
        <v>238</v>
      </c>
      <c r="K1471" s="14">
        <v>5</v>
      </c>
      <c r="L1471" s="14" t="str">
        <f>VLOOKUP($C1471,'Info on Coh Anal Stocks'!$A$6:$K$68,2,FALSE)</f>
        <v>CR</v>
      </c>
      <c r="M1471" s="14" t="str">
        <f>VLOOKUP($C1471,'Info on Coh Anal Stocks'!$A$6:$K$68,3,FALSE)</f>
        <v>UC</v>
      </c>
      <c r="N1471" s="14" t="str">
        <f>VLOOKUP($C1471,'Info on Coh Anal Stocks'!$A$6:$K$68,4,FALSE)</f>
        <v>Upriver Bright</v>
      </c>
      <c r="O1471" s="14">
        <f>VLOOKUP($C1471,'Info on Coh Anal Stocks'!$A$6:$K$68,5,FALSE)</f>
        <v>4</v>
      </c>
      <c r="P1471" s="14">
        <f>VLOOKUP($C1471,'Info on Coh Anal Stocks'!$A$6:$K$68,6,FALSE)</f>
        <v>2</v>
      </c>
      <c r="Q1471" s="14">
        <f>VLOOKUP($C1471,'Info on Coh Anal Stocks'!$A$6:$K$68,7,FALSE)</f>
        <v>4</v>
      </c>
      <c r="R1471" s="14">
        <f>VLOOKUP($C1471,'Info on Coh Anal Stocks'!$A$6:$K$68,8,FALSE)</f>
        <v>5</v>
      </c>
      <c r="S1471" s="14">
        <f>VLOOKUP($C1471,'Info on Coh Anal Stocks'!$A$6:$K$68,9,FALSE)</f>
        <v>0</v>
      </c>
      <c r="T1471" s="14">
        <f>VLOOKUP($C1471,'Info on Coh Anal Stocks'!$A$6:$K$68,10,FALSE)</f>
        <v>3</v>
      </c>
      <c r="U1471">
        <f t="shared" si="95"/>
        <v>2008</v>
      </c>
      <c r="V1471" s="14">
        <f>VLOOKUP($C1471,'Info on Coh Anal Stocks'!$A$6:$K$68,10,FALSE)</f>
        <v>3</v>
      </c>
      <c r="W1471" t="str">
        <f t="shared" si="93"/>
        <v>ocean</v>
      </c>
      <c r="X1471">
        <f t="shared" si="94"/>
        <v>0</v>
      </c>
    </row>
    <row r="1472" spans="1:24" x14ac:dyDescent="0.25">
      <c r="A1472" s="14" t="str">
        <f t="shared" si="92"/>
        <v>URB2008</v>
      </c>
      <c r="B1472" s="14" t="s">
        <v>36</v>
      </c>
      <c r="C1472" s="14" t="s">
        <v>89</v>
      </c>
      <c r="D1472" s="14">
        <v>2008</v>
      </c>
      <c r="E1472" s="14">
        <v>5.8478610000000004E-4</v>
      </c>
      <c r="F1472" s="14">
        <v>3.8186679999999999E-3</v>
      </c>
      <c r="G1472" s="14">
        <v>9.7444630000000001E-3</v>
      </c>
      <c r="H1472" s="14">
        <v>2</v>
      </c>
      <c r="I1472" s="14">
        <v>5</v>
      </c>
      <c r="J1472" s="14" t="s">
        <v>238</v>
      </c>
      <c r="K1472" s="14">
        <v>5</v>
      </c>
      <c r="L1472" s="14" t="str">
        <f>VLOOKUP($C1472,'Info on Coh Anal Stocks'!$A$6:$K$68,2,FALSE)</f>
        <v>CR</v>
      </c>
      <c r="M1472" s="14" t="str">
        <f>VLOOKUP($C1472,'Info on Coh Anal Stocks'!$A$6:$K$68,3,FALSE)</f>
        <v>UC</v>
      </c>
      <c r="N1472" s="14" t="str">
        <f>VLOOKUP($C1472,'Info on Coh Anal Stocks'!$A$6:$K$68,4,FALSE)</f>
        <v>Upriver Bright</v>
      </c>
      <c r="O1472" s="14">
        <f>VLOOKUP($C1472,'Info on Coh Anal Stocks'!$A$6:$K$68,5,FALSE)</f>
        <v>4</v>
      </c>
      <c r="P1472" s="14">
        <f>VLOOKUP($C1472,'Info on Coh Anal Stocks'!$A$6:$K$68,6,FALSE)</f>
        <v>2</v>
      </c>
      <c r="Q1472" s="14">
        <f>VLOOKUP($C1472,'Info on Coh Anal Stocks'!$A$6:$K$68,7,FALSE)</f>
        <v>4</v>
      </c>
      <c r="R1472" s="14">
        <f>VLOOKUP($C1472,'Info on Coh Anal Stocks'!$A$6:$K$68,8,FALSE)</f>
        <v>5</v>
      </c>
      <c r="S1472" s="14">
        <f>VLOOKUP($C1472,'Info on Coh Anal Stocks'!$A$6:$K$68,9,FALSE)</f>
        <v>0</v>
      </c>
      <c r="T1472" s="14">
        <f>VLOOKUP($C1472,'Info on Coh Anal Stocks'!$A$6:$K$68,10,FALSE)</f>
        <v>3</v>
      </c>
      <c r="U1472">
        <f t="shared" si="95"/>
        <v>2009</v>
      </c>
      <c r="V1472" s="14">
        <f>VLOOKUP($C1472,'Info on Coh Anal Stocks'!$A$6:$K$68,10,FALSE)</f>
        <v>3</v>
      </c>
      <c r="W1472" t="str">
        <f t="shared" si="93"/>
        <v>ocean</v>
      </c>
      <c r="X1472">
        <f t="shared" si="94"/>
        <v>0</v>
      </c>
    </row>
    <row r="1473" spans="1:24" x14ac:dyDescent="0.25">
      <c r="A1473" s="14" t="str">
        <f t="shared" si="92"/>
        <v>URB2009</v>
      </c>
      <c r="B1473" s="14" t="s">
        <v>36</v>
      </c>
      <c r="C1473" s="14" t="s">
        <v>89</v>
      </c>
      <c r="D1473" s="14">
        <v>2009</v>
      </c>
      <c r="E1473" s="14">
        <v>1.0888689999999999E-3</v>
      </c>
      <c r="F1473" s="14">
        <v>1.382242E-2</v>
      </c>
      <c r="G1473" s="14">
        <v>3.8056140000000002E-2</v>
      </c>
      <c r="H1473" s="14">
        <v>2</v>
      </c>
      <c r="I1473" s="14">
        <v>5</v>
      </c>
      <c r="J1473" s="14" t="s">
        <v>238</v>
      </c>
      <c r="K1473" s="14">
        <v>5</v>
      </c>
      <c r="L1473" s="14" t="str">
        <f>VLOOKUP($C1473,'Info on Coh Anal Stocks'!$A$6:$K$68,2,FALSE)</f>
        <v>CR</v>
      </c>
      <c r="M1473" s="14" t="str">
        <f>VLOOKUP($C1473,'Info on Coh Anal Stocks'!$A$6:$K$68,3,FALSE)</f>
        <v>UC</v>
      </c>
      <c r="N1473" s="14" t="str">
        <f>VLOOKUP($C1473,'Info on Coh Anal Stocks'!$A$6:$K$68,4,FALSE)</f>
        <v>Upriver Bright</v>
      </c>
      <c r="O1473" s="14">
        <f>VLOOKUP($C1473,'Info on Coh Anal Stocks'!$A$6:$K$68,5,FALSE)</f>
        <v>4</v>
      </c>
      <c r="P1473" s="14">
        <f>VLOOKUP($C1473,'Info on Coh Anal Stocks'!$A$6:$K$68,6,FALSE)</f>
        <v>2</v>
      </c>
      <c r="Q1473" s="14">
        <f>VLOOKUP($C1473,'Info on Coh Anal Stocks'!$A$6:$K$68,7,FALSE)</f>
        <v>4</v>
      </c>
      <c r="R1473" s="14">
        <f>VLOOKUP($C1473,'Info on Coh Anal Stocks'!$A$6:$K$68,8,FALSE)</f>
        <v>5</v>
      </c>
      <c r="S1473" s="14">
        <f>VLOOKUP($C1473,'Info on Coh Anal Stocks'!$A$6:$K$68,9,FALSE)</f>
        <v>0</v>
      </c>
      <c r="T1473" s="14">
        <f>VLOOKUP($C1473,'Info on Coh Anal Stocks'!$A$6:$K$68,10,FALSE)</f>
        <v>3</v>
      </c>
      <c r="U1473">
        <f t="shared" si="95"/>
        <v>2010</v>
      </c>
      <c r="V1473" s="14">
        <f>VLOOKUP($C1473,'Info on Coh Anal Stocks'!$A$6:$K$68,10,FALSE)</f>
        <v>3</v>
      </c>
      <c r="W1473" t="str">
        <f t="shared" si="93"/>
        <v>ocean</v>
      </c>
      <c r="X1473">
        <f t="shared" si="94"/>
        <v>0</v>
      </c>
    </row>
    <row r="1474" spans="1:24" x14ac:dyDescent="0.25">
      <c r="A1474" s="14" t="str">
        <f t="shared" si="92"/>
        <v>URB2010</v>
      </c>
      <c r="B1474" s="14" t="s">
        <v>36</v>
      </c>
      <c r="C1474" s="14" t="s">
        <v>89</v>
      </c>
      <c r="D1474" s="14">
        <v>2010</v>
      </c>
      <c r="E1474" s="14">
        <v>2.6841439999999999E-3</v>
      </c>
      <c r="F1474" s="14">
        <v>2.9582919999999999E-2</v>
      </c>
      <c r="G1474" s="14">
        <v>7.9217880000000004E-2</v>
      </c>
      <c r="H1474" s="14">
        <v>2</v>
      </c>
      <c r="I1474" s="14">
        <v>5</v>
      </c>
      <c r="J1474" s="14" t="s">
        <v>238</v>
      </c>
      <c r="K1474" s="14">
        <v>5</v>
      </c>
      <c r="L1474" s="14" t="str">
        <f>VLOOKUP($C1474,'Info on Coh Anal Stocks'!$A$6:$K$68,2,FALSE)</f>
        <v>CR</v>
      </c>
      <c r="M1474" s="14" t="str">
        <f>VLOOKUP($C1474,'Info on Coh Anal Stocks'!$A$6:$K$68,3,FALSE)</f>
        <v>UC</v>
      </c>
      <c r="N1474" s="14" t="str">
        <f>VLOOKUP($C1474,'Info on Coh Anal Stocks'!$A$6:$K$68,4,FALSE)</f>
        <v>Upriver Bright</v>
      </c>
      <c r="O1474" s="14">
        <f>VLOOKUP($C1474,'Info on Coh Anal Stocks'!$A$6:$K$68,5,FALSE)</f>
        <v>4</v>
      </c>
      <c r="P1474" s="14">
        <f>VLOOKUP($C1474,'Info on Coh Anal Stocks'!$A$6:$K$68,6,FALSE)</f>
        <v>2</v>
      </c>
      <c r="Q1474" s="14">
        <f>VLOOKUP($C1474,'Info on Coh Anal Stocks'!$A$6:$K$68,7,FALSE)</f>
        <v>4</v>
      </c>
      <c r="R1474" s="14">
        <f>VLOOKUP($C1474,'Info on Coh Anal Stocks'!$A$6:$K$68,8,FALSE)</f>
        <v>5</v>
      </c>
      <c r="S1474" s="14">
        <f>VLOOKUP($C1474,'Info on Coh Anal Stocks'!$A$6:$K$68,9,FALSE)</f>
        <v>0</v>
      </c>
      <c r="T1474" s="14">
        <f>VLOOKUP($C1474,'Info on Coh Anal Stocks'!$A$6:$K$68,10,FALSE)</f>
        <v>3</v>
      </c>
      <c r="U1474">
        <f t="shared" si="95"/>
        <v>2011</v>
      </c>
      <c r="V1474" s="14">
        <f>VLOOKUP($C1474,'Info on Coh Anal Stocks'!$A$6:$K$68,10,FALSE)</f>
        <v>3</v>
      </c>
      <c r="W1474" t="str">
        <f t="shared" si="93"/>
        <v>ocean</v>
      </c>
      <c r="X1474">
        <f t="shared" si="94"/>
        <v>0</v>
      </c>
    </row>
    <row r="1475" spans="1:24" x14ac:dyDescent="0.25">
      <c r="A1475" s="14" t="str">
        <f t="shared" si="92"/>
        <v>URB2011</v>
      </c>
      <c r="B1475" s="14" t="s">
        <v>36</v>
      </c>
      <c r="C1475" s="14" t="s">
        <v>89</v>
      </c>
      <c r="D1475" s="14">
        <v>2011</v>
      </c>
      <c r="E1475" s="14">
        <v>7.7442310000000003E-4</v>
      </c>
      <c r="F1475" s="14">
        <v>1.041138E-2</v>
      </c>
      <c r="G1475" s="14">
        <v>3.2984930000000003E-2</v>
      </c>
      <c r="H1475" s="14">
        <v>2</v>
      </c>
      <c r="I1475" s="14">
        <v>5</v>
      </c>
      <c r="J1475" s="14" t="s">
        <v>239</v>
      </c>
      <c r="K1475" s="14">
        <v>4</v>
      </c>
      <c r="L1475" s="14" t="str">
        <f>VLOOKUP($C1475,'Info on Coh Anal Stocks'!$A$6:$K$68,2,FALSE)</f>
        <v>CR</v>
      </c>
      <c r="M1475" s="14" t="str">
        <f>VLOOKUP($C1475,'Info on Coh Anal Stocks'!$A$6:$K$68,3,FALSE)</f>
        <v>UC</v>
      </c>
      <c r="N1475" s="14" t="str">
        <f>VLOOKUP($C1475,'Info on Coh Anal Stocks'!$A$6:$K$68,4,FALSE)</f>
        <v>Upriver Bright</v>
      </c>
      <c r="O1475" s="14">
        <f>VLOOKUP($C1475,'Info on Coh Anal Stocks'!$A$6:$K$68,5,FALSE)</f>
        <v>4</v>
      </c>
      <c r="P1475" s="14">
        <f>VLOOKUP($C1475,'Info on Coh Anal Stocks'!$A$6:$K$68,6,FALSE)</f>
        <v>2</v>
      </c>
      <c r="Q1475" s="14">
        <f>VLOOKUP($C1475,'Info on Coh Anal Stocks'!$A$6:$K$68,7,FALSE)</f>
        <v>4</v>
      </c>
      <c r="R1475" s="14">
        <f>VLOOKUP($C1475,'Info on Coh Anal Stocks'!$A$6:$K$68,8,FALSE)</f>
        <v>5</v>
      </c>
      <c r="S1475" s="14">
        <f>VLOOKUP($C1475,'Info on Coh Anal Stocks'!$A$6:$K$68,9,FALSE)</f>
        <v>0</v>
      </c>
      <c r="T1475" s="14">
        <f>VLOOKUP($C1475,'Info on Coh Anal Stocks'!$A$6:$K$68,10,FALSE)</f>
        <v>3</v>
      </c>
      <c r="U1475">
        <f t="shared" si="95"/>
        <v>2012</v>
      </c>
      <c r="V1475" s="14">
        <f>VLOOKUP($C1475,'Info on Coh Anal Stocks'!$A$6:$K$68,10,FALSE)</f>
        <v>3</v>
      </c>
      <c r="W1475" t="str">
        <f t="shared" si="93"/>
        <v>ocean</v>
      </c>
      <c r="X1475">
        <f t="shared" si="94"/>
        <v>1</v>
      </c>
    </row>
    <row r="1476" spans="1:24" x14ac:dyDescent="0.25">
      <c r="A1476" s="14" t="str">
        <f t="shared" si="92"/>
        <v>URB2012</v>
      </c>
      <c r="B1476" s="14" t="s">
        <v>36</v>
      </c>
      <c r="C1476" s="14" t="s">
        <v>89</v>
      </c>
      <c r="D1476" s="14">
        <v>2012</v>
      </c>
      <c r="E1476" s="14">
        <v>2.7606079999999999E-3</v>
      </c>
      <c r="F1476" s="14">
        <v>9.4242409999999999E-3</v>
      </c>
      <c r="G1476" s="14">
        <v>6.2453830000000002E-2</v>
      </c>
      <c r="H1476" s="14">
        <v>2</v>
      </c>
      <c r="I1476" s="14">
        <v>5</v>
      </c>
      <c r="J1476" s="14" t="s">
        <v>239</v>
      </c>
      <c r="K1476" s="14">
        <v>3</v>
      </c>
      <c r="L1476" s="14" t="str">
        <f>VLOOKUP($C1476,'Info on Coh Anal Stocks'!$A$6:$K$68,2,FALSE)</f>
        <v>CR</v>
      </c>
      <c r="M1476" s="14" t="str">
        <f>VLOOKUP($C1476,'Info on Coh Anal Stocks'!$A$6:$K$68,3,FALSE)</f>
        <v>UC</v>
      </c>
      <c r="N1476" s="14" t="str">
        <f>VLOOKUP($C1476,'Info on Coh Anal Stocks'!$A$6:$K$68,4,FALSE)</f>
        <v>Upriver Bright</v>
      </c>
      <c r="O1476" s="14">
        <f>VLOOKUP($C1476,'Info on Coh Anal Stocks'!$A$6:$K$68,5,FALSE)</f>
        <v>4</v>
      </c>
      <c r="P1476" s="14">
        <f>VLOOKUP($C1476,'Info on Coh Anal Stocks'!$A$6:$K$68,6,FALSE)</f>
        <v>2</v>
      </c>
      <c r="Q1476" s="14">
        <f>VLOOKUP($C1476,'Info on Coh Anal Stocks'!$A$6:$K$68,7,FALSE)</f>
        <v>4</v>
      </c>
      <c r="R1476" s="14">
        <f>VLOOKUP($C1476,'Info on Coh Anal Stocks'!$A$6:$K$68,8,FALSE)</f>
        <v>5</v>
      </c>
      <c r="S1476" s="14">
        <f>VLOOKUP($C1476,'Info on Coh Anal Stocks'!$A$6:$K$68,9,FALSE)</f>
        <v>0</v>
      </c>
      <c r="T1476" s="14">
        <f>VLOOKUP($C1476,'Info on Coh Anal Stocks'!$A$6:$K$68,10,FALSE)</f>
        <v>3</v>
      </c>
      <c r="U1476">
        <f t="shared" si="95"/>
        <v>2013</v>
      </c>
      <c r="V1476" s="14">
        <f>VLOOKUP($C1476,'Info on Coh Anal Stocks'!$A$6:$K$68,10,FALSE)</f>
        <v>3</v>
      </c>
      <c r="W1476" t="str">
        <f t="shared" si="93"/>
        <v>ocean</v>
      </c>
      <c r="X1476">
        <f t="shared" si="94"/>
        <v>2</v>
      </c>
    </row>
    <row r="1477" spans="1:24" x14ac:dyDescent="0.25">
      <c r="A1477" s="14" t="str">
        <f t="shared" si="92"/>
        <v>URB2013</v>
      </c>
      <c r="B1477" s="14" t="s">
        <v>36</v>
      </c>
      <c r="C1477" s="14" t="s">
        <v>89</v>
      </c>
      <c r="D1477" s="14">
        <v>2013</v>
      </c>
      <c r="E1477" s="14">
        <v>7.5800789999999998E-4</v>
      </c>
      <c r="F1477" s="14">
        <v>7.5800789999999998E-4</v>
      </c>
      <c r="G1477" s="14">
        <v>1.8116879999999998E-2</v>
      </c>
      <c r="H1477" s="14">
        <v>2</v>
      </c>
      <c r="I1477" s="14">
        <v>5</v>
      </c>
      <c r="J1477" s="14" t="s">
        <v>239</v>
      </c>
      <c r="K1477" s="14">
        <v>2</v>
      </c>
      <c r="L1477" s="14" t="str">
        <f>VLOOKUP($C1477,'Info on Coh Anal Stocks'!$A$6:$K$68,2,FALSE)</f>
        <v>CR</v>
      </c>
      <c r="M1477" s="14" t="str">
        <f>VLOOKUP($C1477,'Info on Coh Anal Stocks'!$A$6:$K$68,3,FALSE)</f>
        <v>UC</v>
      </c>
      <c r="N1477" s="14" t="str">
        <f>VLOOKUP($C1477,'Info on Coh Anal Stocks'!$A$6:$K$68,4,FALSE)</f>
        <v>Upriver Bright</v>
      </c>
      <c r="O1477" s="14">
        <f>VLOOKUP($C1477,'Info on Coh Anal Stocks'!$A$6:$K$68,5,FALSE)</f>
        <v>4</v>
      </c>
      <c r="P1477" s="14">
        <f>VLOOKUP($C1477,'Info on Coh Anal Stocks'!$A$6:$K$68,6,FALSE)</f>
        <v>2</v>
      </c>
      <c r="Q1477" s="14">
        <f>VLOOKUP($C1477,'Info on Coh Anal Stocks'!$A$6:$K$68,7,FALSE)</f>
        <v>4</v>
      </c>
      <c r="R1477" s="14">
        <f>VLOOKUP($C1477,'Info on Coh Anal Stocks'!$A$6:$K$68,8,FALSE)</f>
        <v>5</v>
      </c>
      <c r="S1477" s="14">
        <f>VLOOKUP($C1477,'Info on Coh Anal Stocks'!$A$6:$K$68,9,FALSE)</f>
        <v>0</v>
      </c>
      <c r="T1477" s="14">
        <f>VLOOKUP($C1477,'Info on Coh Anal Stocks'!$A$6:$K$68,10,FALSE)</f>
        <v>3</v>
      </c>
      <c r="U1477">
        <f t="shared" si="95"/>
        <v>2014</v>
      </c>
      <c r="V1477" s="14">
        <f>VLOOKUP($C1477,'Info on Coh Anal Stocks'!$A$6:$K$68,10,FALSE)</f>
        <v>3</v>
      </c>
      <c r="W1477" t="str">
        <f t="shared" si="93"/>
        <v>ocean</v>
      </c>
      <c r="X1477">
        <f t="shared" si="94"/>
        <v>3</v>
      </c>
    </row>
    <row r="1478" spans="1:24" x14ac:dyDescent="0.25">
      <c r="A1478" s="14" t="str">
        <f t="shared" si="92"/>
        <v>UWA1975</v>
      </c>
      <c r="B1478" s="14" t="s">
        <v>36</v>
      </c>
      <c r="C1478" s="14" t="s">
        <v>91</v>
      </c>
      <c r="D1478" s="14">
        <v>1975</v>
      </c>
      <c r="E1478" s="14">
        <v>1.4481279999999999E-2</v>
      </c>
      <c r="F1478" s="14">
        <v>4.323917E-2</v>
      </c>
      <c r="G1478" s="14">
        <v>9.7672270000000005E-2</v>
      </c>
      <c r="H1478" s="14">
        <v>2</v>
      </c>
      <c r="I1478" s="14">
        <v>5</v>
      </c>
      <c r="J1478" s="14" t="s">
        <v>238</v>
      </c>
      <c r="K1478" s="14">
        <v>5</v>
      </c>
      <c r="L1478" s="14" t="str">
        <f>VLOOKUP($C1478,'Info on Coh Anal Stocks'!$A$6:$K$68,2,FALSE)</f>
        <v>PS</v>
      </c>
      <c r="M1478" s="14" t="str">
        <f>VLOOKUP($C1478,'Info on Coh Anal Stocks'!$A$6:$K$68,3,FALSE)</f>
        <v>NPS</v>
      </c>
      <c r="N1478" s="14" t="str">
        <f>VLOOKUP($C1478,'Info on Coh Anal Stocks'!$A$6:$K$68,4,FALSE)</f>
        <v>University of Washington Accelerated</v>
      </c>
      <c r="O1478" s="14">
        <f>VLOOKUP($C1478,'Info on Coh Anal Stocks'!$A$6:$K$68,5,FALSE)</f>
        <v>3</v>
      </c>
      <c r="P1478" s="14">
        <f>VLOOKUP($C1478,'Info on Coh Anal Stocks'!$A$6:$K$68,6,FALSE)</f>
        <v>2</v>
      </c>
      <c r="Q1478" s="14">
        <f>VLOOKUP($C1478,'Info on Coh Anal Stocks'!$A$6:$K$68,7,FALSE)</f>
        <v>4</v>
      </c>
      <c r="R1478" s="14">
        <f>VLOOKUP($C1478,'Info on Coh Anal Stocks'!$A$6:$K$68,8,FALSE)</f>
        <v>5</v>
      </c>
      <c r="S1478" s="14">
        <f>VLOOKUP($C1478,'Info on Coh Anal Stocks'!$A$6:$K$68,9,FALSE)</f>
        <v>0</v>
      </c>
      <c r="T1478" s="14">
        <f>VLOOKUP($C1478,'Info on Coh Anal Stocks'!$A$6:$K$68,10,FALSE)</f>
        <v>3</v>
      </c>
      <c r="U1478">
        <f t="shared" si="95"/>
        <v>1976</v>
      </c>
      <c r="V1478" s="14">
        <f>VLOOKUP($C1478,'Info on Coh Anal Stocks'!$A$6:$K$68,10,FALSE)</f>
        <v>3</v>
      </c>
      <c r="W1478" t="str">
        <f t="shared" si="93"/>
        <v>ocean</v>
      </c>
      <c r="X1478">
        <f t="shared" si="94"/>
        <v>0</v>
      </c>
    </row>
    <row r="1479" spans="1:24" x14ac:dyDescent="0.25">
      <c r="A1479" s="14" t="str">
        <f t="shared" si="92"/>
        <v>UWA1976</v>
      </c>
      <c r="B1479" s="14" t="s">
        <v>36</v>
      </c>
      <c r="C1479" s="14" t="s">
        <v>91</v>
      </c>
      <c r="D1479" s="14">
        <v>1976</v>
      </c>
      <c r="E1479" s="14">
        <v>5.0225350000000002E-2</v>
      </c>
      <c r="F1479" s="14">
        <v>8.8976479999999997E-2</v>
      </c>
      <c r="G1479" s="14">
        <v>0.18030760000000001</v>
      </c>
      <c r="H1479" s="14">
        <v>2</v>
      </c>
      <c r="I1479" s="14">
        <v>5</v>
      </c>
      <c r="J1479" s="14" t="s">
        <v>238</v>
      </c>
      <c r="K1479" s="14">
        <v>5</v>
      </c>
      <c r="L1479" s="14" t="str">
        <f>VLOOKUP($C1479,'Info on Coh Anal Stocks'!$A$6:$K$68,2,FALSE)</f>
        <v>PS</v>
      </c>
      <c r="M1479" s="14" t="str">
        <f>VLOOKUP($C1479,'Info on Coh Anal Stocks'!$A$6:$K$68,3,FALSE)</f>
        <v>NPS</v>
      </c>
      <c r="N1479" s="14" t="str">
        <f>VLOOKUP($C1479,'Info on Coh Anal Stocks'!$A$6:$K$68,4,FALSE)</f>
        <v>University of Washington Accelerated</v>
      </c>
      <c r="O1479" s="14">
        <f>VLOOKUP($C1479,'Info on Coh Anal Stocks'!$A$6:$K$68,5,FALSE)</f>
        <v>3</v>
      </c>
      <c r="P1479" s="14">
        <f>VLOOKUP($C1479,'Info on Coh Anal Stocks'!$A$6:$K$68,6,FALSE)</f>
        <v>2</v>
      </c>
      <c r="Q1479" s="14">
        <f>VLOOKUP($C1479,'Info on Coh Anal Stocks'!$A$6:$K$68,7,FALSE)</f>
        <v>4</v>
      </c>
      <c r="R1479" s="14">
        <f>VLOOKUP($C1479,'Info on Coh Anal Stocks'!$A$6:$K$68,8,FALSE)</f>
        <v>5</v>
      </c>
      <c r="S1479" s="14">
        <f>VLOOKUP($C1479,'Info on Coh Anal Stocks'!$A$6:$K$68,9,FALSE)</f>
        <v>0</v>
      </c>
      <c r="T1479" s="14">
        <f>VLOOKUP($C1479,'Info on Coh Anal Stocks'!$A$6:$K$68,10,FALSE)</f>
        <v>3</v>
      </c>
      <c r="U1479">
        <f t="shared" si="95"/>
        <v>1977</v>
      </c>
      <c r="V1479" s="14">
        <f>VLOOKUP($C1479,'Info on Coh Anal Stocks'!$A$6:$K$68,10,FALSE)</f>
        <v>3</v>
      </c>
      <c r="W1479" t="str">
        <f t="shared" si="93"/>
        <v>ocean</v>
      </c>
      <c r="X1479">
        <f t="shared" si="94"/>
        <v>0</v>
      </c>
    </row>
    <row r="1480" spans="1:24" x14ac:dyDescent="0.25">
      <c r="A1480" s="14" t="str">
        <f t="shared" si="92"/>
        <v>UWA1977</v>
      </c>
      <c r="B1480" s="14" t="s">
        <v>36</v>
      </c>
      <c r="C1480" s="14" t="s">
        <v>91</v>
      </c>
      <c r="D1480" s="14">
        <v>1977</v>
      </c>
      <c r="E1480" s="14">
        <v>2.221331E-2</v>
      </c>
      <c r="F1480" s="14">
        <v>4.6656780000000002E-2</v>
      </c>
      <c r="G1480" s="14">
        <v>9.6935370000000007E-2</v>
      </c>
      <c r="H1480" s="14">
        <v>2</v>
      </c>
      <c r="I1480" s="14">
        <v>5</v>
      </c>
      <c r="J1480" s="14" t="s">
        <v>238</v>
      </c>
      <c r="K1480" s="14">
        <v>5</v>
      </c>
      <c r="L1480" s="14" t="str">
        <f>VLOOKUP($C1480,'Info on Coh Anal Stocks'!$A$6:$K$68,2,FALSE)</f>
        <v>PS</v>
      </c>
      <c r="M1480" s="14" t="str">
        <f>VLOOKUP($C1480,'Info on Coh Anal Stocks'!$A$6:$K$68,3,FALSE)</f>
        <v>NPS</v>
      </c>
      <c r="N1480" s="14" t="str">
        <f>VLOOKUP($C1480,'Info on Coh Anal Stocks'!$A$6:$K$68,4,FALSE)</f>
        <v>University of Washington Accelerated</v>
      </c>
      <c r="O1480" s="14">
        <f>VLOOKUP($C1480,'Info on Coh Anal Stocks'!$A$6:$K$68,5,FALSE)</f>
        <v>3</v>
      </c>
      <c r="P1480" s="14">
        <f>VLOOKUP($C1480,'Info on Coh Anal Stocks'!$A$6:$K$68,6,FALSE)</f>
        <v>2</v>
      </c>
      <c r="Q1480" s="14">
        <f>VLOOKUP($C1480,'Info on Coh Anal Stocks'!$A$6:$K$68,7,FALSE)</f>
        <v>4</v>
      </c>
      <c r="R1480" s="14">
        <f>VLOOKUP($C1480,'Info on Coh Anal Stocks'!$A$6:$K$68,8,FALSE)</f>
        <v>5</v>
      </c>
      <c r="S1480" s="14">
        <f>VLOOKUP($C1480,'Info on Coh Anal Stocks'!$A$6:$K$68,9,FALSE)</f>
        <v>0</v>
      </c>
      <c r="T1480" s="14">
        <f>VLOOKUP($C1480,'Info on Coh Anal Stocks'!$A$6:$K$68,10,FALSE)</f>
        <v>3</v>
      </c>
      <c r="U1480">
        <f t="shared" si="95"/>
        <v>1978</v>
      </c>
      <c r="V1480" s="14">
        <f>VLOOKUP($C1480,'Info on Coh Anal Stocks'!$A$6:$K$68,10,FALSE)</f>
        <v>3</v>
      </c>
      <c r="W1480" t="str">
        <f t="shared" si="93"/>
        <v>ocean</v>
      </c>
      <c r="X1480">
        <f t="shared" si="94"/>
        <v>0</v>
      </c>
    </row>
    <row r="1481" spans="1:24" x14ac:dyDescent="0.25">
      <c r="A1481" s="14" t="str">
        <f t="shared" si="92"/>
        <v>UWA1978</v>
      </c>
      <c r="B1481" s="14" t="s">
        <v>36</v>
      </c>
      <c r="C1481" s="14" t="s">
        <v>91</v>
      </c>
      <c r="D1481" s="14">
        <v>1978</v>
      </c>
      <c r="E1481" s="14">
        <v>4.0426289999999997E-2</v>
      </c>
      <c r="F1481" s="14">
        <v>6.2118619999999999E-2</v>
      </c>
      <c r="G1481" s="14">
        <v>0.1208371</v>
      </c>
      <c r="H1481" s="14">
        <v>2</v>
      </c>
      <c r="I1481" s="14">
        <v>5</v>
      </c>
      <c r="J1481" s="14" t="s">
        <v>238</v>
      </c>
      <c r="K1481" s="14">
        <v>5</v>
      </c>
      <c r="L1481" s="14" t="str">
        <f>VLOOKUP($C1481,'Info on Coh Anal Stocks'!$A$6:$K$68,2,FALSE)</f>
        <v>PS</v>
      </c>
      <c r="M1481" s="14" t="str">
        <f>VLOOKUP($C1481,'Info on Coh Anal Stocks'!$A$6:$K$68,3,FALSE)</f>
        <v>NPS</v>
      </c>
      <c r="N1481" s="14" t="str">
        <f>VLOOKUP($C1481,'Info on Coh Anal Stocks'!$A$6:$K$68,4,FALSE)</f>
        <v>University of Washington Accelerated</v>
      </c>
      <c r="O1481" s="14">
        <f>VLOOKUP($C1481,'Info on Coh Anal Stocks'!$A$6:$K$68,5,FALSE)</f>
        <v>3</v>
      </c>
      <c r="P1481" s="14">
        <f>VLOOKUP($C1481,'Info on Coh Anal Stocks'!$A$6:$K$68,6,FALSE)</f>
        <v>2</v>
      </c>
      <c r="Q1481" s="14">
        <f>VLOOKUP($C1481,'Info on Coh Anal Stocks'!$A$6:$K$68,7,FALSE)</f>
        <v>4</v>
      </c>
      <c r="R1481" s="14">
        <f>VLOOKUP($C1481,'Info on Coh Anal Stocks'!$A$6:$K$68,8,FALSE)</f>
        <v>5</v>
      </c>
      <c r="S1481" s="14">
        <f>VLOOKUP($C1481,'Info on Coh Anal Stocks'!$A$6:$K$68,9,FALSE)</f>
        <v>0</v>
      </c>
      <c r="T1481" s="14">
        <f>VLOOKUP($C1481,'Info on Coh Anal Stocks'!$A$6:$K$68,10,FALSE)</f>
        <v>3</v>
      </c>
      <c r="U1481">
        <f t="shared" si="95"/>
        <v>1979</v>
      </c>
      <c r="V1481" s="14">
        <f>VLOOKUP($C1481,'Info on Coh Anal Stocks'!$A$6:$K$68,10,FALSE)</f>
        <v>3</v>
      </c>
      <c r="W1481" t="str">
        <f t="shared" si="93"/>
        <v>ocean</v>
      </c>
      <c r="X1481">
        <f t="shared" si="94"/>
        <v>0</v>
      </c>
    </row>
    <row r="1482" spans="1:24" x14ac:dyDescent="0.25">
      <c r="A1482" s="14" t="str">
        <f t="shared" si="92"/>
        <v>UWA1979</v>
      </c>
      <c r="B1482" s="14" t="s">
        <v>36</v>
      </c>
      <c r="C1482" s="14" t="s">
        <v>91</v>
      </c>
      <c r="D1482" s="14">
        <v>1979</v>
      </c>
      <c r="E1482" s="14">
        <v>2.104777E-2</v>
      </c>
      <c r="F1482" s="14">
        <v>4.9534889999999998E-2</v>
      </c>
      <c r="G1482" s="14">
        <v>0.10701910000000001</v>
      </c>
      <c r="H1482" s="14">
        <v>2</v>
      </c>
      <c r="I1482" s="14">
        <v>5</v>
      </c>
      <c r="J1482" s="14" t="s">
        <v>238</v>
      </c>
      <c r="K1482" s="14">
        <v>5</v>
      </c>
      <c r="L1482" s="14" t="str">
        <f>VLOOKUP($C1482,'Info on Coh Anal Stocks'!$A$6:$K$68,2,FALSE)</f>
        <v>PS</v>
      </c>
      <c r="M1482" s="14" t="str">
        <f>VLOOKUP($C1482,'Info on Coh Anal Stocks'!$A$6:$K$68,3,FALSE)</f>
        <v>NPS</v>
      </c>
      <c r="N1482" s="14" t="str">
        <f>VLOOKUP($C1482,'Info on Coh Anal Stocks'!$A$6:$K$68,4,FALSE)</f>
        <v>University of Washington Accelerated</v>
      </c>
      <c r="O1482" s="14">
        <f>VLOOKUP($C1482,'Info on Coh Anal Stocks'!$A$6:$K$68,5,FALSE)</f>
        <v>3</v>
      </c>
      <c r="P1482" s="14">
        <f>VLOOKUP($C1482,'Info on Coh Anal Stocks'!$A$6:$K$68,6,FALSE)</f>
        <v>2</v>
      </c>
      <c r="Q1482" s="14">
        <f>VLOOKUP($C1482,'Info on Coh Anal Stocks'!$A$6:$K$68,7,FALSE)</f>
        <v>4</v>
      </c>
      <c r="R1482" s="14">
        <f>VLOOKUP($C1482,'Info on Coh Anal Stocks'!$A$6:$K$68,8,FALSE)</f>
        <v>5</v>
      </c>
      <c r="S1482" s="14">
        <f>VLOOKUP($C1482,'Info on Coh Anal Stocks'!$A$6:$K$68,9,FALSE)</f>
        <v>0</v>
      </c>
      <c r="T1482" s="14">
        <f>VLOOKUP($C1482,'Info on Coh Anal Stocks'!$A$6:$K$68,10,FALSE)</f>
        <v>3</v>
      </c>
      <c r="U1482">
        <f t="shared" si="95"/>
        <v>1980</v>
      </c>
      <c r="V1482" s="14">
        <f>VLOOKUP($C1482,'Info on Coh Anal Stocks'!$A$6:$K$68,10,FALSE)</f>
        <v>3</v>
      </c>
      <c r="W1482" t="str">
        <f t="shared" si="93"/>
        <v>ocean</v>
      </c>
      <c r="X1482">
        <f t="shared" si="94"/>
        <v>0</v>
      </c>
    </row>
    <row r="1483" spans="1:24" x14ac:dyDescent="0.25">
      <c r="A1483" s="14" t="str">
        <f t="shared" si="92"/>
        <v>UWA1980</v>
      </c>
      <c r="B1483" s="14" t="s">
        <v>36</v>
      </c>
      <c r="C1483" s="14" t="s">
        <v>91</v>
      </c>
      <c r="D1483" s="14">
        <v>1980</v>
      </c>
      <c r="E1483" s="14">
        <v>6.0303209999999999E-3</v>
      </c>
      <c r="F1483" s="14">
        <v>1.39265E-2</v>
      </c>
      <c r="G1483" s="14">
        <v>2.9899479999999999E-2</v>
      </c>
      <c r="H1483" s="14">
        <v>2</v>
      </c>
      <c r="I1483" s="14">
        <v>5</v>
      </c>
      <c r="J1483" s="14" t="s">
        <v>238</v>
      </c>
      <c r="K1483" s="14">
        <v>5</v>
      </c>
      <c r="L1483" s="14" t="str">
        <f>VLOOKUP($C1483,'Info on Coh Anal Stocks'!$A$6:$K$68,2,FALSE)</f>
        <v>PS</v>
      </c>
      <c r="M1483" s="14" t="str">
        <f>VLOOKUP($C1483,'Info on Coh Anal Stocks'!$A$6:$K$68,3,FALSE)</f>
        <v>NPS</v>
      </c>
      <c r="N1483" s="14" t="str">
        <f>VLOOKUP($C1483,'Info on Coh Anal Stocks'!$A$6:$K$68,4,FALSE)</f>
        <v>University of Washington Accelerated</v>
      </c>
      <c r="O1483" s="14">
        <f>VLOOKUP($C1483,'Info on Coh Anal Stocks'!$A$6:$K$68,5,FALSE)</f>
        <v>3</v>
      </c>
      <c r="P1483" s="14">
        <f>VLOOKUP($C1483,'Info on Coh Anal Stocks'!$A$6:$K$68,6,FALSE)</f>
        <v>2</v>
      </c>
      <c r="Q1483" s="14">
        <f>VLOOKUP($C1483,'Info on Coh Anal Stocks'!$A$6:$K$68,7,FALSE)</f>
        <v>4</v>
      </c>
      <c r="R1483" s="14">
        <f>VLOOKUP($C1483,'Info on Coh Anal Stocks'!$A$6:$K$68,8,FALSE)</f>
        <v>5</v>
      </c>
      <c r="S1483" s="14">
        <f>VLOOKUP($C1483,'Info on Coh Anal Stocks'!$A$6:$K$68,9,FALSE)</f>
        <v>0</v>
      </c>
      <c r="T1483" s="14">
        <f>VLOOKUP($C1483,'Info on Coh Anal Stocks'!$A$6:$K$68,10,FALSE)</f>
        <v>3</v>
      </c>
      <c r="U1483">
        <f t="shared" si="95"/>
        <v>1981</v>
      </c>
      <c r="V1483" s="14">
        <f>VLOOKUP($C1483,'Info on Coh Anal Stocks'!$A$6:$K$68,10,FALSE)</f>
        <v>3</v>
      </c>
      <c r="W1483" t="str">
        <f t="shared" si="93"/>
        <v>ocean</v>
      </c>
      <c r="X1483">
        <f t="shared" si="94"/>
        <v>0</v>
      </c>
    </row>
    <row r="1484" spans="1:24" x14ac:dyDescent="0.25">
      <c r="A1484" s="14" t="str">
        <f t="shared" si="92"/>
        <v>UWA1981</v>
      </c>
      <c r="B1484" s="14" t="s">
        <v>36</v>
      </c>
      <c r="C1484" s="14" t="s">
        <v>91</v>
      </c>
      <c r="D1484" s="14">
        <v>1981</v>
      </c>
      <c r="E1484" s="14">
        <v>1.5959029999999999E-2</v>
      </c>
      <c r="F1484" s="14">
        <v>2.663836E-2</v>
      </c>
      <c r="G1484" s="14">
        <v>5.2582139999999999E-2</v>
      </c>
      <c r="H1484" s="14">
        <v>2</v>
      </c>
      <c r="I1484" s="14">
        <v>5</v>
      </c>
      <c r="J1484" s="14" t="s">
        <v>238</v>
      </c>
      <c r="K1484" s="14">
        <v>5</v>
      </c>
      <c r="L1484" s="14" t="str">
        <f>VLOOKUP($C1484,'Info on Coh Anal Stocks'!$A$6:$K$68,2,FALSE)</f>
        <v>PS</v>
      </c>
      <c r="M1484" s="14" t="str">
        <f>VLOOKUP($C1484,'Info on Coh Anal Stocks'!$A$6:$K$68,3,FALSE)</f>
        <v>NPS</v>
      </c>
      <c r="N1484" s="14" t="str">
        <f>VLOOKUP($C1484,'Info on Coh Anal Stocks'!$A$6:$K$68,4,FALSE)</f>
        <v>University of Washington Accelerated</v>
      </c>
      <c r="O1484" s="14">
        <f>VLOOKUP($C1484,'Info on Coh Anal Stocks'!$A$6:$K$68,5,FALSE)</f>
        <v>3</v>
      </c>
      <c r="P1484" s="14">
        <f>VLOOKUP($C1484,'Info on Coh Anal Stocks'!$A$6:$K$68,6,FALSE)</f>
        <v>2</v>
      </c>
      <c r="Q1484" s="14">
        <f>VLOOKUP($C1484,'Info on Coh Anal Stocks'!$A$6:$K$68,7,FALSE)</f>
        <v>4</v>
      </c>
      <c r="R1484" s="14">
        <f>VLOOKUP($C1484,'Info on Coh Anal Stocks'!$A$6:$K$68,8,FALSE)</f>
        <v>5</v>
      </c>
      <c r="S1484" s="14">
        <f>VLOOKUP($C1484,'Info on Coh Anal Stocks'!$A$6:$K$68,9,FALSE)</f>
        <v>0</v>
      </c>
      <c r="T1484" s="14">
        <f>VLOOKUP($C1484,'Info on Coh Anal Stocks'!$A$6:$K$68,10,FALSE)</f>
        <v>3</v>
      </c>
      <c r="U1484">
        <f t="shared" si="95"/>
        <v>1982</v>
      </c>
      <c r="V1484" s="14">
        <f>VLOOKUP($C1484,'Info on Coh Anal Stocks'!$A$6:$K$68,10,FALSE)</f>
        <v>3</v>
      </c>
      <c r="W1484" t="str">
        <f t="shared" si="93"/>
        <v>ocean</v>
      </c>
      <c r="X1484">
        <f t="shared" si="94"/>
        <v>0</v>
      </c>
    </row>
    <row r="1485" spans="1:24" x14ac:dyDescent="0.25">
      <c r="A1485" s="14" t="str">
        <f t="shared" si="92"/>
        <v>UWA1982</v>
      </c>
      <c r="B1485" s="14" t="s">
        <v>36</v>
      </c>
      <c r="C1485" s="14" t="s">
        <v>91</v>
      </c>
      <c r="D1485" s="14">
        <v>1982</v>
      </c>
      <c r="E1485" s="14">
        <v>9.3320239999999995E-3</v>
      </c>
      <c r="F1485" s="14">
        <v>2.5151380000000001E-2</v>
      </c>
      <c r="G1485" s="14">
        <v>5.6025239999999997E-2</v>
      </c>
      <c r="H1485" s="14">
        <v>2</v>
      </c>
      <c r="I1485" s="14">
        <v>5</v>
      </c>
      <c r="J1485" s="14" t="s">
        <v>238</v>
      </c>
      <c r="K1485" s="14">
        <v>5</v>
      </c>
      <c r="L1485" s="14" t="str">
        <f>VLOOKUP($C1485,'Info on Coh Anal Stocks'!$A$6:$K$68,2,FALSE)</f>
        <v>PS</v>
      </c>
      <c r="M1485" s="14" t="str">
        <f>VLOOKUP($C1485,'Info on Coh Anal Stocks'!$A$6:$K$68,3,FALSE)</f>
        <v>NPS</v>
      </c>
      <c r="N1485" s="14" t="str">
        <f>VLOOKUP($C1485,'Info on Coh Anal Stocks'!$A$6:$K$68,4,FALSE)</f>
        <v>University of Washington Accelerated</v>
      </c>
      <c r="O1485" s="14">
        <f>VLOOKUP($C1485,'Info on Coh Anal Stocks'!$A$6:$K$68,5,FALSE)</f>
        <v>3</v>
      </c>
      <c r="P1485" s="14">
        <f>VLOOKUP($C1485,'Info on Coh Anal Stocks'!$A$6:$K$68,6,FALSE)</f>
        <v>2</v>
      </c>
      <c r="Q1485" s="14">
        <f>VLOOKUP($C1485,'Info on Coh Anal Stocks'!$A$6:$K$68,7,FALSE)</f>
        <v>4</v>
      </c>
      <c r="R1485" s="14">
        <f>VLOOKUP($C1485,'Info on Coh Anal Stocks'!$A$6:$K$68,8,FALSE)</f>
        <v>5</v>
      </c>
      <c r="S1485" s="14">
        <f>VLOOKUP($C1485,'Info on Coh Anal Stocks'!$A$6:$K$68,9,FALSE)</f>
        <v>0</v>
      </c>
      <c r="T1485" s="14">
        <f>VLOOKUP($C1485,'Info on Coh Anal Stocks'!$A$6:$K$68,10,FALSE)</f>
        <v>3</v>
      </c>
      <c r="U1485">
        <f t="shared" si="95"/>
        <v>1983</v>
      </c>
      <c r="V1485" s="14">
        <f>VLOOKUP($C1485,'Info on Coh Anal Stocks'!$A$6:$K$68,10,FALSE)</f>
        <v>3</v>
      </c>
      <c r="W1485" t="str">
        <f t="shared" si="93"/>
        <v>ocean</v>
      </c>
      <c r="X1485">
        <f t="shared" si="94"/>
        <v>0</v>
      </c>
    </row>
    <row r="1486" spans="1:24" x14ac:dyDescent="0.25">
      <c r="A1486" s="14" t="str">
        <f t="shared" si="92"/>
        <v>UWA1983</v>
      </c>
      <c r="B1486" s="14" t="s">
        <v>36</v>
      </c>
      <c r="C1486" s="14" t="s">
        <v>91</v>
      </c>
      <c r="D1486" s="14">
        <v>1983</v>
      </c>
      <c r="E1486" s="14">
        <v>8.7195689999999999E-3</v>
      </c>
      <c r="F1486" s="14">
        <v>3.5873929999999998E-2</v>
      </c>
      <c r="G1486" s="14">
        <v>8.730976E-2</v>
      </c>
      <c r="H1486" s="14">
        <v>2</v>
      </c>
      <c r="I1486" s="14">
        <v>5</v>
      </c>
      <c r="J1486" s="14" t="s">
        <v>238</v>
      </c>
      <c r="K1486" s="14">
        <v>5</v>
      </c>
      <c r="L1486" s="14" t="str">
        <f>VLOOKUP($C1486,'Info on Coh Anal Stocks'!$A$6:$K$68,2,FALSE)</f>
        <v>PS</v>
      </c>
      <c r="M1486" s="14" t="str">
        <f>VLOOKUP($C1486,'Info on Coh Anal Stocks'!$A$6:$K$68,3,FALSE)</f>
        <v>NPS</v>
      </c>
      <c r="N1486" s="14" t="str">
        <f>VLOOKUP($C1486,'Info on Coh Anal Stocks'!$A$6:$K$68,4,FALSE)</f>
        <v>University of Washington Accelerated</v>
      </c>
      <c r="O1486" s="14">
        <f>VLOOKUP($C1486,'Info on Coh Anal Stocks'!$A$6:$K$68,5,FALSE)</f>
        <v>3</v>
      </c>
      <c r="P1486" s="14">
        <f>VLOOKUP($C1486,'Info on Coh Anal Stocks'!$A$6:$K$68,6,FALSE)</f>
        <v>2</v>
      </c>
      <c r="Q1486" s="14">
        <f>VLOOKUP($C1486,'Info on Coh Anal Stocks'!$A$6:$K$68,7,FALSE)</f>
        <v>4</v>
      </c>
      <c r="R1486" s="14">
        <f>VLOOKUP($C1486,'Info on Coh Anal Stocks'!$A$6:$K$68,8,FALSE)</f>
        <v>5</v>
      </c>
      <c r="S1486" s="14">
        <f>VLOOKUP($C1486,'Info on Coh Anal Stocks'!$A$6:$K$68,9,FALSE)</f>
        <v>0</v>
      </c>
      <c r="T1486" s="14">
        <f>VLOOKUP($C1486,'Info on Coh Anal Stocks'!$A$6:$K$68,10,FALSE)</f>
        <v>3</v>
      </c>
      <c r="U1486">
        <f t="shared" si="95"/>
        <v>1984</v>
      </c>
      <c r="V1486" s="14">
        <f>VLOOKUP($C1486,'Info on Coh Anal Stocks'!$A$6:$K$68,10,FALSE)</f>
        <v>3</v>
      </c>
      <c r="W1486" t="str">
        <f t="shared" si="93"/>
        <v>ocean</v>
      </c>
      <c r="X1486">
        <f t="shared" si="94"/>
        <v>0</v>
      </c>
    </row>
    <row r="1487" spans="1:24" x14ac:dyDescent="0.25">
      <c r="A1487" s="14" t="str">
        <f t="shared" si="92"/>
        <v>UWA1984</v>
      </c>
      <c r="B1487" s="14" t="s">
        <v>36</v>
      </c>
      <c r="C1487" s="14" t="s">
        <v>91</v>
      </c>
      <c r="D1487" s="14">
        <v>1984</v>
      </c>
      <c r="E1487" s="14">
        <v>7.7964820000000004E-3</v>
      </c>
      <c r="F1487" s="14">
        <v>3.3529150000000001E-2</v>
      </c>
      <c r="G1487" s="14">
        <v>8.1750310000000007E-2</v>
      </c>
      <c r="H1487" s="14">
        <v>2</v>
      </c>
      <c r="I1487" s="14">
        <v>5</v>
      </c>
      <c r="J1487" s="14" t="s">
        <v>238</v>
      </c>
      <c r="K1487" s="14">
        <v>5</v>
      </c>
      <c r="L1487" s="14" t="str">
        <f>VLOOKUP($C1487,'Info on Coh Anal Stocks'!$A$6:$K$68,2,FALSE)</f>
        <v>PS</v>
      </c>
      <c r="M1487" s="14" t="str">
        <f>VLOOKUP($C1487,'Info on Coh Anal Stocks'!$A$6:$K$68,3,FALSE)</f>
        <v>NPS</v>
      </c>
      <c r="N1487" s="14" t="str">
        <f>VLOOKUP($C1487,'Info on Coh Anal Stocks'!$A$6:$K$68,4,FALSE)</f>
        <v>University of Washington Accelerated</v>
      </c>
      <c r="O1487" s="14">
        <f>VLOOKUP($C1487,'Info on Coh Anal Stocks'!$A$6:$K$68,5,FALSE)</f>
        <v>3</v>
      </c>
      <c r="P1487" s="14">
        <f>VLOOKUP($C1487,'Info on Coh Anal Stocks'!$A$6:$K$68,6,FALSE)</f>
        <v>2</v>
      </c>
      <c r="Q1487" s="14">
        <f>VLOOKUP($C1487,'Info on Coh Anal Stocks'!$A$6:$K$68,7,FALSE)</f>
        <v>4</v>
      </c>
      <c r="R1487" s="14">
        <f>VLOOKUP($C1487,'Info on Coh Anal Stocks'!$A$6:$K$68,8,FALSE)</f>
        <v>5</v>
      </c>
      <c r="S1487" s="14">
        <f>VLOOKUP($C1487,'Info on Coh Anal Stocks'!$A$6:$K$68,9,FALSE)</f>
        <v>0</v>
      </c>
      <c r="T1487" s="14">
        <f>VLOOKUP($C1487,'Info on Coh Anal Stocks'!$A$6:$K$68,10,FALSE)</f>
        <v>3</v>
      </c>
      <c r="U1487">
        <f t="shared" si="95"/>
        <v>1985</v>
      </c>
      <c r="V1487" s="14">
        <f>VLOOKUP($C1487,'Info on Coh Anal Stocks'!$A$6:$K$68,10,FALSE)</f>
        <v>3</v>
      </c>
      <c r="W1487" t="str">
        <f t="shared" si="93"/>
        <v>ocean</v>
      </c>
      <c r="X1487">
        <f t="shared" si="94"/>
        <v>0</v>
      </c>
    </row>
    <row r="1488" spans="1:24" x14ac:dyDescent="0.25">
      <c r="A1488" s="14" t="str">
        <f t="shared" si="92"/>
        <v>WRY1974</v>
      </c>
      <c r="B1488" s="14" t="s">
        <v>36</v>
      </c>
      <c r="C1488" s="14" t="s">
        <v>93</v>
      </c>
      <c r="D1488" s="14">
        <v>1974</v>
      </c>
      <c r="E1488" s="14">
        <v>5.5280620000000005E-4</v>
      </c>
      <c r="F1488" s="14">
        <v>1.5786990000000001E-2</v>
      </c>
      <c r="G1488" s="14">
        <v>4.0299509999999997E-2</v>
      </c>
      <c r="H1488" s="14">
        <v>2</v>
      </c>
      <c r="I1488" s="14">
        <v>5</v>
      </c>
      <c r="J1488" s="14" t="s">
        <v>238</v>
      </c>
      <c r="K1488" s="14">
        <v>5</v>
      </c>
      <c r="L1488" s="14" t="str">
        <f>VLOOKUP($C1488,'Info on Coh Anal Stocks'!$A$6:$K$68,2,FALSE)</f>
        <v>PS</v>
      </c>
      <c r="M1488" s="14" t="str">
        <f>VLOOKUP($C1488,'Info on Coh Anal Stocks'!$A$6:$K$68,3,FALSE)</f>
        <v>SPS</v>
      </c>
      <c r="N1488" s="14" t="str">
        <f>VLOOKUP($C1488,'Info on Coh Anal Stocks'!$A$6:$K$68,4,FALSE)</f>
        <v>White River Spring Yearling</v>
      </c>
      <c r="O1488" s="14">
        <f>VLOOKUP($C1488,'Info on Coh Anal Stocks'!$A$6:$K$68,5,FALSE)</f>
        <v>3</v>
      </c>
      <c r="P1488" s="14">
        <f>VLOOKUP($C1488,'Info on Coh Anal Stocks'!$A$6:$K$68,6,FALSE)</f>
        <v>2</v>
      </c>
      <c r="Q1488" s="14">
        <f>VLOOKUP($C1488,'Info on Coh Anal Stocks'!$A$6:$K$68,7,FALSE)</f>
        <v>4</v>
      </c>
      <c r="R1488" s="14">
        <f>VLOOKUP($C1488,'Info on Coh Anal Stocks'!$A$6:$K$68,8,FALSE)</f>
        <v>5</v>
      </c>
      <c r="S1488" s="14">
        <f>VLOOKUP($C1488,'Info on Coh Anal Stocks'!$A$6:$K$68,9,FALSE)</f>
        <v>1</v>
      </c>
      <c r="T1488" s="14">
        <f>VLOOKUP($C1488,'Info on Coh Anal Stocks'!$A$6:$K$68,10,FALSE)</f>
        <v>1</v>
      </c>
      <c r="U1488">
        <f t="shared" si="95"/>
        <v>1976</v>
      </c>
      <c r="V1488" s="14">
        <f>VLOOKUP($C1488,'Info on Coh Anal Stocks'!$A$6:$K$68,10,FALSE)</f>
        <v>1</v>
      </c>
      <c r="W1488" t="str">
        <f t="shared" si="93"/>
        <v>stream</v>
      </c>
      <c r="X1488">
        <f t="shared" si="94"/>
        <v>0</v>
      </c>
    </row>
    <row r="1489" spans="1:24" x14ac:dyDescent="0.25">
      <c r="A1489" s="14" t="str">
        <f t="shared" si="92"/>
        <v>WRY1975</v>
      </c>
      <c r="B1489" s="14" t="s">
        <v>36</v>
      </c>
      <c r="C1489" s="14" t="s">
        <v>93</v>
      </c>
      <c r="D1489" s="14">
        <v>1975</v>
      </c>
      <c r="E1489" s="19">
        <v>9.8211280000000005E-5</v>
      </c>
      <c r="F1489" s="14">
        <v>5.8708030000000002E-4</v>
      </c>
      <c r="G1489" s="14">
        <v>1.3785710000000001E-3</v>
      </c>
      <c r="H1489" s="14">
        <v>2</v>
      </c>
      <c r="I1489" s="14">
        <v>5</v>
      </c>
      <c r="J1489" s="14" t="s">
        <v>238</v>
      </c>
      <c r="K1489" s="14">
        <v>5</v>
      </c>
      <c r="L1489" s="14" t="str">
        <f>VLOOKUP($C1489,'Info on Coh Anal Stocks'!$A$6:$K$68,2,FALSE)</f>
        <v>PS</v>
      </c>
      <c r="M1489" s="14" t="str">
        <f>VLOOKUP($C1489,'Info on Coh Anal Stocks'!$A$6:$K$68,3,FALSE)</f>
        <v>SPS</v>
      </c>
      <c r="N1489" s="14" t="str">
        <f>VLOOKUP($C1489,'Info on Coh Anal Stocks'!$A$6:$K$68,4,FALSE)</f>
        <v>White River Spring Yearling</v>
      </c>
      <c r="O1489" s="14">
        <f>VLOOKUP($C1489,'Info on Coh Anal Stocks'!$A$6:$K$68,5,FALSE)</f>
        <v>3</v>
      </c>
      <c r="P1489" s="14">
        <f>VLOOKUP($C1489,'Info on Coh Anal Stocks'!$A$6:$K$68,6,FALSE)</f>
        <v>2</v>
      </c>
      <c r="Q1489" s="14">
        <f>VLOOKUP($C1489,'Info on Coh Anal Stocks'!$A$6:$K$68,7,FALSE)</f>
        <v>4</v>
      </c>
      <c r="R1489" s="14">
        <f>VLOOKUP($C1489,'Info on Coh Anal Stocks'!$A$6:$K$68,8,FALSE)</f>
        <v>5</v>
      </c>
      <c r="S1489" s="14">
        <f>VLOOKUP($C1489,'Info on Coh Anal Stocks'!$A$6:$K$68,9,FALSE)</f>
        <v>1</v>
      </c>
      <c r="T1489" s="14">
        <f>VLOOKUP($C1489,'Info on Coh Anal Stocks'!$A$6:$K$68,10,FALSE)</f>
        <v>1</v>
      </c>
      <c r="U1489">
        <f t="shared" si="95"/>
        <v>1977</v>
      </c>
      <c r="V1489" s="14">
        <f>VLOOKUP($C1489,'Info on Coh Anal Stocks'!$A$6:$K$68,10,FALSE)</f>
        <v>1</v>
      </c>
      <c r="W1489" t="str">
        <f t="shared" si="93"/>
        <v>stream</v>
      </c>
      <c r="X1489">
        <f t="shared" si="94"/>
        <v>0</v>
      </c>
    </row>
    <row r="1490" spans="1:24" x14ac:dyDescent="0.25">
      <c r="A1490" s="14" t="str">
        <f t="shared" si="92"/>
        <v>WRY1976</v>
      </c>
      <c r="B1490" s="14" t="s">
        <v>36</v>
      </c>
      <c r="C1490" s="14" t="s">
        <v>93</v>
      </c>
      <c r="D1490" s="14">
        <v>1976</v>
      </c>
      <c r="E1490" s="14" t="s">
        <v>142</v>
      </c>
      <c r="F1490" s="14" t="s">
        <v>142</v>
      </c>
      <c r="G1490" s="14" t="s">
        <v>142</v>
      </c>
      <c r="H1490" s="14" t="s">
        <v>142</v>
      </c>
      <c r="I1490" s="14" t="s">
        <v>142</v>
      </c>
      <c r="J1490" s="14" t="s">
        <v>142</v>
      </c>
      <c r="K1490" s="14" t="s">
        <v>142</v>
      </c>
      <c r="L1490" s="14" t="str">
        <f>VLOOKUP($C1490,'Info on Coh Anal Stocks'!$A$6:$K$68,2,FALSE)</f>
        <v>PS</v>
      </c>
      <c r="M1490" s="14" t="str">
        <f>VLOOKUP($C1490,'Info on Coh Anal Stocks'!$A$6:$K$68,3,FALSE)</f>
        <v>SPS</v>
      </c>
      <c r="N1490" s="14" t="str">
        <f>VLOOKUP($C1490,'Info on Coh Anal Stocks'!$A$6:$K$68,4,FALSE)</f>
        <v>White River Spring Yearling</v>
      </c>
      <c r="O1490" s="14">
        <f>VLOOKUP($C1490,'Info on Coh Anal Stocks'!$A$6:$K$68,5,FALSE)</f>
        <v>3</v>
      </c>
      <c r="P1490" s="14">
        <f>VLOOKUP($C1490,'Info on Coh Anal Stocks'!$A$6:$K$68,6,FALSE)</f>
        <v>2</v>
      </c>
      <c r="Q1490" s="14">
        <f>VLOOKUP($C1490,'Info on Coh Anal Stocks'!$A$6:$K$68,7,FALSE)</f>
        <v>4</v>
      </c>
      <c r="R1490" s="14">
        <f>VLOOKUP($C1490,'Info on Coh Anal Stocks'!$A$6:$K$68,8,FALSE)</f>
        <v>5</v>
      </c>
      <c r="S1490" s="14">
        <f>VLOOKUP($C1490,'Info on Coh Anal Stocks'!$A$6:$K$68,9,FALSE)</f>
        <v>1</v>
      </c>
      <c r="T1490" s="14">
        <f>VLOOKUP($C1490,'Info on Coh Anal Stocks'!$A$6:$K$68,10,FALSE)</f>
        <v>1</v>
      </c>
      <c r="U1490">
        <f t="shared" si="95"/>
        <v>1978</v>
      </c>
      <c r="V1490" s="14">
        <f>VLOOKUP($C1490,'Info on Coh Anal Stocks'!$A$6:$K$68,10,FALSE)</f>
        <v>1</v>
      </c>
      <c r="W1490" t="str">
        <f t="shared" si="93"/>
        <v>stream</v>
      </c>
      <c r="X1490" t="str">
        <f t="shared" si="94"/>
        <v>na</v>
      </c>
    </row>
    <row r="1491" spans="1:24" x14ac:dyDescent="0.25">
      <c r="A1491" s="14" t="str">
        <f t="shared" si="92"/>
        <v>WRY1977</v>
      </c>
      <c r="B1491" s="14" t="s">
        <v>36</v>
      </c>
      <c r="C1491" s="14" t="s">
        <v>93</v>
      </c>
      <c r="D1491" s="14">
        <v>1977</v>
      </c>
      <c r="E1491" s="14" t="s">
        <v>142</v>
      </c>
      <c r="F1491" s="14" t="s">
        <v>142</v>
      </c>
      <c r="G1491" s="14" t="s">
        <v>142</v>
      </c>
      <c r="H1491" s="14" t="s">
        <v>142</v>
      </c>
      <c r="I1491" s="14" t="s">
        <v>142</v>
      </c>
      <c r="J1491" s="14" t="s">
        <v>142</v>
      </c>
      <c r="K1491" s="14" t="s">
        <v>142</v>
      </c>
      <c r="L1491" s="14" t="str">
        <f>VLOOKUP($C1491,'Info on Coh Anal Stocks'!$A$6:$K$68,2,FALSE)</f>
        <v>PS</v>
      </c>
      <c r="M1491" s="14" t="str">
        <f>VLOOKUP($C1491,'Info on Coh Anal Stocks'!$A$6:$K$68,3,FALSE)</f>
        <v>SPS</v>
      </c>
      <c r="N1491" s="14" t="str">
        <f>VLOOKUP($C1491,'Info on Coh Anal Stocks'!$A$6:$K$68,4,FALSE)</f>
        <v>White River Spring Yearling</v>
      </c>
      <c r="O1491" s="14">
        <f>VLOOKUP($C1491,'Info on Coh Anal Stocks'!$A$6:$K$68,5,FALSE)</f>
        <v>3</v>
      </c>
      <c r="P1491" s="14">
        <f>VLOOKUP($C1491,'Info on Coh Anal Stocks'!$A$6:$K$68,6,FALSE)</f>
        <v>2</v>
      </c>
      <c r="Q1491" s="14">
        <f>VLOOKUP($C1491,'Info on Coh Anal Stocks'!$A$6:$K$68,7,FALSE)</f>
        <v>4</v>
      </c>
      <c r="R1491" s="14">
        <f>VLOOKUP($C1491,'Info on Coh Anal Stocks'!$A$6:$K$68,8,FALSE)</f>
        <v>5</v>
      </c>
      <c r="S1491" s="14">
        <f>VLOOKUP($C1491,'Info on Coh Anal Stocks'!$A$6:$K$68,9,FALSE)</f>
        <v>1</v>
      </c>
      <c r="T1491" s="14">
        <f>VLOOKUP($C1491,'Info on Coh Anal Stocks'!$A$6:$K$68,10,FALSE)</f>
        <v>1</v>
      </c>
      <c r="U1491">
        <f t="shared" si="95"/>
        <v>1979</v>
      </c>
      <c r="V1491" s="14">
        <f>VLOOKUP($C1491,'Info on Coh Anal Stocks'!$A$6:$K$68,10,FALSE)</f>
        <v>1</v>
      </c>
      <c r="W1491" t="str">
        <f t="shared" si="93"/>
        <v>stream</v>
      </c>
      <c r="X1491" t="str">
        <f t="shared" si="94"/>
        <v>na</v>
      </c>
    </row>
    <row r="1492" spans="1:24" x14ac:dyDescent="0.25">
      <c r="A1492" s="14" t="str">
        <f t="shared" si="92"/>
        <v>WRY1978</v>
      </c>
      <c r="B1492" s="14" t="s">
        <v>36</v>
      </c>
      <c r="C1492" s="14" t="s">
        <v>93</v>
      </c>
      <c r="D1492" s="14">
        <v>1978</v>
      </c>
      <c r="E1492" s="14" t="s">
        <v>142</v>
      </c>
      <c r="F1492" s="14" t="s">
        <v>142</v>
      </c>
      <c r="G1492" s="14" t="s">
        <v>142</v>
      </c>
      <c r="H1492" s="14" t="s">
        <v>142</v>
      </c>
      <c r="I1492" s="14" t="s">
        <v>142</v>
      </c>
      <c r="J1492" s="14" t="s">
        <v>142</v>
      </c>
      <c r="K1492" s="14" t="s">
        <v>142</v>
      </c>
      <c r="L1492" s="14" t="str">
        <f>VLOOKUP($C1492,'Info on Coh Anal Stocks'!$A$6:$K$68,2,FALSE)</f>
        <v>PS</v>
      </c>
      <c r="M1492" s="14" t="str">
        <f>VLOOKUP($C1492,'Info on Coh Anal Stocks'!$A$6:$K$68,3,FALSE)</f>
        <v>SPS</v>
      </c>
      <c r="N1492" s="14" t="str">
        <f>VLOOKUP($C1492,'Info on Coh Anal Stocks'!$A$6:$K$68,4,FALSE)</f>
        <v>White River Spring Yearling</v>
      </c>
      <c r="O1492" s="14">
        <f>VLOOKUP($C1492,'Info on Coh Anal Stocks'!$A$6:$K$68,5,FALSE)</f>
        <v>3</v>
      </c>
      <c r="P1492" s="14">
        <f>VLOOKUP($C1492,'Info on Coh Anal Stocks'!$A$6:$K$68,6,FALSE)</f>
        <v>2</v>
      </c>
      <c r="Q1492" s="14">
        <f>VLOOKUP($C1492,'Info on Coh Anal Stocks'!$A$6:$K$68,7,FALSE)</f>
        <v>4</v>
      </c>
      <c r="R1492" s="14">
        <f>VLOOKUP($C1492,'Info on Coh Anal Stocks'!$A$6:$K$68,8,FALSE)</f>
        <v>5</v>
      </c>
      <c r="S1492" s="14">
        <f>VLOOKUP($C1492,'Info on Coh Anal Stocks'!$A$6:$K$68,9,FALSE)</f>
        <v>1</v>
      </c>
      <c r="T1492" s="14">
        <f>VLOOKUP($C1492,'Info on Coh Anal Stocks'!$A$6:$K$68,10,FALSE)</f>
        <v>1</v>
      </c>
      <c r="U1492">
        <f t="shared" si="95"/>
        <v>1980</v>
      </c>
      <c r="V1492" s="14">
        <f>VLOOKUP($C1492,'Info on Coh Anal Stocks'!$A$6:$K$68,10,FALSE)</f>
        <v>1</v>
      </c>
      <c r="W1492" t="str">
        <f t="shared" si="93"/>
        <v>stream</v>
      </c>
      <c r="X1492" t="str">
        <f t="shared" si="94"/>
        <v>na</v>
      </c>
    </row>
    <row r="1493" spans="1:24" x14ac:dyDescent="0.25">
      <c r="A1493" s="14" t="str">
        <f t="shared" si="92"/>
        <v>WRY1979</v>
      </c>
      <c r="B1493" s="14" t="s">
        <v>36</v>
      </c>
      <c r="C1493" s="14" t="s">
        <v>93</v>
      </c>
      <c r="D1493" s="14">
        <v>1979</v>
      </c>
      <c r="E1493" s="14" t="s">
        <v>142</v>
      </c>
      <c r="F1493" s="14" t="s">
        <v>142</v>
      </c>
      <c r="G1493" s="14" t="s">
        <v>142</v>
      </c>
      <c r="H1493" s="14" t="s">
        <v>142</v>
      </c>
      <c r="I1493" s="14" t="s">
        <v>142</v>
      </c>
      <c r="J1493" s="14" t="s">
        <v>142</v>
      </c>
      <c r="K1493" s="14" t="s">
        <v>142</v>
      </c>
      <c r="L1493" s="14" t="str">
        <f>VLOOKUP($C1493,'Info on Coh Anal Stocks'!$A$6:$K$68,2,FALSE)</f>
        <v>PS</v>
      </c>
      <c r="M1493" s="14" t="str">
        <f>VLOOKUP($C1493,'Info on Coh Anal Stocks'!$A$6:$K$68,3,FALSE)</f>
        <v>SPS</v>
      </c>
      <c r="N1493" s="14" t="str">
        <f>VLOOKUP($C1493,'Info on Coh Anal Stocks'!$A$6:$K$68,4,FALSE)</f>
        <v>White River Spring Yearling</v>
      </c>
      <c r="O1493" s="14">
        <f>VLOOKUP($C1493,'Info on Coh Anal Stocks'!$A$6:$K$68,5,FALSE)</f>
        <v>3</v>
      </c>
      <c r="P1493" s="14">
        <f>VLOOKUP($C1493,'Info on Coh Anal Stocks'!$A$6:$K$68,6,FALSE)</f>
        <v>2</v>
      </c>
      <c r="Q1493" s="14">
        <f>VLOOKUP($C1493,'Info on Coh Anal Stocks'!$A$6:$K$68,7,FALSE)</f>
        <v>4</v>
      </c>
      <c r="R1493" s="14">
        <f>VLOOKUP($C1493,'Info on Coh Anal Stocks'!$A$6:$K$68,8,FALSE)</f>
        <v>5</v>
      </c>
      <c r="S1493" s="14">
        <f>VLOOKUP($C1493,'Info on Coh Anal Stocks'!$A$6:$K$68,9,FALSE)</f>
        <v>1</v>
      </c>
      <c r="T1493" s="14">
        <f>VLOOKUP($C1493,'Info on Coh Anal Stocks'!$A$6:$K$68,10,FALSE)</f>
        <v>1</v>
      </c>
      <c r="U1493">
        <f t="shared" si="95"/>
        <v>1981</v>
      </c>
      <c r="V1493" s="14">
        <f>VLOOKUP($C1493,'Info on Coh Anal Stocks'!$A$6:$K$68,10,FALSE)</f>
        <v>1</v>
      </c>
      <c r="W1493" t="str">
        <f t="shared" si="93"/>
        <v>stream</v>
      </c>
      <c r="X1493" t="str">
        <f t="shared" si="94"/>
        <v>na</v>
      </c>
    </row>
    <row r="1494" spans="1:24" x14ac:dyDescent="0.25">
      <c r="A1494" s="14" t="str">
        <f t="shared" si="92"/>
        <v>WRY1980</v>
      </c>
      <c r="B1494" s="14" t="s">
        <v>36</v>
      </c>
      <c r="C1494" s="14" t="s">
        <v>93</v>
      </c>
      <c r="D1494" s="14">
        <v>1980</v>
      </c>
      <c r="E1494" s="14" t="s">
        <v>142</v>
      </c>
      <c r="F1494" s="14" t="s">
        <v>142</v>
      </c>
      <c r="G1494" s="14" t="s">
        <v>142</v>
      </c>
      <c r="H1494" s="14" t="s">
        <v>142</v>
      </c>
      <c r="I1494" s="14" t="s">
        <v>142</v>
      </c>
      <c r="J1494" s="14" t="s">
        <v>142</v>
      </c>
      <c r="K1494" s="14" t="s">
        <v>142</v>
      </c>
      <c r="L1494" s="14" t="str">
        <f>VLOOKUP($C1494,'Info on Coh Anal Stocks'!$A$6:$K$68,2,FALSE)</f>
        <v>PS</v>
      </c>
      <c r="M1494" s="14" t="str">
        <f>VLOOKUP($C1494,'Info on Coh Anal Stocks'!$A$6:$K$68,3,FALSE)</f>
        <v>SPS</v>
      </c>
      <c r="N1494" s="14" t="str">
        <f>VLOOKUP($C1494,'Info on Coh Anal Stocks'!$A$6:$K$68,4,FALSE)</f>
        <v>White River Spring Yearling</v>
      </c>
      <c r="O1494" s="14">
        <f>VLOOKUP($C1494,'Info on Coh Anal Stocks'!$A$6:$K$68,5,FALSE)</f>
        <v>3</v>
      </c>
      <c r="P1494" s="14">
        <f>VLOOKUP($C1494,'Info on Coh Anal Stocks'!$A$6:$K$68,6,FALSE)</f>
        <v>2</v>
      </c>
      <c r="Q1494" s="14">
        <f>VLOOKUP($C1494,'Info on Coh Anal Stocks'!$A$6:$K$68,7,FALSE)</f>
        <v>4</v>
      </c>
      <c r="R1494" s="14">
        <f>VLOOKUP($C1494,'Info on Coh Anal Stocks'!$A$6:$K$68,8,FALSE)</f>
        <v>5</v>
      </c>
      <c r="S1494" s="14">
        <f>VLOOKUP($C1494,'Info on Coh Anal Stocks'!$A$6:$K$68,9,FALSE)</f>
        <v>1</v>
      </c>
      <c r="T1494" s="14">
        <f>VLOOKUP($C1494,'Info on Coh Anal Stocks'!$A$6:$K$68,10,FALSE)</f>
        <v>1</v>
      </c>
      <c r="U1494">
        <f t="shared" si="95"/>
        <v>1982</v>
      </c>
      <c r="V1494" s="14">
        <f>VLOOKUP($C1494,'Info on Coh Anal Stocks'!$A$6:$K$68,10,FALSE)</f>
        <v>1</v>
      </c>
      <c r="W1494" t="str">
        <f t="shared" si="93"/>
        <v>stream</v>
      </c>
      <c r="X1494" t="str">
        <f t="shared" si="94"/>
        <v>na</v>
      </c>
    </row>
    <row r="1495" spans="1:24" x14ac:dyDescent="0.25">
      <c r="A1495" s="14" t="str">
        <f t="shared" si="92"/>
        <v>WRY1981</v>
      </c>
      <c r="B1495" s="14" t="s">
        <v>36</v>
      </c>
      <c r="C1495" s="14" t="s">
        <v>93</v>
      </c>
      <c r="D1495" s="14">
        <v>1981</v>
      </c>
      <c r="E1495" s="14" t="s">
        <v>142</v>
      </c>
      <c r="F1495" s="14" t="s">
        <v>142</v>
      </c>
      <c r="G1495" s="14" t="s">
        <v>142</v>
      </c>
      <c r="H1495" s="14" t="s">
        <v>142</v>
      </c>
      <c r="I1495" s="14" t="s">
        <v>142</v>
      </c>
      <c r="J1495" s="14" t="s">
        <v>142</v>
      </c>
      <c r="K1495" s="14" t="s">
        <v>142</v>
      </c>
      <c r="L1495" s="14" t="str">
        <f>VLOOKUP($C1495,'Info on Coh Anal Stocks'!$A$6:$K$68,2,FALSE)</f>
        <v>PS</v>
      </c>
      <c r="M1495" s="14" t="str">
        <f>VLOOKUP($C1495,'Info on Coh Anal Stocks'!$A$6:$K$68,3,FALSE)</f>
        <v>SPS</v>
      </c>
      <c r="N1495" s="14" t="str">
        <f>VLOOKUP($C1495,'Info on Coh Anal Stocks'!$A$6:$K$68,4,FALSE)</f>
        <v>White River Spring Yearling</v>
      </c>
      <c r="O1495" s="14">
        <f>VLOOKUP($C1495,'Info on Coh Anal Stocks'!$A$6:$K$68,5,FALSE)</f>
        <v>3</v>
      </c>
      <c r="P1495" s="14">
        <f>VLOOKUP($C1495,'Info on Coh Anal Stocks'!$A$6:$K$68,6,FALSE)</f>
        <v>2</v>
      </c>
      <c r="Q1495" s="14">
        <f>VLOOKUP($C1495,'Info on Coh Anal Stocks'!$A$6:$K$68,7,FALSE)</f>
        <v>4</v>
      </c>
      <c r="R1495" s="14">
        <f>VLOOKUP($C1495,'Info on Coh Anal Stocks'!$A$6:$K$68,8,FALSE)</f>
        <v>5</v>
      </c>
      <c r="S1495" s="14">
        <f>VLOOKUP($C1495,'Info on Coh Anal Stocks'!$A$6:$K$68,9,FALSE)</f>
        <v>1</v>
      </c>
      <c r="T1495" s="14">
        <f>VLOOKUP($C1495,'Info on Coh Anal Stocks'!$A$6:$K$68,10,FALSE)</f>
        <v>1</v>
      </c>
      <c r="U1495">
        <f t="shared" si="95"/>
        <v>1983</v>
      </c>
      <c r="V1495" s="14">
        <f>VLOOKUP($C1495,'Info on Coh Anal Stocks'!$A$6:$K$68,10,FALSE)</f>
        <v>1</v>
      </c>
      <c r="W1495" t="str">
        <f t="shared" si="93"/>
        <v>stream</v>
      </c>
      <c r="X1495" t="str">
        <f t="shared" si="94"/>
        <v>na</v>
      </c>
    </row>
    <row r="1496" spans="1:24" x14ac:dyDescent="0.25">
      <c r="A1496" s="14" t="str">
        <f t="shared" si="92"/>
        <v>WRY1982</v>
      </c>
      <c r="B1496" s="14" t="s">
        <v>36</v>
      </c>
      <c r="C1496" s="14" t="s">
        <v>93</v>
      </c>
      <c r="D1496" s="14">
        <v>1982</v>
      </c>
      <c r="E1496" s="14" t="s">
        <v>142</v>
      </c>
      <c r="F1496" s="14" t="s">
        <v>142</v>
      </c>
      <c r="G1496" s="14" t="s">
        <v>142</v>
      </c>
      <c r="H1496" s="14" t="s">
        <v>142</v>
      </c>
      <c r="I1496" s="14" t="s">
        <v>142</v>
      </c>
      <c r="J1496" s="14" t="s">
        <v>142</v>
      </c>
      <c r="K1496" s="14" t="s">
        <v>142</v>
      </c>
      <c r="L1496" s="14" t="str">
        <f>VLOOKUP($C1496,'Info on Coh Anal Stocks'!$A$6:$K$68,2,FALSE)</f>
        <v>PS</v>
      </c>
      <c r="M1496" s="14" t="str">
        <f>VLOOKUP($C1496,'Info on Coh Anal Stocks'!$A$6:$K$68,3,FALSE)</f>
        <v>SPS</v>
      </c>
      <c r="N1496" s="14" t="str">
        <f>VLOOKUP($C1496,'Info on Coh Anal Stocks'!$A$6:$K$68,4,FALSE)</f>
        <v>White River Spring Yearling</v>
      </c>
      <c r="O1496" s="14">
        <f>VLOOKUP($C1496,'Info on Coh Anal Stocks'!$A$6:$K$68,5,FALSE)</f>
        <v>3</v>
      </c>
      <c r="P1496" s="14">
        <f>VLOOKUP($C1496,'Info on Coh Anal Stocks'!$A$6:$K$68,6,FALSE)</f>
        <v>2</v>
      </c>
      <c r="Q1496" s="14">
        <f>VLOOKUP($C1496,'Info on Coh Anal Stocks'!$A$6:$K$68,7,FALSE)</f>
        <v>4</v>
      </c>
      <c r="R1496" s="14">
        <f>VLOOKUP($C1496,'Info on Coh Anal Stocks'!$A$6:$K$68,8,FALSE)</f>
        <v>5</v>
      </c>
      <c r="S1496" s="14">
        <f>VLOOKUP($C1496,'Info on Coh Anal Stocks'!$A$6:$K$68,9,FALSE)</f>
        <v>1</v>
      </c>
      <c r="T1496" s="14">
        <f>VLOOKUP($C1496,'Info on Coh Anal Stocks'!$A$6:$K$68,10,FALSE)</f>
        <v>1</v>
      </c>
      <c r="U1496">
        <f t="shared" si="95"/>
        <v>1984</v>
      </c>
      <c r="V1496" s="14">
        <f>VLOOKUP($C1496,'Info on Coh Anal Stocks'!$A$6:$K$68,10,FALSE)</f>
        <v>1</v>
      </c>
      <c r="W1496" t="str">
        <f t="shared" si="93"/>
        <v>stream</v>
      </c>
      <c r="X1496" t="str">
        <f t="shared" si="94"/>
        <v>na</v>
      </c>
    </row>
    <row r="1497" spans="1:24" x14ac:dyDescent="0.25">
      <c r="A1497" s="14" t="str">
        <f t="shared" si="92"/>
        <v>WRY1983</v>
      </c>
      <c r="B1497" s="14" t="s">
        <v>36</v>
      </c>
      <c r="C1497" s="14" t="s">
        <v>93</v>
      </c>
      <c r="D1497" s="14">
        <v>1983</v>
      </c>
      <c r="E1497" s="14" t="s">
        <v>142</v>
      </c>
      <c r="F1497" s="14" t="s">
        <v>142</v>
      </c>
      <c r="G1497" s="14" t="s">
        <v>142</v>
      </c>
      <c r="H1497" s="14" t="s">
        <v>142</v>
      </c>
      <c r="I1497" s="14" t="s">
        <v>142</v>
      </c>
      <c r="J1497" s="14" t="s">
        <v>142</v>
      </c>
      <c r="K1497" s="14" t="s">
        <v>142</v>
      </c>
      <c r="L1497" s="14" t="str">
        <f>VLOOKUP($C1497,'Info on Coh Anal Stocks'!$A$6:$K$68,2,FALSE)</f>
        <v>PS</v>
      </c>
      <c r="M1497" s="14" t="str">
        <f>VLOOKUP($C1497,'Info on Coh Anal Stocks'!$A$6:$K$68,3,FALSE)</f>
        <v>SPS</v>
      </c>
      <c r="N1497" s="14" t="str">
        <f>VLOOKUP($C1497,'Info on Coh Anal Stocks'!$A$6:$K$68,4,FALSE)</f>
        <v>White River Spring Yearling</v>
      </c>
      <c r="O1497" s="14">
        <f>VLOOKUP($C1497,'Info on Coh Anal Stocks'!$A$6:$K$68,5,FALSE)</f>
        <v>3</v>
      </c>
      <c r="P1497" s="14">
        <f>VLOOKUP($C1497,'Info on Coh Anal Stocks'!$A$6:$K$68,6,FALSE)</f>
        <v>2</v>
      </c>
      <c r="Q1497" s="14">
        <f>VLOOKUP($C1497,'Info on Coh Anal Stocks'!$A$6:$K$68,7,FALSE)</f>
        <v>4</v>
      </c>
      <c r="R1497" s="14">
        <f>VLOOKUP($C1497,'Info on Coh Anal Stocks'!$A$6:$K$68,8,FALSE)</f>
        <v>5</v>
      </c>
      <c r="S1497" s="14">
        <f>VLOOKUP($C1497,'Info on Coh Anal Stocks'!$A$6:$K$68,9,FALSE)</f>
        <v>1</v>
      </c>
      <c r="T1497" s="14">
        <f>VLOOKUP($C1497,'Info on Coh Anal Stocks'!$A$6:$K$68,10,FALSE)</f>
        <v>1</v>
      </c>
      <c r="U1497">
        <f t="shared" si="95"/>
        <v>1985</v>
      </c>
      <c r="V1497" s="14">
        <f>VLOOKUP($C1497,'Info on Coh Anal Stocks'!$A$6:$K$68,10,FALSE)</f>
        <v>1</v>
      </c>
      <c r="W1497" t="str">
        <f t="shared" si="93"/>
        <v>stream</v>
      </c>
      <c r="X1497" t="str">
        <f t="shared" si="94"/>
        <v>na</v>
      </c>
    </row>
    <row r="1498" spans="1:24" x14ac:dyDescent="0.25">
      <c r="A1498" s="14" t="str">
        <f t="shared" si="92"/>
        <v>WRY1984</v>
      </c>
      <c r="B1498" s="14" t="s">
        <v>36</v>
      </c>
      <c r="C1498" s="14" t="s">
        <v>93</v>
      </c>
      <c r="D1498" s="14">
        <v>1984</v>
      </c>
      <c r="E1498" s="14" t="s">
        <v>142</v>
      </c>
      <c r="F1498" s="14" t="s">
        <v>142</v>
      </c>
      <c r="G1498" s="14" t="s">
        <v>142</v>
      </c>
      <c r="H1498" s="14" t="s">
        <v>142</v>
      </c>
      <c r="I1498" s="14" t="s">
        <v>142</v>
      </c>
      <c r="J1498" s="14" t="s">
        <v>142</v>
      </c>
      <c r="K1498" s="14" t="s">
        <v>142</v>
      </c>
      <c r="L1498" s="14" t="str">
        <f>VLOOKUP($C1498,'Info on Coh Anal Stocks'!$A$6:$K$68,2,FALSE)</f>
        <v>PS</v>
      </c>
      <c r="M1498" s="14" t="str">
        <f>VLOOKUP($C1498,'Info on Coh Anal Stocks'!$A$6:$K$68,3,FALSE)</f>
        <v>SPS</v>
      </c>
      <c r="N1498" s="14" t="str">
        <f>VLOOKUP($C1498,'Info on Coh Anal Stocks'!$A$6:$K$68,4,FALSE)</f>
        <v>White River Spring Yearling</v>
      </c>
      <c r="O1498" s="14">
        <f>VLOOKUP($C1498,'Info on Coh Anal Stocks'!$A$6:$K$68,5,FALSE)</f>
        <v>3</v>
      </c>
      <c r="P1498" s="14">
        <f>VLOOKUP($C1498,'Info on Coh Anal Stocks'!$A$6:$K$68,6,FALSE)</f>
        <v>2</v>
      </c>
      <c r="Q1498" s="14">
        <f>VLOOKUP($C1498,'Info on Coh Anal Stocks'!$A$6:$K$68,7,FALSE)</f>
        <v>4</v>
      </c>
      <c r="R1498" s="14">
        <f>VLOOKUP($C1498,'Info on Coh Anal Stocks'!$A$6:$K$68,8,FALSE)</f>
        <v>5</v>
      </c>
      <c r="S1498" s="14">
        <f>VLOOKUP($C1498,'Info on Coh Anal Stocks'!$A$6:$K$68,9,FALSE)</f>
        <v>1</v>
      </c>
      <c r="T1498" s="14">
        <f>VLOOKUP($C1498,'Info on Coh Anal Stocks'!$A$6:$K$68,10,FALSE)</f>
        <v>1</v>
      </c>
      <c r="U1498">
        <f t="shared" si="95"/>
        <v>1986</v>
      </c>
      <c r="V1498" s="14">
        <f>VLOOKUP($C1498,'Info on Coh Anal Stocks'!$A$6:$K$68,10,FALSE)</f>
        <v>1</v>
      </c>
      <c r="W1498" t="str">
        <f t="shared" si="93"/>
        <v>stream</v>
      </c>
      <c r="X1498" t="str">
        <f t="shared" si="94"/>
        <v>na</v>
      </c>
    </row>
    <row r="1499" spans="1:24" x14ac:dyDescent="0.25">
      <c r="A1499" s="14" t="str">
        <f t="shared" si="92"/>
        <v>WRY1985</v>
      </c>
      <c r="B1499" s="14" t="s">
        <v>36</v>
      </c>
      <c r="C1499" s="14" t="s">
        <v>93</v>
      </c>
      <c r="D1499" s="14">
        <v>1985</v>
      </c>
      <c r="E1499" s="14" t="s">
        <v>142</v>
      </c>
      <c r="F1499" s="14" t="s">
        <v>142</v>
      </c>
      <c r="G1499" s="14" t="s">
        <v>142</v>
      </c>
      <c r="H1499" s="14" t="s">
        <v>142</v>
      </c>
      <c r="I1499" s="14" t="s">
        <v>142</v>
      </c>
      <c r="J1499" s="14" t="s">
        <v>142</v>
      </c>
      <c r="K1499" s="14" t="s">
        <v>142</v>
      </c>
      <c r="L1499" s="14" t="str">
        <f>VLOOKUP($C1499,'Info on Coh Anal Stocks'!$A$6:$K$68,2,FALSE)</f>
        <v>PS</v>
      </c>
      <c r="M1499" s="14" t="str">
        <f>VLOOKUP($C1499,'Info on Coh Anal Stocks'!$A$6:$K$68,3,FALSE)</f>
        <v>SPS</v>
      </c>
      <c r="N1499" s="14" t="str">
        <f>VLOOKUP($C1499,'Info on Coh Anal Stocks'!$A$6:$K$68,4,FALSE)</f>
        <v>White River Spring Yearling</v>
      </c>
      <c r="O1499" s="14">
        <f>VLOOKUP($C1499,'Info on Coh Anal Stocks'!$A$6:$K$68,5,FALSE)</f>
        <v>3</v>
      </c>
      <c r="P1499" s="14">
        <f>VLOOKUP($C1499,'Info on Coh Anal Stocks'!$A$6:$K$68,6,FALSE)</f>
        <v>2</v>
      </c>
      <c r="Q1499" s="14">
        <f>VLOOKUP($C1499,'Info on Coh Anal Stocks'!$A$6:$K$68,7,FALSE)</f>
        <v>4</v>
      </c>
      <c r="R1499" s="14">
        <f>VLOOKUP($C1499,'Info on Coh Anal Stocks'!$A$6:$K$68,8,FALSE)</f>
        <v>5</v>
      </c>
      <c r="S1499" s="14">
        <f>VLOOKUP($C1499,'Info on Coh Anal Stocks'!$A$6:$K$68,9,FALSE)</f>
        <v>1</v>
      </c>
      <c r="T1499" s="14">
        <f>VLOOKUP($C1499,'Info on Coh Anal Stocks'!$A$6:$K$68,10,FALSE)</f>
        <v>1</v>
      </c>
      <c r="U1499">
        <f t="shared" si="95"/>
        <v>1987</v>
      </c>
      <c r="V1499" s="14">
        <f>VLOOKUP($C1499,'Info on Coh Anal Stocks'!$A$6:$K$68,10,FALSE)</f>
        <v>1</v>
      </c>
      <c r="W1499" t="str">
        <f t="shared" si="93"/>
        <v>stream</v>
      </c>
      <c r="X1499" t="str">
        <f t="shared" si="94"/>
        <v>na</v>
      </c>
    </row>
    <row r="1500" spans="1:24" x14ac:dyDescent="0.25">
      <c r="A1500" s="14" t="str">
        <f t="shared" si="92"/>
        <v>WRY1986</v>
      </c>
      <c r="B1500" s="14" t="s">
        <v>36</v>
      </c>
      <c r="C1500" s="14" t="s">
        <v>93</v>
      </c>
      <c r="D1500" s="14">
        <v>1986</v>
      </c>
      <c r="E1500" s="14" t="s">
        <v>142</v>
      </c>
      <c r="F1500" s="14" t="s">
        <v>142</v>
      </c>
      <c r="G1500" s="14" t="s">
        <v>142</v>
      </c>
      <c r="H1500" s="14" t="s">
        <v>142</v>
      </c>
      <c r="I1500" s="14" t="s">
        <v>142</v>
      </c>
      <c r="J1500" s="14" t="s">
        <v>142</v>
      </c>
      <c r="K1500" s="14" t="s">
        <v>142</v>
      </c>
      <c r="L1500" s="14" t="str">
        <f>VLOOKUP($C1500,'Info on Coh Anal Stocks'!$A$6:$K$68,2,FALSE)</f>
        <v>PS</v>
      </c>
      <c r="M1500" s="14" t="str">
        <f>VLOOKUP($C1500,'Info on Coh Anal Stocks'!$A$6:$K$68,3,FALSE)</f>
        <v>SPS</v>
      </c>
      <c r="N1500" s="14" t="str">
        <f>VLOOKUP($C1500,'Info on Coh Anal Stocks'!$A$6:$K$68,4,FALSE)</f>
        <v>White River Spring Yearling</v>
      </c>
      <c r="O1500" s="14">
        <f>VLOOKUP($C1500,'Info on Coh Anal Stocks'!$A$6:$K$68,5,FALSE)</f>
        <v>3</v>
      </c>
      <c r="P1500" s="14">
        <f>VLOOKUP($C1500,'Info on Coh Anal Stocks'!$A$6:$K$68,6,FALSE)</f>
        <v>2</v>
      </c>
      <c r="Q1500" s="14">
        <f>VLOOKUP($C1500,'Info on Coh Anal Stocks'!$A$6:$K$68,7,FALSE)</f>
        <v>4</v>
      </c>
      <c r="R1500" s="14">
        <f>VLOOKUP($C1500,'Info on Coh Anal Stocks'!$A$6:$K$68,8,FALSE)</f>
        <v>5</v>
      </c>
      <c r="S1500" s="14">
        <f>VLOOKUP($C1500,'Info on Coh Anal Stocks'!$A$6:$K$68,9,FALSE)</f>
        <v>1</v>
      </c>
      <c r="T1500" s="14">
        <f>VLOOKUP($C1500,'Info on Coh Anal Stocks'!$A$6:$K$68,10,FALSE)</f>
        <v>1</v>
      </c>
      <c r="U1500">
        <f t="shared" si="95"/>
        <v>1988</v>
      </c>
      <c r="V1500" s="14">
        <f>VLOOKUP($C1500,'Info on Coh Anal Stocks'!$A$6:$K$68,10,FALSE)</f>
        <v>1</v>
      </c>
      <c r="W1500" t="str">
        <f t="shared" si="93"/>
        <v>stream</v>
      </c>
      <c r="X1500" t="str">
        <f t="shared" si="94"/>
        <v>na</v>
      </c>
    </row>
    <row r="1501" spans="1:24" x14ac:dyDescent="0.25">
      <c r="A1501" s="14" t="str">
        <f t="shared" si="92"/>
        <v>WRY1987</v>
      </c>
      <c r="B1501" s="14" t="s">
        <v>36</v>
      </c>
      <c r="C1501" s="14" t="s">
        <v>93</v>
      </c>
      <c r="D1501" s="14">
        <v>1987</v>
      </c>
      <c r="E1501" s="14" t="s">
        <v>142</v>
      </c>
      <c r="F1501" s="14" t="s">
        <v>142</v>
      </c>
      <c r="G1501" s="14" t="s">
        <v>142</v>
      </c>
      <c r="H1501" s="14" t="s">
        <v>142</v>
      </c>
      <c r="I1501" s="14" t="s">
        <v>142</v>
      </c>
      <c r="J1501" s="14" t="s">
        <v>142</v>
      </c>
      <c r="K1501" s="14" t="s">
        <v>142</v>
      </c>
      <c r="L1501" s="14" t="str">
        <f>VLOOKUP($C1501,'Info on Coh Anal Stocks'!$A$6:$K$68,2,FALSE)</f>
        <v>PS</v>
      </c>
      <c r="M1501" s="14" t="str">
        <f>VLOOKUP($C1501,'Info on Coh Anal Stocks'!$A$6:$K$68,3,FALSE)</f>
        <v>SPS</v>
      </c>
      <c r="N1501" s="14" t="str">
        <f>VLOOKUP($C1501,'Info on Coh Anal Stocks'!$A$6:$K$68,4,FALSE)</f>
        <v>White River Spring Yearling</v>
      </c>
      <c r="O1501" s="14">
        <f>VLOOKUP($C1501,'Info on Coh Anal Stocks'!$A$6:$K$68,5,FALSE)</f>
        <v>3</v>
      </c>
      <c r="P1501" s="14">
        <f>VLOOKUP($C1501,'Info on Coh Anal Stocks'!$A$6:$K$68,6,FALSE)</f>
        <v>2</v>
      </c>
      <c r="Q1501" s="14">
        <f>VLOOKUP($C1501,'Info on Coh Anal Stocks'!$A$6:$K$68,7,FALSE)</f>
        <v>4</v>
      </c>
      <c r="R1501" s="14">
        <f>VLOOKUP($C1501,'Info on Coh Anal Stocks'!$A$6:$K$68,8,FALSE)</f>
        <v>5</v>
      </c>
      <c r="S1501" s="14">
        <f>VLOOKUP($C1501,'Info on Coh Anal Stocks'!$A$6:$K$68,9,FALSE)</f>
        <v>1</v>
      </c>
      <c r="T1501" s="14">
        <f>VLOOKUP($C1501,'Info on Coh Anal Stocks'!$A$6:$K$68,10,FALSE)</f>
        <v>1</v>
      </c>
      <c r="U1501">
        <f t="shared" si="95"/>
        <v>1989</v>
      </c>
      <c r="V1501" s="14">
        <f>VLOOKUP($C1501,'Info on Coh Anal Stocks'!$A$6:$K$68,10,FALSE)</f>
        <v>1</v>
      </c>
      <c r="W1501" t="str">
        <f t="shared" si="93"/>
        <v>stream</v>
      </c>
      <c r="X1501" t="str">
        <f t="shared" si="94"/>
        <v>na</v>
      </c>
    </row>
    <row r="1502" spans="1:24" x14ac:dyDescent="0.25">
      <c r="A1502" s="14" t="str">
        <f t="shared" si="92"/>
        <v>WRY1988</v>
      </c>
      <c r="B1502" s="14" t="s">
        <v>36</v>
      </c>
      <c r="C1502" s="14" t="s">
        <v>93</v>
      </c>
      <c r="D1502" s="14">
        <v>1988</v>
      </c>
      <c r="E1502" s="14" t="s">
        <v>142</v>
      </c>
      <c r="F1502" s="14" t="s">
        <v>142</v>
      </c>
      <c r="G1502" s="14" t="s">
        <v>142</v>
      </c>
      <c r="H1502" s="14" t="s">
        <v>142</v>
      </c>
      <c r="I1502" s="14" t="s">
        <v>142</v>
      </c>
      <c r="J1502" s="14" t="s">
        <v>142</v>
      </c>
      <c r="K1502" s="14" t="s">
        <v>142</v>
      </c>
      <c r="L1502" s="14" t="str">
        <f>VLOOKUP($C1502,'Info on Coh Anal Stocks'!$A$6:$K$68,2,FALSE)</f>
        <v>PS</v>
      </c>
      <c r="M1502" s="14" t="str">
        <f>VLOOKUP($C1502,'Info on Coh Anal Stocks'!$A$6:$K$68,3,FALSE)</f>
        <v>SPS</v>
      </c>
      <c r="N1502" s="14" t="str">
        <f>VLOOKUP($C1502,'Info on Coh Anal Stocks'!$A$6:$K$68,4,FALSE)</f>
        <v>White River Spring Yearling</v>
      </c>
      <c r="O1502" s="14">
        <f>VLOOKUP($C1502,'Info on Coh Anal Stocks'!$A$6:$K$68,5,FALSE)</f>
        <v>3</v>
      </c>
      <c r="P1502" s="14">
        <f>VLOOKUP($C1502,'Info on Coh Anal Stocks'!$A$6:$K$68,6,FALSE)</f>
        <v>2</v>
      </c>
      <c r="Q1502" s="14">
        <f>VLOOKUP($C1502,'Info on Coh Anal Stocks'!$A$6:$K$68,7,FALSE)</f>
        <v>4</v>
      </c>
      <c r="R1502" s="14">
        <f>VLOOKUP($C1502,'Info on Coh Anal Stocks'!$A$6:$K$68,8,FALSE)</f>
        <v>5</v>
      </c>
      <c r="S1502" s="14">
        <f>VLOOKUP($C1502,'Info on Coh Anal Stocks'!$A$6:$K$68,9,FALSE)</f>
        <v>1</v>
      </c>
      <c r="T1502" s="14">
        <f>VLOOKUP($C1502,'Info on Coh Anal Stocks'!$A$6:$K$68,10,FALSE)</f>
        <v>1</v>
      </c>
      <c r="U1502">
        <f t="shared" si="95"/>
        <v>1990</v>
      </c>
      <c r="V1502" s="14">
        <f>VLOOKUP($C1502,'Info on Coh Anal Stocks'!$A$6:$K$68,10,FALSE)</f>
        <v>1</v>
      </c>
      <c r="W1502" t="str">
        <f t="shared" si="93"/>
        <v>stream</v>
      </c>
      <c r="X1502" t="str">
        <f t="shared" si="94"/>
        <v>na</v>
      </c>
    </row>
    <row r="1503" spans="1:24" x14ac:dyDescent="0.25">
      <c r="A1503" s="14" t="str">
        <f t="shared" si="92"/>
        <v>WRY1989</v>
      </c>
      <c r="B1503" s="14" t="s">
        <v>36</v>
      </c>
      <c r="C1503" s="14" t="s">
        <v>93</v>
      </c>
      <c r="D1503" s="14">
        <v>1989</v>
      </c>
      <c r="E1503" s="14" t="s">
        <v>142</v>
      </c>
      <c r="F1503" s="14" t="s">
        <v>142</v>
      </c>
      <c r="G1503" s="14" t="s">
        <v>142</v>
      </c>
      <c r="H1503" s="14" t="s">
        <v>142</v>
      </c>
      <c r="I1503" s="14" t="s">
        <v>142</v>
      </c>
      <c r="J1503" s="14" t="s">
        <v>142</v>
      </c>
      <c r="K1503" s="14" t="s">
        <v>142</v>
      </c>
      <c r="L1503" s="14" t="str">
        <f>VLOOKUP($C1503,'Info on Coh Anal Stocks'!$A$6:$K$68,2,FALSE)</f>
        <v>PS</v>
      </c>
      <c r="M1503" s="14" t="str">
        <f>VLOOKUP($C1503,'Info on Coh Anal Stocks'!$A$6:$K$68,3,FALSE)</f>
        <v>SPS</v>
      </c>
      <c r="N1503" s="14" t="str">
        <f>VLOOKUP($C1503,'Info on Coh Anal Stocks'!$A$6:$K$68,4,FALSE)</f>
        <v>White River Spring Yearling</v>
      </c>
      <c r="O1503" s="14">
        <f>VLOOKUP($C1503,'Info on Coh Anal Stocks'!$A$6:$K$68,5,FALSE)</f>
        <v>3</v>
      </c>
      <c r="P1503" s="14">
        <f>VLOOKUP($C1503,'Info on Coh Anal Stocks'!$A$6:$K$68,6,FALSE)</f>
        <v>2</v>
      </c>
      <c r="Q1503" s="14">
        <f>VLOOKUP($C1503,'Info on Coh Anal Stocks'!$A$6:$K$68,7,FALSE)</f>
        <v>4</v>
      </c>
      <c r="R1503" s="14">
        <f>VLOOKUP($C1503,'Info on Coh Anal Stocks'!$A$6:$K$68,8,FALSE)</f>
        <v>5</v>
      </c>
      <c r="S1503" s="14">
        <f>VLOOKUP($C1503,'Info on Coh Anal Stocks'!$A$6:$K$68,9,FALSE)</f>
        <v>1</v>
      </c>
      <c r="T1503" s="14">
        <f>VLOOKUP($C1503,'Info on Coh Anal Stocks'!$A$6:$K$68,10,FALSE)</f>
        <v>1</v>
      </c>
      <c r="U1503">
        <f t="shared" si="95"/>
        <v>1991</v>
      </c>
      <c r="V1503" s="14">
        <f>VLOOKUP($C1503,'Info on Coh Anal Stocks'!$A$6:$K$68,10,FALSE)</f>
        <v>1</v>
      </c>
      <c r="W1503" t="str">
        <f t="shared" si="93"/>
        <v>stream</v>
      </c>
      <c r="X1503" t="str">
        <f t="shared" si="94"/>
        <v>na</v>
      </c>
    </row>
    <row r="1504" spans="1:24" x14ac:dyDescent="0.25">
      <c r="A1504" s="14" t="str">
        <f t="shared" si="92"/>
        <v>WRY1990</v>
      </c>
      <c r="B1504" s="14" t="s">
        <v>36</v>
      </c>
      <c r="C1504" s="14" t="s">
        <v>93</v>
      </c>
      <c r="D1504" s="14">
        <v>1990</v>
      </c>
      <c r="E1504" s="14" t="s">
        <v>142</v>
      </c>
      <c r="F1504" s="14" t="s">
        <v>142</v>
      </c>
      <c r="G1504" s="14" t="s">
        <v>142</v>
      </c>
      <c r="H1504" s="14" t="s">
        <v>142</v>
      </c>
      <c r="I1504" s="14" t="s">
        <v>142</v>
      </c>
      <c r="J1504" s="14" t="s">
        <v>142</v>
      </c>
      <c r="K1504" s="14" t="s">
        <v>142</v>
      </c>
      <c r="L1504" s="14" t="str">
        <f>VLOOKUP($C1504,'Info on Coh Anal Stocks'!$A$6:$K$68,2,FALSE)</f>
        <v>PS</v>
      </c>
      <c r="M1504" s="14" t="str">
        <f>VLOOKUP($C1504,'Info on Coh Anal Stocks'!$A$6:$K$68,3,FALSE)</f>
        <v>SPS</v>
      </c>
      <c r="N1504" s="14" t="str">
        <f>VLOOKUP($C1504,'Info on Coh Anal Stocks'!$A$6:$K$68,4,FALSE)</f>
        <v>White River Spring Yearling</v>
      </c>
      <c r="O1504" s="14">
        <f>VLOOKUP($C1504,'Info on Coh Anal Stocks'!$A$6:$K$68,5,FALSE)</f>
        <v>3</v>
      </c>
      <c r="P1504" s="14">
        <f>VLOOKUP($C1504,'Info on Coh Anal Stocks'!$A$6:$K$68,6,FALSE)</f>
        <v>2</v>
      </c>
      <c r="Q1504" s="14">
        <f>VLOOKUP($C1504,'Info on Coh Anal Stocks'!$A$6:$K$68,7,FALSE)</f>
        <v>4</v>
      </c>
      <c r="R1504" s="14">
        <f>VLOOKUP($C1504,'Info on Coh Anal Stocks'!$A$6:$K$68,8,FALSE)</f>
        <v>5</v>
      </c>
      <c r="S1504" s="14">
        <f>VLOOKUP($C1504,'Info on Coh Anal Stocks'!$A$6:$K$68,9,FALSE)</f>
        <v>1</v>
      </c>
      <c r="T1504" s="14">
        <f>VLOOKUP($C1504,'Info on Coh Anal Stocks'!$A$6:$K$68,10,FALSE)</f>
        <v>1</v>
      </c>
      <c r="U1504">
        <f t="shared" si="95"/>
        <v>1992</v>
      </c>
      <c r="V1504" s="14">
        <f>VLOOKUP($C1504,'Info on Coh Anal Stocks'!$A$6:$K$68,10,FALSE)</f>
        <v>1</v>
      </c>
      <c r="W1504" t="str">
        <f t="shared" si="93"/>
        <v>stream</v>
      </c>
      <c r="X1504" t="str">
        <f t="shared" si="94"/>
        <v>na</v>
      </c>
    </row>
    <row r="1505" spans="1:24" x14ac:dyDescent="0.25">
      <c r="A1505" s="14" t="str">
        <f t="shared" si="92"/>
        <v>WRY1991</v>
      </c>
      <c r="B1505" s="14" t="s">
        <v>36</v>
      </c>
      <c r="C1505" s="14" t="s">
        <v>93</v>
      </c>
      <c r="D1505" s="14">
        <v>1991</v>
      </c>
      <c r="E1505" s="14" t="s">
        <v>142</v>
      </c>
      <c r="F1505" s="14" t="s">
        <v>142</v>
      </c>
      <c r="G1505" s="14" t="s">
        <v>142</v>
      </c>
      <c r="H1505" s="14" t="s">
        <v>142</v>
      </c>
      <c r="I1505" s="14" t="s">
        <v>142</v>
      </c>
      <c r="J1505" s="14" t="s">
        <v>142</v>
      </c>
      <c r="K1505" s="14" t="s">
        <v>142</v>
      </c>
      <c r="L1505" s="14" t="str">
        <f>VLOOKUP($C1505,'Info on Coh Anal Stocks'!$A$6:$K$68,2,FALSE)</f>
        <v>PS</v>
      </c>
      <c r="M1505" s="14" t="str">
        <f>VLOOKUP($C1505,'Info on Coh Anal Stocks'!$A$6:$K$68,3,FALSE)</f>
        <v>SPS</v>
      </c>
      <c r="N1505" s="14" t="str">
        <f>VLOOKUP($C1505,'Info on Coh Anal Stocks'!$A$6:$K$68,4,FALSE)</f>
        <v>White River Spring Yearling</v>
      </c>
      <c r="O1505" s="14">
        <f>VLOOKUP($C1505,'Info on Coh Anal Stocks'!$A$6:$K$68,5,FALSE)</f>
        <v>3</v>
      </c>
      <c r="P1505" s="14">
        <f>VLOOKUP($C1505,'Info on Coh Anal Stocks'!$A$6:$K$68,6,FALSE)</f>
        <v>2</v>
      </c>
      <c r="Q1505" s="14">
        <f>VLOOKUP($C1505,'Info on Coh Anal Stocks'!$A$6:$K$68,7,FALSE)</f>
        <v>4</v>
      </c>
      <c r="R1505" s="14">
        <f>VLOOKUP($C1505,'Info on Coh Anal Stocks'!$A$6:$K$68,8,FALSE)</f>
        <v>5</v>
      </c>
      <c r="S1505" s="14">
        <f>VLOOKUP($C1505,'Info on Coh Anal Stocks'!$A$6:$K$68,9,FALSE)</f>
        <v>1</v>
      </c>
      <c r="T1505" s="14">
        <f>VLOOKUP($C1505,'Info on Coh Anal Stocks'!$A$6:$K$68,10,FALSE)</f>
        <v>1</v>
      </c>
      <c r="U1505">
        <f t="shared" si="95"/>
        <v>1993</v>
      </c>
      <c r="V1505" s="14">
        <f>VLOOKUP($C1505,'Info on Coh Anal Stocks'!$A$6:$K$68,10,FALSE)</f>
        <v>1</v>
      </c>
      <c r="W1505" t="str">
        <f t="shared" si="93"/>
        <v>stream</v>
      </c>
      <c r="X1505" t="str">
        <f t="shared" si="94"/>
        <v>na</v>
      </c>
    </row>
    <row r="1506" spans="1:24" x14ac:dyDescent="0.25">
      <c r="A1506" s="14" t="str">
        <f t="shared" si="92"/>
        <v>WRY1992</v>
      </c>
      <c r="B1506" s="14" t="s">
        <v>36</v>
      </c>
      <c r="C1506" s="14" t="s">
        <v>93</v>
      </c>
      <c r="D1506" s="14">
        <v>1992</v>
      </c>
      <c r="E1506" s="14" t="s">
        <v>142</v>
      </c>
      <c r="F1506" s="14" t="s">
        <v>142</v>
      </c>
      <c r="G1506" s="14" t="s">
        <v>142</v>
      </c>
      <c r="H1506" s="14" t="s">
        <v>142</v>
      </c>
      <c r="I1506" s="14" t="s">
        <v>142</v>
      </c>
      <c r="J1506" s="14" t="s">
        <v>142</v>
      </c>
      <c r="K1506" s="14" t="s">
        <v>142</v>
      </c>
      <c r="L1506" s="14" t="str">
        <f>VLOOKUP($C1506,'Info on Coh Anal Stocks'!$A$6:$K$68,2,FALSE)</f>
        <v>PS</v>
      </c>
      <c r="M1506" s="14" t="str">
        <f>VLOOKUP($C1506,'Info on Coh Anal Stocks'!$A$6:$K$68,3,FALSE)</f>
        <v>SPS</v>
      </c>
      <c r="N1506" s="14" t="str">
        <f>VLOOKUP($C1506,'Info on Coh Anal Stocks'!$A$6:$K$68,4,FALSE)</f>
        <v>White River Spring Yearling</v>
      </c>
      <c r="O1506" s="14">
        <f>VLOOKUP($C1506,'Info on Coh Anal Stocks'!$A$6:$K$68,5,FALSE)</f>
        <v>3</v>
      </c>
      <c r="P1506" s="14">
        <f>VLOOKUP($C1506,'Info on Coh Anal Stocks'!$A$6:$K$68,6,FALSE)</f>
        <v>2</v>
      </c>
      <c r="Q1506" s="14">
        <f>VLOOKUP($C1506,'Info on Coh Anal Stocks'!$A$6:$K$68,7,FALSE)</f>
        <v>4</v>
      </c>
      <c r="R1506" s="14">
        <f>VLOOKUP($C1506,'Info on Coh Anal Stocks'!$A$6:$K$68,8,FALSE)</f>
        <v>5</v>
      </c>
      <c r="S1506" s="14">
        <f>VLOOKUP($C1506,'Info on Coh Anal Stocks'!$A$6:$K$68,9,FALSE)</f>
        <v>1</v>
      </c>
      <c r="T1506" s="14">
        <f>VLOOKUP($C1506,'Info on Coh Anal Stocks'!$A$6:$K$68,10,FALSE)</f>
        <v>1</v>
      </c>
      <c r="U1506">
        <f t="shared" si="95"/>
        <v>1994</v>
      </c>
      <c r="V1506" s="14">
        <f>VLOOKUP($C1506,'Info on Coh Anal Stocks'!$A$6:$K$68,10,FALSE)</f>
        <v>1</v>
      </c>
      <c r="W1506" t="str">
        <f t="shared" si="93"/>
        <v>stream</v>
      </c>
      <c r="X1506" t="str">
        <f t="shared" si="94"/>
        <v>na</v>
      </c>
    </row>
    <row r="1507" spans="1:24" x14ac:dyDescent="0.25">
      <c r="A1507" s="14" t="str">
        <f t="shared" si="92"/>
        <v>WRY1993</v>
      </c>
      <c r="B1507" s="14" t="s">
        <v>36</v>
      </c>
      <c r="C1507" s="14" t="s">
        <v>93</v>
      </c>
      <c r="D1507" s="14">
        <v>1993</v>
      </c>
      <c r="E1507" s="14" t="s">
        <v>142</v>
      </c>
      <c r="F1507" s="14" t="s">
        <v>142</v>
      </c>
      <c r="G1507" s="14" t="s">
        <v>142</v>
      </c>
      <c r="H1507" s="14" t="s">
        <v>142</v>
      </c>
      <c r="I1507" s="14" t="s">
        <v>142</v>
      </c>
      <c r="J1507" s="14" t="s">
        <v>142</v>
      </c>
      <c r="K1507" s="14" t="s">
        <v>142</v>
      </c>
      <c r="L1507" s="14" t="str">
        <f>VLOOKUP($C1507,'Info on Coh Anal Stocks'!$A$6:$K$68,2,FALSE)</f>
        <v>PS</v>
      </c>
      <c r="M1507" s="14" t="str">
        <f>VLOOKUP($C1507,'Info on Coh Anal Stocks'!$A$6:$K$68,3,FALSE)</f>
        <v>SPS</v>
      </c>
      <c r="N1507" s="14" t="str">
        <f>VLOOKUP($C1507,'Info on Coh Anal Stocks'!$A$6:$K$68,4,FALSE)</f>
        <v>White River Spring Yearling</v>
      </c>
      <c r="O1507" s="14">
        <f>VLOOKUP($C1507,'Info on Coh Anal Stocks'!$A$6:$K$68,5,FALSE)</f>
        <v>3</v>
      </c>
      <c r="P1507" s="14">
        <f>VLOOKUP($C1507,'Info on Coh Anal Stocks'!$A$6:$K$68,6,FALSE)</f>
        <v>2</v>
      </c>
      <c r="Q1507" s="14">
        <f>VLOOKUP($C1507,'Info on Coh Anal Stocks'!$A$6:$K$68,7,FALSE)</f>
        <v>4</v>
      </c>
      <c r="R1507" s="14">
        <f>VLOOKUP($C1507,'Info on Coh Anal Stocks'!$A$6:$K$68,8,FALSE)</f>
        <v>5</v>
      </c>
      <c r="S1507" s="14">
        <f>VLOOKUP($C1507,'Info on Coh Anal Stocks'!$A$6:$K$68,9,FALSE)</f>
        <v>1</v>
      </c>
      <c r="T1507" s="14">
        <f>VLOOKUP($C1507,'Info on Coh Anal Stocks'!$A$6:$K$68,10,FALSE)</f>
        <v>1</v>
      </c>
      <c r="U1507">
        <f t="shared" si="95"/>
        <v>1995</v>
      </c>
      <c r="V1507" s="14">
        <f>VLOOKUP($C1507,'Info on Coh Anal Stocks'!$A$6:$K$68,10,FALSE)</f>
        <v>1</v>
      </c>
      <c r="W1507" t="str">
        <f t="shared" si="93"/>
        <v>stream</v>
      </c>
      <c r="X1507" t="str">
        <f t="shared" si="94"/>
        <v>na</v>
      </c>
    </row>
    <row r="1508" spans="1:24" x14ac:dyDescent="0.25">
      <c r="A1508" s="14" t="str">
        <f t="shared" si="92"/>
        <v>WRY1994</v>
      </c>
      <c r="B1508" s="14" t="s">
        <v>36</v>
      </c>
      <c r="C1508" s="14" t="s">
        <v>93</v>
      </c>
      <c r="D1508" s="14">
        <v>1994</v>
      </c>
      <c r="E1508" s="14" t="s">
        <v>142</v>
      </c>
      <c r="F1508" s="14" t="s">
        <v>142</v>
      </c>
      <c r="G1508" s="14" t="s">
        <v>142</v>
      </c>
      <c r="H1508" s="14" t="s">
        <v>142</v>
      </c>
      <c r="I1508" s="14" t="s">
        <v>142</v>
      </c>
      <c r="J1508" s="14" t="s">
        <v>142</v>
      </c>
      <c r="K1508" s="14" t="s">
        <v>142</v>
      </c>
      <c r="L1508" s="14" t="str">
        <f>VLOOKUP($C1508,'Info on Coh Anal Stocks'!$A$6:$K$68,2,FALSE)</f>
        <v>PS</v>
      </c>
      <c r="M1508" s="14" t="str">
        <f>VLOOKUP($C1508,'Info on Coh Anal Stocks'!$A$6:$K$68,3,FALSE)</f>
        <v>SPS</v>
      </c>
      <c r="N1508" s="14" t="str">
        <f>VLOOKUP($C1508,'Info on Coh Anal Stocks'!$A$6:$K$68,4,FALSE)</f>
        <v>White River Spring Yearling</v>
      </c>
      <c r="O1508" s="14">
        <f>VLOOKUP($C1508,'Info on Coh Anal Stocks'!$A$6:$K$68,5,FALSE)</f>
        <v>3</v>
      </c>
      <c r="P1508" s="14">
        <f>VLOOKUP($C1508,'Info on Coh Anal Stocks'!$A$6:$K$68,6,FALSE)</f>
        <v>2</v>
      </c>
      <c r="Q1508" s="14">
        <f>VLOOKUP($C1508,'Info on Coh Anal Stocks'!$A$6:$K$68,7,FALSE)</f>
        <v>4</v>
      </c>
      <c r="R1508" s="14">
        <f>VLOOKUP($C1508,'Info on Coh Anal Stocks'!$A$6:$K$68,8,FALSE)</f>
        <v>5</v>
      </c>
      <c r="S1508" s="14">
        <f>VLOOKUP($C1508,'Info on Coh Anal Stocks'!$A$6:$K$68,9,FALSE)</f>
        <v>1</v>
      </c>
      <c r="T1508" s="14">
        <f>VLOOKUP($C1508,'Info on Coh Anal Stocks'!$A$6:$K$68,10,FALSE)</f>
        <v>1</v>
      </c>
      <c r="U1508">
        <f t="shared" si="95"/>
        <v>1996</v>
      </c>
      <c r="V1508" s="14">
        <f>VLOOKUP($C1508,'Info on Coh Anal Stocks'!$A$6:$K$68,10,FALSE)</f>
        <v>1</v>
      </c>
      <c r="W1508" t="str">
        <f t="shared" si="93"/>
        <v>stream</v>
      </c>
      <c r="X1508" t="str">
        <f t="shared" si="94"/>
        <v>na</v>
      </c>
    </row>
    <row r="1509" spans="1:24" x14ac:dyDescent="0.25">
      <c r="A1509" s="14" t="str">
        <f t="shared" si="92"/>
        <v>WRY1995</v>
      </c>
      <c r="B1509" s="14" t="s">
        <v>36</v>
      </c>
      <c r="C1509" s="14" t="s">
        <v>93</v>
      </c>
      <c r="D1509" s="14">
        <v>1995</v>
      </c>
      <c r="E1509" s="14" t="s">
        <v>142</v>
      </c>
      <c r="F1509" s="14" t="s">
        <v>142</v>
      </c>
      <c r="G1509" s="14" t="s">
        <v>142</v>
      </c>
      <c r="H1509" s="14" t="s">
        <v>142</v>
      </c>
      <c r="I1509" s="14" t="s">
        <v>142</v>
      </c>
      <c r="J1509" s="14" t="s">
        <v>142</v>
      </c>
      <c r="K1509" s="14" t="s">
        <v>142</v>
      </c>
      <c r="L1509" s="14" t="str">
        <f>VLOOKUP($C1509,'Info on Coh Anal Stocks'!$A$6:$K$68,2,FALSE)</f>
        <v>PS</v>
      </c>
      <c r="M1509" s="14" t="str">
        <f>VLOOKUP($C1509,'Info on Coh Anal Stocks'!$A$6:$K$68,3,FALSE)</f>
        <v>SPS</v>
      </c>
      <c r="N1509" s="14" t="str">
        <f>VLOOKUP($C1509,'Info on Coh Anal Stocks'!$A$6:$K$68,4,FALSE)</f>
        <v>White River Spring Yearling</v>
      </c>
      <c r="O1509" s="14">
        <f>VLOOKUP($C1509,'Info on Coh Anal Stocks'!$A$6:$K$68,5,FALSE)</f>
        <v>3</v>
      </c>
      <c r="P1509" s="14">
        <f>VLOOKUP($C1509,'Info on Coh Anal Stocks'!$A$6:$K$68,6,FALSE)</f>
        <v>2</v>
      </c>
      <c r="Q1509" s="14">
        <f>VLOOKUP($C1509,'Info on Coh Anal Stocks'!$A$6:$K$68,7,FALSE)</f>
        <v>4</v>
      </c>
      <c r="R1509" s="14">
        <f>VLOOKUP($C1509,'Info on Coh Anal Stocks'!$A$6:$K$68,8,FALSE)</f>
        <v>5</v>
      </c>
      <c r="S1509" s="14">
        <f>VLOOKUP($C1509,'Info on Coh Anal Stocks'!$A$6:$K$68,9,FALSE)</f>
        <v>1</v>
      </c>
      <c r="T1509" s="14">
        <f>VLOOKUP($C1509,'Info on Coh Anal Stocks'!$A$6:$K$68,10,FALSE)</f>
        <v>1</v>
      </c>
      <c r="U1509">
        <f t="shared" si="95"/>
        <v>1997</v>
      </c>
      <c r="V1509" s="14">
        <f>VLOOKUP($C1509,'Info on Coh Anal Stocks'!$A$6:$K$68,10,FALSE)</f>
        <v>1</v>
      </c>
      <c r="W1509" t="str">
        <f t="shared" si="93"/>
        <v>stream</v>
      </c>
      <c r="X1509" t="str">
        <f t="shared" si="94"/>
        <v>na</v>
      </c>
    </row>
    <row r="1510" spans="1:24" x14ac:dyDescent="0.25">
      <c r="A1510" s="14" t="str">
        <f t="shared" si="92"/>
        <v>WRY1996</v>
      </c>
      <c r="B1510" s="14" t="s">
        <v>36</v>
      </c>
      <c r="C1510" s="14" t="s">
        <v>93</v>
      </c>
      <c r="D1510" s="14">
        <v>1996</v>
      </c>
      <c r="E1510" s="14" t="s">
        <v>142</v>
      </c>
      <c r="F1510" s="14" t="s">
        <v>142</v>
      </c>
      <c r="G1510" s="14" t="s">
        <v>142</v>
      </c>
      <c r="H1510" s="14" t="s">
        <v>142</v>
      </c>
      <c r="I1510" s="14" t="s">
        <v>142</v>
      </c>
      <c r="J1510" s="14" t="s">
        <v>142</v>
      </c>
      <c r="K1510" s="14" t="s">
        <v>142</v>
      </c>
      <c r="L1510" s="14" t="str">
        <f>VLOOKUP($C1510,'Info on Coh Anal Stocks'!$A$6:$K$68,2,FALSE)</f>
        <v>PS</v>
      </c>
      <c r="M1510" s="14" t="str">
        <f>VLOOKUP($C1510,'Info on Coh Anal Stocks'!$A$6:$K$68,3,FALSE)</f>
        <v>SPS</v>
      </c>
      <c r="N1510" s="14" t="str">
        <f>VLOOKUP($C1510,'Info on Coh Anal Stocks'!$A$6:$K$68,4,FALSE)</f>
        <v>White River Spring Yearling</v>
      </c>
      <c r="O1510" s="14">
        <f>VLOOKUP($C1510,'Info on Coh Anal Stocks'!$A$6:$K$68,5,FALSE)</f>
        <v>3</v>
      </c>
      <c r="P1510" s="14">
        <f>VLOOKUP($C1510,'Info on Coh Anal Stocks'!$A$6:$K$68,6,FALSE)</f>
        <v>2</v>
      </c>
      <c r="Q1510" s="14">
        <f>VLOOKUP($C1510,'Info on Coh Anal Stocks'!$A$6:$K$68,7,FALSE)</f>
        <v>4</v>
      </c>
      <c r="R1510" s="14">
        <f>VLOOKUP($C1510,'Info on Coh Anal Stocks'!$A$6:$K$68,8,FALSE)</f>
        <v>5</v>
      </c>
      <c r="S1510" s="14">
        <f>VLOOKUP($C1510,'Info on Coh Anal Stocks'!$A$6:$K$68,9,FALSE)</f>
        <v>1</v>
      </c>
      <c r="T1510" s="14">
        <f>VLOOKUP($C1510,'Info on Coh Anal Stocks'!$A$6:$K$68,10,FALSE)</f>
        <v>1</v>
      </c>
      <c r="U1510">
        <f t="shared" si="95"/>
        <v>1998</v>
      </c>
      <c r="V1510" s="14">
        <f>VLOOKUP($C1510,'Info on Coh Anal Stocks'!$A$6:$K$68,10,FALSE)</f>
        <v>1</v>
      </c>
      <c r="W1510" t="str">
        <f t="shared" si="93"/>
        <v>stream</v>
      </c>
      <c r="X1510" t="str">
        <f t="shared" si="94"/>
        <v>na</v>
      </c>
    </row>
    <row r="1511" spans="1:24" x14ac:dyDescent="0.25">
      <c r="A1511" s="14" t="str">
        <f t="shared" si="92"/>
        <v>WRY1997</v>
      </c>
      <c r="B1511" s="14" t="s">
        <v>36</v>
      </c>
      <c r="C1511" s="14" t="s">
        <v>93</v>
      </c>
      <c r="D1511" s="14">
        <v>1997</v>
      </c>
      <c r="E1511" s="14" t="s">
        <v>142</v>
      </c>
      <c r="F1511" s="14" t="s">
        <v>142</v>
      </c>
      <c r="G1511" s="14" t="s">
        <v>142</v>
      </c>
      <c r="H1511" s="14" t="s">
        <v>142</v>
      </c>
      <c r="I1511" s="14" t="s">
        <v>142</v>
      </c>
      <c r="J1511" s="14" t="s">
        <v>142</v>
      </c>
      <c r="K1511" s="14" t="s">
        <v>142</v>
      </c>
      <c r="L1511" s="14" t="str">
        <f>VLOOKUP($C1511,'Info on Coh Anal Stocks'!$A$6:$K$68,2,FALSE)</f>
        <v>PS</v>
      </c>
      <c r="M1511" s="14" t="str">
        <f>VLOOKUP($C1511,'Info on Coh Anal Stocks'!$A$6:$K$68,3,FALSE)</f>
        <v>SPS</v>
      </c>
      <c r="N1511" s="14" t="str">
        <f>VLOOKUP($C1511,'Info on Coh Anal Stocks'!$A$6:$K$68,4,FALSE)</f>
        <v>White River Spring Yearling</v>
      </c>
      <c r="O1511" s="14">
        <f>VLOOKUP($C1511,'Info on Coh Anal Stocks'!$A$6:$K$68,5,FALSE)</f>
        <v>3</v>
      </c>
      <c r="P1511" s="14">
        <f>VLOOKUP($C1511,'Info on Coh Anal Stocks'!$A$6:$K$68,6,FALSE)</f>
        <v>2</v>
      </c>
      <c r="Q1511" s="14">
        <f>VLOOKUP($C1511,'Info on Coh Anal Stocks'!$A$6:$K$68,7,FALSE)</f>
        <v>4</v>
      </c>
      <c r="R1511" s="14">
        <f>VLOOKUP($C1511,'Info on Coh Anal Stocks'!$A$6:$K$68,8,FALSE)</f>
        <v>5</v>
      </c>
      <c r="S1511" s="14">
        <f>VLOOKUP($C1511,'Info on Coh Anal Stocks'!$A$6:$K$68,9,FALSE)</f>
        <v>1</v>
      </c>
      <c r="T1511" s="14">
        <f>VLOOKUP($C1511,'Info on Coh Anal Stocks'!$A$6:$K$68,10,FALSE)</f>
        <v>1</v>
      </c>
      <c r="U1511">
        <f t="shared" si="95"/>
        <v>1999</v>
      </c>
      <c r="V1511" s="14">
        <f>VLOOKUP($C1511,'Info on Coh Anal Stocks'!$A$6:$K$68,10,FALSE)</f>
        <v>1</v>
      </c>
      <c r="W1511" t="str">
        <f t="shared" si="93"/>
        <v>stream</v>
      </c>
      <c r="X1511" t="str">
        <f t="shared" si="94"/>
        <v>na</v>
      </c>
    </row>
    <row r="1512" spans="1:24" x14ac:dyDescent="0.25">
      <c r="A1512" s="14" t="str">
        <f t="shared" si="92"/>
        <v>WRY1998</v>
      </c>
      <c r="B1512" s="14" t="s">
        <v>36</v>
      </c>
      <c r="C1512" s="14" t="s">
        <v>93</v>
      </c>
      <c r="D1512" s="14">
        <v>1998</v>
      </c>
      <c r="E1512" s="14" t="s">
        <v>142</v>
      </c>
      <c r="F1512" s="14" t="s">
        <v>142</v>
      </c>
      <c r="G1512" s="14" t="s">
        <v>142</v>
      </c>
      <c r="H1512" s="14" t="s">
        <v>142</v>
      </c>
      <c r="I1512" s="14" t="s">
        <v>142</v>
      </c>
      <c r="J1512" s="14" t="s">
        <v>142</v>
      </c>
      <c r="K1512" s="14" t="s">
        <v>142</v>
      </c>
      <c r="L1512" s="14" t="str">
        <f>VLOOKUP($C1512,'Info on Coh Anal Stocks'!$A$6:$K$68,2,FALSE)</f>
        <v>PS</v>
      </c>
      <c r="M1512" s="14" t="str">
        <f>VLOOKUP($C1512,'Info on Coh Anal Stocks'!$A$6:$K$68,3,FALSE)</f>
        <v>SPS</v>
      </c>
      <c r="N1512" s="14" t="str">
        <f>VLOOKUP($C1512,'Info on Coh Anal Stocks'!$A$6:$K$68,4,FALSE)</f>
        <v>White River Spring Yearling</v>
      </c>
      <c r="O1512" s="14">
        <f>VLOOKUP($C1512,'Info on Coh Anal Stocks'!$A$6:$K$68,5,FALSE)</f>
        <v>3</v>
      </c>
      <c r="P1512" s="14">
        <f>VLOOKUP($C1512,'Info on Coh Anal Stocks'!$A$6:$K$68,6,FALSE)</f>
        <v>2</v>
      </c>
      <c r="Q1512" s="14">
        <f>VLOOKUP($C1512,'Info on Coh Anal Stocks'!$A$6:$K$68,7,FALSE)</f>
        <v>4</v>
      </c>
      <c r="R1512" s="14">
        <f>VLOOKUP($C1512,'Info on Coh Anal Stocks'!$A$6:$K$68,8,FALSE)</f>
        <v>5</v>
      </c>
      <c r="S1512" s="14">
        <f>VLOOKUP($C1512,'Info on Coh Anal Stocks'!$A$6:$K$68,9,FALSE)</f>
        <v>1</v>
      </c>
      <c r="T1512" s="14">
        <f>VLOOKUP($C1512,'Info on Coh Anal Stocks'!$A$6:$K$68,10,FALSE)</f>
        <v>1</v>
      </c>
      <c r="U1512">
        <f t="shared" si="95"/>
        <v>2000</v>
      </c>
      <c r="V1512" s="14">
        <f>VLOOKUP($C1512,'Info on Coh Anal Stocks'!$A$6:$K$68,10,FALSE)</f>
        <v>1</v>
      </c>
      <c r="W1512" t="str">
        <f t="shared" si="93"/>
        <v>stream</v>
      </c>
      <c r="X1512" t="str">
        <f t="shared" si="94"/>
        <v>na</v>
      </c>
    </row>
    <row r="1513" spans="1:24" x14ac:dyDescent="0.25">
      <c r="A1513" s="14" t="str">
        <f t="shared" si="92"/>
        <v>WRY1999</v>
      </c>
      <c r="B1513" s="14" t="s">
        <v>36</v>
      </c>
      <c r="C1513" s="14" t="s">
        <v>93</v>
      </c>
      <c r="D1513" s="14">
        <v>1999</v>
      </c>
      <c r="E1513" s="14" t="s">
        <v>142</v>
      </c>
      <c r="F1513" s="14" t="s">
        <v>142</v>
      </c>
      <c r="G1513" s="14" t="s">
        <v>142</v>
      </c>
      <c r="H1513" s="14" t="s">
        <v>142</v>
      </c>
      <c r="I1513" s="14" t="s">
        <v>142</v>
      </c>
      <c r="J1513" s="14" t="s">
        <v>142</v>
      </c>
      <c r="K1513" s="14" t="s">
        <v>142</v>
      </c>
      <c r="L1513" s="14" t="str">
        <f>VLOOKUP($C1513,'Info on Coh Anal Stocks'!$A$6:$K$68,2,FALSE)</f>
        <v>PS</v>
      </c>
      <c r="M1513" s="14" t="str">
        <f>VLOOKUP($C1513,'Info on Coh Anal Stocks'!$A$6:$K$68,3,FALSE)</f>
        <v>SPS</v>
      </c>
      <c r="N1513" s="14" t="str">
        <f>VLOOKUP($C1513,'Info on Coh Anal Stocks'!$A$6:$K$68,4,FALSE)</f>
        <v>White River Spring Yearling</v>
      </c>
      <c r="O1513" s="14">
        <f>VLOOKUP($C1513,'Info on Coh Anal Stocks'!$A$6:$K$68,5,FALSE)</f>
        <v>3</v>
      </c>
      <c r="P1513" s="14">
        <f>VLOOKUP($C1513,'Info on Coh Anal Stocks'!$A$6:$K$68,6,FALSE)</f>
        <v>2</v>
      </c>
      <c r="Q1513" s="14">
        <f>VLOOKUP($C1513,'Info on Coh Anal Stocks'!$A$6:$K$68,7,FALSE)</f>
        <v>4</v>
      </c>
      <c r="R1513" s="14">
        <f>VLOOKUP($C1513,'Info on Coh Anal Stocks'!$A$6:$K$68,8,FALSE)</f>
        <v>5</v>
      </c>
      <c r="S1513" s="14">
        <f>VLOOKUP($C1513,'Info on Coh Anal Stocks'!$A$6:$K$68,9,FALSE)</f>
        <v>1</v>
      </c>
      <c r="T1513" s="14">
        <f>VLOOKUP($C1513,'Info on Coh Anal Stocks'!$A$6:$K$68,10,FALSE)</f>
        <v>1</v>
      </c>
      <c r="U1513">
        <f t="shared" si="95"/>
        <v>2001</v>
      </c>
      <c r="V1513" s="14">
        <f>VLOOKUP($C1513,'Info on Coh Anal Stocks'!$A$6:$K$68,10,FALSE)</f>
        <v>1</v>
      </c>
      <c r="W1513" t="str">
        <f t="shared" si="93"/>
        <v>stream</v>
      </c>
      <c r="X1513" t="str">
        <f t="shared" si="94"/>
        <v>na</v>
      </c>
    </row>
    <row r="1514" spans="1:24" x14ac:dyDescent="0.25">
      <c r="A1514" s="14" t="str">
        <f t="shared" si="92"/>
        <v>WRY2000</v>
      </c>
      <c r="B1514" s="14" t="s">
        <v>36</v>
      </c>
      <c r="C1514" s="14" t="s">
        <v>93</v>
      </c>
      <c r="D1514" s="14">
        <v>2000</v>
      </c>
      <c r="E1514" s="14" t="s">
        <v>142</v>
      </c>
      <c r="F1514" s="14" t="s">
        <v>142</v>
      </c>
      <c r="G1514" s="14" t="s">
        <v>142</v>
      </c>
      <c r="H1514" s="14" t="s">
        <v>142</v>
      </c>
      <c r="I1514" s="14" t="s">
        <v>142</v>
      </c>
      <c r="J1514" s="14" t="s">
        <v>142</v>
      </c>
      <c r="K1514" s="14" t="s">
        <v>142</v>
      </c>
      <c r="L1514" s="14" t="str">
        <f>VLOOKUP($C1514,'Info on Coh Anal Stocks'!$A$6:$K$68,2,FALSE)</f>
        <v>PS</v>
      </c>
      <c r="M1514" s="14" t="str">
        <f>VLOOKUP($C1514,'Info on Coh Anal Stocks'!$A$6:$K$68,3,FALSE)</f>
        <v>SPS</v>
      </c>
      <c r="N1514" s="14" t="str">
        <f>VLOOKUP($C1514,'Info on Coh Anal Stocks'!$A$6:$K$68,4,FALSE)</f>
        <v>White River Spring Yearling</v>
      </c>
      <c r="O1514" s="14">
        <f>VLOOKUP($C1514,'Info on Coh Anal Stocks'!$A$6:$K$68,5,FALSE)</f>
        <v>3</v>
      </c>
      <c r="P1514" s="14">
        <f>VLOOKUP($C1514,'Info on Coh Anal Stocks'!$A$6:$K$68,6,FALSE)</f>
        <v>2</v>
      </c>
      <c r="Q1514" s="14">
        <f>VLOOKUP($C1514,'Info on Coh Anal Stocks'!$A$6:$K$68,7,FALSE)</f>
        <v>4</v>
      </c>
      <c r="R1514" s="14">
        <f>VLOOKUP($C1514,'Info on Coh Anal Stocks'!$A$6:$K$68,8,FALSE)</f>
        <v>5</v>
      </c>
      <c r="S1514" s="14">
        <f>VLOOKUP($C1514,'Info on Coh Anal Stocks'!$A$6:$K$68,9,FALSE)</f>
        <v>1</v>
      </c>
      <c r="T1514" s="14">
        <f>VLOOKUP($C1514,'Info on Coh Anal Stocks'!$A$6:$K$68,10,FALSE)</f>
        <v>1</v>
      </c>
      <c r="U1514">
        <f t="shared" si="95"/>
        <v>2002</v>
      </c>
      <c r="V1514" s="14">
        <f>VLOOKUP($C1514,'Info on Coh Anal Stocks'!$A$6:$K$68,10,FALSE)</f>
        <v>1</v>
      </c>
      <c r="W1514" t="str">
        <f t="shared" si="93"/>
        <v>stream</v>
      </c>
      <c r="X1514" t="str">
        <f t="shared" si="94"/>
        <v>na</v>
      </c>
    </row>
    <row r="1515" spans="1:24" x14ac:dyDescent="0.25">
      <c r="A1515" s="14" t="str">
        <f t="shared" si="92"/>
        <v>WRY2001</v>
      </c>
      <c r="B1515" s="14" t="s">
        <v>36</v>
      </c>
      <c r="C1515" s="14" t="s">
        <v>93</v>
      </c>
      <c r="D1515" s="14">
        <v>2001</v>
      </c>
      <c r="E1515" s="14" t="s">
        <v>142</v>
      </c>
      <c r="F1515" s="14" t="s">
        <v>142</v>
      </c>
      <c r="G1515" s="14" t="s">
        <v>142</v>
      </c>
      <c r="H1515" s="14" t="s">
        <v>142</v>
      </c>
      <c r="I1515" s="14" t="s">
        <v>142</v>
      </c>
      <c r="J1515" s="14" t="s">
        <v>142</v>
      </c>
      <c r="K1515" s="14" t="s">
        <v>142</v>
      </c>
      <c r="L1515" s="14" t="str">
        <f>VLOOKUP($C1515,'Info on Coh Anal Stocks'!$A$6:$K$68,2,FALSE)</f>
        <v>PS</v>
      </c>
      <c r="M1515" s="14" t="str">
        <f>VLOOKUP($C1515,'Info on Coh Anal Stocks'!$A$6:$K$68,3,FALSE)</f>
        <v>SPS</v>
      </c>
      <c r="N1515" s="14" t="str">
        <f>VLOOKUP($C1515,'Info on Coh Anal Stocks'!$A$6:$K$68,4,FALSE)</f>
        <v>White River Spring Yearling</v>
      </c>
      <c r="O1515" s="14">
        <f>VLOOKUP($C1515,'Info on Coh Anal Stocks'!$A$6:$K$68,5,FALSE)</f>
        <v>3</v>
      </c>
      <c r="P1515" s="14">
        <f>VLOOKUP($C1515,'Info on Coh Anal Stocks'!$A$6:$K$68,6,FALSE)</f>
        <v>2</v>
      </c>
      <c r="Q1515" s="14">
        <f>VLOOKUP($C1515,'Info on Coh Anal Stocks'!$A$6:$K$68,7,FALSE)</f>
        <v>4</v>
      </c>
      <c r="R1515" s="14">
        <f>VLOOKUP($C1515,'Info on Coh Anal Stocks'!$A$6:$K$68,8,FALSE)</f>
        <v>5</v>
      </c>
      <c r="S1515" s="14">
        <f>VLOOKUP($C1515,'Info on Coh Anal Stocks'!$A$6:$K$68,9,FALSE)</f>
        <v>1</v>
      </c>
      <c r="T1515" s="14">
        <f>VLOOKUP($C1515,'Info on Coh Anal Stocks'!$A$6:$K$68,10,FALSE)</f>
        <v>1</v>
      </c>
      <c r="U1515">
        <f t="shared" si="95"/>
        <v>2003</v>
      </c>
      <c r="V1515" s="14">
        <f>VLOOKUP($C1515,'Info on Coh Anal Stocks'!$A$6:$K$68,10,FALSE)</f>
        <v>1</v>
      </c>
      <c r="W1515" t="str">
        <f t="shared" si="93"/>
        <v>stream</v>
      </c>
      <c r="X1515" t="str">
        <f t="shared" si="94"/>
        <v>na</v>
      </c>
    </row>
    <row r="1516" spans="1:24" x14ac:dyDescent="0.25">
      <c r="A1516" s="14" t="str">
        <f t="shared" si="92"/>
        <v>WRY2002</v>
      </c>
      <c r="B1516" s="14" t="s">
        <v>36</v>
      </c>
      <c r="C1516" s="14" t="s">
        <v>93</v>
      </c>
      <c r="D1516" s="14">
        <v>2002</v>
      </c>
      <c r="E1516" s="14">
        <v>1.3787719999999999E-3</v>
      </c>
      <c r="F1516" s="14">
        <v>2.201931E-2</v>
      </c>
      <c r="G1516" s="14">
        <v>5.6972399999999999E-2</v>
      </c>
      <c r="H1516" s="14">
        <v>2</v>
      </c>
      <c r="I1516" s="14">
        <v>5</v>
      </c>
      <c r="J1516" s="14" t="s">
        <v>238</v>
      </c>
      <c r="K1516" s="14">
        <v>5</v>
      </c>
      <c r="L1516" s="14" t="str">
        <f>VLOOKUP($C1516,'Info on Coh Anal Stocks'!$A$6:$K$68,2,FALSE)</f>
        <v>PS</v>
      </c>
      <c r="M1516" s="14" t="str">
        <f>VLOOKUP($C1516,'Info on Coh Anal Stocks'!$A$6:$K$68,3,FALSE)</f>
        <v>SPS</v>
      </c>
      <c r="N1516" s="14" t="str">
        <f>VLOOKUP($C1516,'Info on Coh Anal Stocks'!$A$6:$K$68,4,FALSE)</f>
        <v>White River Spring Yearling</v>
      </c>
      <c r="O1516" s="14">
        <f>VLOOKUP($C1516,'Info on Coh Anal Stocks'!$A$6:$K$68,5,FALSE)</f>
        <v>3</v>
      </c>
      <c r="P1516" s="14">
        <f>VLOOKUP($C1516,'Info on Coh Anal Stocks'!$A$6:$K$68,6,FALSE)</f>
        <v>2</v>
      </c>
      <c r="Q1516" s="14">
        <f>VLOOKUP($C1516,'Info on Coh Anal Stocks'!$A$6:$K$68,7,FALSE)</f>
        <v>4</v>
      </c>
      <c r="R1516" s="14">
        <f>VLOOKUP($C1516,'Info on Coh Anal Stocks'!$A$6:$K$68,8,FALSE)</f>
        <v>5</v>
      </c>
      <c r="S1516" s="14">
        <f>VLOOKUP($C1516,'Info on Coh Anal Stocks'!$A$6:$K$68,9,FALSE)</f>
        <v>1</v>
      </c>
      <c r="T1516" s="14">
        <f>VLOOKUP($C1516,'Info on Coh Anal Stocks'!$A$6:$K$68,10,FALSE)</f>
        <v>1</v>
      </c>
      <c r="U1516">
        <f t="shared" si="95"/>
        <v>2004</v>
      </c>
      <c r="V1516" s="14">
        <f>VLOOKUP($C1516,'Info on Coh Anal Stocks'!$A$6:$K$68,10,FALSE)</f>
        <v>1</v>
      </c>
      <c r="W1516" t="str">
        <f t="shared" si="93"/>
        <v>stream</v>
      </c>
      <c r="X1516">
        <f t="shared" si="94"/>
        <v>0</v>
      </c>
    </row>
    <row r="1517" spans="1:24" x14ac:dyDescent="0.25">
      <c r="A1517" s="14" t="str">
        <f t="shared" si="92"/>
        <v>WRY2003</v>
      </c>
      <c r="B1517" s="14" t="s">
        <v>36</v>
      </c>
      <c r="C1517" s="14" t="s">
        <v>93</v>
      </c>
      <c r="D1517" s="14">
        <v>2003</v>
      </c>
      <c r="E1517" s="14">
        <v>1.7055879999999999E-4</v>
      </c>
      <c r="F1517" s="14">
        <v>3.1381349999999998E-3</v>
      </c>
      <c r="G1517" s="14">
        <v>8.1306659999999999E-3</v>
      </c>
      <c r="H1517" s="14">
        <v>2</v>
      </c>
      <c r="I1517" s="14">
        <v>5</v>
      </c>
      <c r="J1517" s="14" t="s">
        <v>238</v>
      </c>
      <c r="K1517" s="14">
        <v>5</v>
      </c>
      <c r="L1517" s="14" t="str">
        <f>VLOOKUP($C1517,'Info on Coh Anal Stocks'!$A$6:$K$68,2,FALSE)</f>
        <v>PS</v>
      </c>
      <c r="M1517" s="14" t="str">
        <f>VLOOKUP($C1517,'Info on Coh Anal Stocks'!$A$6:$K$68,3,FALSE)</f>
        <v>SPS</v>
      </c>
      <c r="N1517" s="14" t="str">
        <f>VLOOKUP($C1517,'Info on Coh Anal Stocks'!$A$6:$K$68,4,FALSE)</f>
        <v>White River Spring Yearling</v>
      </c>
      <c r="O1517" s="14">
        <f>VLOOKUP($C1517,'Info on Coh Anal Stocks'!$A$6:$K$68,5,FALSE)</f>
        <v>3</v>
      </c>
      <c r="P1517" s="14">
        <f>VLOOKUP($C1517,'Info on Coh Anal Stocks'!$A$6:$K$68,6,FALSE)</f>
        <v>2</v>
      </c>
      <c r="Q1517" s="14">
        <f>VLOOKUP($C1517,'Info on Coh Anal Stocks'!$A$6:$K$68,7,FALSE)</f>
        <v>4</v>
      </c>
      <c r="R1517" s="14">
        <f>VLOOKUP($C1517,'Info on Coh Anal Stocks'!$A$6:$K$68,8,FALSE)</f>
        <v>5</v>
      </c>
      <c r="S1517" s="14">
        <f>VLOOKUP($C1517,'Info on Coh Anal Stocks'!$A$6:$K$68,9,FALSE)</f>
        <v>1</v>
      </c>
      <c r="T1517" s="14">
        <f>VLOOKUP($C1517,'Info on Coh Anal Stocks'!$A$6:$K$68,10,FALSE)</f>
        <v>1</v>
      </c>
      <c r="U1517">
        <f t="shared" si="95"/>
        <v>2005</v>
      </c>
      <c r="V1517" s="14">
        <f>VLOOKUP($C1517,'Info on Coh Anal Stocks'!$A$6:$K$68,10,FALSE)</f>
        <v>1</v>
      </c>
      <c r="W1517" t="str">
        <f t="shared" si="93"/>
        <v>stream</v>
      </c>
      <c r="X1517">
        <f t="shared" si="94"/>
        <v>0</v>
      </c>
    </row>
    <row r="1518" spans="1:24" x14ac:dyDescent="0.25">
      <c r="A1518" s="14" t="str">
        <f t="shared" si="92"/>
        <v>WRY2004</v>
      </c>
      <c r="B1518" s="14" t="s">
        <v>36</v>
      </c>
      <c r="C1518" s="14" t="s">
        <v>93</v>
      </c>
      <c r="D1518" s="14">
        <v>2004</v>
      </c>
      <c r="E1518" s="14">
        <v>2.043376E-3</v>
      </c>
      <c r="F1518" s="14">
        <v>1.0961190000000001E-2</v>
      </c>
      <c r="G1518" s="14">
        <v>2.5822089999999999E-2</v>
      </c>
      <c r="H1518" s="14">
        <v>2</v>
      </c>
      <c r="I1518" s="14">
        <v>5</v>
      </c>
      <c r="J1518" s="14" t="s">
        <v>238</v>
      </c>
      <c r="K1518" s="14">
        <v>5</v>
      </c>
      <c r="L1518" s="14" t="str">
        <f>VLOOKUP($C1518,'Info on Coh Anal Stocks'!$A$6:$K$68,2,FALSE)</f>
        <v>PS</v>
      </c>
      <c r="M1518" s="14" t="str">
        <f>VLOOKUP($C1518,'Info on Coh Anal Stocks'!$A$6:$K$68,3,FALSE)</f>
        <v>SPS</v>
      </c>
      <c r="N1518" s="14" t="str">
        <f>VLOOKUP($C1518,'Info on Coh Anal Stocks'!$A$6:$K$68,4,FALSE)</f>
        <v>White River Spring Yearling</v>
      </c>
      <c r="O1518" s="14">
        <f>VLOOKUP($C1518,'Info on Coh Anal Stocks'!$A$6:$K$68,5,FALSE)</f>
        <v>3</v>
      </c>
      <c r="P1518" s="14">
        <f>VLOOKUP($C1518,'Info on Coh Anal Stocks'!$A$6:$K$68,6,FALSE)</f>
        <v>2</v>
      </c>
      <c r="Q1518" s="14">
        <f>VLOOKUP($C1518,'Info on Coh Anal Stocks'!$A$6:$K$68,7,FALSE)</f>
        <v>4</v>
      </c>
      <c r="R1518" s="14">
        <f>VLOOKUP($C1518,'Info on Coh Anal Stocks'!$A$6:$K$68,8,FALSE)</f>
        <v>5</v>
      </c>
      <c r="S1518" s="14">
        <f>VLOOKUP($C1518,'Info on Coh Anal Stocks'!$A$6:$K$68,9,FALSE)</f>
        <v>1</v>
      </c>
      <c r="T1518" s="14">
        <f>VLOOKUP($C1518,'Info on Coh Anal Stocks'!$A$6:$K$68,10,FALSE)</f>
        <v>1</v>
      </c>
      <c r="U1518">
        <f t="shared" si="95"/>
        <v>2006</v>
      </c>
      <c r="V1518" s="14">
        <f>VLOOKUP($C1518,'Info on Coh Anal Stocks'!$A$6:$K$68,10,FALSE)</f>
        <v>1</v>
      </c>
      <c r="W1518" t="str">
        <f t="shared" si="93"/>
        <v>stream</v>
      </c>
      <c r="X1518">
        <f t="shared" si="94"/>
        <v>0</v>
      </c>
    </row>
    <row r="1519" spans="1:24" x14ac:dyDescent="0.25">
      <c r="A1519" s="14" t="str">
        <f t="shared" si="92"/>
        <v>WRY2005</v>
      </c>
      <c r="B1519" s="14" t="s">
        <v>36</v>
      </c>
      <c r="C1519" s="14" t="s">
        <v>93</v>
      </c>
      <c r="D1519" s="14">
        <v>2005</v>
      </c>
      <c r="E1519" s="14">
        <v>2.2847979999999999E-4</v>
      </c>
      <c r="F1519" s="14">
        <v>2.1961939999999998E-3</v>
      </c>
      <c r="G1519" s="14">
        <v>6.2206969999999999E-3</v>
      </c>
      <c r="H1519" s="14">
        <v>2</v>
      </c>
      <c r="I1519" s="14">
        <v>5</v>
      </c>
      <c r="J1519" s="14" t="s">
        <v>238</v>
      </c>
      <c r="K1519" s="14">
        <v>5</v>
      </c>
      <c r="L1519" s="14" t="str">
        <f>VLOOKUP($C1519,'Info on Coh Anal Stocks'!$A$6:$K$68,2,FALSE)</f>
        <v>PS</v>
      </c>
      <c r="M1519" s="14" t="str">
        <f>VLOOKUP($C1519,'Info on Coh Anal Stocks'!$A$6:$K$68,3,FALSE)</f>
        <v>SPS</v>
      </c>
      <c r="N1519" s="14" t="str">
        <f>VLOOKUP($C1519,'Info on Coh Anal Stocks'!$A$6:$K$68,4,FALSE)</f>
        <v>White River Spring Yearling</v>
      </c>
      <c r="O1519" s="14">
        <f>VLOOKUP($C1519,'Info on Coh Anal Stocks'!$A$6:$K$68,5,FALSE)</f>
        <v>3</v>
      </c>
      <c r="P1519" s="14">
        <f>VLOOKUP($C1519,'Info on Coh Anal Stocks'!$A$6:$K$68,6,FALSE)</f>
        <v>2</v>
      </c>
      <c r="Q1519" s="14">
        <f>VLOOKUP($C1519,'Info on Coh Anal Stocks'!$A$6:$K$68,7,FALSE)</f>
        <v>4</v>
      </c>
      <c r="R1519" s="14">
        <f>VLOOKUP($C1519,'Info on Coh Anal Stocks'!$A$6:$K$68,8,FALSE)</f>
        <v>5</v>
      </c>
      <c r="S1519" s="14">
        <f>VLOOKUP($C1519,'Info on Coh Anal Stocks'!$A$6:$K$68,9,FALSE)</f>
        <v>1</v>
      </c>
      <c r="T1519" s="14">
        <f>VLOOKUP($C1519,'Info on Coh Anal Stocks'!$A$6:$K$68,10,FALSE)</f>
        <v>1</v>
      </c>
      <c r="U1519">
        <f t="shared" si="95"/>
        <v>2007</v>
      </c>
      <c r="V1519" s="14">
        <f>VLOOKUP($C1519,'Info on Coh Anal Stocks'!$A$6:$K$68,10,FALSE)</f>
        <v>1</v>
      </c>
      <c r="W1519" t="str">
        <f t="shared" si="93"/>
        <v>stream</v>
      </c>
      <c r="X1519">
        <f t="shared" si="94"/>
        <v>0</v>
      </c>
    </row>
    <row r="1520" spans="1:24" x14ac:dyDescent="0.25">
      <c r="A1520" s="14" t="str">
        <f t="shared" si="92"/>
        <v>WRY2006</v>
      </c>
      <c r="B1520" s="14" t="s">
        <v>36</v>
      </c>
      <c r="C1520" s="14" t="s">
        <v>93</v>
      </c>
      <c r="D1520" s="14">
        <v>2006</v>
      </c>
      <c r="E1520" s="14">
        <v>2.6816230000000001E-4</v>
      </c>
      <c r="F1520" s="14">
        <v>5.2534299999999999E-3</v>
      </c>
      <c r="G1520" s="14">
        <v>1.384693E-2</v>
      </c>
      <c r="H1520" s="14">
        <v>2</v>
      </c>
      <c r="I1520" s="14">
        <v>5</v>
      </c>
      <c r="J1520" s="14" t="s">
        <v>238</v>
      </c>
      <c r="K1520" s="14">
        <v>5</v>
      </c>
      <c r="L1520" s="14" t="str">
        <f>VLOOKUP($C1520,'Info on Coh Anal Stocks'!$A$6:$K$68,2,FALSE)</f>
        <v>PS</v>
      </c>
      <c r="M1520" s="14" t="str">
        <f>VLOOKUP($C1520,'Info on Coh Anal Stocks'!$A$6:$K$68,3,FALSE)</f>
        <v>SPS</v>
      </c>
      <c r="N1520" s="14" t="str">
        <f>VLOOKUP($C1520,'Info on Coh Anal Stocks'!$A$6:$K$68,4,FALSE)</f>
        <v>White River Spring Yearling</v>
      </c>
      <c r="O1520" s="14">
        <f>VLOOKUP($C1520,'Info on Coh Anal Stocks'!$A$6:$K$68,5,FALSE)</f>
        <v>3</v>
      </c>
      <c r="P1520" s="14">
        <f>VLOOKUP($C1520,'Info on Coh Anal Stocks'!$A$6:$K$68,6,FALSE)</f>
        <v>2</v>
      </c>
      <c r="Q1520" s="14">
        <f>VLOOKUP($C1520,'Info on Coh Anal Stocks'!$A$6:$K$68,7,FALSE)</f>
        <v>4</v>
      </c>
      <c r="R1520" s="14">
        <f>VLOOKUP($C1520,'Info on Coh Anal Stocks'!$A$6:$K$68,8,FALSE)</f>
        <v>5</v>
      </c>
      <c r="S1520" s="14">
        <f>VLOOKUP($C1520,'Info on Coh Anal Stocks'!$A$6:$K$68,9,FALSE)</f>
        <v>1</v>
      </c>
      <c r="T1520" s="14">
        <f>VLOOKUP($C1520,'Info on Coh Anal Stocks'!$A$6:$K$68,10,FALSE)</f>
        <v>1</v>
      </c>
      <c r="U1520">
        <f t="shared" si="95"/>
        <v>2008</v>
      </c>
      <c r="V1520" s="14">
        <f>VLOOKUP($C1520,'Info on Coh Anal Stocks'!$A$6:$K$68,10,FALSE)</f>
        <v>1</v>
      </c>
      <c r="W1520" t="str">
        <f t="shared" si="93"/>
        <v>stream</v>
      </c>
      <c r="X1520">
        <f t="shared" si="94"/>
        <v>0</v>
      </c>
    </row>
    <row r="1521" spans="1:24" x14ac:dyDescent="0.25">
      <c r="A1521" s="14" t="str">
        <f t="shared" si="92"/>
        <v>WRY2007</v>
      </c>
      <c r="B1521" s="14" t="s">
        <v>36</v>
      </c>
      <c r="C1521" s="14" t="s">
        <v>93</v>
      </c>
      <c r="D1521" s="14">
        <v>2007</v>
      </c>
      <c r="E1521" s="19">
        <v>6.5723809999999996E-5</v>
      </c>
      <c r="F1521" s="14">
        <v>1.5736190000000001E-3</v>
      </c>
      <c r="G1521" s="14">
        <v>4.4776410000000001E-3</v>
      </c>
      <c r="H1521" s="14">
        <v>2</v>
      </c>
      <c r="I1521" s="14">
        <v>5</v>
      </c>
      <c r="J1521" s="14" t="s">
        <v>238</v>
      </c>
      <c r="K1521" s="14">
        <v>5</v>
      </c>
      <c r="L1521" s="14" t="str">
        <f>VLOOKUP($C1521,'Info on Coh Anal Stocks'!$A$6:$K$68,2,FALSE)</f>
        <v>PS</v>
      </c>
      <c r="M1521" s="14" t="str">
        <f>VLOOKUP($C1521,'Info on Coh Anal Stocks'!$A$6:$K$68,3,FALSE)</f>
        <v>SPS</v>
      </c>
      <c r="N1521" s="14" t="str">
        <f>VLOOKUP($C1521,'Info on Coh Anal Stocks'!$A$6:$K$68,4,FALSE)</f>
        <v>White River Spring Yearling</v>
      </c>
      <c r="O1521" s="14">
        <f>VLOOKUP($C1521,'Info on Coh Anal Stocks'!$A$6:$K$68,5,FALSE)</f>
        <v>3</v>
      </c>
      <c r="P1521" s="14">
        <f>VLOOKUP($C1521,'Info on Coh Anal Stocks'!$A$6:$K$68,6,FALSE)</f>
        <v>2</v>
      </c>
      <c r="Q1521" s="14">
        <f>VLOOKUP($C1521,'Info on Coh Anal Stocks'!$A$6:$K$68,7,FALSE)</f>
        <v>4</v>
      </c>
      <c r="R1521" s="14">
        <f>VLOOKUP($C1521,'Info on Coh Anal Stocks'!$A$6:$K$68,8,FALSE)</f>
        <v>5</v>
      </c>
      <c r="S1521" s="14">
        <f>VLOOKUP($C1521,'Info on Coh Anal Stocks'!$A$6:$K$68,9,FALSE)</f>
        <v>1</v>
      </c>
      <c r="T1521" s="14">
        <f>VLOOKUP($C1521,'Info on Coh Anal Stocks'!$A$6:$K$68,10,FALSE)</f>
        <v>1</v>
      </c>
      <c r="U1521">
        <f t="shared" si="95"/>
        <v>2009</v>
      </c>
      <c r="V1521" s="14">
        <f>VLOOKUP($C1521,'Info on Coh Anal Stocks'!$A$6:$K$68,10,FALSE)</f>
        <v>1</v>
      </c>
      <c r="W1521" t="str">
        <f t="shared" si="93"/>
        <v>stream</v>
      </c>
      <c r="X1521">
        <f t="shared" si="94"/>
        <v>0</v>
      </c>
    </row>
    <row r="1522" spans="1:24" x14ac:dyDescent="0.25">
      <c r="A1522" s="14" t="str">
        <f t="shared" ref="A1522:A1565" si="96">CONCATENATE(C1522,D1522)</f>
        <v>WRY2008</v>
      </c>
      <c r="B1522" s="14" t="s">
        <v>36</v>
      </c>
      <c r="C1522" s="14" t="s">
        <v>93</v>
      </c>
      <c r="D1522" s="14">
        <v>2008</v>
      </c>
      <c r="E1522" s="14">
        <v>2.8107609999999998E-4</v>
      </c>
      <c r="F1522" s="14">
        <v>5.1861959999999997E-3</v>
      </c>
      <c r="G1522" s="14">
        <v>1.3499250000000001E-2</v>
      </c>
      <c r="H1522" s="14">
        <v>2</v>
      </c>
      <c r="I1522" s="14">
        <v>5</v>
      </c>
      <c r="J1522" s="14" t="s">
        <v>238</v>
      </c>
      <c r="K1522" s="14">
        <v>5</v>
      </c>
      <c r="L1522" s="14" t="str">
        <f>VLOOKUP($C1522,'Info on Coh Anal Stocks'!$A$6:$K$68,2,FALSE)</f>
        <v>PS</v>
      </c>
      <c r="M1522" s="14" t="str">
        <f>VLOOKUP($C1522,'Info on Coh Anal Stocks'!$A$6:$K$68,3,FALSE)</f>
        <v>SPS</v>
      </c>
      <c r="N1522" s="14" t="str">
        <f>VLOOKUP($C1522,'Info on Coh Anal Stocks'!$A$6:$K$68,4,FALSE)</f>
        <v>White River Spring Yearling</v>
      </c>
      <c r="O1522" s="14">
        <f>VLOOKUP($C1522,'Info on Coh Anal Stocks'!$A$6:$K$68,5,FALSE)</f>
        <v>3</v>
      </c>
      <c r="P1522" s="14">
        <f>VLOOKUP($C1522,'Info on Coh Anal Stocks'!$A$6:$K$68,6,FALSE)</f>
        <v>2</v>
      </c>
      <c r="Q1522" s="14">
        <f>VLOOKUP($C1522,'Info on Coh Anal Stocks'!$A$6:$K$68,7,FALSE)</f>
        <v>4</v>
      </c>
      <c r="R1522" s="14">
        <f>VLOOKUP($C1522,'Info on Coh Anal Stocks'!$A$6:$K$68,8,FALSE)</f>
        <v>5</v>
      </c>
      <c r="S1522" s="14">
        <f>VLOOKUP($C1522,'Info on Coh Anal Stocks'!$A$6:$K$68,9,FALSE)</f>
        <v>1</v>
      </c>
      <c r="T1522" s="14">
        <f>VLOOKUP($C1522,'Info on Coh Anal Stocks'!$A$6:$K$68,10,FALSE)</f>
        <v>1</v>
      </c>
      <c r="U1522">
        <f t="shared" si="95"/>
        <v>2010</v>
      </c>
      <c r="V1522" s="14">
        <f>VLOOKUP($C1522,'Info on Coh Anal Stocks'!$A$6:$K$68,10,FALSE)</f>
        <v>1</v>
      </c>
      <c r="W1522" t="str">
        <f t="shared" ref="W1522:W1565" si="97">IF(S1522=0,"ocean","stream")</f>
        <v>stream</v>
      </c>
      <c r="X1522">
        <f t="shared" ref="X1522:X1565" si="98">IF(EXACT(I1522,"na"),"na",I1522-K1522)</f>
        <v>0</v>
      </c>
    </row>
    <row r="1523" spans="1:24" x14ac:dyDescent="0.25">
      <c r="A1523" s="14" t="str">
        <f t="shared" si="96"/>
        <v>WRY2009</v>
      </c>
      <c r="B1523" s="14" t="s">
        <v>36</v>
      </c>
      <c r="C1523" s="14" t="s">
        <v>93</v>
      </c>
      <c r="D1523" s="14">
        <v>2009</v>
      </c>
      <c r="E1523" s="14">
        <v>1.0621220000000001E-4</v>
      </c>
      <c r="F1523" s="14">
        <v>2.177282E-3</v>
      </c>
      <c r="G1523" s="14">
        <v>5.6339370000000003E-3</v>
      </c>
      <c r="H1523" s="14">
        <v>2</v>
      </c>
      <c r="I1523" s="14">
        <v>5</v>
      </c>
      <c r="J1523" s="14" t="s">
        <v>238</v>
      </c>
      <c r="K1523" s="14">
        <v>5</v>
      </c>
      <c r="L1523" s="14" t="str">
        <f>VLOOKUP($C1523,'Info on Coh Anal Stocks'!$A$6:$K$68,2,FALSE)</f>
        <v>PS</v>
      </c>
      <c r="M1523" s="14" t="str">
        <f>VLOOKUP($C1523,'Info on Coh Anal Stocks'!$A$6:$K$68,3,FALSE)</f>
        <v>SPS</v>
      </c>
      <c r="N1523" s="14" t="str">
        <f>VLOOKUP($C1523,'Info on Coh Anal Stocks'!$A$6:$K$68,4,FALSE)</f>
        <v>White River Spring Yearling</v>
      </c>
      <c r="O1523" s="14">
        <f>VLOOKUP($C1523,'Info on Coh Anal Stocks'!$A$6:$K$68,5,FALSE)</f>
        <v>3</v>
      </c>
      <c r="P1523" s="14">
        <f>VLOOKUP($C1523,'Info on Coh Anal Stocks'!$A$6:$K$68,6,FALSE)</f>
        <v>2</v>
      </c>
      <c r="Q1523" s="14">
        <f>VLOOKUP($C1523,'Info on Coh Anal Stocks'!$A$6:$K$68,7,FALSE)</f>
        <v>4</v>
      </c>
      <c r="R1523" s="14">
        <f>VLOOKUP($C1523,'Info on Coh Anal Stocks'!$A$6:$K$68,8,FALSE)</f>
        <v>5</v>
      </c>
      <c r="S1523" s="14">
        <f>VLOOKUP($C1523,'Info on Coh Anal Stocks'!$A$6:$K$68,9,FALSE)</f>
        <v>1</v>
      </c>
      <c r="T1523" s="14">
        <f>VLOOKUP($C1523,'Info on Coh Anal Stocks'!$A$6:$K$68,10,FALSE)</f>
        <v>1</v>
      </c>
      <c r="U1523">
        <f t="shared" si="95"/>
        <v>2011</v>
      </c>
      <c r="V1523" s="14">
        <f>VLOOKUP($C1523,'Info on Coh Anal Stocks'!$A$6:$K$68,10,FALSE)</f>
        <v>1</v>
      </c>
      <c r="W1523" t="str">
        <f t="shared" si="97"/>
        <v>stream</v>
      </c>
      <c r="X1523">
        <f t="shared" si="98"/>
        <v>0</v>
      </c>
    </row>
    <row r="1524" spans="1:24" x14ac:dyDescent="0.25">
      <c r="A1524" s="14" t="str">
        <f t="shared" si="96"/>
        <v>WRY2010</v>
      </c>
      <c r="B1524" s="14" t="s">
        <v>36</v>
      </c>
      <c r="C1524" s="14" t="s">
        <v>93</v>
      </c>
      <c r="D1524" s="14">
        <v>2010</v>
      </c>
      <c r="E1524" s="19">
        <v>6.6995570000000004E-5</v>
      </c>
      <c r="F1524" s="14">
        <v>2.0339680000000001E-3</v>
      </c>
      <c r="G1524" s="14">
        <v>5.4919219999999998E-3</v>
      </c>
      <c r="H1524" s="14">
        <v>2</v>
      </c>
      <c r="I1524" s="14">
        <v>5</v>
      </c>
      <c r="J1524" s="14" t="s">
        <v>238</v>
      </c>
      <c r="K1524" s="14">
        <v>5</v>
      </c>
      <c r="L1524" s="14" t="str">
        <f>VLOOKUP($C1524,'Info on Coh Anal Stocks'!$A$6:$K$68,2,FALSE)</f>
        <v>PS</v>
      </c>
      <c r="M1524" s="14" t="str">
        <f>VLOOKUP($C1524,'Info on Coh Anal Stocks'!$A$6:$K$68,3,FALSE)</f>
        <v>SPS</v>
      </c>
      <c r="N1524" s="14" t="str">
        <f>VLOOKUP($C1524,'Info on Coh Anal Stocks'!$A$6:$K$68,4,FALSE)</f>
        <v>White River Spring Yearling</v>
      </c>
      <c r="O1524" s="14">
        <f>VLOOKUP($C1524,'Info on Coh Anal Stocks'!$A$6:$K$68,5,FALSE)</f>
        <v>3</v>
      </c>
      <c r="P1524" s="14">
        <f>VLOOKUP($C1524,'Info on Coh Anal Stocks'!$A$6:$K$68,6,FALSE)</f>
        <v>2</v>
      </c>
      <c r="Q1524" s="14">
        <f>VLOOKUP($C1524,'Info on Coh Anal Stocks'!$A$6:$K$68,7,FALSE)</f>
        <v>4</v>
      </c>
      <c r="R1524" s="14">
        <f>VLOOKUP($C1524,'Info on Coh Anal Stocks'!$A$6:$K$68,8,FALSE)</f>
        <v>5</v>
      </c>
      <c r="S1524" s="14">
        <f>VLOOKUP($C1524,'Info on Coh Anal Stocks'!$A$6:$K$68,9,FALSE)</f>
        <v>1</v>
      </c>
      <c r="T1524" s="14">
        <f>VLOOKUP($C1524,'Info on Coh Anal Stocks'!$A$6:$K$68,10,FALSE)</f>
        <v>1</v>
      </c>
      <c r="U1524">
        <f t="shared" ref="U1524:U1565" si="99">IF($S1524=0,($D1524+1),($D1524+2))</f>
        <v>2012</v>
      </c>
      <c r="V1524" s="14">
        <f>VLOOKUP($C1524,'Info on Coh Anal Stocks'!$A$6:$K$68,10,FALSE)</f>
        <v>1</v>
      </c>
      <c r="W1524" t="str">
        <f t="shared" si="97"/>
        <v>stream</v>
      </c>
      <c r="X1524">
        <f t="shared" si="98"/>
        <v>0</v>
      </c>
    </row>
    <row r="1525" spans="1:24" x14ac:dyDescent="0.25">
      <c r="A1525" s="14" t="str">
        <f t="shared" si="96"/>
        <v>WRY2011</v>
      </c>
      <c r="B1525" s="14" t="s">
        <v>36</v>
      </c>
      <c r="C1525" s="14" t="s">
        <v>93</v>
      </c>
      <c r="D1525" s="14">
        <v>2011</v>
      </c>
      <c r="E1525" s="19">
        <v>1.8011159999999998E-5</v>
      </c>
      <c r="F1525" s="14">
        <v>2.2458370000000001E-3</v>
      </c>
      <c r="G1525" s="14">
        <v>6.5803040000000004E-3</v>
      </c>
      <c r="H1525" s="14">
        <v>2</v>
      </c>
      <c r="I1525" s="14">
        <v>5</v>
      </c>
      <c r="J1525" s="14" t="s">
        <v>239</v>
      </c>
      <c r="K1525" s="14">
        <v>4</v>
      </c>
      <c r="L1525" s="14" t="str">
        <f>VLOOKUP($C1525,'Info on Coh Anal Stocks'!$A$6:$K$68,2,FALSE)</f>
        <v>PS</v>
      </c>
      <c r="M1525" s="14" t="str">
        <f>VLOOKUP($C1525,'Info on Coh Anal Stocks'!$A$6:$K$68,3,FALSE)</f>
        <v>SPS</v>
      </c>
      <c r="N1525" s="14" t="str">
        <f>VLOOKUP($C1525,'Info on Coh Anal Stocks'!$A$6:$K$68,4,FALSE)</f>
        <v>White River Spring Yearling</v>
      </c>
      <c r="O1525" s="14">
        <f>VLOOKUP($C1525,'Info on Coh Anal Stocks'!$A$6:$K$68,5,FALSE)</f>
        <v>3</v>
      </c>
      <c r="P1525" s="14">
        <f>VLOOKUP($C1525,'Info on Coh Anal Stocks'!$A$6:$K$68,6,FALSE)</f>
        <v>2</v>
      </c>
      <c r="Q1525" s="14">
        <f>VLOOKUP($C1525,'Info on Coh Anal Stocks'!$A$6:$K$68,7,FALSE)</f>
        <v>4</v>
      </c>
      <c r="R1525" s="14">
        <f>VLOOKUP($C1525,'Info on Coh Anal Stocks'!$A$6:$K$68,8,FALSE)</f>
        <v>5</v>
      </c>
      <c r="S1525" s="14">
        <f>VLOOKUP($C1525,'Info on Coh Anal Stocks'!$A$6:$K$68,9,FALSE)</f>
        <v>1</v>
      </c>
      <c r="T1525" s="14">
        <f>VLOOKUP($C1525,'Info on Coh Anal Stocks'!$A$6:$K$68,10,FALSE)</f>
        <v>1</v>
      </c>
      <c r="U1525">
        <f t="shared" si="99"/>
        <v>2013</v>
      </c>
      <c r="V1525" s="14">
        <f>VLOOKUP($C1525,'Info on Coh Anal Stocks'!$A$6:$K$68,10,FALSE)</f>
        <v>1</v>
      </c>
      <c r="W1525" t="str">
        <f t="shared" si="97"/>
        <v>stream</v>
      </c>
      <c r="X1525">
        <f t="shared" si="98"/>
        <v>1</v>
      </c>
    </row>
    <row r="1526" spans="1:24" x14ac:dyDescent="0.25">
      <c r="A1526" s="14" t="str">
        <f t="shared" si="96"/>
        <v>WRY2012</v>
      </c>
      <c r="B1526" s="14" t="s">
        <v>36</v>
      </c>
      <c r="C1526" s="14" t="s">
        <v>93</v>
      </c>
      <c r="D1526" s="14">
        <v>2012</v>
      </c>
      <c r="E1526" s="14">
        <v>2.4284900000000001E-4</v>
      </c>
      <c r="F1526" s="14">
        <v>1.9181560000000001E-3</v>
      </c>
      <c r="G1526" s="14">
        <v>9.5055420000000005E-3</v>
      </c>
      <c r="H1526" s="14">
        <v>2</v>
      </c>
      <c r="I1526" s="14">
        <v>5</v>
      </c>
      <c r="J1526" s="14" t="s">
        <v>239</v>
      </c>
      <c r="K1526" s="14">
        <v>3</v>
      </c>
      <c r="L1526" s="14" t="str">
        <f>VLOOKUP($C1526,'Info on Coh Anal Stocks'!$A$6:$K$68,2,FALSE)</f>
        <v>PS</v>
      </c>
      <c r="M1526" s="14" t="str">
        <f>VLOOKUP($C1526,'Info on Coh Anal Stocks'!$A$6:$K$68,3,FALSE)</f>
        <v>SPS</v>
      </c>
      <c r="N1526" s="14" t="str">
        <f>VLOOKUP($C1526,'Info on Coh Anal Stocks'!$A$6:$K$68,4,FALSE)</f>
        <v>White River Spring Yearling</v>
      </c>
      <c r="O1526" s="14">
        <f>VLOOKUP($C1526,'Info on Coh Anal Stocks'!$A$6:$K$68,5,FALSE)</f>
        <v>3</v>
      </c>
      <c r="P1526" s="14">
        <f>VLOOKUP($C1526,'Info on Coh Anal Stocks'!$A$6:$K$68,6,FALSE)</f>
        <v>2</v>
      </c>
      <c r="Q1526" s="14">
        <f>VLOOKUP($C1526,'Info on Coh Anal Stocks'!$A$6:$K$68,7,FALSE)</f>
        <v>4</v>
      </c>
      <c r="R1526" s="14">
        <f>VLOOKUP($C1526,'Info on Coh Anal Stocks'!$A$6:$K$68,8,FALSE)</f>
        <v>5</v>
      </c>
      <c r="S1526" s="14">
        <f>VLOOKUP($C1526,'Info on Coh Anal Stocks'!$A$6:$K$68,9,FALSE)</f>
        <v>1</v>
      </c>
      <c r="T1526" s="14">
        <f>VLOOKUP($C1526,'Info on Coh Anal Stocks'!$A$6:$K$68,10,FALSE)</f>
        <v>1</v>
      </c>
      <c r="U1526">
        <f t="shared" si="99"/>
        <v>2014</v>
      </c>
      <c r="V1526" s="14">
        <f>VLOOKUP($C1526,'Info on Coh Anal Stocks'!$A$6:$K$68,10,FALSE)</f>
        <v>1</v>
      </c>
      <c r="W1526" t="str">
        <f t="shared" si="97"/>
        <v>stream</v>
      </c>
      <c r="X1526">
        <f t="shared" si="98"/>
        <v>2</v>
      </c>
    </row>
    <row r="1527" spans="1:24" x14ac:dyDescent="0.25">
      <c r="A1527" s="14" t="str">
        <f t="shared" si="96"/>
        <v>WRY2013</v>
      </c>
      <c r="B1527" s="14" t="s">
        <v>36</v>
      </c>
      <c r="C1527" s="14" t="s">
        <v>93</v>
      </c>
      <c r="D1527" s="14">
        <v>2013</v>
      </c>
      <c r="E1527" s="14">
        <v>1.4988709999999999E-3</v>
      </c>
      <c r="F1527" s="14">
        <v>1.4988709999999999E-3</v>
      </c>
      <c r="G1527" s="14">
        <v>7.6879909999999996E-2</v>
      </c>
      <c r="H1527" s="14">
        <v>2</v>
      </c>
      <c r="I1527" s="14">
        <v>5</v>
      </c>
      <c r="J1527" s="14" t="s">
        <v>239</v>
      </c>
      <c r="K1527" s="14">
        <v>2</v>
      </c>
      <c r="L1527" s="14" t="str">
        <f>VLOOKUP($C1527,'Info on Coh Anal Stocks'!$A$6:$K$68,2,FALSE)</f>
        <v>PS</v>
      </c>
      <c r="M1527" s="14" t="str">
        <f>VLOOKUP($C1527,'Info on Coh Anal Stocks'!$A$6:$K$68,3,FALSE)</f>
        <v>SPS</v>
      </c>
      <c r="N1527" s="14" t="str">
        <f>VLOOKUP($C1527,'Info on Coh Anal Stocks'!$A$6:$K$68,4,FALSE)</f>
        <v>White River Spring Yearling</v>
      </c>
      <c r="O1527" s="14">
        <f>VLOOKUP($C1527,'Info on Coh Anal Stocks'!$A$6:$K$68,5,FALSE)</f>
        <v>3</v>
      </c>
      <c r="P1527" s="14">
        <f>VLOOKUP($C1527,'Info on Coh Anal Stocks'!$A$6:$K$68,6,FALSE)</f>
        <v>2</v>
      </c>
      <c r="Q1527" s="14">
        <f>VLOOKUP($C1527,'Info on Coh Anal Stocks'!$A$6:$K$68,7,FALSE)</f>
        <v>4</v>
      </c>
      <c r="R1527" s="14">
        <f>VLOOKUP($C1527,'Info on Coh Anal Stocks'!$A$6:$K$68,8,FALSE)</f>
        <v>5</v>
      </c>
      <c r="S1527" s="14">
        <f>VLOOKUP($C1527,'Info on Coh Anal Stocks'!$A$6:$K$68,9,FALSE)</f>
        <v>1</v>
      </c>
      <c r="T1527" s="14">
        <f>VLOOKUP($C1527,'Info on Coh Anal Stocks'!$A$6:$K$68,10,FALSE)</f>
        <v>1</v>
      </c>
      <c r="U1527">
        <f t="shared" si="99"/>
        <v>2015</v>
      </c>
      <c r="V1527" s="14">
        <f>VLOOKUP($C1527,'Info on Coh Anal Stocks'!$A$6:$K$68,10,FALSE)</f>
        <v>1</v>
      </c>
      <c r="W1527" t="str">
        <f t="shared" si="97"/>
        <v>stream</v>
      </c>
      <c r="X1527">
        <f t="shared" si="98"/>
        <v>3</v>
      </c>
    </row>
    <row r="1528" spans="1:24" x14ac:dyDescent="0.25">
      <c r="A1528" s="14" t="str">
        <f t="shared" si="96"/>
        <v>WSH1975</v>
      </c>
      <c r="B1528" s="14" t="s">
        <v>36</v>
      </c>
      <c r="C1528" s="14" t="s">
        <v>120</v>
      </c>
      <c r="D1528" s="14">
        <v>1975</v>
      </c>
      <c r="E1528" s="14">
        <v>1.2246889999999999E-3</v>
      </c>
      <c r="F1528" s="14">
        <v>1.269677E-2</v>
      </c>
      <c r="G1528" s="14">
        <v>3.3156209999999998E-2</v>
      </c>
      <c r="H1528" s="14">
        <v>3</v>
      </c>
      <c r="I1528" s="14">
        <v>6</v>
      </c>
      <c r="J1528" s="14" t="s">
        <v>238</v>
      </c>
      <c r="K1528" s="14">
        <v>6</v>
      </c>
      <c r="L1528" s="14" t="str">
        <f>VLOOKUP($C1528,'Info on Coh Anal Stocks'!$A$6:$K$68,2,FALSE)</f>
        <v>CR</v>
      </c>
      <c r="M1528" s="14" t="str">
        <f>VLOOKUP($C1528,'Info on Coh Anal Stocks'!$A$6:$K$68,3,FALSE)</f>
        <v>LC</v>
      </c>
      <c r="N1528" s="14" t="str">
        <f>VLOOKUP($C1528,'Info on Coh Anal Stocks'!$A$6:$K$68,4,FALSE)</f>
        <v>Willamette Spring</v>
      </c>
      <c r="O1528" s="14">
        <f>VLOOKUP($C1528,'Info on Coh Anal Stocks'!$A$6:$K$68,5,FALSE)</f>
        <v>4</v>
      </c>
      <c r="P1528" s="14">
        <f>VLOOKUP($C1528,'Info on Coh Anal Stocks'!$A$6:$K$68,6,FALSE)</f>
        <v>3</v>
      </c>
      <c r="Q1528" s="14">
        <f>VLOOKUP($C1528,'Info on Coh Anal Stocks'!$A$6:$K$68,7,FALSE)</f>
        <v>5</v>
      </c>
      <c r="R1528" s="14">
        <f>VLOOKUP($C1528,'Info on Coh Anal Stocks'!$A$6:$K$68,8,FALSE)</f>
        <v>6</v>
      </c>
      <c r="S1528" s="14">
        <f>VLOOKUP($C1528,'Info on Coh Anal Stocks'!$A$6:$K$68,9,FALSE)</f>
        <v>1</v>
      </c>
      <c r="T1528" s="14">
        <f>VLOOKUP($C1528,'Info on Coh Anal Stocks'!$A$6:$K$68,10,FALSE)</f>
        <v>1</v>
      </c>
      <c r="U1528">
        <f t="shared" si="99"/>
        <v>1977</v>
      </c>
      <c r="V1528" s="14">
        <f>VLOOKUP($C1528,'Info on Coh Anal Stocks'!$A$6:$K$68,10,FALSE)</f>
        <v>1</v>
      </c>
      <c r="W1528" t="str">
        <f t="shared" si="97"/>
        <v>stream</v>
      </c>
      <c r="X1528">
        <f t="shared" si="98"/>
        <v>0</v>
      </c>
    </row>
    <row r="1529" spans="1:24" x14ac:dyDescent="0.25">
      <c r="A1529" s="14" t="str">
        <f t="shared" si="96"/>
        <v>WSH1976</v>
      </c>
      <c r="B1529" s="14" t="s">
        <v>36</v>
      </c>
      <c r="C1529" s="14" t="s">
        <v>120</v>
      </c>
      <c r="D1529" s="14">
        <v>1976</v>
      </c>
      <c r="E1529" s="14">
        <v>1.7818580000000001E-3</v>
      </c>
      <c r="F1529" s="14">
        <v>1.8837909999999999E-2</v>
      </c>
      <c r="G1529" s="14">
        <v>4.7174800000000003E-2</v>
      </c>
      <c r="H1529" s="14">
        <v>3</v>
      </c>
      <c r="I1529" s="14">
        <v>6</v>
      </c>
      <c r="J1529" s="14" t="s">
        <v>238</v>
      </c>
      <c r="K1529" s="14">
        <v>6</v>
      </c>
      <c r="L1529" s="14" t="str">
        <f>VLOOKUP($C1529,'Info on Coh Anal Stocks'!$A$6:$K$68,2,FALSE)</f>
        <v>CR</v>
      </c>
      <c r="M1529" s="14" t="str">
        <f>VLOOKUP($C1529,'Info on Coh Anal Stocks'!$A$6:$K$68,3,FALSE)</f>
        <v>LC</v>
      </c>
      <c r="N1529" s="14" t="str">
        <f>VLOOKUP($C1529,'Info on Coh Anal Stocks'!$A$6:$K$68,4,FALSE)</f>
        <v>Willamette Spring</v>
      </c>
      <c r="O1529" s="14">
        <f>VLOOKUP($C1529,'Info on Coh Anal Stocks'!$A$6:$K$68,5,FALSE)</f>
        <v>4</v>
      </c>
      <c r="P1529" s="14">
        <f>VLOOKUP($C1529,'Info on Coh Anal Stocks'!$A$6:$K$68,6,FALSE)</f>
        <v>3</v>
      </c>
      <c r="Q1529" s="14">
        <f>VLOOKUP($C1529,'Info on Coh Anal Stocks'!$A$6:$K$68,7,FALSE)</f>
        <v>5</v>
      </c>
      <c r="R1529" s="14">
        <f>VLOOKUP($C1529,'Info on Coh Anal Stocks'!$A$6:$K$68,8,FALSE)</f>
        <v>6</v>
      </c>
      <c r="S1529" s="14">
        <f>VLOOKUP($C1529,'Info on Coh Anal Stocks'!$A$6:$K$68,9,FALSE)</f>
        <v>1</v>
      </c>
      <c r="T1529" s="14">
        <f>VLOOKUP($C1529,'Info on Coh Anal Stocks'!$A$6:$K$68,10,FALSE)</f>
        <v>1</v>
      </c>
      <c r="U1529">
        <f t="shared" si="99"/>
        <v>1978</v>
      </c>
      <c r="V1529" s="14">
        <f>VLOOKUP($C1529,'Info on Coh Anal Stocks'!$A$6:$K$68,10,FALSE)</f>
        <v>1</v>
      </c>
      <c r="W1529" t="str">
        <f t="shared" si="97"/>
        <v>stream</v>
      </c>
      <c r="X1529">
        <f t="shared" si="98"/>
        <v>0</v>
      </c>
    </row>
    <row r="1530" spans="1:24" x14ac:dyDescent="0.25">
      <c r="A1530" s="14" t="str">
        <f t="shared" si="96"/>
        <v>WSH1977</v>
      </c>
      <c r="B1530" s="14" t="s">
        <v>36</v>
      </c>
      <c r="C1530" s="14" t="s">
        <v>120</v>
      </c>
      <c r="D1530" s="14">
        <v>1977</v>
      </c>
      <c r="E1530" s="14">
        <v>1.23971E-3</v>
      </c>
      <c r="F1530" s="14">
        <v>2.0266360000000001E-2</v>
      </c>
      <c r="G1530" s="14">
        <v>4.9910179999999998E-2</v>
      </c>
      <c r="H1530" s="14">
        <v>3</v>
      </c>
      <c r="I1530" s="14">
        <v>6</v>
      </c>
      <c r="J1530" s="14" t="s">
        <v>238</v>
      </c>
      <c r="K1530" s="14">
        <v>6</v>
      </c>
      <c r="L1530" s="14" t="str">
        <f>VLOOKUP($C1530,'Info on Coh Anal Stocks'!$A$6:$K$68,2,FALSE)</f>
        <v>CR</v>
      </c>
      <c r="M1530" s="14" t="str">
        <f>VLOOKUP($C1530,'Info on Coh Anal Stocks'!$A$6:$K$68,3,FALSE)</f>
        <v>LC</v>
      </c>
      <c r="N1530" s="14" t="str">
        <f>VLOOKUP($C1530,'Info on Coh Anal Stocks'!$A$6:$K$68,4,FALSE)</f>
        <v>Willamette Spring</v>
      </c>
      <c r="O1530" s="14">
        <f>VLOOKUP($C1530,'Info on Coh Anal Stocks'!$A$6:$K$68,5,FALSE)</f>
        <v>4</v>
      </c>
      <c r="P1530" s="14">
        <f>VLOOKUP($C1530,'Info on Coh Anal Stocks'!$A$6:$K$68,6,FALSE)</f>
        <v>3</v>
      </c>
      <c r="Q1530" s="14">
        <f>VLOOKUP($C1530,'Info on Coh Anal Stocks'!$A$6:$K$68,7,FALSE)</f>
        <v>5</v>
      </c>
      <c r="R1530" s="14">
        <f>VLOOKUP($C1530,'Info on Coh Anal Stocks'!$A$6:$K$68,8,FALSE)</f>
        <v>6</v>
      </c>
      <c r="S1530" s="14">
        <f>VLOOKUP($C1530,'Info on Coh Anal Stocks'!$A$6:$K$68,9,FALSE)</f>
        <v>1</v>
      </c>
      <c r="T1530" s="14">
        <f>VLOOKUP($C1530,'Info on Coh Anal Stocks'!$A$6:$K$68,10,FALSE)</f>
        <v>1</v>
      </c>
      <c r="U1530">
        <f t="shared" si="99"/>
        <v>1979</v>
      </c>
      <c r="V1530" s="14">
        <f>VLOOKUP($C1530,'Info on Coh Anal Stocks'!$A$6:$K$68,10,FALSE)</f>
        <v>1</v>
      </c>
      <c r="W1530" t="str">
        <f t="shared" si="97"/>
        <v>stream</v>
      </c>
      <c r="X1530">
        <f t="shared" si="98"/>
        <v>0</v>
      </c>
    </row>
    <row r="1531" spans="1:24" x14ac:dyDescent="0.25">
      <c r="A1531" s="14" t="str">
        <f t="shared" si="96"/>
        <v>WSH1978</v>
      </c>
      <c r="B1531" s="14" t="s">
        <v>36</v>
      </c>
      <c r="C1531" s="14" t="s">
        <v>120</v>
      </c>
      <c r="D1531" s="14">
        <v>1978</v>
      </c>
      <c r="E1531" s="14">
        <v>2.068659E-3</v>
      </c>
      <c r="F1531" s="14">
        <v>1.0473039999999999E-2</v>
      </c>
      <c r="G1531" s="14">
        <v>2.4852039999999999E-2</v>
      </c>
      <c r="H1531" s="14">
        <v>3</v>
      </c>
      <c r="I1531" s="14">
        <v>6</v>
      </c>
      <c r="J1531" s="14" t="s">
        <v>238</v>
      </c>
      <c r="K1531" s="14">
        <v>6</v>
      </c>
      <c r="L1531" s="14" t="str">
        <f>VLOOKUP($C1531,'Info on Coh Anal Stocks'!$A$6:$K$68,2,FALSE)</f>
        <v>CR</v>
      </c>
      <c r="M1531" s="14" t="str">
        <f>VLOOKUP($C1531,'Info on Coh Anal Stocks'!$A$6:$K$68,3,FALSE)</f>
        <v>LC</v>
      </c>
      <c r="N1531" s="14" t="str">
        <f>VLOOKUP($C1531,'Info on Coh Anal Stocks'!$A$6:$K$68,4,FALSE)</f>
        <v>Willamette Spring</v>
      </c>
      <c r="O1531" s="14">
        <f>VLOOKUP($C1531,'Info on Coh Anal Stocks'!$A$6:$K$68,5,FALSE)</f>
        <v>4</v>
      </c>
      <c r="P1531" s="14">
        <f>VLOOKUP($C1531,'Info on Coh Anal Stocks'!$A$6:$K$68,6,FALSE)</f>
        <v>3</v>
      </c>
      <c r="Q1531" s="14">
        <f>VLOOKUP($C1531,'Info on Coh Anal Stocks'!$A$6:$K$68,7,FALSE)</f>
        <v>5</v>
      </c>
      <c r="R1531" s="14">
        <f>VLOOKUP($C1531,'Info on Coh Anal Stocks'!$A$6:$K$68,8,FALSE)</f>
        <v>6</v>
      </c>
      <c r="S1531" s="14">
        <f>VLOOKUP($C1531,'Info on Coh Anal Stocks'!$A$6:$K$68,9,FALSE)</f>
        <v>1</v>
      </c>
      <c r="T1531" s="14">
        <f>VLOOKUP($C1531,'Info on Coh Anal Stocks'!$A$6:$K$68,10,FALSE)</f>
        <v>1</v>
      </c>
      <c r="U1531">
        <f t="shared" si="99"/>
        <v>1980</v>
      </c>
      <c r="V1531" s="14">
        <f>VLOOKUP($C1531,'Info on Coh Anal Stocks'!$A$6:$K$68,10,FALSE)</f>
        <v>1</v>
      </c>
      <c r="W1531" t="str">
        <f t="shared" si="97"/>
        <v>stream</v>
      </c>
      <c r="X1531">
        <f t="shared" si="98"/>
        <v>0</v>
      </c>
    </row>
    <row r="1532" spans="1:24" x14ac:dyDescent="0.25">
      <c r="A1532" s="14" t="str">
        <f t="shared" si="96"/>
        <v>WSH1979</v>
      </c>
      <c r="B1532" s="14" t="s">
        <v>36</v>
      </c>
      <c r="C1532" s="14" t="s">
        <v>120</v>
      </c>
      <c r="D1532" s="14">
        <v>1979</v>
      </c>
      <c r="E1532" s="14">
        <v>2.2524429999999998E-3</v>
      </c>
      <c r="F1532" s="14">
        <v>1.3596489999999999E-2</v>
      </c>
      <c r="G1532" s="14">
        <v>3.3991189999999998E-2</v>
      </c>
      <c r="H1532" s="14">
        <v>3</v>
      </c>
      <c r="I1532" s="14">
        <v>6</v>
      </c>
      <c r="J1532" s="14" t="s">
        <v>238</v>
      </c>
      <c r="K1532" s="14">
        <v>6</v>
      </c>
      <c r="L1532" s="14" t="str">
        <f>VLOOKUP($C1532,'Info on Coh Anal Stocks'!$A$6:$K$68,2,FALSE)</f>
        <v>CR</v>
      </c>
      <c r="M1532" s="14" t="str">
        <f>VLOOKUP($C1532,'Info on Coh Anal Stocks'!$A$6:$K$68,3,FALSE)</f>
        <v>LC</v>
      </c>
      <c r="N1532" s="14" t="str">
        <f>VLOOKUP($C1532,'Info on Coh Anal Stocks'!$A$6:$K$68,4,FALSE)</f>
        <v>Willamette Spring</v>
      </c>
      <c r="O1532" s="14">
        <f>VLOOKUP($C1532,'Info on Coh Anal Stocks'!$A$6:$K$68,5,FALSE)</f>
        <v>4</v>
      </c>
      <c r="P1532" s="14">
        <f>VLOOKUP($C1532,'Info on Coh Anal Stocks'!$A$6:$K$68,6,FALSE)</f>
        <v>3</v>
      </c>
      <c r="Q1532" s="14">
        <f>VLOOKUP($C1532,'Info on Coh Anal Stocks'!$A$6:$K$68,7,FALSE)</f>
        <v>5</v>
      </c>
      <c r="R1532" s="14">
        <f>VLOOKUP($C1532,'Info on Coh Anal Stocks'!$A$6:$K$68,8,FALSE)</f>
        <v>6</v>
      </c>
      <c r="S1532" s="14">
        <f>VLOOKUP($C1532,'Info on Coh Anal Stocks'!$A$6:$K$68,9,FALSE)</f>
        <v>1</v>
      </c>
      <c r="T1532" s="14">
        <f>VLOOKUP($C1532,'Info on Coh Anal Stocks'!$A$6:$K$68,10,FALSE)</f>
        <v>1</v>
      </c>
      <c r="U1532">
        <f t="shared" si="99"/>
        <v>1981</v>
      </c>
      <c r="V1532" s="14">
        <f>VLOOKUP($C1532,'Info on Coh Anal Stocks'!$A$6:$K$68,10,FALSE)</f>
        <v>1</v>
      </c>
      <c r="W1532" t="str">
        <f t="shared" si="97"/>
        <v>stream</v>
      </c>
      <c r="X1532">
        <f t="shared" si="98"/>
        <v>0</v>
      </c>
    </row>
    <row r="1533" spans="1:24" x14ac:dyDescent="0.25">
      <c r="A1533" s="14" t="str">
        <f t="shared" si="96"/>
        <v>WSH1980</v>
      </c>
      <c r="B1533" s="14" t="s">
        <v>36</v>
      </c>
      <c r="C1533" s="14" t="s">
        <v>120</v>
      </c>
      <c r="D1533" s="14">
        <v>1980</v>
      </c>
      <c r="E1533" s="14">
        <v>1.6585879999999999E-3</v>
      </c>
      <c r="F1533" s="14">
        <v>1.6355140000000001E-2</v>
      </c>
      <c r="G1533" s="14">
        <v>4.1231869999999997E-2</v>
      </c>
      <c r="H1533" s="14">
        <v>3</v>
      </c>
      <c r="I1533" s="14">
        <v>6</v>
      </c>
      <c r="J1533" s="14" t="s">
        <v>238</v>
      </c>
      <c r="K1533" s="14">
        <v>6</v>
      </c>
      <c r="L1533" s="14" t="str">
        <f>VLOOKUP($C1533,'Info on Coh Anal Stocks'!$A$6:$K$68,2,FALSE)</f>
        <v>CR</v>
      </c>
      <c r="M1533" s="14" t="str">
        <f>VLOOKUP($C1533,'Info on Coh Anal Stocks'!$A$6:$K$68,3,FALSE)</f>
        <v>LC</v>
      </c>
      <c r="N1533" s="14" t="str">
        <f>VLOOKUP($C1533,'Info on Coh Anal Stocks'!$A$6:$K$68,4,FALSE)</f>
        <v>Willamette Spring</v>
      </c>
      <c r="O1533" s="14">
        <f>VLOOKUP($C1533,'Info on Coh Anal Stocks'!$A$6:$K$68,5,FALSE)</f>
        <v>4</v>
      </c>
      <c r="P1533" s="14">
        <f>VLOOKUP($C1533,'Info on Coh Anal Stocks'!$A$6:$K$68,6,FALSE)</f>
        <v>3</v>
      </c>
      <c r="Q1533" s="14">
        <f>VLOOKUP($C1533,'Info on Coh Anal Stocks'!$A$6:$K$68,7,FALSE)</f>
        <v>5</v>
      </c>
      <c r="R1533" s="14">
        <f>VLOOKUP($C1533,'Info on Coh Anal Stocks'!$A$6:$K$68,8,FALSE)</f>
        <v>6</v>
      </c>
      <c r="S1533" s="14">
        <f>VLOOKUP($C1533,'Info on Coh Anal Stocks'!$A$6:$K$68,9,FALSE)</f>
        <v>1</v>
      </c>
      <c r="T1533" s="14">
        <f>VLOOKUP($C1533,'Info on Coh Anal Stocks'!$A$6:$K$68,10,FALSE)</f>
        <v>1</v>
      </c>
      <c r="U1533">
        <f t="shared" si="99"/>
        <v>1982</v>
      </c>
      <c r="V1533" s="14">
        <f>VLOOKUP($C1533,'Info on Coh Anal Stocks'!$A$6:$K$68,10,FALSE)</f>
        <v>1</v>
      </c>
      <c r="W1533" t="str">
        <f t="shared" si="97"/>
        <v>stream</v>
      </c>
      <c r="X1533">
        <f t="shared" si="98"/>
        <v>0</v>
      </c>
    </row>
    <row r="1534" spans="1:24" x14ac:dyDescent="0.25">
      <c r="A1534" s="14" t="str">
        <f t="shared" si="96"/>
        <v>WSH1981</v>
      </c>
      <c r="B1534" s="14" t="s">
        <v>36</v>
      </c>
      <c r="C1534" s="14" t="s">
        <v>120</v>
      </c>
      <c r="D1534" s="14">
        <v>1981</v>
      </c>
      <c r="E1534" s="14">
        <v>1.5004110000000001E-3</v>
      </c>
      <c r="F1534" s="14">
        <v>2.2781740000000002E-2</v>
      </c>
      <c r="G1534" s="14">
        <v>5.7464359999999999E-2</v>
      </c>
      <c r="H1534" s="14">
        <v>3</v>
      </c>
      <c r="I1534" s="14">
        <v>6</v>
      </c>
      <c r="J1534" s="14" t="s">
        <v>238</v>
      </c>
      <c r="K1534" s="14">
        <v>6</v>
      </c>
      <c r="L1534" s="14" t="str">
        <f>VLOOKUP($C1534,'Info on Coh Anal Stocks'!$A$6:$K$68,2,FALSE)</f>
        <v>CR</v>
      </c>
      <c r="M1534" s="14" t="str">
        <f>VLOOKUP($C1534,'Info on Coh Anal Stocks'!$A$6:$K$68,3,FALSE)</f>
        <v>LC</v>
      </c>
      <c r="N1534" s="14" t="str">
        <f>VLOOKUP($C1534,'Info on Coh Anal Stocks'!$A$6:$K$68,4,FALSE)</f>
        <v>Willamette Spring</v>
      </c>
      <c r="O1534" s="14">
        <f>VLOOKUP($C1534,'Info on Coh Anal Stocks'!$A$6:$K$68,5,FALSE)</f>
        <v>4</v>
      </c>
      <c r="P1534" s="14">
        <f>VLOOKUP($C1534,'Info on Coh Anal Stocks'!$A$6:$K$68,6,FALSE)</f>
        <v>3</v>
      </c>
      <c r="Q1534" s="14">
        <f>VLOOKUP($C1534,'Info on Coh Anal Stocks'!$A$6:$K$68,7,FALSE)</f>
        <v>5</v>
      </c>
      <c r="R1534" s="14">
        <f>VLOOKUP($C1534,'Info on Coh Anal Stocks'!$A$6:$K$68,8,FALSE)</f>
        <v>6</v>
      </c>
      <c r="S1534" s="14">
        <f>VLOOKUP($C1534,'Info on Coh Anal Stocks'!$A$6:$K$68,9,FALSE)</f>
        <v>1</v>
      </c>
      <c r="T1534" s="14">
        <f>VLOOKUP($C1534,'Info on Coh Anal Stocks'!$A$6:$K$68,10,FALSE)</f>
        <v>1</v>
      </c>
      <c r="U1534">
        <f t="shared" si="99"/>
        <v>1983</v>
      </c>
      <c r="V1534" s="14">
        <f>VLOOKUP($C1534,'Info on Coh Anal Stocks'!$A$6:$K$68,10,FALSE)</f>
        <v>1</v>
      </c>
      <c r="W1534" t="str">
        <f t="shared" si="97"/>
        <v>stream</v>
      </c>
      <c r="X1534">
        <f t="shared" si="98"/>
        <v>0</v>
      </c>
    </row>
    <row r="1535" spans="1:24" x14ac:dyDescent="0.25">
      <c r="A1535" s="14" t="str">
        <f t="shared" si="96"/>
        <v>WSH1982</v>
      </c>
      <c r="B1535" s="14" t="s">
        <v>36</v>
      </c>
      <c r="C1535" s="14" t="s">
        <v>120</v>
      </c>
      <c r="D1535" s="14">
        <v>1982</v>
      </c>
      <c r="E1535" s="14">
        <v>2.7229199999999999E-4</v>
      </c>
      <c r="F1535" s="14">
        <v>3.542515E-3</v>
      </c>
      <c r="G1535" s="14">
        <v>9.219171E-3</v>
      </c>
      <c r="H1535" s="14">
        <v>3</v>
      </c>
      <c r="I1535" s="14">
        <v>6</v>
      </c>
      <c r="J1535" s="14" t="s">
        <v>238</v>
      </c>
      <c r="K1535" s="14">
        <v>6</v>
      </c>
      <c r="L1535" s="14" t="str">
        <f>VLOOKUP($C1535,'Info on Coh Anal Stocks'!$A$6:$K$68,2,FALSE)</f>
        <v>CR</v>
      </c>
      <c r="M1535" s="14" t="str">
        <f>VLOOKUP($C1535,'Info on Coh Anal Stocks'!$A$6:$K$68,3,FALSE)</f>
        <v>LC</v>
      </c>
      <c r="N1535" s="14" t="str">
        <f>VLOOKUP($C1535,'Info on Coh Anal Stocks'!$A$6:$K$68,4,FALSE)</f>
        <v>Willamette Spring</v>
      </c>
      <c r="O1535" s="14">
        <f>VLOOKUP($C1535,'Info on Coh Anal Stocks'!$A$6:$K$68,5,FALSE)</f>
        <v>4</v>
      </c>
      <c r="P1535" s="14">
        <f>VLOOKUP($C1535,'Info on Coh Anal Stocks'!$A$6:$K$68,6,FALSE)</f>
        <v>3</v>
      </c>
      <c r="Q1535" s="14">
        <f>VLOOKUP($C1535,'Info on Coh Anal Stocks'!$A$6:$K$68,7,FALSE)</f>
        <v>5</v>
      </c>
      <c r="R1535" s="14">
        <f>VLOOKUP($C1535,'Info on Coh Anal Stocks'!$A$6:$K$68,8,FALSE)</f>
        <v>6</v>
      </c>
      <c r="S1535" s="14">
        <f>VLOOKUP($C1535,'Info on Coh Anal Stocks'!$A$6:$K$68,9,FALSE)</f>
        <v>1</v>
      </c>
      <c r="T1535" s="14">
        <f>VLOOKUP($C1535,'Info on Coh Anal Stocks'!$A$6:$K$68,10,FALSE)</f>
        <v>1</v>
      </c>
      <c r="U1535">
        <f t="shared" si="99"/>
        <v>1984</v>
      </c>
      <c r="V1535" s="14">
        <f>VLOOKUP($C1535,'Info on Coh Anal Stocks'!$A$6:$K$68,10,FALSE)</f>
        <v>1</v>
      </c>
      <c r="W1535" t="str">
        <f t="shared" si="97"/>
        <v>stream</v>
      </c>
      <c r="X1535">
        <f t="shared" si="98"/>
        <v>0</v>
      </c>
    </row>
    <row r="1536" spans="1:24" x14ac:dyDescent="0.25">
      <c r="A1536" s="14" t="str">
        <f t="shared" si="96"/>
        <v>WSH1983</v>
      </c>
      <c r="B1536" s="14" t="s">
        <v>36</v>
      </c>
      <c r="C1536" s="14" t="s">
        <v>120</v>
      </c>
      <c r="D1536" s="14">
        <v>1983</v>
      </c>
      <c r="E1536" s="14">
        <v>1.909785E-3</v>
      </c>
      <c r="F1536" s="14">
        <v>1.1909680000000001E-2</v>
      </c>
      <c r="G1536" s="14">
        <v>2.949922E-2</v>
      </c>
      <c r="H1536" s="14">
        <v>3</v>
      </c>
      <c r="I1536" s="14">
        <v>6</v>
      </c>
      <c r="J1536" s="14" t="s">
        <v>238</v>
      </c>
      <c r="K1536" s="14">
        <v>6</v>
      </c>
      <c r="L1536" s="14" t="str">
        <f>VLOOKUP($C1536,'Info on Coh Anal Stocks'!$A$6:$K$68,2,FALSE)</f>
        <v>CR</v>
      </c>
      <c r="M1536" s="14" t="str">
        <f>VLOOKUP($C1536,'Info on Coh Anal Stocks'!$A$6:$K$68,3,FALSE)</f>
        <v>LC</v>
      </c>
      <c r="N1536" s="14" t="str">
        <f>VLOOKUP($C1536,'Info on Coh Anal Stocks'!$A$6:$K$68,4,FALSE)</f>
        <v>Willamette Spring</v>
      </c>
      <c r="O1536" s="14">
        <f>VLOOKUP($C1536,'Info on Coh Anal Stocks'!$A$6:$K$68,5,FALSE)</f>
        <v>4</v>
      </c>
      <c r="P1536" s="14">
        <f>VLOOKUP($C1536,'Info on Coh Anal Stocks'!$A$6:$K$68,6,FALSE)</f>
        <v>3</v>
      </c>
      <c r="Q1536" s="14">
        <f>VLOOKUP($C1536,'Info on Coh Anal Stocks'!$A$6:$K$68,7,FALSE)</f>
        <v>5</v>
      </c>
      <c r="R1536" s="14">
        <f>VLOOKUP($C1536,'Info on Coh Anal Stocks'!$A$6:$K$68,8,FALSE)</f>
        <v>6</v>
      </c>
      <c r="S1536" s="14">
        <f>VLOOKUP($C1536,'Info on Coh Anal Stocks'!$A$6:$K$68,9,FALSE)</f>
        <v>1</v>
      </c>
      <c r="T1536" s="14">
        <f>VLOOKUP($C1536,'Info on Coh Anal Stocks'!$A$6:$K$68,10,FALSE)</f>
        <v>1</v>
      </c>
      <c r="U1536">
        <f t="shared" si="99"/>
        <v>1985</v>
      </c>
      <c r="V1536" s="14">
        <f>VLOOKUP($C1536,'Info on Coh Anal Stocks'!$A$6:$K$68,10,FALSE)</f>
        <v>1</v>
      </c>
      <c r="W1536" t="str">
        <f t="shared" si="97"/>
        <v>stream</v>
      </c>
      <c r="X1536">
        <f t="shared" si="98"/>
        <v>0</v>
      </c>
    </row>
    <row r="1537" spans="1:24" x14ac:dyDescent="0.25">
      <c r="A1537" s="14" t="str">
        <f t="shared" si="96"/>
        <v>WSH1984</v>
      </c>
      <c r="B1537" s="14" t="s">
        <v>36</v>
      </c>
      <c r="C1537" s="14" t="s">
        <v>120</v>
      </c>
      <c r="D1537" s="14">
        <v>1984</v>
      </c>
      <c r="E1537" s="14">
        <v>1.210477E-3</v>
      </c>
      <c r="F1537" s="14">
        <v>1.642031E-2</v>
      </c>
      <c r="G1537" s="14">
        <v>4.2522909999999997E-2</v>
      </c>
      <c r="H1537" s="14">
        <v>3</v>
      </c>
      <c r="I1537" s="14">
        <v>6</v>
      </c>
      <c r="J1537" s="14" t="s">
        <v>238</v>
      </c>
      <c r="K1537" s="14">
        <v>6</v>
      </c>
      <c r="L1537" s="14" t="str">
        <f>VLOOKUP($C1537,'Info on Coh Anal Stocks'!$A$6:$K$68,2,FALSE)</f>
        <v>CR</v>
      </c>
      <c r="M1537" s="14" t="str">
        <f>VLOOKUP($C1537,'Info on Coh Anal Stocks'!$A$6:$K$68,3,FALSE)</f>
        <v>LC</v>
      </c>
      <c r="N1537" s="14" t="str">
        <f>VLOOKUP($C1537,'Info on Coh Anal Stocks'!$A$6:$K$68,4,FALSE)</f>
        <v>Willamette Spring</v>
      </c>
      <c r="O1537" s="14">
        <f>VLOOKUP($C1537,'Info on Coh Anal Stocks'!$A$6:$K$68,5,FALSE)</f>
        <v>4</v>
      </c>
      <c r="P1537" s="14">
        <f>VLOOKUP($C1537,'Info on Coh Anal Stocks'!$A$6:$K$68,6,FALSE)</f>
        <v>3</v>
      </c>
      <c r="Q1537" s="14">
        <f>VLOOKUP($C1537,'Info on Coh Anal Stocks'!$A$6:$K$68,7,FALSE)</f>
        <v>5</v>
      </c>
      <c r="R1537" s="14">
        <f>VLOOKUP($C1537,'Info on Coh Anal Stocks'!$A$6:$K$68,8,FALSE)</f>
        <v>6</v>
      </c>
      <c r="S1537" s="14">
        <f>VLOOKUP($C1537,'Info on Coh Anal Stocks'!$A$6:$K$68,9,FALSE)</f>
        <v>1</v>
      </c>
      <c r="T1537" s="14">
        <f>VLOOKUP($C1537,'Info on Coh Anal Stocks'!$A$6:$K$68,10,FALSE)</f>
        <v>1</v>
      </c>
      <c r="U1537">
        <f t="shared" si="99"/>
        <v>1986</v>
      </c>
      <c r="V1537" s="14">
        <f>VLOOKUP($C1537,'Info on Coh Anal Stocks'!$A$6:$K$68,10,FALSE)</f>
        <v>1</v>
      </c>
      <c r="W1537" t="str">
        <f t="shared" si="97"/>
        <v>stream</v>
      </c>
      <c r="X1537">
        <f t="shared" si="98"/>
        <v>0</v>
      </c>
    </row>
    <row r="1538" spans="1:24" x14ac:dyDescent="0.25">
      <c r="A1538" s="14" t="str">
        <f t="shared" si="96"/>
        <v>WSH1985</v>
      </c>
      <c r="B1538" s="14" t="s">
        <v>36</v>
      </c>
      <c r="C1538" s="14" t="s">
        <v>120</v>
      </c>
      <c r="D1538" s="14">
        <v>1985</v>
      </c>
      <c r="E1538" s="14">
        <v>1.299779E-3</v>
      </c>
      <c r="F1538" s="14">
        <v>1.8843760000000001E-2</v>
      </c>
      <c r="G1538" s="14">
        <v>4.9621899999999997E-2</v>
      </c>
      <c r="H1538" s="14">
        <v>3</v>
      </c>
      <c r="I1538" s="14">
        <v>6</v>
      </c>
      <c r="J1538" s="14" t="s">
        <v>238</v>
      </c>
      <c r="K1538" s="14">
        <v>6</v>
      </c>
      <c r="L1538" s="14" t="str">
        <f>VLOOKUP($C1538,'Info on Coh Anal Stocks'!$A$6:$K$68,2,FALSE)</f>
        <v>CR</v>
      </c>
      <c r="M1538" s="14" t="str">
        <f>VLOOKUP($C1538,'Info on Coh Anal Stocks'!$A$6:$K$68,3,FALSE)</f>
        <v>LC</v>
      </c>
      <c r="N1538" s="14" t="str">
        <f>VLOOKUP($C1538,'Info on Coh Anal Stocks'!$A$6:$K$68,4,FALSE)</f>
        <v>Willamette Spring</v>
      </c>
      <c r="O1538" s="14">
        <f>VLOOKUP($C1538,'Info on Coh Anal Stocks'!$A$6:$K$68,5,FALSE)</f>
        <v>4</v>
      </c>
      <c r="P1538" s="14">
        <f>VLOOKUP($C1538,'Info on Coh Anal Stocks'!$A$6:$K$68,6,FALSE)</f>
        <v>3</v>
      </c>
      <c r="Q1538" s="14">
        <f>VLOOKUP($C1538,'Info on Coh Anal Stocks'!$A$6:$K$68,7,FALSE)</f>
        <v>5</v>
      </c>
      <c r="R1538" s="14">
        <f>VLOOKUP($C1538,'Info on Coh Anal Stocks'!$A$6:$K$68,8,FALSE)</f>
        <v>6</v>
      </c>
      <c r="S1538" s="14">
        <f>VLOOKUP($C1538,'Info on Coh Anal Stocks'!$A$6:$K$68,9,FALSE)</f>
        <v>1</v>
      </c>
      <c r="T1538" s="14">
        <f>VLOOKUP($C1538,'Info on Coh Anal Stocks'!$A$6:$K$68,10,FALSE)</f>
        <v>1</v>
      </c>
      <c r="U1538">
        <f t="shared" si="99"/>
        <v>1987</v>
      </c>
      <c r="V1538" s="14">
        <f>VLOOKUP($C1538,'Info on Coh Anal Stocks'!$A$6:$K$68,10,FALSE)</f>
        <v>1</v>
      </c>
      <c r="W1538" t="str">
        <f t="shared" si="97"/>
        <v>stream</v>
      </c>
      <c r="X1538">
        <f t="shared" si="98"/>
        <v>0</v>
      </c>
    </row>
    <row r="1539" spans="1:24" x14ac:dyDescent="0.25">
      <c r="A1539" s="14" t="str">
        <f t="shared" si="96"/>
        <v>WSH1986</v>
      </c>
      <c r="B1539" s="14" t="s">
        <v>36</v>
      </c>
      <c r="C1539" s="14" t="s">
        <v>120</v>
      </c>
      <c r="D1539" s="14">
        <v>1986</v>
      </c>
      <c r="E1539" s="14">
        <v>8.2802430000000001E-4</v>
      </c>
      <c r="F1539" s="14">
        <v>2.3608259999999999E-2</v>
      </c>
      <c r="G1539" s="14">
        <v>6.3390929999999998E-2</v>
      </c>
      <c r="H1539" s="14">
        <v>3</v>
      </c>
      <c r="I1539" s="14">
        <v>6</v>
      </c>
      <c r="J1539" s="14" t="s">
        <v>238</v>
      </c>
      <c r="K1539" s="14">
        <v>6</v>
      </c>
      <c r="L1539" s="14" t="str">
        <f>VLOOKUP($C1539,'Info on Coh Anal Stocks'!$A$6:$K$68,2,FALSE)</f>
        <v>CR</v>
      </c>
      <c r="M1539" s="14" t="str">
        <f>VLOOKUP($C1539,'Info on Coh Anal Stocks'!$A$6:$K$68,3,FALSE)</f>
        <v>LC</v>
      </c>
      <c r="N1539" s="14" t="str">
        <f>VLOOKUP($C1539,'Info on Coh Anal Stocks'!$A$6:$K$68,4,FALSE)</f>
        <v>Willamette Spring</v>
      </c>
      <c r="O1539" s="14">
        <f>VLOOKUP($C1539,'Info on Coh Anal Stocks'!$A$6:$K$68,5,FALSE)</f>
        <v>4</v>
      </c>
      <c r="P1539" s="14">
        <f>VLOOKUP($C1539,'Info on Coh Anal Stocks'!$A$6:$K$68,6,FALSE)</f>
        <v>3</v>
      </c>
      <c r="Q1539" s="14">
        <f>VLOOKUP($C1539,'Info on Coh Anal Stocks'!$A$6:$K$68,7,FALSE)</f>
        <v>5</v>
      </c>
      <c r="R1539" s="14">
        <f>VLOOKUP($C1539,'Info on Coh Anal Stocks'!$A$6:$K$68,8,FALSE)</f>
        <v>6</v>
      </c>
      <c r="S1539" s="14">
        <f>VLOOKUP($C1539,'Info on Coh Anal Stocks'!$A$6:$K$68,9,FALSE)</f>
        <v>1</v>
      </c>
      <c r="T1539" s="14">
        <f>VLOOKUP($C1539,'Info on Coh Anal Stocks'!$A$6:$K$68,10,FALSE)</f>
        <v>1</v>
      </c>
      <c r="U1539">
        <f t="shared" si="99"/>
        <v>1988</v>
      </c>
      <c r="V1539" s="14">
        <f>VLOOKUP($C1539,'Info on Coh Anal Stocks'!$A$6:$K$68,10,FALSE)</f>
        <v>1</v>
      </c>
      <c r="W1539" t="str">
        <f t="shared" si="97"/>
        <v>stream</v>
      </c>
      <c r="X1539">
        <f t="shared" si="98"/>
        <v>0</v>
      </c>
    </row>
    <row r="1540" spans="1:24" x14ac:dyDescent="0.25">
      <c r="A1540" s="14" t="str">
        <f t="shared" si="96"/>
        <v>WSH1987</v>
      </c>
      <c r="B1540" s="14" t="s">
        <v>36</v>
      </c>
      <c r="C1540" s="14" t="s">
        <v>120</v>
      </c>
      <c r="D1540" s="14">
        <v>1987</v>
      </c>
      <c r="E1540" s="14">
        <v>1.294134E-3</v>
      </c>
      <c r="F1540" s="14">
        <v>1.6631380000000001E-2</v>
      </c>
      <c r="G1540" s="14">
        <v>4.311048E-2</v>
      </c>
      <c r="H1540" s="14">
        <v>3</v>
      </c>
      <c r="I1540" s="14">
        <v>6</v>
      </c>
      <c r="J1540" s="14" t="s">
        <v>238</v>
      </c>
      <c r="K1540" s="14">
        <v>6</v>
      </c>
      <c r="L1540" s="14" t="str">
        <f>VLOOKUP($C1540,'Info on Coh Anal Stocks'!$A$6:$K$68,2,FALSE)</f>
        <v>CR</v>
      </c>
      <c r="M1540" s="14" t="str">
        <f>VLOOKUP($C1540,'Info on Coh Anal Stocks'!$A$6:$K$68,3,FALSE)</f>
        <v>LC</v>
      </c>
      <c r="N1540" s="14" t="str">
        <f>VLOOKUP($C1540,'Info on Coh Anal Stocks'!$A$6:$K$68,4,FALSE)</f>
        <v>Willamette Spring</v>
      </c>
      <c r="O1540" s="14">
        <f>VLOOKUP($C1540,'Info on Coh Anal Stocks'!$A$6:$K$68,5,FALSE)</f>
        <v>4</v>
      </c>
      <c r="P1540" s="14">
        <f>VLOOKUP($C1540,'Info on Coh Anal Stocks'!$A$6:$K$68,6,FALSE)</f>
        <v>3</v>
      </c>
      <c r="Q1540" s="14">
        <f>VLOOKUP($C1540,'Info on Coh Anal Stocks'!$A$6:$K$68,7,FALSE)</f>
        <v>5</v>
      </c>
      <c r="R1540" s="14">
        <f>VLOOKUP($C1540,'Info on Coh Anal Stocks'!$A$6:$K$68,8,FALSE)</f>
        <v>6</v>
      </c>
      <c r="S1540" s="14">
        <f>VLOOKUP($C1540,'Info on Coh Anal Stocks'!$A$6:$K$68,9,FALSE)</f>
        <v>1</v>
      </c>
      <c r="T1540" s="14">
        <f>VLOOKUP($C1540,'Info on Coh Anal Stocks'!$A$6:$K$68,10,FALSE)</f>
        <v>1</v>
      </c>
      <c r="U1540">
        <f t="shared" si="99"/>
        <v>1989</v>
      </c>
      <c r="V1540" s="14">
        <f>VLOOKUP($C1540,'Info on Coh Anal Stocks'!$A$6:$K$68,10,FALSE)</f>
        <v>1</v>
      </c>
      <c r="W1540" t="str">
        <f t="shared" si="97"/>
        <v>stream</v>
      </c>
      <c r="X1540">
        <f t="shared" si="98"/>
        <v>0</v>
      </c>
    </row>
    <row r="1541" spans="1:24" x14ac:dyDescent="0.25">
      <c r="A1541" s="14" t="str">
        <f t="shared" si="96"/>
        <v>WSH1988</v>
      </c>
      <c r="B1541" s="14" t="s">
        <v>36</v>
      </c>
      <c r="C1541" s="14" t="s">
        <v>120</v>
      </c>
      <c r="D1541" s="14">
        <v>1988</v>
      </c>
      <c r="E1541" s="14">
        <v>9.6552560000000005E-4</v>
      </c>
      <c r="F1541" s="14">
        <v>1.1772120000000001E-2</v>
      </c>
      <c r="G1541" s="14">
        <v>3.0930610000000001E-2</v>
      </c>
      <c r="H1541" s="14">
        <v>3</v>
      </c>
      <c r="I1541" s="14">
        <v>6</v>
      </c>
      <c r="J1541" s="14" t="s">
        <v>238</v>
      </c>
      <c r="K1541" s="14">
        <v>6</v>
      </c>
      <c r="L1541" s="14" t="str">
        <f>VLOOKUP($C1541,'Info on Coh Anal Stocks'!$A$6:$K$68,2,FALSE)</f>
        <v>CR</v>
      </c>
      <c r="M1541" s="14" t="str">
        <f>VLOOKUP($C1541,'Info on Coh Anal Stocks'!$A$6:$K$68,3,FALSE)</f>
        <v>LC</v>
      </c>
      <c r="N1541" s="14" t="str">
        <f>VLOOKUP($C1541,'Info on Coh Anal Stocks'!$A$6:$K$68,4,FALSE)</f>
        <v>Willamette Spring</v>
      </c>
      <c r="O1541" s="14">
        <f>VLOOKUP($C1541,'Info on Coh Anal Stocks'!$A$6:$K$68,5,FALSE)</f>
        <v>4</v>
      </c>
      <c r="P1541" s="14">
        <f>VLOOKUP($C1541,'Info on Coh Anal Stocks'!$A$6:$K$68,6,FALSE)</f>
        <v>3</v>
      </c>
      <c r="Q1541" s="14">
        <f>VLOOKUP($C1541,'Info on Coh Anal Stocks'!$A$6:$K$68,7,FALSE)</f>
        <v>5</v>
      </c>
      <c r="R1541" s="14">
        <f>VLOOKUP($C1541,'Info on Coh Anal Stocks'!$A$6:$K$68,8,FALSE)</f>
        <v>6</v>
      </c>
      <c r="S1541" s="14">
        <f>VLOOKUP($C1541,'Info on Coh Anal Stocks'!$A$6:$K$68,9,FALSE)</f>
        <v>1</v>
      </c>
      <c r="T1541" s="14">
        <f>VLOOKUP($C1541,'Info on Coh Anal Stocks'!$A$6:$K$68,10,FALSE)</f>
        <v>1</v>
      </c>
      <c r="U1541">
        <f t="shared" si="99"/>
        <v>1990</v>
      </c>
      <c r="V1541" s="14">
        <f>VLOOKUP($C1541,'Info on Coh Anal Stocks'!$A$6:$K$68,10,FALSE)</f>
        <v>1</v>
      </c>
      <c r="W1541" t="str">
        <f t="shared" si="97"/>
        <v>stream</v>
      </c>
      <c r="X1541">
        <f t="shared" si="98"/>
        <v>0</v>
      </c>
    </row>
    <row r="1542" spans="1:24" x14ac:dyDescent="0.25">
      <c r="A1542" s="14" t="str">
        <f t="shared" si="96"/>
        <v>WSH1989</v>
      </c>
      <c r="B1542" s="14" t="s">
        <v>36</v>
      </c>
      <c r="C1542" s="14" t="s">
        <v>120</v>
      </c>
      <c r="D1542" s="14">
        <v>1989</v>
      </c>
      <c r="E1542" s="14">
        <v>9.2294450000000004E-4</v>
      </c>
      <c r="F1542" s="14">
        <v>1.0988029999999999E-2</v>
      </c>
      <c r="G1542" s="14">
        <v>2.8293949999999998E-2</v>
      </c>
      <c r="H1542" s="14">
        <v>3</v>
      </c>
      <c r="I1542" s="14">
        <v>6</v>
      </c>
      <c r="J1542" s="14" t="s">
        <v>238</v>
      </c>
      <c r="K1542" s="14">
        <v>6</v>
      </c>
      <c r="L1542" s="14" t="str">
        <f>VLOOKUP($C1542,'Info on Coh Anal Stocks'!$A$6:$K$68,2,FALSE)</f>
        <v>CR</v>
      </c>
      <c r="M1542" s="14" t="str">
        <f>VLOOKUP($C1542,'Info on Coh Anal Stocks'!$A$6:$K$68,3,FALSE)</f>
        <v>LC</v>
      </c>
      <c r="N1542" s="14" t="str">
        <f>VLOOKUP($C1542,'Info on Coh Anal Stocks'!$A$6:$K$68,4,FALSE)</f>
        <v>Willamette Spring</v>
      </c>
      <c r="O1542" s="14">
        <f>VLOOKUP($C1542,'Info on Coh Anal Stocks'!$A$6:$K$68,5,FALSE)</f>
        <v>4</v>
      </c>
      <c r="P1542" s="14">
        <f>VLOOKUP($C1542,'Info on Coh Anal Stocks'!$A$6:$K$68,6,FALSE)</f>
        <v>3</v>
      </c>
      <c r="Q1542" s="14">
        <f>VLOOKUP($C1542,'Info on Coh Anal Stocks'!$A$6:$K$68,7,FALSE)</f>
        <v>5</v>
      </c>
      <c r="R1542" s="14">
        <f>VLOOKUP($C1542,'Info on Coh Anal Stocks'!$A$6:$K$68,8,FALSE)</f>
        <v>6</v>
      </c>
      <c r="S1542" s="14">
        <f>VLOOKUP($C1542,'Info on Coh Anal Stocks'!$A$6:$K$68,9,FALSE)</f>
        <v>1</v>
      </c>
      <c r="T1542" s="14">
        <f>VLOOKUP($C1542,'Info on Coh Anal Stocks'!$A$6:$K$68,10,FALSE)</f>
        <v>1</v>
      </c>
      <c r="U1542">
        <f t="shared" si="99"/>
        <v>1991</v>
      </c>
      <c r="V1542" s="14">
        <f>VLOOKUP($C1542,'Info on Coh Anal Stocks'!$A$6:$K$68,10,FALSE)</f>
        <v>1</v>
      </c>
      <c r="W1542" t="str">
        <f t="shared" si="97"/>
        <v>stream</v>
      </c>
      <c r="X1542">
        <f t="shared" si="98"/>
        <v>0</v>
      </c>
    </row>
    <row r="1543" spans="1:24" x14ac:dyDescent="0.25">
      <c r="A1543" s="14" t="str">
        <f t="shared" si="96"/>
        <v>WSH1990</v>
      </c>
      <c r="B1543" s="14" t="s">
        <v>36</v>
      </c>
      <c r="C1543" s="14" t="s">
        <v>120</v>
      </c>
      <c r="D1543" s="14">
        <v>1990</v>
      </c>
      <c r="E1543" s="14">
        <v>8.2946110000000001E-4</v>
      </c>
      <c r="F1543" s="14">
        <v>9.6300340000000009E-3</v>
      </c>
      <c r="G1543" s="14">
        <v>2.4957099999999999E-2</v>
      </c>
      <c r="H1543" s="14">
        <v>3</v>
      </c>
      <c r="I1543" s="14">
        <v>6</v>
      </c>
      <c r="J1543" s="14" t="s">
        <v>238</v>
      </c>
      <c r="K1543" s="14">
        <v>6</v>
      </c>
      <c r="L1543" s="14" t="str">
        <f>VLOOKUP($C1543,'Info on Coh Anal Stocks'!$A$6:$K$68,2,FALSE)</f>
        <v>CR</v>
      </c>
      <c r="M1543" s="14" t="str">
        <f>VLOOKUP($C1543,'Info on Coh Anal Stocks'!$A$6:$K$68,3,FALSE)</f>
        <v>LC</v>
      </c>
      <c r="N1543" s="14" t="str">
        <f>VLOOKUP($C1543,'Info on Coh Anal Stocks'!$A$6:$K$68,4,FALSE)</f>
        <v>Willamette Spring</v>
      </c>
      <c r="O1543" s="14">
        <f>VLOOKUP($C1543,'Info on Coh Anal Stocks'!$A$6:$K$68,5,FALSE)</f>
        <v>4</v>
      </c>
      <c r="P1543" s="14">
        <f>VLOOKUP($C1543,'Info on Coh Anal Stocks'!$A$6:$K$68,6,FALSE)</f>
        <v>3</v>
      </c>
      <c r="Q1543" s="14">
        <f>VLOOKUP($C1543,'Info on Coh Anal Stocks'!$A$6:$K$68,7,FALSE)</f>
        <v>5</v>
      </c>
      <c r="R1543" s="14">
        <f>VLOOKUP($C1543,'Info on Coh Anal Stocks'!$A$6:$K$68,8,FALSE)</f>
        <v>6</v>
      </c>
      <c r="S1543" s="14">
        <f>VLOOKUP($C1543,'Info on Coh Anal Stocks'!$A$6:$K$68,9,FALSE)</f>
        <v>1</v>
      </c>
      <c r="T1543" s="14">
        <f>VLOOKUP($C1543,'Info on Coh Anal Stocks'!$A$6:$K$68,10,FALSE)</f>
        <v>1</v>
      </c>
      <c r="U1543">
        <f t="shared" si="99"/>
        <v>1992</v>
      </c>
      <c r="V1543" s="14">
        <f>VLOOKUP($C1543,'Info on Coh Anal Stocks'!$A$6:$K$68,10,FALSE)</f>
        <v>1</v>
      </c>
      <c r="W1543" t="str">
        <f t="shared" si="97"/>
        <v>stream</v>
      </c>
      <c r="X1543">
        <f t="shared" si="98"/>
        <v>0</v>
      </c>
    </row>
    <row r="1544" spans="1:24" x14ac:dyDescent="0.25">
      <c r="A1544" s="14" t="str">
        <f t="shared" si="96"/>
        <v>WSH1991</v>
      </c>
      <c r="B1544" s="14" t="s">
        <v>36</v>
      </c>
      <c r="C1544" s="14" t="s">
        <v>120</v>
      </c>
      <c r="D1544" s="14">
        <v>1991</v>
      </c>
      <c r="E1544" s="14">
        <v>3.6752019999999999E-4</v>
      </c>
      <c r="F1544" s="14">
        <v>6.6783490000000001E-3</v>
      </c>
      <c r="G1544" s="14">
        <v>1.7450759999999999E-2</v>
      </c>
      <c r="H1544" s="14">
        <v>3</v>
      </c>
      <c r="I1544" s="14">
        <v>6</v>
      </c>
      <c r="J1544" s="14" t="s">
        <v>238</v>
      </c>
      <c r="K1544" s="14">
        <v>6</v>
      </c>
      <c r="L1544" s="14" t="str">
        <f>VLOOKUP($C1544,'Info on Coh Anal Stocks'!$A$6:$K$68,2,FALSE)</f>
        <v>CR</v>
      </c>
      <c r="M1544" s="14" t="str">
        <f>VLOOKUP($C1544,'Info on Coh Anal Stocks'!$A$6:$K$68,3,FALSE)</f>
        <v>LC</v>
      </c>
      <c r="N1544" s="14" t="str">
        <f>VLOOKUP($C1544,'Info on Coh Anal Stocks'!$A$6:$K$68,4,FALSE)</f>
        <v>Willamette Spring</v>
      </c>
      <c r="O1544" s="14">
        <f>VLOOKUP($C1544,'Info on Coh Anal Stocks'!$A$6:$K$68,5,FALSE)</f>
        <v>4</v>
      </c>
      <c r="P1544" s="14">
        <f>VLOOKUP($C1544,'Info on Coh Anal Stocks'!$A$6:$K$68,6,FALSE)</f>
        <v>3</v>
      </c>
      <c r="Q1544" s="14">
        <f>VLOOKUP($C1544,'Info on Coh Anal Stocks'!$A$6:$K$68,7,FALSE)</f>
        <v>5</v>
      </c>
      <c r="R1544" s="14">
        <f>VLOOKUP($C1544,'Info on Coh Anal Stocks'!$A$6:$K$68,8,FALSE)</f>
        <v>6</v>
      </c>
      <c r="S1544" s="14">
        <f>VLOOKUP($C1544,'Info on Coh Anal Stocks'!$A$6:$K$68,9,FALSE)</f>
        <v>1</v>
      </c>
      <c r="T1544" s="14">
        <f>VLOOKUP($C1544,'Info on Coh Anal Stocks'!$A$6:$K$68,10,FALSE)</f>
        <v>1</v>
      </c>
      <c r="U1544">
        <f t="shared" si="99"/>
        <v>1993</v>
      </c>
      <c r="V1544" s="14">
        <f>VLOOKUP($C1544,'Info on Coh Anal Stocks'!$A$6:$K$68,10,FALSE)</f>
        <v>1</v>
      </c>
      <c r="W1544" t="str">
        <f t="shared" si="97"/>
        <v>stream</v>
      </c>
      <c r="X1544">
        <f t="shared" si="98"/>
        <v>0</v>
      </c>
    </row>
    <row r="1545" spans="1:24" x14ac:dyDescent="0.25">
      <c r="A1545" s="14" t="str">
        <f t="shared" si="96"/>
        <v>WSH1992</v>
      </c>
      <c r="B1545" s="14" t="s">
        <v>36</v>
      </c>
      <c r="C1545" s="14" t="s">
        <v>120</v>
      </c>
      <c r="D1545" s="14">
        <v>1992</v>
      </c>
      <c r="E1545" s="14">
        <v>3.0365459999999998E-4</v>
      </c>
      <c r="F1545" s="14">
        <v>4.349533E-3</v>
      </c>
      <c r="G1545" s="14">
        <v>1.139064E-2</v>
      </c>
      <c r="H1545" s="14">
        <v>3</v>
      </c>
      <c r="I1545" s="14">
        <v>6</v>
      </c>
      <c r="J1545" s="14" t="s">
        <v>238</v>
      </c>
      <c r="K1545" s="14">
        <v>6</v>
      </c>
      <c r="L1545" s="14" t="str">
        <f>VLOOKUP($C1545,'Info on Coh Anal Stocks'!$A$6:$K$68,2,FALSE)</f>
        <v>CR</v>
      </c>
      <c r="M1545" s="14" t="str">
        <f>VLOOKUP($C1545,'Info on Coh Anal Stocks'!$A$6:$K$68,3,FALSE)</f>
        <v>LC</v>
      </c>
      <c r="N1545" s="14" t="str">
        <f>VLOOKUP($C1545,'Info on Coh Anal Stocks'!$A$6:$K$68,4,FALSE)</f>
        <v>Willamette Spring</v>
      </c>
      <c r="O1545" s="14">
        <f>VLOOKUP($C1545,'Info on Coh Anal Stocks'!$A$6:$K$68,5,FALSE)</f>
        <v>4</v>
      </c>
      <c r="P1545" s="14">
        <f>VLOOKUP($C1545,'Info on Coh Anal Stocks'!$A$6:$K$68,6,FALSE)</f>
        <v>3</v>
      </c>
      <c r="Q1545" s="14">
        <f>VLOOKUP($C1545,'Info on Coh Anal Stocks'!$A$6:$K$68,7,FALSE)</f>
        <v>5</v>
      </c>
      <c r="R1545" s="14">
        <f>VLOOKUP($C1545,'Info on Coh Anal Stocks'!$A$6:$K$68,8,FALSE)</f>
        <v>6</v>
      </c>
      <c r="S1545" s="14">
        <f>VLOOKUP($C1545,'Info on Coh Anal Stocks'!$A$6:$K$68,9,FALSE)</f>
        <v>1</v>
      </c>
      <c r="T1545" s="14">
        <f>VLOOKUP($C1545,'Info on Coh Anal Stocks'!$A$6:$K$68,10,FALSE)</f>
        <v>1</v>
      </c>
      <c r="U1545">
        <f t="shared" si="99"/>
        <v>1994</v>
      </c>
      <c r="V1545" s="14">
        <f>VLOOKUP($C1545,'Info on Coh Anal Stocks'!$A$6:$K$68,10,FALSE)</f>
        <v>1</v>
      </c>
      <c r="W1545" t="str">
        <f t="shared" si="97"/>
        <v>stream</v>
      </c>
      <c r="X1545">
        <f t="shared" si="98"/>
        <v>0</v>
      </c>
    </row>
    <row r="1546" spans="1:24" x14ac:dyDescent="0.25">
      <c r="A1546" s="14" t="str">
        <f t="shared" si="96"/>
        <v>WSH1993</v>
      </c>
      <c r="B1546" s="14" t="s">
        <v>36</v>
      </c>
      <c r="C1546" s="14" t="s">
        <v>120</v>
      </c>
      <c r="D1546" s="14">
        <v>1993</v>
      </c>
      <c r="E1546" s="14">
        <v>2.0350349999999999E-4</v>
      </c>
      <c r="F1546" s="14">
        <v>4.9831240000000002E-3</v>
      </c>
      <c r="G1546" s="14">
        <v>1.316237E-2</v>
      </c>
      <c r="H1546" s="14">
        <v>3</v>
      </c>
      <c r="I1546" s="14">
        <v>6</v>
      </c>
      <c r="J1546" s="14" t="s">
        <v>238</v>
      </c>
      <c r="K1546" s="14">
        <v>6</v>
      </c>
      <c r="L1546" s="14" t="str">
        <f>VLOOKUP($C1546,'Info on Coh Anal Stocks'!$A$6:$K$68,2,FALSE)</f>
        <v>CR</v>
      </c>
      <c r="M1546" s="14" t="str">
        <f>VLOOKUP($C1546,'Info on Coh Anal Stocks'!$A$6:$K$68,3,FALSE)</f>
        <v>LC</v>
      </c>
      <c r="N1546" s="14" t="str">
        <f>VLOOKUP($C1546,'Info on Coh Anal Stocks'!$A$6:$K$68,4,FALSE)</f>
        <v>Willamette Spring</v>
      </c>
      <c r="O1546" s="14">
        <f>VLOOKUP($C1546,'Info on Coh Anal Stocks'!$A$6:$K$68,5,FALSE)</f>
        <v>4</v>
      </c>
      <c r="P1546" s="14">
        <f>VLOOKUP($C1546,'Info on Coh Anal Stocks'!$A$6:$K$68,6,FALSE)</f>
        <v>3</v>
      </c>
      <c r="Q1546" s="14">
        <f>VLOOKUP($C1546,'Info on Coh Anal Stocks'!$A$6:$K$68,7,FALSE)</f>
        <v>5</v>
      </c>
      <c r="R1546" s="14">
        <f>VLOOKUP($C1546,'Info on Coh Anal Stocks'!$A$6:$K$68,8,FALSE)</f>
        <v>6</v>
      </c>
      <c r="S1546" s="14">
        <f>VLOOKUP($C1546,'Info on Coh Anal Stocks'!$A$6:$K$68,9,FALSE)</f>
        <v>1</v>
      </c>
      <c r="T1546" s="14">
        <f>VLOOKUP($C1546,'Info on Coh Anal Stocks'!$A$6:$K$68,10,FALSE)</f>
        <v>1</v>
      </c>
      <c r="U1546">
        <f t="shared" si="99"/>
        <v>1995</v>
      </c>
      <c r="V1546" s="14">
        <f>VLOOKUP($C1546,'Info on Coh Anal Stocks'!$A$6:$K$68,10,FALSE)</f>
        <v>1</v>
      </c>
      <c r="W1546" t="str">
        <f t="shared" si="97"/>
        <v>stream</v>
      </c>
      <c r="X1546">
        <f t="shared" si="98"/>
        <v>0</v>
      </c>
    </row>
    <row r="1547" spans="1:24" x14ac:dyDescent="0.25">
      <c r="A1547" s="14" t="str">
        <f t="shared" si="96"/>
        <v>WSH1994</v>
      </c>
      <c r="B1547" s="14" t="s">
        <v>36</v>
      </c>
      <c r="C1547" s="14" t="s">
        <v>120</v>
      </c>
      <c r="D1547" s="14">
        <v>1994</v>
      </c>
      <c r="E1547" s="14">
        <v>1.2198619999999999E-4</v>
      </c>
      <c r="F1547" s="14">
        <v>5.5394679999999996E-3</v>
      </c>
      <c r="G1547" s="14">
        <v>1.4439270000000001E-2</v>
      </c>
      <c r="H1547" s="14">
        <v>3</v>
      </c>
      <c r="I1547" s="14">
        <v>6</v>
      </c>
      <c r="J1547" s="14" t="s">
        <v>238</v>
      </c>
      <c r="K1547" s="14">
        <v>6</v>
      </c>
      <c r="L1547" s="14" t="str">
        <f>VLOOKUP($C1547,'Info on Coh Anal Stocks'!$A$6:$K$68,2,FALSE)</f>
        <v>CR</v>
      </c>
      <c r="M1547" s="14" t="str">
        <f>VLOOKUP($C1547,'Info on Coh Anal Stocks'!$A$6:$K$68,3,FALSE)</f>
        <v>LC</v>
      </c>
      <c r="N1547" s="14" t="str">
        <f>VLOOKUP($C1547,'Info on Coh Anal Stocks'!$A$6:$K$68,4,FALSE)</f>
        <v>Willamette Spring</v>
      </c>
      <c r="O1547" s="14">
        <f>VLOOKUP($C1547,'Info on Coh Anal Stocks'!$A$6:$K$68,5,FALSE)</f>
        <v>4</v>
      </c>
      <c r="P1547" s="14">
        <f>VLOOKUP($C1547,'Info on Coh Anal Stocks'!$A$6:$K$68,6,FALSE)</f>
        <v>3</v>
      </c>
      <c r="Q1547" s="14">
        <f>VLOOKUP($C1547,'Info on Coh Anal Stocks'!$A$6:$K$68,7,FALSE)</f>
        <v>5</v>
      </c>
      <c r="R1547" s="14">
        <f>VLOOKUP($C1547,'Info on Coh Anal Stocks'!$A$6:$K$68,8,FALSE)</f>
        <v>6</v>
      </c>
      <c r="S1547" s="14">
        <f>VLOOKUP($C1547,'Info on Coh Anal Stocks'!$A$6:$K$68,9,FALSE)</f>
        <v>1</v>
      </c>
      <c r="T1547" s="14">
        <f>VLOOKUP($C1547,'Info on Coh Anal Stocks'!$A$6:$K$68,10,FALSE)</f>
        <v>1</v>
      </c>
      <c r="U1547">
        <f t="shared" si="99"/>
        <v>1996</v>
      </c>
      <c r="V1547" s="14">
        <f>VLOOKUP($C1547,'Info on Coh Anal Stocks'!$A$6:$K$68,10,FALSE)</f>
        <v>1</v>
      </c>
      <c r="W1547" t="str">
        <f t="shared" si="97"/>
        <v>stream</v>
      </c>
      <c r="X1547">
        <f t="shared" si="98"/>
        <v>0</v>
      </c>
    </row>
    <row r="1548" spans="1:24" x14ac:dyDescent="0.25">
      <c r="A1548" s="14" t="str">
        <f t="shared" si="96"/>
        <v>WSH1995</v>
      </c>
      <c r="B1548" s="14" t="s">
        <v>36</v>
      </c>
      <c r="C1548" s="14" t="s">
        <v>120</v>
      </c>
      <c r="D1548" s="14">
        <v>1995</v>
      </c>
      <c r="E1548" s="19">
        <v>9.6867380000000006E-5</v>
      </c>
      <c r="F1548" s="14">
        <v>5.6598999999999998E-3</v>
      </c>
      <c r="G1548" s="14">
        <v>1.4962720000000001E-2</v>
      </c>
      <c r="H1548" s="14">
        <v>3</v>
      </c>
      <c r="I1548" s="14">
        <v>6</v>
      </c>
      <c r="J1548" s="14" t="s">
        <v>238</v>
      </c>
      <c r="K1548" s="14">
        <v>6</v>
      </c>
      <c r="L1548" s="14" t="str">
        <f>VLOOKUP($C1548,'Info on Coh Anal Stocks'!$A$6:$K$68,2,FALSE)</f>
        <v>CR</v>
      </c>
      <c r="M1548" s="14" t="str">
        <f>VLOOKUP($C1548,'Info on Coh Anal Stocks'!$A$6:$K$68,3,FALSE)</f>
        <v>LC</v>
      </c>
      <c r="N1548" s="14" t="str">
        <f>VLOOKUP($C1548,'Info on Coh Anal Stocks'!$A$6:$K$68,4,FALSE)</f>
        <v>Willamette Spring</v>
      </c>
      <c r="O1548" s="14">
        <f>VLOOKUP($C1548,'Info on Coh Anal Stocks'!$A$6:$K$68,5,FALSE)</f>
        <v>4</v>
      </c>
      <c r="P1548" s="14">
        <f>VLOOKUP($C1548,'Info on Coh Anal Stocks'!$A$6:$K$68,6,FALSE)</f>
        <v>3</v>
      </c>
      <c r="Q1548" s="14">
        <f>VLOOKUP($C1548,'Info on Coh Anal Stocks'!$A$6:$K$68,7,FALSE)</f>
        <v>5</v>
      </c>
      <c r="R1548" s="14">
        <f>VLOOKUP($C1548,'Info on Coh Anal Stocks'!$A$6:$K$68,8,FALSE)</f>
        <v>6</v>
      </c>
      <c r="S1548" s="14">
        <f>VLOOKUP($C1548,'Info on Coh Anal Stocks'!$A$6:$K$68,9,FALSE)</f>
        <v>1</v>
      </c>
      <c r="T1548" s="14">
        <f>VLOOKUP($C1548,'Info on Coh Anal Stocks'!$A$6:$K$68,10,FALSE)</f>
        <v>1</v>
      </c>
      <c r="U1548">
        <f t="shared" si="99"/>
        <v>1997</v>
      </c>
      <c r="V1548" s="14">
        <f>VLOOKUP($C1548,'Info on Coh Anal Stocks'!$A$6:$K$68,10,FALSE)</f>
        <v>1</v>
      </c>
      <c r="W1548" t="str">
        <f t="shared" si="97"/>
        <v>stream</v>
      </c>
      <c r="X1548">
        <f t="shared" si="98"/>
        <v>0</v>
      </c>
    </row>
    <row r="1549" spans="1:24" x14ac:dyDescent="0.25">
      <c r="A1549" s="14" t="str">
        <f t="shared" si="96"/>
        <v>WSH1996</v>
      </c>
      <c r="B1549" s="14" t="s">
        <v>36</v>
      </c>
      <c r="C1549" s="14" t="s">
        <v>120</v>
      </c>
      <c r="D1549" s="14">
        <v>1996</v>
      </c>
      <c r="E1549" s="14">
        <v>1.2409699999999999E-4</v>
      </c>
      <c r="F1549" s="14">
        <v>9.0772609999999997E-3</v>
      </c>
      <c r="G1549" s="14">
        <v>2.4702999999999999E-2</v>
      </c>
      <c r="H1549" s="14">
        <v>3</v>
      </c>
      <c r="I1549" s="14">
        <v>6</v>
      </c>
      <c r="J1549" s="14" t="s">
        <v>238</v>
      </c>
      <c r="K1549" s="14">
        <v>6</v>
      </c>
      <c r="L1549" s="14" t="str">
        <f>VLOOKUP($C1549,'Info on Coh Anal Stocks'!$A$6:$K$68,2,FALSE)</f>
        <v>CR</v>
      </c>
      <c r="M1549" s="14" t="str">
        <f>VLOOKUP($C1549,'Info on Coh Anal Stocks'!$A$6:$K$68,3,FALSE)</f>
        <v>LC</v>
      </c>
      <c r="N1549" s="14" t="str">
        <f>VLOOKUP($C1549,'Info on Coh Anal Stocks'!$A$6:$K$68,4,FALSE)</f>
        <v>Willamette Spring</v>
      </c>
      <c r="O1549" s="14">
        <f>VLOOKUP($C1549,'Info on Coh Anal Stocks'!$A$6:$K$68,5,FALSE)</f>
        <v>4</v>
      </c>
      <c r="P1549" s="14">
        <f>VLOOKUP($C1549,'Info on Coh Anal Stocks'!$A$6:$K$68,6,FALSE)</f>
        <v>3</v>
      </c>
      <c r="Q1549" s="14">
        <f>VLOOKUP($C1549,'Info on Coh Anal Stocks'!$A$6:$K$68,7,FALSE)</f>
        <v>5</v>
      </c>
      <c r="R1549" s="14">
        <f>VLOOKUP($C1549,'Info on Coh Anal Stocks'!$A$6:$K$68,8,FALSE)</f>
        <v>6</v>
      </c>
      <c r="S1549" s="14">
        <f>VLOOKUP($C1549,'Info on Coh Anal Stocks'!$A$6:$K$68,9,FALSE)</f>
        <v>1</v>
      </c>
      <c r="T1549" s="14">
        <f>VLOOKUP($C1549,'Info on Coh Anal Stocks'!$A$6:$K$68,10,FALSE)</f>
        <v>1</v>
      </c>
      <c r="U1549">
        <f t="shared" si="99"/>
        <v>1998</v>
      </c>
      <c r="V1549" s="14">
        <f>VLOOKUP($C1549,'Info on Coh Anal Stocks'!$A$6:$K$68,10,FALSE)</f>
        <v>1</v>
      </c>
      <c r="W1549" t="str">
        <f t="shared" si="97"/>
        <v>stream</v>
      </c>
      <c r="X1549">
        <f t="shared" si="98"/>
        <v>0</v>
      </c>
    </row>
    <row r="1550" spans="1:24" x14ac:dyDescent="0.25">
      <c r="A1550" s="14" t="str">
        <f t="shared" si="96"/>
        <v>WSH1997</v>
      </c>
      <c r="B1550" s="14" t="s">
        <v>36</v>
      </c>
      <c r="C1550" s="14" t="s">
        <v>120</v>
      </c>
      <c r="D1550" s="14">
        <v>1997</v>
      </c>
      <c r="E1550" s="14">
        <v>2.7089300000000002E-4</v>
      </c>
      <c r="F1550" s="14">
        <v>1.0636380000000001E-2</v>
      </c>
      <c r="G1550" s="14">
        <v>2.711852E-2</v>
      </c>
      <c r="H1550" s="14">
        <v>3</v>
      </c>
      <c r="I1550" s="14">
        <v>6</v>
      </c>
      <c r="J1550" s="14" t="s">
        <v>238</v>
      </c>
      <c r="K1550" s="14">
        <v>6</v>
      </c>
      <c r="L1550" s="14" t="str">
        <f>VLOOKUP($C1550,'Info on Coh Anal Stocks'!$A$6:$K$68,2,FALSE)</f>
        <v>CR</v>
      </c>
      <c r="M1550" s="14" t="str">
        <f>VLOOKUP($C1550,'Info on Coh Anal Stocks'!$A$6:$K$68,3,FALSE)</f>
        <v>LC</v>
      </c>
      <c r="N1550" s="14" t="str">
        <f>VLOOKUP($C1550,'Info on Coh Anal Stocks'!$A$6:$K$68,4,FALSE)</f>
        <v>Willamette Spring</v>
      </c>
      <c r="O1550" s="14">
        <f>VLOOKUP($C1550,'Info on Coh Anal Stocks'!$A$6:$K$68,5,FALSE)</f>
        <v>4</v>
      </c>
      <c r="P1550" s="14">
        <f>VLOOKUP($C1550,'Info on Coh Anal Stocks'!$A$6:$K$68,6,FALSE)</f>
        <v>3</v>
      </c>
      <c r="Q1550" s="14">
        <f>VLOOKUP($C1550,'Info on Coh Anal Stocks'!$A$6:$K$68,7,FALSE)</f>
        <v>5</v>
      </c>
      <c r="R1550" s="14">
        <f>VLOOKUP($C1550,'Info on Coh Anal Stocks'!$A$6:$K$68,8,FALSE)</f>
        <v>6</v>
      </c>
      <c r="S1550" s="14">
        <f>VLOOKUP($C1550,'Info on Coh Anal Stocks'!$A$6:$K$68,9,FALSE)</f>
        <v>1</v>
      </c>
      <c r="T1550" s="14">
        <f>VLOOKUP($C1550,'Info on Coh Anal Stocks'!$A$6:$K$68,10,FALSE)</f>
        <v>1</v>
      </c>
      <c r="U1550">
        <f t="shared" si="99"/>
        <v>1999</v>
      </c>
      <c r="V1550" s="14">
        <f>VLOOKUP($C1550,'Info on Coh Anal Stocks'!$A$6:$K$68,10,FALSE)</f>
        <v>1</v>
      </c>
      <c r="W1550" t="str">
        <f t="shared" si="97"/>
        <v>stream</v>
      </c>
      <c r="X1550">
        <f t="shared" si="98"/>
        <v>0</v>
      </c>
    </row>
    <row r="1551" spans="1:24" x14ac:dyDescent="0.25">
      <c r="A1551" s="14" t="str">
        <f t="shared" si="96"/>
        <v>WSH1998</v>
      </c>
      <c r="B1551" s="14" t="s">
        <v>36</v>
      </c>
      <c r="C1551" s="14" t="s">
        <v>120</v>
      </c>
      <c r="D1551" s="14">
        <v>1998</v>
      </c>
      <c r="E1551" s="14">
        <v>7.1245040000000003E-4</v>
      </c>
      <c r="F1551" s="14">
        <v>2.767472E-2</v>
      </c>
      <c r="G1551" s="14">
        <v>7.1812550000000003E-2</v>
      </c>
      <c r="H1551" s="14">
        <v>3</v>
      </c>
      <c r="I1551" s="14">
        <v>6</v>
      </c>
      <c r="J1551" s="14" t="s">
        <v>238</v>
      </c>
      <c r="K1551" s="14">
        <v>6</v>
      </c>
      <c r="L1551" s="14" t="str">
        <f>VLOOKUP($C1551,'Info on Coh Anal Stocks'!$A$6:$K$68,2,FALSE)</f>
        <v>CR</v>
      </c>
      <c r="M1551" s="14" t="str">
        <f>VLOOKUP($C1551,'Info on Coh Anal Stocks'!$A$6:$K$68,3,FALSE)</f>
        <v>LC</v>
      </c>
      <c r="N1551" s="14" t="str">
        <f>VLOOKUP($C1551,'Info on Coh Anal Stocks'!$A$6:$K$68,4,FALSE)</f>
        <v>Willamette Spring</v>
      </c>
      <c r="O1551" s="14">
        <f>VLOOKUP($C1551,'Info on Coh Anal Stocks'!$A$6:$K$68,5,FALSE)</f>
        <v>4</v>
      </c>
      <c r="P1551" s="14">
        <f>VLOOKUP($C1551,'Info on Coh Anal Stocks'!$A$6:$K$68,6,FALSE)</f>
        <v>3</v>
      </c>
      <c r="Q1551" s="14">
        <f>VLOOKUP($C1551,'Info on Coh Anal Stocks'!$A$6:$K$68,7,FALSE)</f>
        <v>5</v>
      </c>
      <c r="R1551" s="14">
        <f>VLOOKUP($C1551,'Info on Coh Anal Stocks'!$A$6:$K$68,8,FALSE)</f>
        <v>6</v>
      </c>
      <c r="S1551" s="14">
        <f>VLOOKUP($C1551,'Info on Coh Anal Stocks'!$A$6:$K$68,9,FALSE)</f>
        <v>1</v>
      </c>
      <c r="T1551" s="14">
        <f>VLOOKUP($C1551,'Info on Coh Anal Stocks'!$A$6:$K$68,10,FALSE)</f>
        <v>1</v>
      </c>
      <c r="U1551">
        <f t="shared" si="99"/>
        <v>2000</v>
      </c>
      <c r="V1551" s="14">
        <f>VLOOKUP($C1551,'Info on Coh Anal Stocks'!$A$6:$K$68,10,FALSE)</f>
        <v>1</v>
      </c>
      <c r="W1551" t="str">
        <f t="shared" si="97"/>
        <v>stream</v>
      </c>
      <c r="X1551">
        <f t="shared" si="98"/>
        <v>0</v>
      </c>
    </row>
    <row r="1552" spans="1:24" x14ac:dyDescent="0.25">
      <c r="A1552" s="14" t="str">
        <f t="shared" si="96"/>
        <v>WSH1999</v>
      </c>
      <c r="B1552" s="14" t="s">
        <v>36</v>
      </c>
      <c r="C1552" s="14" t="s">
        <v>120</v>
      </c>
      <c r="D1552" s="14">
        <v>1999</v>
      </c>
      <c r="E1552" s="14">
        <v>9.1805640000000002E-4</v>
      </c>
      <c r="F1552" s="14">
        <v>1.3068949999999999E-2</v>
      </c>
      <c r="G1552" s="14">
        <v>3.4170970000000002E-2</v>
      </c>
      <c r="H1552" s="14">
        <v>3</v>
      </c>
      <c r="I1552" s="14">
        <v>6</v>
      </c>
      <c r="J1552" s="14" t="s">
        <v>238</v>
      </c>
      <c r="K1552" s="14">
        <v>6</v>
      </c>
      <c r="L1552" s="14" t="str">
        <f>VLOOKUP($C1552,'Info on Coh Anal Stocks'!$A$6:$K$68,2,FALSE)</f>
        <v>CR</v>
      </c>
      <c r="M1552" s="14" t="str">
        <f>VLOOKUP($C1552,'Info on Coh Anal Stocks'!$A$6:$K$68,3,FALSE)</f>
        <v>LC</v>
      </c>
      <c r="N1552" s="14" t="str">
        <f>VLOOKUP($C1552,'Info on Coh Anal Stocks'!$A$6:$K$68,4,FALSE)</f>
        <v>Willamette Spring</v>
      </c>
      <c r="O1552" s="14">
        <f>VLOOKUP($C1552,'Info on Coh Anal Stocks'!$A$6:$K$68,5,FALSE)</f>
        <v>4</v>
      </c>
      <c r="P1552" s="14">
        <f>VLOOKUP($C1552,'Info on Coh Anal Stocks'!$A$6:$K$68,6,FALSE)</f>
        <v>3</v>
      </c>
      <c r="Q1552" s="14">
        <f>VLOOKUP($C1552,'Info on Coh Anal Stocks'!$A$6:$K$68,7,FALSE)</f>
        <v>5</v>
      </c>
      <c r="R1552" s="14">
        <f>VLOOKUP($C1552,'Info on Coh Anal Stocks'!$A$6:$K$68,8,FALSE)</f>
        <v>6</v>
      </c>
      <c r="S1552" s="14">
        <f>VLOOKUP($C1552,'Info on Coh Anal Stocks'!$A$6:$K$68,9,FALSE)</f>
        <v>1</v>
      </c>
      <c r="T1552" s="14">
        <f>VLOOKUP($C1552,'Info on Coh Anal Stocks'!$A$6:$K$68,10,FALSE)</f>
        <v>1</v>
      </c>
      <c r="U1552">
        <f t="shared" si="99"/>
        <v>2001</v>
      </c>
      <c r="V1552" s="14">
        <f>VLOOKUP($C1552,'Info on Coh Anal Stocks'!$A$6:$K$68,10,FALSE)</f>
        <v>1</v>
      </c>
      <c r="W1552" t="str">
        <f t="shared" si="97"/>
        <v>stream</v>
      </c>
      <c r="X1552">
        <f t="shared" si="98"/>
        <v>0</v>
      </c>
    </row>
    <row r="1553" spans="1:24" x14ac:dyDescent="0.25">
      <c r="A1553" s="14" t="str">
        <f t="shared" si="96"/>
        <v>WSH2000</v>
      </c>
      <c r="B1553" s="14" t="s">
        <v>36</v>
      </c>
      <c r="C1553" s="14" t="s">
        <v>120</v>
      </c>
      <c r="D1553" s="14">
        <v>2000</v>
      </c>
      <c r="E1553" s="14">
        <v>6.2621650000000003E-4</v>
      </c>
      <c r="F1553" s="14">
        <v>1.4376709999999999E-2</v>
      </c>
      <c r="G1553" s="14">
        <v>3.6175409999999998E-2</v>
      </c>
      <c r="H1553" s="14">
        <v>3</v>
      </c>
      <c r="I1553" s="14">
        <v>6</v>
      </c>
      <c r="J1553" s="14" t="s">
        <v>238</v>
      </c>
      <c r="K1553" s="14">
        <v>6</v>
      </c>
      <c r="L1553" s="14" t="str">
        <f>VLOOKUP($C1553,'Info on Coh Anal Stocks'!$A$6:$K$68,2,FALSE)</f>
        <v>CR</v>
      </c>
      <c r="M1553" s="14" t="str">
        <f>VLOOKUP($C1553,'Info on Coh Anal Stocks'!$A$6:$K$68,3,FALSE)</f>
        <v>LC</v>
      </c>
      <c r="N1553" s="14" t="str">
        <f>VLOOKUP($C1553,'Info on Coh Anal Stocks'!$A$6:$K$68,4,FALSE)</f>
        <v>Willamette Spring</v>
      </c>
      <c r="O1553" s="14">
        <f>VLOOKUP($C1553,'Info on Coh Anal Stocks'!$A$6:$K$68,5,FALSE)</f>
        <v>4</v>
      </c>
      <c r="P1553" s="14">
        <f>VLOOKUP($C1553,'Info on Coh Anal Stocks'!$A$6:$K$68,6,FALSE)</f>
        <v>3</v>
      </c>
      <c r="Q1553" s="14">
        <f>VLOOKUP($C1553,'Info on Coh Anal Stocks'!$A$6:$K$68,7,FALSE)</f>
        <v>5</v>
      </c>
      <c r="R1553" s="14">
        <f>VLOOKUP($C1553,'Info on Coh Anal Stocks'!$A$6:$K$68,8,FALSE)</f>
        <v>6</v>
      </c>
      <c r="S1553" s="14">
        <f>VLOOKUP($C1553,'Info on Coh Anal Stocks'!$A$6:$K$68,9,FALSE)</f>
        <v>1</v>
      </c>
      <c r="T1553" s="14">
        <f>VLOOKUP($C1553,'Info on Coh Anal Stocks'!$A$6:$K$68,10,FALSE)</f>
        <v>1</v>
      </c>
      <c r="U1553">
        <f t="shared" si="99"/>
        <v>2002</v>
      </c>
      <c r="V1553" s="14">
        <f>VLOOKUP($C1553,'Info on Coh Anal Stocks'!$A$6:$K$68,10,FALSE)</f>
        <v>1</v>
      </c>
      <c r="W1553" t="str">
        <f t="shared" si="97"/>
        <v>stream</v>
      </c>
      <c r="X1553">
        <f t="shared" si="98"/>
        <v>0</v>
      </c>
    </row>
    <row r="1554" spans="1:24" x14ac:dyDescent="0.25">
      <c r="A1554" s="14" t="str">
        <f t="shared" si="96"/>
        <v>WSH2001</v>
      </c>
      <c r="B1554" s="14" t="s">
        <v>36</v>
      </c>
      <c r="C1554" s="14" t="s">
        <v>120</v>
      </c>
      <c r="D1554" s="14">
        <v>2001</v>
      </c>
      <c r="E1554" s="14">
        <v>2.7703560000000001E-4</v>
      </c>
      <c r="F1554" s="14">
        <v>3.9998439999999998E-3</v>
      </c>
      <c r="G1554" s="14">
        <v>1.028724E-2</v>
      </c>
      <c r="H1554" s="14">
        <v>3</v>
      </c>
      <c r="I1554" s="14">
        <v>6</v>
      </c>
      <c r="J1554" s="14" t="s">
        <v>238</v>
      </c>
      <c r="K1554" s="14">
        <v>6</v>
      </c>
      <c r="L1554" s="14" t="str">
        <f>VLOOKUP($C1554,'Info on Coh Anal Stocks'!$A$6:$K$68,2,FALSE)</f>
        <v>CR</v>
      </c>
      <c r="M1554" s="14" t="str">
        <f>VLOOKUP($C1554,'Info on Coh Anal Stocks'!$A$6:$K$68,3,FALSE)</f>
        <v>LC</v>
      </c>
      <c r="N1554" s="14" t="str">
        <f>VLOOKUP($C1554,'Info on Coh Anal Stocks'!$A$6:$K$68,4,FALSE)</f>
        <v>Willamette Spring</v>
      </c>
      <c r="O1554" s="14">
        <f>VLOOKUP($C1554,'Info on Coh Anal Stocks'!$A$6:$K$68,5,FALSE)</f>
        <v>4</v>
      </c>
      <c r="P1554" s="14">
        <f>VLOOKUP($C1554,'Info on Coh Anal Stocks'!$A$6:$K$68,6,FALSE)</f>
        <v>3</v>
      </c>
      <c r="Q1554" s="14">
        <f>VLOOKUP($C1554,'Info on Coh Anal Stocks'!$A$6:$K$68,7,FALSE)</f>
        <v>5</v>
      </c>
      <c r="R1554" s="14">
        <f>VLOOKUP($C1554,'Info on Coh Anal Stocks'!$A$6:$K$68,8,FALSE)</f>
        <v>6</v>
      </c>
      <c r="S1554" s="14">
        <f>VLOOKUP($C1554,'Info on Coh Anal Stocks'!$A$6:$K$68,9,FALSE)</f>
        <v>1</v>
      </c>
      <c r="T1554" s="14">
        <f>VLOOKUP($C1554,'Info on Coh Anal Stocks'!$A$6:$K$68,10,FALSE)</f>
        <v>1</v>
      </c>
      <c r="U1554">
        <f t="shared" si="99"/>
        <v>2003</v>
      </c>
      <c r="V1554" s="14">
        <f>VLOOKUP($C1554,'Info on Coh Anal Stocks'!$A$6:$K$68,10,FALSE)</f>
        <v>1</v>
      </c>
      <c r="W1554" t="str">
        <f t="shared" si="97"/>
        <v>stream</v>
      </c>
      <c r="X1554">
        <f t="shared" si="98"/>
        <v>0</v>
      </c>
    </row>
    <row r="1555" spans="1:24" x14ac:dyDescent="0.25">
      <c r="A1555" s="14" t="str">
        <f t="shared" si="96"/>
        <v>WSH2002</v>
      </c>
      <c r="B1555" s="14" t="s">
        <v>36</v>
      </c>
      <c r="C1555" s="14" t="s">
        <v>120</v>
      </c>
      <c r="D1555" s="14">
        <v>2002</v>
      </c>
      <c r="E1555" s="14">
        <v>4.4190830000000002E-4</v>
      </c>
      <c r="F1555" s="14">
        <v>6.0214839999999997E-3</v>
      </c>
      <c r="G1555" s="14">
        <v>1.4888999999999999E-2</v>
      </c>
      <c r="H1555" s="14">
        <v>3</v>
      </c>
      <c r="I1555" s="14">
        <v>6</v>
      </c>
      <c r="J1555" s="14" t="s">
        <v>238</v>
      </c>
      <c r="K1555" s="14">
        <v>6</v>
      </c>
      <c r="L1555" s="14" t="str">
        <f>VLOOKUP($C1555,'Info on Coh Anal Stocks'!$A$6:$K$68,2,FALSE)</f>
        <v>CR</v>
      </c>
      <c r="M1555" s="14" t="str">
        <f>VLOOKUP($C1555,'Info on Coh Anal Stocks'!$A$6:$K$68,3,FALSE)</f>
        <v>LC</v>
      </c>
      <c r="N1555" s="14" t="str">
        <f>VLOOKUP($C1555,'Info on Coh Anal Stocks'!$A$6:$K$68,4,FALSE)</f>
        <v>Willamette Spring</v>
      </c>
      <c r="O1555" s="14">
        <f>VLOOKUP($C1555,'Info on Coh Anal Stocks'!$A$6:$K$68,5,FALSE)</f>
        <v>4</v>
      </c>
      <c r="P1555" s="14">
        <f>VLOOKUP($C1555,'Info on Coh Anal Stocks'!$A$6:$K$68,6,FALSE)</f>
        <v>3</v>
      </c>
      <c r="Q1555" s="14">
        <f>VLOOKUP($C1555,'Info on Coh Anal Stocks'!$A$6:$K$68,7,FALSE)</f>
        <v>5</v>
      </c>
      <c r="R1555" s="14">
        <f>VLOOKUP($C1555,'Info on Coh Anal Stocks'!$A$6:$K$68,8,FALSE)</f>
        <v>6</v>
      </c>
      <c r="S1555" s="14">
        <f>VLOOKUP($C1555,'Info on Coh Anal Stocks'!$A$6:$K$68,9,FALSE)</f>
        <v>1</v>
      </c>
      <c r="T1555" s="14">
        <f>VLOOKUP($C1555,'Info on Coh Anal Stocks'!$A$6:$K$68,10,FALSE)</f>
        <v>1</v>
      </c>
      <c r="U1555">
        <f t="shared" si="99"/>
        <v>2004</v>
      </c>
      <c r="V1555" s="14">
        <f>VLOOKUP($C1555,'Info on Coh Anal Stocks'!$A$6:$K$68,10,FALSE)</f>
        <v>1</v>
      </c>
      <c r="W1555" t="str">
        <f t="shared" si="97"/>
        <v>stream</v>
      </c>
      <c r="X1555">
        <f t="shared" si="98"/>
        <v>0</v>
      </c>
    </row>
    <row r="1556" spans="1:24" x14ac:dyDescent="0.25">
      <c r="A1556" s="14" t="str">
        <f t="shared" si="96"/>
        <v>WSH2003</v>
      </c>
      <c r="B1556" s="14" t="s">
        <v>36</v>
      </c>
      <c r="C1556" s="14" t="s">
        <v>120</v>
      </c>
      <c r="D1556" s="14">
        <v>2003</v>
      </c>
      <c r="E1556" s="14">
        <v>1.078216E-4</v>
      </c>
      <c r="F1556" s="14">
        <v>2.8363490000000002E-3</v>
      </c>
      <c r="G1556" s="14">
        <v>7.2793950000000001E-3</v>
      </c>
      <c r="H1556" s="14">
        <v>3</v>
      </c>
      <c r="I1556" s="14">
        <v>6</v>
      </c>
      <c r="J1556" s="14" t="s">
        <v>238</v>
      </c>
      <c r="K1556" s="14">
        <v>6</v>
      </c>
      <c r="L1556" s="14" t="str">
        <f>VLOOKUP($C1556,'Info on Coh Anal Stocks'!$A$6:$K$68,2,FALSE)</f>
        <v>CR</v>
      </c>
      <c r="M1556" s="14" t="str">
        <f>VLOOKUP($C1556,'Info on Coh Anal Stocks'!$A$6:$K$68,3,FALSE)</f>
        <v>LC</v>
      </c>
      <c r="N1556" s="14" t="str">
        <f>VLOOKUP($C1556,'Info on Coh Anal Stocks'!$A$6:$K$68,4,FALSE)</f>
        <v>Willamette Spring</v>
      </c>
      <c r="O1556" s="14">
        <f>VLOOKUP($C1556,'Info on Coh Anal Stocks'!$A$6:$K$68,5,FALSE)</f>
        <v>4</v>
      </c>
      <c r="P1556" s="14">
        <f>VLOOKUP($C1556,'Info on Coh Anal Stocks'!$A$6:$K$68,6,FALSE)</f>
        <v>3</v>
      </c>
      <c r="Q1556" s="14">
        <f>VLOOKUP($C1556,'Info on Coh Anal Stocks'!$A$6:$K$68,7,FALSE)</f>
        <v>5</v>
      </c>
      <c r="R1556" s="14">
        <f>VLOOKUP($C1556,'Info on Coh Anal Stocks'!$A$6:$K$68,8,FALSE)</f>
        <v>6</v>
      </c>
      <c r="S1556" s="14">
        <f>VLOOKUP($C1556,'Info on Coh Anal Stocks'!$A$6:$K$68,9,FALSE)</f>
        <v>1</v>
      </c>
      <c r="T1556" s="14">
        <f>VLOOKUP($C1556,'Info on Coh Anal Stocks'!$A$6:$K$68,10,FALSE)</f>
        <v>1</v>
      </c>
      <c r="U1556">
        <f t="shared" si="99"/>
        <v>2005</v>
      </c>
      <c r="V1556" s="14">
        <f>VLOOKUP($C1556,'Info on Coh Anal Stocks'!$A$6:$K$68,10,FALSE)</f>
        <v>1</v>
      </c>
      <c r="W1556" t="str">
        <f t="shared" si="97"/>
        <v>stream</v>
      </c>
      <c r="X1556">
        <f t="shared" si="98"/>
        <v>0</v>
      </c>
    </row>
    <row r="1557" spans="1:24" x14ac:dyDescent="0.25">
      <c r="A1557" s="14" t="str">
        <f t="shared" si="96"/>
        <v>WSH2004</v>
      </c>
      <c r="B1557" s="14" t="s">
        <v>36</v>
      </c>
      <c r="C1557" s="14" t="s">
        <v>120</v>
      </c>
      <c r="D1557" s="14">
        <v>2004</v>
      </c>
      <c r="E1557" s="14">
        <v>1.2848220000000001E-4</v>
      </c>
      <c r="F1557" s="14">
        <v>4.4495819999999997E-3</v>
      </c>
      <c r="G1557" s="14">
        <v>1.135036E-2</v>
      </c>
      <c r="H1557" s="14">
        <v>3</v>
      </c>
      <c r="I1557" s="14">
        <v>6</v>
      </c>
      <c r="J1557" s="14" t="s">
        <v>238</v>
      </c>
      <c r="K1557" s="14">
        <v>6</v>
      </c>
      <c r="L1557" s="14" t="str">
        <f>VLOOKUP($C1557,'Info on Coh Anal Stocks'!$A$6:$K$68,2,FALSE)</f>
        <v>CR</v>
      </c>
      <c r="M1557" s="14" t="str">
        <f>VLOOKUP($C1557,'Info on Coh Anal Stocks'!$A$6:$K$68,3,FALSE)</f>
        <v>LC</v>
      </c>
      <c r="N1557" s="14" t="str">
        <f>VLOOKUP($C1557,'Info on Coh Anal Stocks'!$A$6:$K$68,4,FALSE)</f>
        <v>Willamette Spring</v>
      </c>
      <c r="O1557" s="14">
        <f>VLOOKUP($C1557,'Info on Coh Anal Stocks'!$A$6:$K$68,5,FALSE)</f>
        <v>4</v>
      </c>
      <c r="P1557" s="14">
        <f>VLOOKUP($C1557,'Info on Coh Anal Stocks'!$A$6:$K$68,6,FALSE)</f>
        <v>3</v>
      </c>
      <c r="Q1557" s="14">
        <f>VLOOKUP($C1557,'Info on Coh Anal Stocks'!$A$6:$K$68,7,FALSE)</f>
        <v>5</v>
      </c>
      <c r="R1557" s="14">
        <f>VLOOKUP($C1557,'Info on Coh Anal Stocks'!$A$6:$K$68,8,FALSE)</f>
        <v>6</v>
      </c>
      <c r="S1557" s="14">
        <f>VLOOKUP($C1557,'Info on Coh Anal Stocks'!$A$6:$K$68,9,FALSE)</f>
        <v>1</v>
      </c>
      <c r="T1557" s="14">
        <f>VLOOKUP($C1557,'Info on Coh Anal Stocks'!$A$6:$K$68,10,FALSE)</f>
        <v>1</v>
      </c>
      <c r="U1557">
        <f t="shared" si="99"/>
        <v>2006</v>
      </c>
      <c r="V1557" s="14">
        <f>VLOOKUP($C1557,'Info on Coh Anal Stocks'!$A$6:$K$68,10,FALSE)</f>
        <v>1</v>
      </c>
      <c r="W1557" t="str">
        <f t="shared" si="97"/>
        <v>stream</v>
      </c>
      <c r="X1557">
        <f t="shared" si="98"/>
        <v>0</v>
      </c>
    </row>
    <row r="1558" spans="1:24" x14ac:dyDescent="0.25">
      <c r="A1558" s="14" t="str">
        <f t="shared" si="96"/>
        <v>WSH2005</v>
      </c>
      <c r="B1558" s="14" t="s">
        <v>36</v>
      </c>
      <c r="C1558" s="14" t="s">
        <v>120</v>
      </c>
      <c r="D1558" s="14">
        <v>2005</v>
      </c>
      <c r="E1558" s="14">
        <v>2.55994E-4</v>
      </c>
      <c r="F1558" s="14">
        <v>6.1245570000000001E-3</v>
      </c>
      <c r="G1558" s="14">
        <v>1.5517059999999999E-2</v>
      </c>
      <c r="H1558" s="14">
        <v>3</v>
      </c>
      <c r="I1558" s="14">
        <v>6</v>
      </c>
      <c r="J1558" s="14" t="s">
        <v>238</v>
      </c>
      <c r="K1558" s="14">
        <v>6</v>
      </c>
      <c r="L1558" s="14" t="str">
        <f>VLOOKUP($C1558,'Info on Coh Anal Stocks'!$A$6:$K$68,2,FALSE)</f>
        <v>CR</v>
      </c>
      <c r="M1558" s="14" t="str">
        <f>VLOOKUP($C1558,'Info on Coh Anal Stocks'!$A$6:$K$68,3,FALSE)</f>
        <v>LC</v>
      </c>
      <c r="N1558" s="14" t="str">
        <f>VLOOKUP($C1558,'Info on Coh Anal Stocks'!$A$6:$K$68,4,FALSE)</f>
        <v>Willamette Spring</v>
      </c>
      <c r="O1558" s="14">
        <f>VLOOKUP($C1558,'Info on Coh Anal Stocks'!$A$6:$K$68,5,FALSE)</f>
        <v>4</v>
      </c>
      <c r="P1558" s="14">
        <f>VLOOKUP($C1558,'Info on Coh Anal Stocks'!$A$6:$K$68,6,FALSE)</f>
        <v>3</v>
      </c>
      <c r="Q1558" s="14">
        <f>VLOOKUP($C1558,'Info on Coh Anal Stocks'!$A$6:$K$68,7,FALSE)</f>
        <v>5</v>
      </c>
      <c r="R1558" s="14">
        <f>VLOOKUP($C1558,'Info on Coh Anal Stocks'!$A$6:$K$68,8,FALSE)</f>
        <v>6</v>
      </c>
      <c r="S1558" s="14">
        <f>VLOOKUP($C1558,'Info on Coh Anal Stocks'!$A$6:$K$68,9,FALSE)</f>
        <v>1</v>
      </c>
      <c r="T1558" s="14">
        <f>VLOOKUP($C1558,'Info on Coh Anal Stocks'!$A$6:$K$68,10,FALSE)</f>
        <v>1</v>
      </c>
      <c r="U1558">
        <f t="shared" si="99"/>
        <v>2007</v>
      </c>
      <c r="V1558" s="14">
        <f>VLOOKUP($C1558,'Info on Coh Anal Stocks'!$A$6:$K$68,10,FALSE)</f>
        <v>1</v>
      </c>
      <c r="W1558" t="str">
        <f t="shared" si="97"/>
        <v>stream</v>
      </c>
      <c r="X1558">
        <f t="shared" si="98"/>
        <v>0</v>
      </c>
    </row>
    <row r="1559" spans="1:24" x14ac:dyDescent="0.25">
      <c r="A1559" s="14" t="str">
        <f t="shared" si="96"/>
        <v>WSH2006</v>
      </c>
      <c r="B1559" s="14" t="s">
        <v>36</v>
      </c>
      <c r="C1559" s="14" t="s">
        <v>120</v>
      </c>
      <c r="D1559" s="14">
        <v>2006</v>
      </c>
      <c r="E1559" s="14">
        <v>1.711305E-3</v>
      </c>
      <c r="F1559" s="14">
        <v>1.7298000000000001E-2</v>
      </c>
      <c r="G1559" s="14">
        <v>4.1607819999999997E-2</v>
      </c>
      <c r="H1559" s="14">
        <v>3</v>
      </c>
      <c r="I1559" s="14">
        <v>6</v>
      </c>
      <c r="J1559" s="14" t="s">
        <v>238</v>
      </c>
      <c r="K1559" s="14">
        <v>6</v>
      </c>
      <c r="L1559" s="14" t="str">
        <f>VLOOKUP($C1559,'Info on Coh Anal Stocks'!$A$6:$K$68,2,FALSE)</f>
        <v>CR</v>
      </c>
      <c r="M1559" s="14" t="str">
        <f>VLOOKUP($C1559,'Info on Coh Anal Stocks'!$A$6:$K$68,3,FALSE)</f>
        <v>LC</v>
      </c>
      <c r="N1559" s="14" t="str">
        <f>VLOOKUP($C1559,'Info on Coh Anal Stocks'!$A$6:$K$68,4,FALSE)</f>
        <v>Willamette Spring</v>
      </c>
      <c r="O1559" s="14">
        <f>VLOOKUP($C1559,'Info on Coh Anal Stocks'!$A$6:$K$68,5,FALSE)</f>
        <v>4</v>
      </c>
      <c r="P1559" s="14">
        <f>VLOOKUP($C1559,'Info on Coh Anal Stocks'!$A$6:$K$68,6,FALSE)</f>
        <v>3</v>
      </c>
      <c r="Q1559" s="14">
        <f>VLOOKUP($C1559,'Info on Coh Anal Stocks'!$A$6:$K$68,7,FALSE)</f>
        <v>5</v>
      </c>
      <c r="R1559" s="14">
        <f>VLOOKUP($C1559,'Info on Coh Anal Stocks'!$A$6:$K$68,8,FALSE)</f>
        <v>6</v>
      </c>
      <c r="S1559" s="14">
        <f>VLOOKUP($C1559,'Info on Coh Anal Stocks'!$A$6:$K$68,9,FALSE)</f>
        <v>1</v>
      </c>
      <c r="T1559" s="14">
        <f>VLOOKUP($C1559,'Info on Coh Anal Stocks'!$A$6:$K$68,10,FALSE)</f>
        <v>1</v>
      </c>
      <c r="U1559">
        <f t="shared" si="99"/>
        <v>2008</v>
      </c>
      <c r="V1559" s="14">
        <f>VLOOKUP($C1559,'Info on Coh Anal Stocks'!$A$6:$K$68,10,FALSE)</f>
        <v>1</v>
      </c>
      <c r="W1559" t="str">
        <f t="shared" si="97"/>
        <v>stream</v>
      </c>
      <c r="X1559">
        <f t="shared" si="98"/>
        <v>0</v>
      </c>
    </row>
    <row r="1560" spans="1:24" x14ac:dyDescent="0.25">
      <c r="A1560" s="14" t="str">
        <f t="shared" si="96"/>
        <v>WSH2007</v>
      </c>
      <c r="B1560" s="14" t="s">
        <v>36</v>
      </c>
      <c r="C1560" s="14" t="s">
        <v>120</v>
      </c>
      <c r="D1560" s="14">
        <v>2007</v>
      </c>
      <c r="E1560" s="14">
        <v>1.1016299999999999E-3</v>
      </c>
      <c r="F1560" s="14">
        <v>1.078892E-2</v>
      </c>
      <c r="G1560" s="14">
        <v>2.6690620000000002E-2</v>
      </c>
      <c r="H1560" s="14">
        <v>3</v>
      </c>
      <c r="I1560" s="14">
        <v>6</v>
      </c>
      <c r="J1560" s="14" t="s">
        <v>238</v>
      </c>
      <c r="K1560" s="14">
        <v>6</v>
      </c>
      <c r="L1560" s="14" t="str">
        <f>VLOOKUP($C1560,'Info on Coh Anal Stocks'!$A$6:$K$68,2,FALSE)</f>
        <v>CR</v>
      </c>
      <c r="M1560" s="14" t="str">
        <f>VLOOKUP($C1560,'Info on Coh Anal Stocks'!$A$6:$K$68,3,FALSE)</f>
        <v>LC</v>
      </c>
      <c r="N1560" s="14" t="str">
        <f>VLOOKUP($C1560,'Info on Coh Anal Stocks'!$A$6:$K$68,4,FALSE)</f>
        <v>Willamette Spring</v>
      </c>
      <c r="O1560" s="14">
        <f>VLOOKUP($C1560,'Info on Coh Anal Stocks'!$A$6:$K$68,5,FALSE)</f>
        <v>4</v>
      </c>
      <c r="P1560" s="14">
        <f>VLOOKUP($C1560,'Info on Coh Anal Stocks'!$A$6:$K$68,6,FALSE)</f>
        <v>3</v>
      </c>
      <c r="Q1560" s="14">
        <f>VLOOKUP($C1560,'Info on Coh Anal Stocks'!$A$6:$K$68,7,FALSE)</f>
        <v>5</v>
      </c>
      <c r="R1560" s="14">
        <f>VLOOKUP($C1560,'Info on Coh Anal Stocks'!$A$6:$K$68,8,FALSE)</f>
        <v>6</v>
      </c>
      <c r="S1560" s="14">
        <f>VLOOKUP($C1560,'Info on Coh Anal Stocks'!$A$6:$K$68,9,FALSE)</f>
        <v>1</v>
      </c>
      <c r="T1560" s="14">
        <f>VLOOKUP($C1560,'Info on Coh Anal Stocks'!$A$6:$K$68,10,FALSE)</f>
        <v>1</v>
      </c>
      <c r="U1560">
        <f t="shared" si="99"/>
        <v>2009</v>
      </c>
      <c r="V1560" s="14">
        <f>VLOOKUP($C1560,'Info on Coh Anal Stocks'!$A$6:$K$68,10,FALSE)</f>
        <v>1</v>
      </c>
      <c r="W1560" t="str">
        <f t="shared" si="97"/>
        <v>stream</v>
      </c>
      <c r="X1560">
        <f t="shared" si="98"/>
        <v>0</v>
      </c>
    </row>
    <row r="1561" spans="1:24" x14ac:dyDescent="0.25">
      <c r="A1561" s="14" t="str">
        <f t="shared" si="96"/>
        <v>WSH2008</v>
      </c>
      <c r="B1561" s="14" t="s">
        <v>36</v>
      </c>
      <c r="C1561" s="14" t="s">
        <v>120</v>
      </c>
      <c r="D1561" s="14">
        <v>2008</v>
      </c>
      <c r="E1561" s="14">
        <v>9.8871940000000002E-4</v>
      </c>
      <c r="F1561" s="14">
        <v>6.9699159999999996E-3</v>
      </c>
      <c r="G1561" s="14">
        <v>1.676979E-2</v>
      </c>
      <c r="H1561" s="14">
        <v>3</v>
      </c>
      <c r="I1561" s="14">
        <v>6</v>
      </c>
      <c r="J1561" s="14" t="s">
        <v>238</v>
      </c>
      <c r="K1561" s="14">
        <v>6</v>
      </c>
      <c r="L1561" s="14" t="str">
        <f>VLOOKUP($C1561,'Info on Coh Anal Stocks'!$A$6:$K$68,2,FALSE)</f>
        <v>CR</v>
      </c>
      <c r="M1561" s="14" t="str">
        <f>VLOOKUP($C1561,'Info on Coh Anal Stocks'!$A$6:$K$68,3,FALSE)</f>
        <v>LC</v>
      </c>
      <c r="N1561" s="14" t="str">
        <f>VLOOKUP($C1561,'Info on Coh Anal Stocks'!$A$6:$K$68,4,FALSE)</f>
        <v>Willamette Spring</v>
      </c>
      <c r="O1561" s="14">
        <f>VLOOKUP($C1561,'Info on Coh Anal Stocks'!$A$6:$K$68,5,FALSE)</f>
        <v>4</v>
      </c>
      <c r="P1561" s="14">
        <f>VLOOKUP($C1561,'Info on Coh Anal Stocks'!$A$6:$K$68,6,FALSE)</f>
        <v>3</v>
      </c>
      <c r="Q1561" s="14">
        <f>VLOOKUP($C1561,'Info on Coh Anal Stocks'!$A$6:$K$68,7,FALSE)</f>
        <v>5</v>
      </c>
      <c r="R1561" s="14">
        <f>VLOOKUP($C1561,'Info on Coh Anal Stocks'!$A$6:$K$68,8,FALSE)</f>
        <v>6</v>
      </c>
      <c r="S1561" s="14">
        <f>VLOOKUP($C1561,'Info on Coh Anal Stocks'!$A$6:$K$68,9,FALSE)</f>
        <v>1</v>
      </c>
      <c r="T1561" s="14">
        <f>VLOOKUP($C1561,'Info on Coh Anal Stocks'!$A$6:$K$68,10,FALSE)</f>
        <v>1</v>
      </c>
      <c r="U1561">
        <f t="shared" si="99"/>
        <v>2010</v>
      </c>
      <c r="V1561" s="14">
        <f>VLOOKUP($C1561,'Info on Coh Anal Stocks'!$A$6:$K$68,10,FALSE)</f>
        <v>1</v>
      </c>
      <c r="W1561" t="str">
        <f t="shared" si="97"/>
        <v>stream</v>
      </c>
      <c r="X1561">
        <f t="shared" si="98"/>
        <v>0</v>
      </c>
    </row>
    <row r="1562" spans="1:24" x14ac:dyDescent="0.25">
      <c r="A1562" s="14" t="str">
        <f t="shared" si="96"/>
        <v>WSH2009</v>
      </c>
      <c r="B1562" s="14" t="s">
        <v>36</v>
      </c>
      <c r="C1562" s="14" t="s">
        <v>120</v>
      </c>
      <c r="D1562" s="14">
        <v>2009</v>
      </c>
      <c r="E1562" s="14">
        <v>2.5796169999999999E-4</v>
      </c>
      <c r="F1562" s="14">
        <v>4.0128719999999998E-3</v>
      </c>
      <c r="G1562" s="14">
        <v>1.00483E-2</v>
      </c>
      <c r="H1562" s="14">
        <v>3</v>
      </c>
      <c r="I1562" s="14">
        <v>6</v>
      </c>
      <c r="J1562" s="14" t="s">
        <v>238</v>
      </c>
      <c r="K1562" s="14">
        <v>6</v>
      </c>
      <c r="L1562" s="14" t="str">
        <f>VLOOKUP($C1562,'Info on Coh Anal Stocks'!$A$6:$K$68,2,FALSE)</f>
        <v>CR</v>
      </c>
      <c r="M1562" s="14" t="str">
        <f>VLOOKUP($C1562,'Info on Coh Anal Stocks'!$A$6:$K$68,3,FALSE)</f>
        <v>LC</v>
      </c>
      <c r="N1562" s="14" t="str">
        <f>VLOOKUP($C1562,'Info on Coh Anal Stocks'!$A$6:$K$68,4,FALSE)</f>
        <v>Willamette Spring</v>
      </c>
      <c r="O1562" s="14">
        <f>VLOOKUP($C1562,'Info on Coh Anal Stocks'!$A$6:$K$68,5,FALSE)</f>
        <v>4</v>
      </c>
      <c r="P1562" s="14">
        <f>VLOOKUP($C1562,'Info on Coh Anal Stocks'!$A$6:$K$68,6,FALSE)</f>
        <v>3</v>
      </c>
      <c r="Q1562" s="14">
        <f>VLOOKUP($C1562,'Info on Coh Anal Stocks'!$A$6:$K$68,7,FALSE)</f>
        <v>5</v>
      </c>
      <c r="R1562" s="14">
        <f>VLOOKUP($C1562,'Info on Coh Anal Stocks'!$A$6:$K$68,8,FALSE)</f>
        <v>6</v>
      </c>
      <c r="S1562" s="14">
        <f>VLOOKUP($C1562,'Info on Coh Anal Stocks'!$A$6:$K$68,9,FALSE)</f>
        <v>1</v>
      </c>
      <c r="T1562" s="14">
        <f>VLOOKUP($C1562,'Info on Coh Anal Stocks'!$A$6:$K$68,10,FALSE)</f>
        <v>1</v>
      </c>
      <c r="U1562">
        <f t="shared" si="99"/>
        <v>2011</v>
      </c>
      <c r="V1562" s="14">
        <f>VLOOKUP($C1562,'Info on Coh Anal Stocks'!$A$6:$K$68,10,FALSE)</f>
        <v>1</v>
      </c>
      <c r="W1562" t="str">
        <f t="shared" si="97"/>
        <v>stream</v>
      </c>
      <c r="X1562">
        <f t="shared" si="98"/>
        <v>0</v>
      </c>
    </row>
    <row r="1563" spans="1:24" x14ac:dyDescent="0.25">
      <c r="A1563" s="14" t="str">
        <f t="shared" si="96"/>
        <v>WSH2010</v>
      </c>
      <c r="B1563" s="14" t="s">
        <v>36</v>
      </c>
      <c r="C1563" s="14" t="s">
        <v>120</v>
      </c>
      <c r="D1563" s="14">
        <v>2010</v>
      </c>
      <c r="E1563" s="14">
        <v>2.239268E-4</v>
      </c>
      <c r="F1563" s="14">
        <v>7.3928209999999999E-3</v>
      </c>
      <c r="G1563" s="14">
        <v>1.8781889999999999E-2</v>
      </c>
      <c r="H1563" s="14">
        <v>3</v>
      </c>
      <c r="I1563" s="14">
        <v>6</v>
      </c>
      <c r="J1563" s="14" t="s">
        <v>239</v>
      </c>
      <c r="K1563" s="14">
        <v>5</v>
      </c>
      <c r="L1563" s="14" t="str">
        <f>VLOOKUP($C1563,'Info on Coh Anal Stocks'!$A$6:$K$68,2,FALSE)</f>
        <v>CR</v>
      </c>
      <c r="M1563" s="14" t="str">
        <f>VLOOKUP($C1563,'Info on Coh Anal Stocks'!$A$6:$K$68,3,FALSE)</f>
        <v>LC</v>
      </c>
      <c r="N1563" s="14" t="str">
        <f>VLOOKUP($C1563,'Info on Coh Anal Stocks'!$A$6:$K$68,4,FALSE)</f>
        <v>Willamette Spring</v>
      </c>
      <c r="O1563" s="14">
        <f>VLOOKUP($C1563,'Info on Coh Anal Stocks'!$A$6:$K$68,5,FALSE)</f>
        <v>4</v>
      </c>
      <c r="P1563" s="14">
        <f>VLOOKUP($C1563,'Info on Coh Anal Stocks'!$A$6:$K$68,6,FALSE)</f>
        <v>3</v>
      </c>
      <c r="Q1563" s="14">
        <f>VLOOKUP($C1563,'Info on Coh Anal Stocks'!$A$6:$K$68,7,FALSE)</f>
        <v>5</v>
      </c>
      <c r="R1563" s="14">
        <f>VLOOKUP($C1563,'Info on Coh Anal Stocks'!$A$6:$K$68,8,FALSE)</f>
        <v>6</v>
      </c>
      <c r="S1563" s="14">
        <f>VLOOKUP($C1563,'Info on Coh Anal Stocks'!$A$6:$K$68,9,FALSE)</f>
        <v>1</v>
      </c>
      <c r="T1563" s="14">
        <f>VLOOKUP($C1563,'Info on Coh Anal Stocks'!$A$6:$K$68,10,FALSE)</f>
        <v>1</v>
      </c>
      <c r="U1563">
        <f t="shared" si="99"/>
        <v>2012</v>
      </c>
      <c r="V1563" s="14">
        <f>VLOOKUP($C1563,'Info on Coh Anal Stocks'!$A$6:$K$68,10,FALSE)</f>
        <v>1</v>
      </c>
      <c r="W1563" t="str">
        <f t="shared" si="97"/>
        <v>stream</v>
      </c>
      <c r="X1563">
        <f t="shared" si="98"/>
        <v>1</v>
      </c>
    </row>
    <row r="1564" spans="1:24" x14ac:dyDescent="0.25">
      <c r="A1564" s="14" t="str">
        <f t="shared" si="96"/>
        <v>WSH2011</v>
      </c>
      <c r="B1564" s="14" t="s">
        <v>36</v>
      </c>
      <c r="C1564" s="14" t="s">
        <v>120</v>
      </c>
      <c r="D1564" s="14">
        <v>2011</v>
      </c>
      <c r="E1564" s="14">
        <v>6.2504399999999995E-4</v>
      </c>
      <c r="F1564" s="14">
        <v>9.3093740000000005E-3</v>
      </c>
      <c r="G1564" s="14">
        <v>3.2101110000000002E-2</v>
      </c>
      <c r="H1564" s="14">
        <v>3</v>
      </c>
      <c r="I1564" s="14">
        <v>6</v>
      </c>
      <c r="J1564" s="14" t="s">
        <v>239</v>
      </c>
      <c r="K1564" s="14">
        <v>4</v>
      </c>
      <c r="L1564" s="14" t="str">
        <f>VLOOKUP($C1564,'Info on Coh Anal Stocks'!$A$6:$K$68,2,FALSE)</f>
        <v>CR</v>
      </c>
      <c r="M1564" s="14" t="str">
        <f>VLOOKUP($C1564,'Info on Coh Anal Stocks'!$A$6:$K$68,3,FALSE)</f>
        <v>LC</v>
      </c>
      <c r="N1564" s="14" t="str">
        <f>VLOOKUP($C1564,'Info on Coh Anal Stocks'!$A$6:$K$68,4,FALSE)</f>
        <v>Willamette Spring</v>
      </c>
      <c r="O1564" s="14">
        <f>VLOOKUP($C1564,'Info on Coh Anal Stocks'!$A$6:$K$68,5,FALSE)</f>
        <v>4</v>
      </c>
      <c r="P1564" s="14">
        <f>VLOOKUP($C1564,'Info on Coh Anal Stocks'!$A$6:$K$68,6,FALSE)</f>
        <v>3</v>
      </c>
      <c r="Q1564" s="14">
        <f>VLOOKUP($C1564,'Info on Coh Anal Stocks'!$A$6:$K$68,7,FALSE)</f>
        <v>5</v>
      </c>
      <c r="R1564" s="14">
        <f>VLOOKUP($C1564,'Info on Coh Anal Stocks'!$A$6:$K$68,8,FALSE)</f>
        <v>6</v>
      </c>
      <c r="S1564" s="14">
        <f>VLOOKUP($C1564,'Info on Coh Anal Stocks'!$A$6:$K$68,9,FALSE)</f>
        <v>1</v>
      </c>
      <c r="T1564" s="14">
        <f>VLOOKUP($C1564,'Info on Coh Anal Stocks'!$A$6:$K$68,10,FALSE)</f>
        <v>1</v>
      </c>
      <c r="U1564">
        <f t="shared" si="99"/>
        <v>2013</v>
      </c>
      <c r="V1564" s="14">
        <f>VLOOKUP($C1564,'Info on Coh Anal Stocks'!$A$6:$K$68,10,FALSE)</f>
        <v>1</v>
      </c>
      <c r="W1564" t="str">
        <f t="shared" si="97"/>
        <v>stream</v>
      </c>
      <c r="X1564">
        <f t="shared" si="98"/>
        <v>2</v>
      </c>
    </row>
    <row r="1565" spans="1:24" x14ac:dyDescent="0.25">
      <c r="A1565" s="14" t="str">
        <f t="shared" si="96"/>
        <v>WSH2012</v>
      </c>
      <c r="B1565" s="14" t="s">
        <v>36</v>
      </c>
      <c r="C1565" s="14" t="s">
        <v>120</v>
      </c>
      <c r="D1565" s="14">
        <v>2012</v>
      </c>
      <c r="E1565" s="14">
        <v>2.6958590000000001E-4</v>
      </c>
      <c r="F1565" s="14">
        <v>2.6958590000000001E-4</v>
      </c>
      <c r="G1565" s="14">
        <v>8.0536050000000001E-3</v>
      </c>
      <c r="H1565" s="14">
        <v>3</v>
      </c>
      <c r="I1565" s="14">
        <v>6</v>
      </c>
      <c r="J1565" s="14" t="s">
        <v>239</v>
      </c>
      <c r="K1565" s="14">
        <v>3</v>
      </c>
      <c r="L1565" s="14" t="str">
        <f>VLOOKUP($C1565,'Info on Coh Anal Stocks'!$A$6:$K$68,2,FALSE)</f>
        <v>CR</v>
      </c>
      <c r="M1565" s="14" t="str">
        <f>VLOOKUP($C1565,'Info on Coh Anal Stocks'!$A$6:$K$68,3,FALSE)</f>
        <v>LC</v>
      </c>
      <c r="N1565" s="14" t="str">
        <f>VLOOKUP($C1565,'Info on Coh Anal Stocks'!$A$6:$K$68,4,FALSE)</f>
        <v>Willamette Spring</v>
      </c>
      <c r="O1565" s="14">
        <f>VLOOKUP($C1565,'Info on Coh Anal Stocks'!$A$6:$K$68,5,FALSE)</f>
        <v>4</v>
      </c>
      <c r="P1565" s="14">
        <f>VLOOKUP($C1565,'Info on Coh Anal Stocks'!$A$6:$K$68,6,FALSE)</f>
        <v>3</v>
      </c>
      <c r="Q1565" s="14">
        <f>VLOOKUP($C1565,'Info on Coh Anal Stocks'!$A$6:$K$68,7,FALSE)</f>
        <v>5</v>
      </c>
      <c r="R1565" s="14">
        <f>VLOOKUP($C1565,'Info on Coh Anal Stocks'!$A$6:$K$68,8,FALSE)</f>
        <v>6</v>
      </c>
      <c r="S1565" s="14">
        <f>VLOOKUP($C1565,'Info on Coh Anal Stocks'!$A$6:$K$68,9,FALSE)</f>
        <v>1</v>
      </c>
      <c r="T1565" s="14">
        <f>VLOOKUP($C1565,'Info on Coh Anal Stocks'!$A$6:$K$68,10,FALSE)</f>
        <v>1</v>
      </c>
      <c r="U1565">
        <f t="shared" si="99"/>
        <v>2014</v>
      </c>
      <c r="V1565" s="14">
        <f>VLOOKUP($C1565,'Info on Coh Anal Stocks'!$A$6:$K$68,10,FALSE)</f>
        <v>1</v>
      </c>
      <c r="W1565" t="str">
        <f t="shared" si="97"/>
        <v>stream</v>
      </c>
      <c r="X1565">
        <f t="shared" si="98"/>
        <v>3</v>
      </c>
    </row>
  </sheetData>
  <autoFilter ref="B8:X1457"/>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3"/>
  <sheetViews>
    <sheetView tabSelected="1" workbookViewId="0">
      <selection activeCell="A2" sqref="A2"/>
    </sheetView>
  </sheetViews>
  <sheetFormatPr defaultRowHeight="15" x14ac:dyDescent="0.25"/>
  <cols>
    <col min="1" max="1" width="21.85546875" bestFit="1" customWidth="1"/>
    <col min="2" max="2" width="10.28515625" bestFit="1" customWidth="1"/>
    <col min="3" max="3" width="10.85546875" bestFit="1" customWidth="1"/>
    <col min="4" max="4" width="8" bestFit="1" customWidth="1"/>
    <col min="5" max="9" width="6.5703125" bestFit="1" customWidth="1"/>
    <col min="10" max="10" width="6.7109375" bestFit="1" customWidth="1"/>
    <col min="11" max="14" width="6.5703125" bestFit="1" customWidth="1"/>
    <col min="15" max="15" width="7.85546875" bestFit="1" customWidth="1"/>
    <col min="16" max="46" width="6.5703125" bestFit="1" customWidth="1"/>
    <col min="47" max="47" width="7.28515625" bestFit="1" customWidth="1"/>
    <col min="48" max="50" width="6.5703125" bestFit="1" customWidth="1"/>
    <col min="51" max="54" width="7.7109375" customWidth="1"/>
    <col min="55" max="62" width="12" bestFit="1" customWidth="1"/>
  </cols>
  <sheetData>
    <row r="1" spans="1:54" x14ac:dyDescent="0.25">
      <c r="A1" t="s">
        <v>312</v>
      </c>
    </row>
    <row r="2" spans="1:54" x14ac:dyDescent="0.25">
      <c r="A2" t="s">
        <v>306</v>
      </c>
    </row>
    <row r="3" spans="1:54" x14ac:dyDescent="0.25">
      <c r="A3" s="29" t="s">
        <v>308</v>
      </c>
      <c r="B3" s="29"/>
      <c r="C3" s="29"/>
      <c r="D3" s="29"/>
      <c r="E3" s="29"/>
      <c r="F3" s="29"/>
      <c r="G3" s="29"/>
      <c r="H3" s="29"/>
      <c r="I3" s="29"/>
      <c r="J3" s="29"/>
      <c r="K3" s="29"/>
      <c r="L3" s="29"/>
      <c r="M3" s="29"/>
      <c r="N3" s="29"/>
      <c r="O3" s="29"/>
      <c r="P3" s="29"/>
      <c r="Q3" s="29"/>
      <c r="R3" s="29"/>
      <c r="S3" s="29"/>
      <c r="T3" s="29"/>
      <c r="U3" s="29"/>
      <c r="V3" s="29"/>
      <c r="W3" s="29"/>
      <c r="X3" s="29"/>
    </row>
    <row r="4" spans="1:54" x14ac:dyDescent="0.25">
      <c r="A4" t="s">
        <v>307</v>
      </c>
    </row>
    <row r="5" spans="1:54" x14ac:dyDescent="0.25">
      <c r="F5" s="32" t="s">
        <v>309</v>
      </c>
      <c r="V5" t="s">
        <v>310</v>
      </c>
    </row>
    <row r="6" spans="1:54" x14ac:dyDescent="0.25">
      <c r="A6" s="26" t="s">
        <v>301</v>
      </c>
      <c r="B6" s="26" t="s">
        <v>0</v>
      </c>
      <c r="C6" s="26" t="s">
        <v>248</v>
      </c>
      <c r="D6" s="26" t="s">
        <v>1</v>
      </c>
    </row>
    <row r="7" spans="1:54" x14ac:dyDescent="0.25">
      <c r="B7" t="s">
        <v>3</v>
      </c>
      <c r="S7" t="s">
        <v>303</v>
      </c>
      <c r="W7" t="s">
        <v>36</v>
      </c>
    </row>
    <row r="8" spans="1:54" x14ac:dyDescent="0.25">
      <c r="B8" t="s">
        <v>196</v>
      </c>
      <c r="D8" t="s">
        <v>149</v>
      </c>
      <c r="F8" t="s">
        <v>214</v>
      </c>
      <c r="G8" s="30" t="s">
        <v>261</v>
      </c>
      <c r="H8" s="30"/>
      <c r="I8" s="30" t="s">
        <v>256</v>
      </c>
      <c r="J8" s="30"/>
      <c r="K8" s="30"/>
      <c r="L8" s="30" t="s">
        <v>164</v>
      </c>
      <c r="M8" s="30"/>
      <c r="N8" s="30" t="s">
        <v>257</v>
      </c>
      <c r="O8" s="30"/>
      <c r="P8" s="30"/>
      <c r="Q8" s="30"/>
      <c r="R8" t="s">
        <v>259</v>
      </c>
      <c r="S8" t="s">
        <v>222</v>
      </c>
      <c r="U8" t="s">
        <v>137</v>
      </c>
      <c r="W8" t="s">
        <v>137</v>
      </c>
      <c r="X8" t="s">
        <v>269</v>
      </c>
      <c r="AH8" t="s">
        <v>75</v>
      </c>
      <c r="AL8" t="s">
        <v>265</v>
      </c>
      <c r="AP8" t="s">
        <v>263</v>
      </c>
      <c r="AU8" t="s">
        <v>268</v>
      </c>
      <c r="AZ8" t="s">
        <v>264</v>
      </c>
      <c r="BB8" t="s">
        <v>267</v>
      </c>
    </row>
    <row r="9" spans="1:54" x14ac:dyDescent="0.25">
      <c r="A9" s="26" t="s">
        <v>252</v>
      </c>
      <c r="B9" t="s">
        <v>32</v>
      </c>
      <c r="C9" t="s">
        <v>34</v>
      </c>
      <c r="D9" t="s">
        <v>4</v>
      </c>
      <c r="E9" t="s">
        <v>6</v>
      </c>
      <c r="F9" t="s">
        <v>26</v>
      </c>
      <c r="G9" t="s">
        <v>22</v>
      </c>
      <c r="H9" t="s">
        <v>24</v>
      </c>
      <c r="I9" t="s">
        <v>8</v>
      </c>
      <c r="J9" t="s">
        <v>12</v>
      </c>
      <c r="K9" t="s">
        <v>17</v>
      </c>
      <c r="L9" t="s">
        <v>10</v>
      </c>
      <c r="M9" t="s">
        <v>14</v>
      </c>
      <c r="N9" t="s">
        <v>30</v>
      </c>
      <c r="O9" t="s">
        <v>19</v>
      </c>
      <c r="P9" t="s">
        <v>28</v>
      </c>
      <c r="Q9" t="s">
        <v>16</v>
      </c>
      <c r="R9" t="s">
        <v>21</v>
      </c>
      <c r="S9" t="s">
        <v>114</v>
      </c>
      <c r="T9" t="s">
        <v>116</v>
      </c>
      <c r="U9" t="s">
        <v>108</v>
      </c>
      <c r="V9" t="s">
        <v>118</v>
      </c>
      <c r="W9" t="s">
        <v>101</v>
      </c>
      <c r="X9" t="s">
        <v>59</v>
      </c>
      <c r="Y9" t="s">
        <v>61</v>
      </c>
      <c r="Z9" t="s">
        <v>65</v>
      </c>
      <c r="AA9" t="s">
        <v>67</v>
      </c>
      <c r="AB9" t="s">
        <v>83</v>
      </c>
      <c r="AC9" t="s">
        <v>85</v>
      </c>
      <c r="AD9" t="s">
        <v>91</v>
      </c>
      <c r="AE9" t="s">
        <v>57</v>
      </c>
      <c r="AF9" t="s">
        <v>63</v>
      </c>
      <c r="AG9" t="s">
        <v>69</v>
      </c>
      <c r="AH9" t="s">
        <v>75</v>
      </c>
      <c r="AI9" t="s">
        <v>77</v>
      </c>
      <c r="AJ9" t="s">
        <v>79</v>
      </c>
      <c r="AK9" t="s">
        <v>93</v>
      </c>
      <c r="AL9" t="s">
        <v>41</v>
      </c>
      <c r="AM9" t="s">
        <v>47</v>
      </c>
      <c r="AN9" t="s">
        <v>111</v>
      </c>
      <c r="AO9" t="s">
        <v>71</v>
      </c>
      <c r="AP9" t="s">
        <v>37</v>
      </c>
      <c r="AQ9" t="s">
        <v>49</v>
      </c>
      <c r="AR9" t="s">
        <v>51</v>
      </c>
      <c r="AS9" t="s">
        <v>73</v>
      </c>
      <c r="AT9" t="s">
        <v>120</v>
      </c>
      <c r="AU9" t="s">
        <v>45</v>
      </c>
      <c r="AV9" t="s">
        <v>53</v>
      </c>
      <c r="AW9" t="s">
        <v>55</v>
      </c>
      <c r="AX9" t="s">
        <v>87</v>
      </c>
      <c r="AY9" t="s">
        <v>89</v>
      </c>
      <c r="AZ9" t="s">
        <v>39</v>
      </c>
      <c r="BA9" t="s">
        <v>81</v>
      </c>
      <c r="BB9" t="s">
        <v>43</v>
      </c>
    </row>
    <row r="10" spans="1:54" x14ac:dyDescent="0.25">
      <c r="A10">
        <v>1972</v>
      </c>
      <c r="B10" s="27"/>
      <c r="C10" s="27"/>
      <c r="D10" s="27"/>
      <c r="E10" s="27"/>
      <c r="F10" s="27"/>
      <c r="G10" s="31"/>
      <c r="H10" s="31"/>
      <c r="I10" s="31"/>
      <c r="J10" s="31"/>
      <c r="K10" s="31"/>
      <c r="L10" s="31"/>
      <c r="M10" s="31"/>
      <c r="N10" s="31"/>
      <c r="O10" s="31"/>
      <c r="P10" s="31"/>
      <c r="Q10" s="31"/>
      <c r="R10" s="27"/>
      <c r="S10" s="27"/>
      <c r="T10" s="27"/>
      <c r="U10" s="27"/>
      <c r="V10" s="27"/>
      <c r="W10" s="27"/>
      <c r="X10" s="27"/>
      <c r="Y10" s="27"/>
      <c r="Z10" s="27"/>
      <c r="AA10" s="27"/>
      <c r="AB10" s="27"/>
      <c r="AC10" s="27"/>
      <c r="AD10" s="27"/>
      <c r="AE10" s="27"/>
      <c r="AF10" s="27"/>
      <c r="AG10" s="27"/>
      <c r="AH10" s="27">
        <v>7.8294039999999999E-3</v>
      </c>
      <c r="AI10" s="27"/>
      <c r="AJ10" s="27"/>
      <c r="AK10" s="27"/>
      <c r="AL10" s="27"/>
      <c r="AM10" s="27"/>
      <c r="AN10" s="27"/>
      <c r="AO10" s="27"/>
      <c r="AP10" s="27"/>
      <c r="AQ10" s="27"/>
      <c r="AR10" s="27"/>
      <c r="AS10" s="27"/>
      <c r="AT10" s="27"/>
      <c r="AU10" s="27"/>
      <c r="AV10" s="27"/>
      <c r="AW10" s="27"/>
      <c r="AX10" s="27"/>
      <c r="AY10" s="27"/>
      <c r="AZ10" s="27"/>
      <c r="BA10" s="27"/>
      <c r="BB10" s="27"/>
    </row>
    <row r="11" spans="1:54" x14ac:dyDescent="0.25">
      <c r="A11">
        <v>1973</v>
      </c>
      <c r="B11" s="27"/>
      <c r="C11" s="27"/>
      <c r="D11" s="27"/>
      <c r="E11" s="27"/>
      <c r="F11" s="27"/>
      <c r="G11" s="31"/>
      <c r="H11" s="31"/>
      <c r="I11" s="31"/>
      <c r="J11" s="31"/>
      <c r="K11" s="31"/>
      <c r="L11" s="31"/>
      <c r="M11" s="31"/>
      <c r="N11" s="31"/>
      <c r="O11" s="31"/>
      <c r="P11" s="31"/>
      <c r="Q11" s="31"/>
      <c r="R11" s="27"/>
      <c r="S11" s="27"/>
      <c r="T11" s="27"/>
      <c r="U11" s="27"/>
      <c r="V11" s="27"/>
      <c r="W11" s="27"/>
      <c r="X11" s="27"/>
      <c r="Y11" s="27"/>
      <c r="Z11" s="27"/>
      <c r="AA11" s="27"/>
      <c r="AB11" s="27"/>
      <c r="AC11" s="27"/>
      <c r="AD11" s="27"/>
      <c r="AE11" s="27"/>
      <c r="AF11" s="27"/>
      <c r="AG11" s="27"/>
      <c r="AH11" s="27">
        <v>6.4136729999999999E-3</v>
      </c>
      <c r="AI11" s="27"/>
      <c r="AJ11" s="27"/>
      <c r="AK11" s="27"/>
      <c r="AL11" s="27"/>
      <c r="AM11" s="27"/>
      <c r="AN11" s="27"/>
      <c r="AO11" s="27"/>
      <c r="AP11" s="27"/>
      <c r="AQ11" s="27"/>
      <c r="AR11" s="27"/>
      <c r="AS11" s="27">
        <v>8.2612030000000003E-2</v>
      </c>
      <c r="AT11" s="27"/>
      <c r="AU11" s="27"/>
      <c r="AV11" s="27"/>
      <c r="AW11" s="27"/>
      <c r="AX11" s="27"/>
      <c r="AY11" s="27"/>
      <c r="AZ11" s="27"/>
      <c r="BA11" s="27"/>
      <c r="BB11" s="27">
        <v>7.7293520000000001E-3</v>
      </c>
    </row>
    <row r="12" spans="1:54" x14ac:dyDescent="0.25">
      <c r="A12">
        <v>1974</v>
      </c>
      <c r="B12" s="27"/>
      <c r="C12" s="27"/>
      <c r="D12" s="27"/>
      <c r="E12" s="27"/>
      <c r="F12" s="27">
        <v>3.4830409999999999E-2</v>
      </c>
      <c r="G12" s="31"/>
      <c r="H12" s="31"/>
      <c r="I12" s="31">
        <v>9.3811749999999999E-2</v>
      </c>
      <c r="J12" s="31"/>
      <c r="K12" s="31"/>
      <c r="L12" s="31"/>
      <c r="M12" s="31"/>
      <c r="N12" s="31"/>
      <c r="O12" s="31"/>
      <c r="P12" s="31"/>
      <c r="Q12" s="31"/>
      <c r="R12" s="27"/>
      <c r="S12" s="27"/>
      <c r="T12" s="27"/>
      <c r="U12" s="27"/>
      <c r="V12" s="27"/>
      <c r="W12" s="27"/>
      <c r="X12" s="27"/>
      <c r="Y12" s="27"/>
      <c r="Z12" s="27"/>
      <c r="AA12" s="27"/>
      <c r="AB12" s="27"/>
      <c r="AC12" s="27"/>
      <c r="AD12" s="27"/>
      <c r="AE12" s="27"/>
      <c r="AF12" s="27"/>
      <c r="AG12" s="27"/>
      <c r="AH12" s="27">
        <v>5.4908270000000002E-2</v>
      </c>
      <c r="AI12" s="27"/>
      <c r="AJ12" s="27"/>
      <c r="AK12" s="27"/>
      <c r="AL12" s="27"/>
      <c r="AM12" s="27"/>
      <c r="AN12" s="27"/>
      <c r="AO12" s="27"/>
      <c r="AP12" s="27"/>
      <c r="AQ12" s="27"/>
      <c r="AR12" s="27"/>
      <c r="AS12" s="27">
        <v>3.810815E-2</v>
      </c>
      <c r="AT12" s="27"/>
      <c r="AU12" s="27"/>
      <c r="AV12" s="27"/>
      <c r="AW12" s="27"/>
      <c r="AX12" s="27"/>
      <c r="AY12" s="27"/>
      <c r="AZ12" s="27"/>
      <c r="BA12" s="27"/>
      <c r="BB12" s="27" t="s">
        <v>302</v>
      </c>
    </row>
    <row r="13" spans="1:54" x14ac:dyDescent="0.25">
      <c r="A13">
        <v>1975</v>
      </c>
      <c r="B13" s="27"/>
      <c r="C13" s="27"/>
      <c r="D13" s="27"/>
      <c r="E13" s="27"/>
      <c r="F13" s="27">
        <v>0.2009523</v>
      </c>
      <c r="G13" s="31"/>
      <c r="H13" s="31">
        <v>8.9552590000000001E-2</v>
      </c>
      <c r="I13" s="31">
        <v>0.25444480000000003</v>
      </c>
      <c r="J13" s="31"/>
      <c r="K13" s="31"/>
      <c r="L13" s="31"/>
      <c r="M13" s="31"/>
      <c r="N13" s="31"/>
      <c r="O13" s="31"/>
      <c r="P13" s="31"/>
      <c r="Q13" s="31"/>
      <c r="R13" s="27"/>
      <c r="S13" s="27"/>
      <c r="T13" s="27"/>
      <c r="U13" s="27"/>
      <c r="V13" s="27"/>
      <c r="W13" s="27"/>
      <c r="X13" s="27"/>
      <c r="Y13" s="27"/>
      <c r="Z13" s="27"/>
      <c r="AA13" s="27"/>
      <c r="AB13" s="27"/>
      <c r="AC13" s="27"/>
      <c r="AD13" s="27"/>
      <c r="AE13" s="27"/>
      <c r="AF13" s="27">
        <v>0.1446616</v>
      </c>
      <c r="AG13" s="27"/>
      <c r="AH13" s="27">
        <v>2.6446609999999999E-2</v>
      </c>
      <c r="AI13" s="27"/>
      <c r="AJ13" s="27"/>
      <c r="AK13" s="27"/>
      <c r="AL13" s="27"/>
      <c r="AM13" s="27"/>
      <c r="AN13" s="27"/>
      <c r="AO13" s="27"/>
      <c r="AP13" s="27"/>
      <c r="AQ13" s="27"/>
      <c r="AR13" s="27"/>
      <c r="AS13" s="27">
        <v>6.2045799999999998E-2</v>
      </c>
      <c r="AT13" s="27"/>
      <c r="AU13" s="27"/>
      <c r="AV13" s="27"/>
      <c r="AW13" s="27"/>
      <c r="AX13" s="27"/>
      <c r="AY13" s="27"/>
      <c r="AZ13" s="27"/>
      <c r="BA13" s="27"/>
      <c r="BB13" s="27">
        <v>3.8970820000000003E-2</v>
      </c>
    </row>
    <row r="14" spans="1:54" x14ac:dyDescent="0.25">
      <c r="A14">
        <v>1976</v>
      </c>
      <c r="B14" s="27"/>
      <c r="C14" s="27"/>
      <c r="D14" s="27"/>
      <c r="E14" s="27"/>
      <c r="F14" s="27">
        <v>0.10070610000000001</v>
      </c>
      <c r="G14" s="31">
        <v>4.7093290000000003E-2</v>
      </c>
      <c r="H14" s="31">
        <v>2.0730760000000001E-2</v>
      </c>
      <c r="I14" s="31">
        <v>9.3499570000000004E-2</v>
      </c>
      <c r="J14" s="31"/>
      <c r="K14" s="31"/>
      <c r="L14" s="31"/>
      <c r="M14" s="31"/>
      <c r="N14" s="31"/>
      <c r="O14" s="31"/>
      <c r="P14" s="31"/>
      <c r="Q14" s="31"/>
      <c r="R14" s="27"/>
      <c r="S14" s="27"/>
      <c r="T14" s="27"/>
      <c r="U14" s="27"/>
      <c r="V14" s="27"/>
      <c r="W14" s="27"/>
      <c r="X14" s="27"/>
      <c r="Y14" s="27"/>
      <c r="Z14" s="27"/>
      <c r="AA14" s="27"/>
      <c r="AB14" s="27"/>
      <c r="AC14" s="27"/>
      <c r="AD14" s="27">
        <v>9.7672270000000005E-2</v>
      </c>
      <c r="AE14" s="27"/>
      <c r="AF14" s="27">
        <v>5.6962270000000002E-2</v>
      </c>
      <c r="AG14" s="27"/>
      <c r="AH14" s="27">
        <v>9.5077900000000007E-2</v>
      </c>
      <c r="AI14" s="27"/>
      <c r="AJ14" s="27"/>
      <c r="AK14" s="27">
        <v>4.0299509999999997E-2</v>
      </c>
      <c r="AL14" s="27"/>
      <c r="AM14" s="27"/>
      <c r="AN14" s="27"/>
      <c r="AO14" s="27"/>
      <c r="AP14" s="27"/>
      <c r="AQ14" s="27"/>
      <c r="AR14" s="27"/>
      <c r="AS14" s="27">
        <v>2.6367370000000001E-2</v>
      </c>
      <c r="AT14" s="27"/>
      <c r="AU14" s="27"/>
      <c r="AV14" s="27"/>
      <c r="AW14" s="27"/>
      <c r="AX14" s="27">
        <v>3.7268980000000002E-3</v>
      </c>
      <c r="AY14" s="27">
        <v>7.4562119999999996E-2</v>
      </c>
      <c r="AZ14" s="27"/>
      <c r="BA14" s="27"/>
      <c r="BB14" s="27">
        <v>5.4480420000000002E-3</v>
      </c>
    </row>
    <row r="15" spans="1:54" x14ac:dyDescent="0.25">
      <c r="A15">
        <v>1977</v>
      </c>
      <c r="B15" s="27"/>
      <c r="C15" s="27"/>
      <c r="D15" s="27"/>
      <c r="E15" s="27"/>
      <c r="F15" s="27">
        <v>0.123752</v>
      </c>
      <c r="G15" s="31">
        <v>0.127581</v>
      </c>
      <c r="H15" s="31">
        <v>9.0365390000000004E-2</v>
      </c>
      <c r="I15" s="31">
        <v>0.20620379999999999</v>
      </c>
      <c r="J15" s="31"/>
      <c r="K15" s="31"/>
      <c r="L15" s="31"/>
      <c r="M15" s="31"/>
      <c r="N15" s="31"/>
      <c r="O15" s="31"/>
      <c r="P15" s="31"/>
      <c r="Q15" s="31"/>
      <c r="R15" s="27"/>
      <c r="S15" s="27"/>
      <c r="T15" s="27">
        <v>0.15553829999999999</v>
      </c>
      <c r="U15" s="27"/>
      <c r="V15" s="27"/>
      <c r="W15" s="27"/>
      <c r="X15" s="27"/>
      <c r="Y15" s="27"/>
      <c r="Z15" s="27"/>
      <c r="AA15" s="27"/>
      <c r="AB15" s="27"/>
      <c r="AC15" s="27"/>
      <c r="AD15" s="27">
        <v>0.18030760000000001</v>
      </c>
      <c r="AE15" s="27"/>
      <c r="AF15" s="27" t="s">
        <v>302</v>
      </c>
      <c r="AG15" s="27"/>
      <c r="AH15" s="27" t="s">
        <v>302</v>
      </c>
      <c r="AI15" s="27"/>
      <c r="AJ15" s="27"/>
      <c r="AK15" s="27">
        <v>1.3785710000000001E-3</v>
      </c>
      <c r="AL15" s="27"/>
      <c r="AM15" s="27"/>
      <c r="AN15" s="27"/>
      <c r="AO15" s="27"/>
      <c r="AP15" s="27"/>
      <c r="AQ15" s="27">
        <v>3.4540759999999999E-3</v>
      </c>
      <c r="AR15" s="27"/>
      <c r="AS15" s="27">
        <v>2.5627670000000002E-2</v>
      </c>
      <c r="AT15" s="27">
        <v>3.3156209999999998E-2</v>
      </c>
      <c r="AU15" s="27"/>
      <c r="AV15" s="27"/>
      <c r="AW15" s="27"/>
      <c r="AX15" s="27">
        <v>5.6432640000000003E-3</v>
      </c>
      <c r="AY15" s="27">
        <v>3.2620450000000002E-2</v>
      </c>
      <c r="AZ15" s="27"/>
      <c r="BA15" s="27">
        <v>8.4888930000000001E-2</v>
      </c>
      <c r="BB15" s="27" t="s">
        <v>302</v>
      </c>
    </row>
    <row r="16" spans="1:54" x14ac:dyDescent="0.25">
      <c r="A16">
        <v>1978</v>
      </c>
      <c r="B16" s="27"/>
      <c r="C16" s="27"/>
      <c r="D16" s="27"/>
      <c r="E16" s="27"/>
      <c r="F16" s="27">
        <v>3.0254619999999999E-2</v>
      </c>
      <c r="G16" s="31">
        <v>1.931339E-2</v>
      </c>
      <c r="H16" s="31">
        <v>2.6163269999999999E-2</v>
      </c>
      <c r="I16" s="31">
        <v>3.817479E-2</v>
      </c>
      <c r="J16" s="31"/>
      <c r="K16" s="31"/>
      <c r="L16" s="31"/>
      <c r="M16" s="31"/>
      <c r="N16" s="31"/>
      <c r="O16" s="31"/>
      <c r="P16" s="31"/>
      <c r="Q16" s="31"/>
      <c r="R16" s="27"/>
      <c r="S16" s="27"/>
      <c r="T16" s="27">
        <v>2.6422629999999999E-2</v>
      </c>
      <c r="U16" s="27"/>
      <c r="V16" s="27"/>
      <c r="W16" s="27">
        <v>0.2529033</v>
      </c>
      <c r="X16" s="27"/>
      <c r="Y16" s="27"/>
      <c r="Z16" s="27"/>
      <c r="AA16" s="27"/>
      <c r="AB16" s="27"/>
      <c r="AC16" s="27"/>
      <c r="AD16" s="27">
        <v>9.6935370000000007E-2</v>
      </c>
      <c r="AE16" s="27"/>
      <c r="AF16" s="27" t="s">
        <v>302</v>
      </c>
      <c r="AG16" s="27"/>
      <c r="AH16" s="27" t="s">
        <v>302</v>
      </c>
      <c r="AI16" s="27"/>
      <c r="AJ16" s="27"/>
      <c r="AK16" s="27" t="s">
        <v>302</v>
      </c>
      <c r="AL16" s="27"/>
      <c r="AM16" s="27"/>
      <c r="AN16" s="27">
        <v>7.3214980000000001E-3</v>
      </c>
      <c r="AO16" s="27"/>
      <c r="AP16" s="27">
        <v>1.0962919999999999E-2</v>
      </c>
      <c r="AQ16" s="27">
        <v>2.4207119999999999E-2</v>
      </c>
      <c r="AR16" s="27">
        <v>4.4927290000000002E-2</v>
      </c>
      <c r="AS16" s="27">
        <v>3.0070670000000001E-2</v>
      </c>
      <c r="AT16" s="27">
        <v>4.7174800000000003E-2</v>
      </c>
      <c r="AU16" s="27"/>
      <c r="AV16" s="27"/>
      <c r="AW16" s="27"/>
      <c r="AX16" s="27">
        <v>3.3569509999999999E-3</v>
      </c>
      <c r="AY16" s="27">
        <v>2.5409109999999999E-2</v>
      </c>
      <c r="AZ16" s="27">
        <v>1.51158E-2</v>
      </c>
      <c r="BA16" s="27">
        <v>5.0021019999999999E-2</v>
      </c>
      <c r="BB16" s="27" t="s">
        <v>302</v>
      </c>
    </row>
    <row r="17" spans="1:54" x14ac:dyDescent="0.25">
      <c r="A17">
        <v>1979</v>
      </c>
      <c r="B17" s="27"/>
      <c r="C17" s="27"/>
      <c r="D17" s="27"/>
      <c r="E17" s="27"/>
      <c r="F17" s="27">
        <v>7.1147150000000006E-2</v>
      </c>
      <c r="G17" s="31">
        <v>2.2565620000000002E-2</v>
      </c>
      <c r="H17" s="31">
        <v>4.8104059999999997E-2</v>
      </c>
      <c r="I17" s="31">
        <v>2.0545520000000001E-2</v>
      </c>
      <c r="J17" s="31"/>
      <c r="K17" s="31"/>
      <c r="L17" s="31"/>
      <c r="M17" s="31"/>
      <c r="N17" s="31"/>
      <c r="O17" s="31"/>
      <c r="P17" s="31"/>
      <c r="Q17" s="31"/>
      <c r="R17" s="27"/>
      <c r="S17" s="27"/>
      <c r="T17" s="27">
        <v>1.8223530000000002E-2</v>
      </c>
      <c r="U17" s="27"/>
      <c r="V17" s="27"/>
      <c r="W17" s="27">
        <v>2.3715750000000001E-2</v>
      </c>
      <c r="X17" s="27"/>
      <c r="Y17" s="27"/>
      <c r="Z17" s="27"/>
      <c r="AA17" s="27"/>
      <c r="AB17" s="27"/>
      <c r="AC17" s="27"/>
      <c r="AD17" s="27">
        <v>0.1208371</v>
      </c>
      <c r="AE17" s="27"/>
      <c r="AF17" s="27" t="s">
        <v>302</v>
      </c>
      <c r="AG17" s="27"/>
      <c r="AH17" s="27">
        <v>1.5493349999999999E-2</v>
      </c>
      <c r="AI17" s="27">
        <v>1.0797269999999999E-2</v>
      </c>
      <c r="AJ17" s="27"/>
      <c r="AK17" s="27" t="s">
        <v>302</v>
      </c>
      <c r="AL17" s="27"/>
      <c r="AM17" s="27"/>
      <c r="AN17" s="27">
        <v>8.8196290000000007E-3</v>
      </c>
      <c r="AO17" s="27"/>
      <c r="AP17" s="27">
        <v>8.0563189999999993E-3</v>
      </c>
      <c r="AQ17" s="27">
        <v>1.9101110000000001E-2</v>
      </c>
      <c r="AR17" s="27">
        <v>1.0356219999999999E-2</v>
      </c>
      <c r="AS17" s="27">
        <v>3.3774619999999998E-2</v>
      </c>
      <c r="AT17" s="27">
        <v>4.9910179999999998E-2</v>
      </c>
      <c r="AU17" s="27"/>
      <c r="AV17" s="27"/>
      <c r="AW17" s="27"/>
      <c r="AX17" s="27" t="s">
        <v>302</v>
      </c>
      <c r="AY17" s="27">
        <v>4.0181809999999998E-2</v>
      </c>
      <c r="AZ17" s="27">
        <v>0.11524</v>
      </c>
      <c r="BA17" s="27">
        <v>7.9634300000000005E-2</v>
      </c>
      <c r="BB17" s="27">
        <v>6.3052040000000004E-2</v>
      </c>
    </row>
    <row r="18" spans="1:54" x14ac:dyDescent="0.25">
      <c r="A18">
        <v>1980</v>
      </c>
      <c r="B18" s="27"/>
      <c r="C18" s="27"/>
      <c r="D18" s="27"/>
      <c r="E18" s="27"/>
      <c r="F18" s="27">
        <v>6.5168760000000006E-2</v>
      </c>
      <c r="G18" s="31">
        <v>9.1153999999999992E-3</v>
      </c>
      <c r="H18" s="31">
        <v>2.4542120000000001E-2</v>
      </c>
      <c r="I18" s="31">
        <v>8.8750610000000001E-3</v>
      </c>
      <c r="J18" s="31"/>
      <c r="K18" s="31">
        <v>8.1889110000000001E-2</v>
      </c>
      <c r="L18" s="31"/>
      <c r="M18" s="31"/>
      <c r="N18" s="31"/>
      <c r="O18" s="31"/>
      <c r="P18" s="31"/>
      <c r="Q18" s="31"/>
      <c r="R18" s="27"/>
      <c r="S18" s="27"/>
      <c r="T18" s="27">
        <v>1.7265289999999999E-2</v>
      </c>
      <c r="U18" s="27"/>
      <c r="V18" s="27"/>
      <c r="W18" s="27">
        <v>6.8485829999999998E-2</v>
      </c>
      <c r="X18" s="27"/>
      <c r="Y18" s="27"/>
      <c r="Z18" s="27"/>
      <c r="AA18" s="27"/>
      <c r="AB18" s="27"/>
      <c r="AC18" s="27"/>
      <c r="AD18" s="27">
        <v>0.10701910000000001</v>
      </c>
      <c r="AE18" s="27"/>
      <c r="AF18" s="27">
        <v>0.1194336</v>
      </c>
      <c r="AG18" s="27"/>
      <c r="AH18" s="27">
        <v>4.412986E-2</v>
      </c>
      <c r="AI18" s="27">
        <v>1.7114379999999998E-2</v>
      </c>
      <c r="AJ18" s="27"/>
      <c r="AK18" s="27" t="s">
        <v>302</v>
      </c>
      <c r="AL18" s="27"/>
      <c r="AM18" s="27"/>
      <c r="AN18" s="27">
        <v>3.125704E-2</v>
      </c>
      <c r="AO18" s="27"/>
      <c r="AP18" s="27">
        <v>4.3743699999999998E-3</v>
      </c>
      <c r="AQ18" s="27">
        <v>1.6726209999999998E-2</v>
      </c>
      <c r="AR18" s="27">
        <v>3.252215E-2</v>
      </c>
      <c r="AS18" s="27">
        <v>4.0799460000000003E-2</v>
      </c>
      <c r="AT18" s="27">
        <v>2.4852039999999999E-2</v>
      </c>
      <c r="AU18" s="27"/>
      <c r="AV18" s="27"/>
      <c r="AW18" s="27"/>
      <c r="AX18" s="27" t="s">
        <v>302</v>
      </c>
      <c r="AY18" s="27">
        <v>2.3630160000000001E-2</v>
      </c>
      <c r="AZ18" s="27">
        <v>0.1064855</v>
      </c>
      <c r="BA18" s="27">
        <v>4.0243090000000002E-2</v>
      </c>
      <c r="BB18" s="27">
        <v>9.2323500000000003E-3</v>
      </c>
    </row>
    <row r="19" spans="1:54" x14ac:dyDescent="0.25">
      <c r="A19">
        <v>1981</v>
      </c>
      <c r="B19" s="27">
        <v>9.8108120000000004E-3</v>
      </c>
      <c r="C19" s="27"/>
      <c r="D19" s="27"/>
      <c r="E19" s="27"/>
      <c r="F19" s="27">
        <v>4.9532989999999999E-2</v>
      </c>
      <c r="G19" s="31">
        <v>2.1508929999999999E-2</v>
      </c>
      <c r="H19" s="31">
        <v>3.015663E-2</v>
      </c>
      <c r="I19" s="31">
        <v>8.2583229999999997E-3</v>
      </c>
      <c r="J19" s="31"/>
      <c r="K19" s="31">
        <v>0.13629830000000001</v>
      </c>
      <c r="L19" s="31"/>
      <c r="M19" s="31"/>
      <c r="N19" s="31"/>
      <c r="O19" s="31"/>
      <c r="P19" s="31"/>
      <c r="Q19" s="31"/>
      <c r="R19" s="27"/>
      <c r="S19" s="27"/>
      <c r="T19" s="27">
        <v>3.5312690000000001E-2</v>
      </c>
      <c r="U19" s="27"/>
      <c r="V19" s="27"/>
      <c r="W19" s="27">
        <v>0.18463830000000001</v>
      </c>
      <c r="X19" s="27"/>
      <c r="Y19" s="27"/>
      <c r="Z19" s="27"/>
      <c r="AA19" s="27"/>
      <c r="AB19" s="27"/>
      <c r="AC19" s="27">
        <v>2.8178180000000001E-3</v>
      </c>
      <c r="AD19" s="27">
        <v>2.9899479999999999E-2</v>
      </c>
      <c r="AE19" s="27"/>
      <c r="AF19" s="27" t="s">
        <v>302</v>
      </c>
      <c r="AG19" s="27"/>
      <c r="AH19" s="27">
        <v>2.3721269999999999E-2</v>
      </c>
      <c r="AI19" s="27">
        <v>1.6900200000000001E-2</v>
      </c>
      <c r="AJ19" s="27"/>
      <c r="AK19" s="27" t="s">
        <v>302</v>
      </c>
      <c r="AL19" s="27"/>
      <c r="AM19" s="27"/>
      <c r="AN19" s="27">
        <v>1.082981E-2</v>
      </c>
      <c r="AO19" s="27"/>
      <c r="AP19" s="27">
        <v>1.287583E-2</v>
      </c>
      <c r="AQ19" s="27">
        <v>8.7715840000000007E-3</v>
      </c>
      <c r="AR19" s="27" t="s">
        <v>302</v>
      </c>
      <c r="AS19" s="27">
        <v>5.7327469999999998E-3</v>
      </c>
      <c r="AT19" s="27">
        <v>3.3991189999999998E-2</v>
      </c>
      <c r="AU19" s="27"/>
      <c r="AV19" s="27"/>
      <c r="AW19" s="27"/>
      <c r="AX19" s="27" t="s">
        <v>302</v>
      </c>
      <c r="AY19" s="27">
        <v>1.9996799999999999E-2</v>
      </c>
      <c r="AZ19" s="27">
        <v>0.1458082</v>
      </c>
      <c r="BA19" s="27">
        <v>5.5706459999999999E-2</v>
      </c>
      <c r="BB19" s="27">
        <v>4.6502269999999998E-3</v>
      </c>
    </row>
    <row r="20" spans="1:54" x14ac:dyDescent="0.25">
      <c r="A20">
        <v>1982</v>
      </c>
      <c r="B20" s="27">
        <v>1.648119E-2</v>
      </c>
      <c r="C20" s="27"/>
      <c r="D20" s="27"/>
      <c r="E20" s="27"/>
      <c r="F20" s="27">
        <v>3.5106409999999998E-2</v>
      </c>
      <c r="G20" s="31">
        <v>8.6724379999999993E-3</v>
      </c>
      <c r="H20" s="31">
        <v>7.6857620000000001E-2</v>
      </c>
      <c r="I20" s="31">
        <v>1.861436E-2</v>
      </c>
      <c r="J20" s="31"/>
      <c r="K20" s="31" t="s">
        <v>302</v>
      </c>
      <c r="L20" s="31">
        <v>0.30550769999999999</v>
      </c>
      <c r="M20" s="31">
        <v>0.23967079999999999</v>
      </c>
      <c r="N20" s="31"/>
      <c r="O20" s="31"/>
      <c r="P20" s="31"/>
      <c r="Q20" s="31"/>
      <c r="R20" s="27"/>
      <c r="S20" s="27"/>
      <c r="T20" s="27">
        <v>1.8716119999999999E-2</v>
      </c>
      <c r="U20" s="27"/>
      <c r="V20" s="27"/>
      <c r="W20" s="27">
        <v>0.1466228</v>
      </c>
      <c r="X20" s="27"/>
      <c r="Y20" s="27"/>
      <c r="Z20" s="27"/>
      <c r="AA20" s="27"/>
      <c r="AB20" s="27"/>
      <c r="AC20" s="27">
        <v>5.1412619999999997E-3</v>
      </c>
      <c r="AD20" s="27">
        <v>5.2582139999999999E-2</v>
      </c>
      <c r="AE20" s="27"/>
      <c r="AF20" s="27" t="s">
        <v>302</v>
      </c>
      <c r="AG20" s="27"/>
      <c r="AH20" s="27">
        <v>3.797553E-2</v>
      </c>
      <c r="AI20" s="27">
        <v>9.5408669999999998E-3</v>
      </c>
      <c r="AJ20" s="27"/>
      <c r="AK20" s="27" t="s">
        <v>302</v>
      </c>
      <c r="AL20" s="27"/>
      <c r="AM20" s="27"/>
      <c r="AN20" s="27">
        <v>7.482687E-3</v>
      </c>
      <c r="AO20" s="27"/>
      <c r="AP20" s="27">
        <v>6.5730600000000004E-3</v>
      </c>
      <c r="AQ20" s="27">
        <v>8.7504000000000002E-3</v>
      </c>
      <c r="AR20" s="27" t="s">
        <v>302</v>
      </c>
      <c r="AS20" s="27">
        <v>1.057311E-2</v>
      </c>
      <c r="AT20" s="27">
        <v>4.1231869999999997E-2</v>
      </c>
      <c r="AU20" s="27"/>
      <c r="AV20" s="27"/>
      <c r="AW20" s="27"/>
      <c r="AX20" s="27" t="s">
        <v>302</v>
      </c>
      <c r="AY20" s="27">
        <v>1.9130319999999999E-2</v>
      </c>
      <c r="AZ20" s="27">
        <v>5.3933300000000003E-2</v>
      </c>
      <c r="BA20" s="27" t="s">
        <v>302</v>
      </c>
      <c r="BB20" s="27">
        <v>3.7003179999999997E-2</v>
      </c>
    </row>
    <row r="21" spans="1:54" x14ac:dyDescent="0.25">
      <c r="A21">
        <v>1983</v>
      </c>
      <c r="B21" s="27">
        <v>2.464483E-2</v>
      </c>
      <c r="C21" s="27"/>
      <c r="D21" s="27"/>
      <c r="E21" s="27"/>
      <c r="F21" s="27">
        <v>1.716492E-2</v>
      </c>
      <c r="G21" s="31">
        <v>7.4857869999999998E-3</v>
      </c>
      <c r="H21" s="31">
        <v>4.2263130000000003E-2</v>
      </c>
      <c r="I21" s="31">
        <v>2.98602E-2</v>
      </c>
      <c r="J21" s="31"/>
      <c r="K21" s="31">
        <v>9.3952730000000009E-3</v>
      </c>
      <c r="L21" s="31">
        <v>5.0261819999999999E-2</v>
      </c>
      <c r="M21" s="31">
        <v>3.8049380000000001E-2</v>
      </c>
      <c r="N21" s="31"/>
      <c r="O21" s="31"/>
      <c r="P21" s="31"/>
      <c r="Q21" s="31"/>
      <c r="R21" s="27"/>
      <c r="S21" s="27"/>
      <c r="T21" s="27">
        <v>0.1314303</v>
      </c>
      <c r="U21" s="27"/>
      <c r="V21" s="27"/>
      <c r="W21" s="27">
        <v>0.17292189999999999</v>
      </c>
      <c r="X21" s="27">
        <v>2.399188E-2</v>
      </c>
      <c r="Y21" s="27"/>
      <c r="Z21" s="27"/>
      <c r="AA21" s="27">
        <v>4.0042990000000001E-2</v>
      </c>
      <c r="AB21" s="27"/>
      <c r="AC21" s="27">
        <v>1.595073E-2</v>
      </c>
      <c r="AD21" s="27">
        <v>5.6025239999999997E-2</v>
      </c>
      <c r="AE21" s="27"/>
      <c r="AF21" s="27" t="s">
        <v>302</v>
      </c>
      <c r="AG21" s="27"/>
      <c r="AH21" s="27">
        <v>2.2475709999999999E-2</v>
      </c>
      <c r="AI21" s="27" t="s">
        <v>302</v>
      </c>
      <c r="AJ21" s="27"/>
      <c r="AK21" s="27" t="s">
        <v>302</v>
      </c>
      <c r="AL21" s="27">
        <v>2.3192150000000002E-2</v>
      </c>
      <c r="AM21" s="27"/>
      <c r="AN21" s="27">
        <v>9.157274E-3</v>
      </c>
      <c r="AO21" s="27"/>
      <c r="AP21" s="27">
        <v>9.3138779999999994E-3</v>
      </c>
      <c r="AQ21" s="27">
        <v>1.112923E-2</v>
      </c>
      <c r="AR21" s="27">
        <v>2.836398E-2</v>
      </c>
      <c r="AS21" s="27">
        <v>3.610965E-2</v>
      </c>
      <c r="AT21" s="27">
        <v>5.7464359999999999E-2</v>
      </c>
      <c r="AU21" s="27"/>
      <c r="AV21" s="27"/>
      <c r="AW21" s="27"/>
      <c r="AX21" s="27" t="s">
        <v>302</v>
      </c>
      <c r="AY21" s="27">
        <v>2.5960179999999999E-2</v>
      </c>
      <c r="AZ21" s="27">
        <v>1.0413749999999999E-2</v>
      </c>
      <c r="BA21" s="27">
        <v>6.9657259999999999E-2</v>
      </c>
      <c r="BB21" s="27" t="s">
        <v>302</v>
      </c>
    </row>
    <row r="22" spans="1:54" x14ac:dyDescent="0.25">
      <c r="A22">
        <v>1984</v>
      </c>
      <c r="B22" s="27" t="s">
        <v>302</v>
      </c>
      <c r="C22" s="27"/>
      <c r="D22" s="27"/>
      <c r="E22" s="27"/>
      <c r="F22" s="27">
        <v>1.175871E-3</v>
      </c>
      <c r="G22" s="31">
        <v>5.2450309999999998E-3</v>
      </c>
      <c r="H22" s="31">
        <v>3.6843910000000001E-2</v>
      </c>
      <c r="I22" s="31">
        <v>2.6324110000000001E-2</v>
      </c>
      <c r="J22" s="31"/>
      <c r="K22" s="31" t="s">
        <v>302</v>
      </c>
      <c r="L22" s="31">
        <v>9.4609570000000004E-2</v>
      </c>
      <c r="M22" s="31">
        <v>1.0279659999999999E-2</v>
      </c>
      <c r="N22" s="31"/>
      <c r="O22" s="31"/>
      <c r="P22" s="31"/>
      <c r="Q22" s="31"/>
      <c r="R22" s="27"/>
      <c r="S22" s="27"/>
      <c r="T22" s="27" t="s">
        <v>302</v>
      </c>
      <c r="U22" s="27"/>
      <c r="V22" s="27">
        <v>0.1321727</v>
      </c>
      <c r="W22" s="27">
        <v>0.2304081</v>
      </c>
      <c r="X22" s="27">
        <v>1.1384419999999999E-2</v>
      </c>
      <c r="Y22" s="27"/>
      <c r="Z22" s="27"/>
      <c r="AA22" s="27">
        <v>1.4807590000000001E-2</v>
      </c>
      <c r="AB22" s="27"/>
      <c r="AC22" s="27">
        <v>1.322657E-2</v>
      </c>
      <c r="AD22" s="27">
        <v>8.730976E-2</v>
      </c>
      <c r="AE22" s="27"/>
      <c r="AF22" s="27" t="s">
        <v>302</v>
      </c>
      <c r="AG22" s="27"/>
      <c r="AH22" s="27">
        <v>2.0919489999999999E-2</v>
      </c>
      <c r="AI22" s="27" t="s">
        <v>302</v>
      </c>
      <c r="AJ22" s="27"/>
      <c r="AK22" s="27" t="s">
        <v>302</v>
      </c>
      <c r="AL22" s="27">
        <v>1.771381E-2</v>
      </c>
      <c r="AM22" s="27"/>
      <c r="AN22" s="27">
        <v>4.1024770000000002E-2</v>
      </c>
      <c r="AO22" s="27"/>
      <c r="AP22" s="27">
        <v>2.715853E-2</v>
      </c>
      <c r="AQ22" s="27">
        <v>3.437266E-3</v>
      </c>
      <c r="AR22" s="27">
        <v>3.1584620000000001E-2</v>
      </c>
      <c r="AS22" s="27">
        <v>4.013417E-3</v>
      </c>
      <c r="AT22" s="27">
        <v>9.219171E-3</v>
      </c>
      <c r="AU22" s="27"/>
      <c r="AV22" s="27"/>
      <c r="AW22" s="27"/>
      <c r="AX22" s="27">
        <v>5.2529619999999999E-3</v>
      </c>
      <c r="AY22" s="27">
        <v>6.0582690000000002E-2</v>
      </c>
      <c r="AZ22" s="27">
        <v>0.32902769999999998</v>
      </c>
      <c r="BA22" s="27">
        <v>7.5483469999999997E-2</v>
      </c>
      <c r="BB22" s="27" t="s">
        <v>302</v>
      </c>
    </row>
    <row r="23" spans="1:54" x14ac:dyDescent="0.25">
      <c r="A23">
        <v>1985</v>
      </c>
      <c r="B23" s="27">
        <v>1.2612689999999999E-2</v>
      </c>
      <c r="C23" s="27"/>
      <c r="D23" s="27"/>
      <c r="E23" s="27"/>
      <c r="F23" s="27">
        <v>4.3914370000000001E-2</v>
      </c>
      <c r="G23" s="31">
        <v>7.4816020000000004E-3</v>
      </c>
      <c r="H23" s="31">
        <v>4.629664E-2</v>
      </c>
      <c r="I23" s="31">
        <v>4.2132059999999997E-3</v>
      </c>
      <c r="J23" s="31"/>
      <c r="K23" s="31" t="s">
        <v>302</v>
      </c>
      <c r="L23" s="31">
        <v>0.13091559999999999</v>
      </c>
      <c r="M23" s="31">
        <v>1.0610990000000001E-2</v>
      </c>
      <c r="N23" s="31"/>
      <c r="O23" s="31"/>
      <c r="P23" s="31">
        <v>6.7009219999999994E-2</v>
      </c>
      <c r="Q23" s="31"/>
      <c r="R23" s="27"/>
      <c r="S23" s="27"/>
      <c r="T23" s="27" t="s">
        <v>302</v>
      </c>
      <c r="U23" s="27"/>
      <c r="V23" s="27">
        <v>8.6796070000000003E-2</v>
      </c>
      <c r="W23" s="27">
        <v>0.1524356</v>
      </c>
      <c r="X23" s="27" t="s">
        <v>302</v>
      </c>
      <c r="Y23" s="27"/>
      <c r="Z23" s="27"/>
      <c r="AA23" s="27">
        <v>5.7836140000000003E-3</v>
      </c>
      <c r="AB23" s="27"/>
      <c r="AC23" s="27" t="s">
        <v>302</v>
      </c>
      <c r="AD23" s="27">
        <v>8.1750310000000007E-2</v>
      </c>
      <c r="AE23" s="27"/>
      <c r="AF23" s="27" t="s">
        <v>302</v>
      </c>
      <c r="AG23" s="27"/>
      <c r="AH23" s="27">
        <v>3.844243E-2</v>
      </c>
      <c r="AI23" s="27" t="s">
        <v>302</v>
      </c>
      <c r="AJ23" s="27"/>
      <c r="AK23" s="27" t="s">
        <v>302</v>
      </c>
      <c r="AL23" s="27">
        <v>2.134581E-2</v>
      </c>
      <c r="AM23" s="27"/>
      <c r="AN23" s="27" t="s">
        <v>302</v>
      </c>
      <c r="AO23" s="27"/>
      <c r="AP23" s="27">
        <v>3.5401790000000002E-2</v>
      </c>
      <c r="AQ23" s="27">
        <v>9.5856029999999995E-2</v>
      </c>
      <c r="AR23" s="27">
        <v>4.3395019999999999E-2</v>
      </c>
      <c r="AS23" s="27">
        <v>1.2010090000000001E-3</v>
      </c>
      <c r="AT23" s="27">
        <v>2.949922E-2</v>
      </c>
      <c r="AU23" s="27"/>
      <c r="AV23" s="27">
        <v>2.057339E-2</v>
      </c>
      <c r="AW23" s="27"/>
      <c r="AX23" s="27">
        <v>6.0521489999999997E-3</v>
      </c>
      <c r="AY23" s="27">
        <v>5.8882150000000001E-2</v>
      </c>
      <c r="AZ23" s="27">
        <v>0.17402229999999999</v>
      </c>
      <c r="BA23" s="27">
        <v>9.1027860000000002E-2</v>
      </c>
      <c r="BB23" s="27" t="s">
        <v>302</v>
      </c>
    </row>
    <row r="24" spans="1:54" x14ac:dyDescent="0.25">
      <c r="A24">
        <v>1986</v>
      </c>
      <c r="B24" s="27">
        <v>1.6197610000000001E-2</v>
      </c>
      <c r="C24" s="27"/>
      <c r="D24" s="27"/>
      <c r="E24" s="27"/>
      <c r="F24" s="27">
        <v>4.209922E-2</v>
      </c>
      <c r="G24" s="31">
        <v>2.2513339999999998E-3</v>
      </c>
      <c r="H24" s="31">
        <v>1.2675779999999999E-2</v>
      </c>
      <c r="I24" s="31">
        <v>4.4199039999999997E-3</v>
      </c>
      <c r="J24" s="31">
        <v>2.6709299999999998E-2</v>
      </c>
      <c r="K24" s="31" t="s">
        <v>302</v>
      </c>
      <c r="L24" s="31">
        <v>3.9773639999999999E-2</v>
      </c>
      <c r="M24" s="31">
        <v>1.3753980000000001E-2</v>
      </c>
      <c r="N24" s="31"/>
      <c r="O24" s="31"/>
      <c r="P24" s="31">
        <v>4.8967490000000002E-2</v>
      </c>
      <c r="Q24" s="31"/>
      <c r="R24" s="27"/>
      <c r="S24" s="27"/>
      <c r="T24" s="27" t="s">
        <v>302</v>
      </c>
      <c r="U24" s="27"/>
      <c r="V24" s="27">
        <v>7.3343599999999995E-2</v>
      </c>
      <c r="W24" s="27">
        <v>0.1039607</v>
      </c>
      <c r="X24" s="27">
        <v>3.6015470000000001E-2</v>
      </c>
      <c r="Y24" s="27"/>
      <c r="Z24" s="27"/>
      <c r="AA24" s="27">
        <v>1.5586340000000001E-2</v>
      </c>
      <c r="AB24" s="27"/>
      <c r="AC24" s="27" t="s">
        <v>302</v>
      </c>
      <c r="AD24" s="27"/>
      <c r="AE24" s="27"/>
      <c r="AF24" s="27">
        <v>7.5454240000000002E-3</v>
      </c>
      <c r="AG24" s="27"/>
      <c r="AH24" s="27">
        <v>1.099199E-2</v>
      </c>
      <c r="AI24" s="27" t="s">
        <v>302</v>
      </c>
      <c r="AJ24" s="27"/>
      <c r="AK24" s="27" t="s">
        <v>302</v>
      </c>
      <c r="AL24" s="27">
        <v>5.9032920000000001E-3</v>
      </c>
      <c r="AM24" s="27">
        <v>5.4459410000000001E-3</v>
      </c>
      <c r="AN24" s="27">
        <v>2.9891540000000001E-2</v>
      </c>
      <c r="AO24" s="27">
        <v>2.5723260000000002E-3</v>
      </c>
      <c r="AP24" s="27">
        <v>7.3851439999999997E-3</v>
      </c>
      <c r="AQ24" s="27">
        <v>5.7962710000000004E-3</v>
      </c>
      <c r="AR24" s="27">
        <v>4.3251989999999997E-2</v>
      </c>
      <c r="AS24" s="27">
        <v>3.524704E-3</v>
      </c>
      <c r="AT24" s="27">
        <v>4.2522909999999997E-2</v>
      </c>
      <c r="AU24" s="27"/>
      <c r="AV24" s="27" t="s">
        <v>302</v>
      </c>
      <c r="AW24" s="27">
        <v>2.4450329999999999E-2</v>
      </c>
      <c r="AX24" s="27">
        <v>2.1942219999999998E-2</v>
      </c>
      <c r="AY24" s="27">
        <v>1.7327990000000001E-2</v>
      </c>
      <c r="AZ24" s="27">
        <v>0.22015219999999999</v>
      </c>
      <c r="BA24" s="27">
        <v>1.947859E-2</v>
      </c>
      <c r="BB24" s="27">
        <v>2.8560559999999999E-2</v>
      </c>
    </row>
    <row r="25" spans="1:54" x14ac:dyDescent="0.25">
      <c r="A25">
        <v>1987</v>
      </c>
      <c r="B25" s="27">
        <v>9.3436319999999993E-3</v>
      </c>
      <c r="C25" s="27"/>
      <c r="D25" s="27">
        <v>9.5281600000000008E-3</v>
      </c>
      <c r="E25" s="27"/>
      <c r="F25" s="27">
        <v>9.5633209999999996E-2</v>
      </c>
      <c r="G25" s="31">
        <v>7.6152920000000001E-3</v>
      </c>
      <c r="H25" s="31">
        <v>2.4927120000000001E-2</v>
      </c>
      <c r="I25" s="31">
        <v>1.3086270000000001E-2</v>
      </c>
      <c r="J25" s="31" t="s">
        <v>302</v>
      </c>
      <c r="K25" s="31" t="s">
        <v>302</v>
      </c>
      <c r="L25" s="31">
        <v>0.28635050000000001</v>
      </c>
      <c r="M25" s="31">
        <v>7.2244859999999994E-2</v>
      </c>
      <c r="N25" s="31"/>
      <c r="O25" s="31">
        <v>3.8327710000000001E-2</v>
      </c>
      <c r="P25" s="31">
        <v>4.7516969999999999E-2</v>
      </c>
      <c r="Q25" s="31"/>
      <c r="R25" s="27"/>
      <c r="S25" s="27"/>
      <c r="T25" s="27" t="s">
        <v>302</v>
      </c>
      <c r="U25" s="27"/>
      <c r="V25" s="27">
        <v>1.8374890000000001E-2</v>
      </c>
      <c r="W25" s="27">
        <v>5.7364150000000003E-2</v>
      </c>
      <c r="X25" s="27" t="s">
        <v>302</v>
      </c>
      <c r="Y25" s="27"/>
      <c r="Z25" s="27">
        <v>6.6857560000000002E-3</v>
      </c>
      <c r="AA25" s="27">
        <v>7.5066720000000003E-2</v>
      </c>
      <c r="AB25" s="27"/>
      <c r="AC25" s="27">
        <v>3.6704319999999999E-2</v>
      </c>
      <c r="AD25" s="27"/>
      <c r="AE25" s="27"/>
      <c r="AF25" s="27">
        <v>5.8297929999999998E-2</v>
      </c>
      <c r="AG25" s="27"/>
      <c r="AH25" s="27">
        <v>5.4755959999999999E-2</v>
      </c>
      <c r="AI25" s="27">
        <v>5.7610399999999999E-2</v>
      </c>
      <c r="AJ25" s="27">
        <v>2.2151029999999999E-2</v>
      </c>
      <c r="AK25" s="27" t="s">
        <v>302</v>
      </c>
      <c r="AL25" s="27">
        <v>2.929727E-3</v>
      </c>
      <c r="AM25" s="27">
        <v>2.4826440000000002E-2</v>
      </c>
      <c r="AN25" s="27">
        <v>3.8927320000000001E-2</v>
      </c>
      <c r="AO25" s="27">
        <v>1.929074E-3</v>
      </c>
      <c r="AP25" s="27">
        <v>4.69127E-3</v>
      </c>
      <c r="AQ25" s="27">
        <v>2.7645389999999999E-3</v>
      </c>
      <c r="AR25" s="27">
        <v>5.1686450000000002E-2</v>
      </c>
      <c r="AS25" s="27">
        <v>1.176573E-2</v>
      </c>
      <c r="AT25" s="27">
        <v>4.9621899999999997E-2</v>
      </c>
      <c r="AU25" s="27">
        <v>1.5775890000000001E-2</v>
      </c>
      <c r="AV25" s="27">
        <v>1.125429E-2</v>
      </c>
      <c r="AW25" s="27" t="s">
        <v>302</v>
      </c>
      <c r="AX25" s="27">
        <v>4.2131010000000003E-3</v>
      </c>
      <c r="AY25" s="27">
        <v>8.3858309999999998E-3</v>
      </c>
      <c r="AZ25" s="27">
        <v>7.4162359999999997E-2</v>
      </c>
      <c r="BA25" s="27">
        <v>5.413287E-2</v>
      </c>
      <c r="BB25" s="27">
        <v>1.5976400000000002E-2</v>
      </c>
    </row>
    <row r="26" spans="1:54" x14ac:dyDescent="0.25">
      <c r="A26">
        <v>1988</v>
      </c>
      <c r="B26" s="27">
        <v>2.0759910000000001E-3</v>
      </c>
      <c r="C26" s="27"/>
      <c r="D26" s="27">
        <v>1.4608700000000001E-2</v>
      </c>
      <c r="E26" s="27"/>
      <c r="F26" s="27">
        <v>9.7008490000000003E-2</v>
      </c>
      <c r="G26" s="31">
        <v>2.20367E-3</v>
      </c>
      <c r="H26" s="31">
        <v>1.261548E-2</v>
      </c>
      <c r="I26" s="31">
        <v>5.236933E-3</v>
      </c>
      <c r="J26" s="31">
        <v>3.3353540000000001E-2</v>
      </c>
      <c r="K26" s="31">
        <v>4.7832220000000002E-3</v>
      </c>
      <c r="L26" s="31">
        <v>6.9014699999999998E-2</v>
      </c>
      <c r="M26" s="31">
        <v>2.6305579999999999E-2</v>
      </c>
      <c r="N26" s="31">
        <v>4.2477859999999999E-3</v>
      </c>
      <c r="O26" s="31">
        <v>7.4009660000000001E-3</v>
      </c>
      <c r="P26" s="31">
        <v>3.5123010000000003E-2</v>
      </c>
      <c r="Q26" s="31"/>
      <c r="R26" s="27"/>
      <c r="S26" s="27"/>
      <c r="T26" s="27" t="s">
        <v>302</v>
      </c>
      <c r="U26" s="27"/>
      <c r="V26" s="27">
        <v>0.10531840000000001</v>
      </c>
      <c r="W26" s="27">
        <v>0.1229901</v>
      </c>
      <c r="X26" s="27">
        <v>9.8714229999999998E-4</v>
      </c>
      <c r="Y26" s="27"/>
      <c r="Z26" s="27" t="s">
        <v>302</v>
      </c>
      <c r="AA26" s="27">
        <v>1.6850190000000001E-2</v>
      </c>
      <c r="AB26" s="27"/>
      <c r="AC26" s="27">
        <v>2.5516710000000001E-2</v>
      </c>
      <c r="AD26" s="27"/>
      <c r="AE26" s="27"/>
      <c r="AF26" s="27">
        <v>1.5643319999999999E-2</v>
      </c>
      <c r="AG26" s="27"/>
      <c r="AH26" s="27">
        <v>7.9776429999999995E-3</v>
      </c>
      <c r="AI26" s="27">
        <v>0.14462649999999999</v>
      </c>
      <c r="AJ26" s="27">
        <v>3.4406600000000002E-2</v>
      </c>
      <c r="AK26" s="27" t="s">
        <v>302</v>
      </c>
      <c r="AL26" s="27" t="s">
        <v>302</v>
      </c>
      <c r="AM26" s="27">
        <v>2.5949900000000001E-2</v>
      </c>
      <c r="AN26" s="27">
        <v>3.3024079999999997E-2</v>
      </c>
      <c r="AO26" s="27">
        <v>9.4550329999999998E-3</v>
      </c>
      <c r="AP26" s="27">
        <v>1.4117890000000001E-3</v>
      </c>
      <c r="AQ26" s="27">
        <v>3.5281779999999999E-3</v>
      </c>
      <c r="AR26" s="27">
        <v>2.2674799999999998E-2</v>
      </c>
      <c r="AS26" s="27">
        <v>8.4806729999999993E-3</v>
      </c>
      <c r="AT26" s="27">
        <v>6.3390929999999998E-2</v>
      </c>
      <c r="AU26" s="27">
        <v>4.1063799999999998E-3</v>
      </c>
      <c r="AV26" s="27">
        <v>7.9565050000000002E-4</v>
      </c>
      <c r="AW26" s="27">
        <v>4.580977E-2</v>
      </c>
      <c r="AX26" s="27">
        <v>1.282518E-2</v>
      </c>
      <c r="AY26" s="27">
        <v>1.7307119999999999E-3</v>
      </c>
      <c r="AZ26" s="27">
        <v>3.0688719999999999E-2</v>
      </c>
      <c r="BA26" s="27">
        <v>4.9882259999999998E-2</v>
      </c>
      <c r="BB26" s="27">
        <v>3.1775669999999999E-2</v>
      </c>
    </row>
    <row r="27" spans="1:54" x14ac:dyDescent="0.25">
      <c r="A27">
        <v>1989</v>
      </c>
      <c r="B27" s="27">
        <v>1.736412E-2</v>
      </c>
      <c r="C27" s="27"/>
      <c r="D27" s="27">
        <v>2.4361250000000001E-2</v>
      </c>
      <c r="E27" s="27"/>
      <c r="F27" s="27">
        <v>0.12971150000000001</v>
      </c>
      <c r="G27" s="31">
        <v>4.8822620000000001E-3</v>
      </c>
      <c r="H27" s="31">
        <v>1.145988E-2</v>
      </c>
      <c r="I27" s="31">
        <v>1.128464E-2</v>
      </c>
      <c r="J27" s="31">
        <v>5.5695099999999997E-2</v>
      </c>
      <c r="K27" s="31">
        <v>2.6235990000000001E-2</v>
      </c>
      <c r="L27" s="31">
        <v>0.28401409999999999</v>
      </c>
      <c r="M27" s="31">
        <v>0.108545</v>
      </c>
      <c r="N27" s="31">
        <v>1.146088E-2</v>
      </c>
      <c r="O27" s="31">
        <v>3.1978819999999998E-2</v>
      </c>
      <c r="P27" s="31">
        <v>1.348272E-2</v>
      </c>
      <c r="Q27" s="31"/>
      <c r="R27" s="27"/>
      <c r="S27" s="27"/>
      <c r="T27" s="27" t="s">
        <v>302</v>
      </c>
      <c r="U27" s="27"/>
      <c r="V27" s="27" t="s">
        <v>302</v>
      </c>
      <c r="W27" s="27">
        <v>6.1673720000000001E-2</v>
      </c>
      <c r="X27" s="27">
        <v>3.5344650000000001E-3</v>
      </c>
      <c r="Y27" s="27"/>
      <c r="Z27" s="27" t="s">
        <v>302</v>
      </c>
      <c r="AA27" s="27">
        <v>2.4049129999999998E-2</v>
      </c>
      <c r="AB27" s="27"/>
      <c r="AC27" s="27">
        <v>3.3084599999999999E-2</v>
      </c>
      <c r="AD27" s="27"/>
      <c r="AE27" s="27"/>
      <c r="AF27" s="27">
        <v>7.7642249999999996E-3</v>
      </c>
      <c r="AG27" s="27"/>
      <c r="AH27" s="27">
        <v>1.426989E-2</v>
      </c>
      <c r="AI27" s="27">
        <v>3.1426879999999998E-3</v>
      </c>
      <c r="AJ27" s="27">
        <v>2.0280690000000001E-2</v>
      </c>
      <c r="AK27" s="27" t="s">
        <v>302</v>
      </c>
      <c r="AL27" s="27">
        <v>2.0534660000000001E-4</v>
      </c>
      <c r="AM27" s="27" t="s">
        <v>302</v>
      </c>
      <c r="AN27" s="27">
        <v>1.300195E-2</v>
      </c>
      <c r="AO27" s="27" t="s">
        <v>302</v>
      </c>
      <c r="AP27" s="27">
        <v>3.479266E-3</v>
      </c>
      <c r="AQ27" s="27">
        <v>4.1948740000000003E-3</v>
      </c>
      <c r="AR27" s="27">
        <v>2.147814E-2</v>
      </c>
      <c r="AS27" s="27">
        <v>1.324095E-2</v>
      </c>
      <c r="AT27" s="27">
        <v>4.311048E-2</v>
      </c>
      <c r="AU27" s="27">
        <v>5.4102999999999998E-3</v>
      </c>
      <c r="AV27" s="27">
        <v>9.4744290000000004E-4</v>
      </c>
      <c r="AW27" s="27">
        <v>2.4148280000000001E-2</v>
      </c>
      <c r="AX27" s="27">
        <v>6.1949379999999997E-3</v>
      </c>
      <c r="AY27" s="27">
        <v>4.3775799999999998E-3</v>
      </c>
      <c r="AZ27" s="27">
        <v>2.5234739999999999E-2</v>
      </c>
      <c r="BA27" s="27">
        <v>1.8432810000000001E-2</v>
      </c>
      <c r="BB27" s="27">
        <v>3.4618100000000001E-3</v>
      </c>
    </row>
    <row r="28" spans="1:54" x14ac:dyDescent="0.25">
      <c r="A28">
        <v>1990</v>
      </c>
      <c r="B28" s="27">
        <v>4.0264460000000004E-3</v>
      </c>
      <c r="C28" s="27"/>
      <c r="D28" s="27">
        <v>2.743725E-2</v>
      </c>
      <c r="E28" s="27"/>
      <c r="F28" s="27">
        <v>9.8691390000000004E-2</v>
      </c>
      <c r="G28" s="31">
        <v>6.7502769999999998E-3</v>
      </c>
      <c r="H28" s="31">
        <v>2.2505020000000001E-3</v>
      </c>
      <c r="I28" s="31">
        <v>6.8672330000000004E-3</v>
      </c>
      <c r="J28" s="31">
        <v>6.3710260000000005E-2</v>
      </c>
      <c r="K28" s="31">
        <v>4.8966860000000001E-2</v>
      </c>
      <c r="L28" s="31">
        <v>0.21411089999999999</v>
      </c>
      <c r="M28" s="31">
        <v>7.2070679999999998E-2</v>
      </c>
      <c r="N28" s="31">
        <v>1.96968E-2</v>
      </c>
      <c r="O28" s="31">
        <v>1.550266E-2</v>
      </c>
      <c r="P28" s="31">
        <v>1.0134209999999999E-2</v>
      </c>
      <c r="Q28" s="31"/>
      <c r="R28" s="27"/>
      <c r="S28" s="27"/>
      <c r="T28" s="27" t="s">
        <v>302</v>
      </c>
      <c r="U28" s="27"/>
      <c r="V28" s="27" t="s">
        <v>302</v>
      </c>
      <c r="W28" s="27">
        <v>4.3881240000000002E-2</v>
      </c>
      <c r="X28" s="27">
        <v>1.2073230000000001E-2</v>
      </c>
      <c r="Y28" s="27">
        <v>2.9282599999999998E-3</v>
      </c>
      <c r="Z28" s="27" t="s">
        <v>302</v>
      </c>
      <c r="AA28" s="27" t="s">
        <v>302</v>
      </c>
      <c r="AB28" s="27"/>
      <c r="AC28" s="27">
        <v>3.5216989999999997E-2</v>
      </c>
      <c r="AD28" s="27"/>
      <c r="AE28" s="27"/>
      <c r="AF28" s="27">
        <v>7.3862329999999999E-3</v>
      </c>
      <c r="AG28" s="27"/>
      <c r="AH28" s="27">
        <v>4.3874159999999999E-3</v>
      </c>
      <c r="AI28" s="27">
        <v>3.7555419999999999E-2</v>
      </c>
      <c r="AJ28" s="27">
        <v>8.6332130000000007E-3</v>
      </c>
      <c r="AK28" s="27" t="s">
        <v>302</v>
      </c>
      <c r="AL28" s="27">
        <v>1.9757249999999998E-3</v>
      </c>
      <c r="AM28" s="27">
        <v>1.079565E-2</v>
      </c>
      <c r="AN28" s="27">
        <v>4.4922499999999997E-2</v>
      </c>
      <c r="AO28" s="27">
        <v>1.547489E-2</v>
      </c>
      <c r="AP28" s="27">
        <v>2.5915690000000002E-3</v>
      </c>
      <c r="AQ28" s="27">
        <v>1.8118639999999998E-2</v>
      </c>
      <c r="AR28" s="27">
        <v>1.462434E-2</v>
      </c>
      <c r="AS28" s="27">
        <v>1.4841129999999999E-2</v>
      </c>
      <c r="AT28" s="27">
        <v>3.0930610000000001E-2</v>
      </c>
      <c r="AU28" s="27">
        <v>1.262895E-2</v>
      </c>
      <c r="AV28" s="27">
        <v>3.9992839999999997E-3</v>
      </c>
      <c r="AW28" s="27">
        <v>4.5826140000000001E-2</v>
      </c>
      <c r="AX28" s="27">
        <v>9.137549E-4</v>
      </c>
      <c r="AY28" s="27">
        <v>9.8531929999999997E-3</v>
      </c>
      <c r="AZ28" s="27">
        <v>7.2509379999999998E-2</v>
      </c>
      <c r="BA28" s="27">
        <v>4.4044640000000003E-2</v>
      </c>
      <c r="BB28" s="27">
        <v>2.5928380000000001E-3</v>
      </c>
    </row>
    <row r="29" spans="1:54" x14ac:dyDescent="0.25">
      <c r="A29">
        <v>1991</v>
      </c>
      <c r="B29" s="27">
        <v>1.5934549999999999E-3</v>
      </c>
      <c r="C29" s="27"/>
      <c r="D29" s="27">
        <v>3.8771189999999997E-2</v>
      </c>
      <c r="E29" s="27"/>
      <c r="F29" s="27">
        <v>5.5388640000000003E-2</v>
      </c>
      <c r="G29" s="31">
        <v>2.2997120000000002E-3</v>
      </c>
      <c r="H29" s="31">
        <v>6.0002989999999997E-3</v>
      </c>
      <c r="I29" s="31">
        <v>7.739826E-3</v>
      </c>
      <c r="J29" s="31">
        <v>6.8292759999999994E-2</v>
      </c>
      <c r="K29" s="31">
        <v>5.7435470000000002E-2</v>
      </c>
      <c r="L29" s="31">
        <v>6.5109E-2</v>
      </c>
      <c r="M29" s="31">
        <v>2.1953009999999998E-2</v>
      </c>
      <c r="N29" s="31">
        <v>8.1787960000000003E-3</v>
      </c>
      <c r="O29" s="31">
        <v>3.2919030000000002E-2</v>
      </c>
      <c r="P29" s="31">
        <v>8.1312460000000003E-2</v>
      </c>
      <c r="Q29" s="31"/>
      <c r="R29" s="27"/>
      <c r="S29" s="27"/>
      <c r="T29" s="27" t="s">
        <v>302</v>
      </c>
      <c r="U29" s="27"/>
      <c r="V29" s="27" t="s">
        <v>302</v>
      </c>
      <c r="W29" s="27">
        <v>3.2048899999999998E-2</v>
      </c>
      <c r="X29" s="27">
        <v>1.54819E-2</v>
      </c>
      <c r="Y29" s="27">
        <v>6.5495780000000003E-3</v>
      </c>
      <c r="Z29" s="27" t="s">
        <v>302</v>
      </c>
      <c r="AA29" s="27" t="s">
        <v>302</v>
      </c>
      <c r="AB29" s="27"/>
      <c r="AC29" s="27">
        <v>6.5952910000000003E-2</v>
      </c>
      <c r="AD29" s="27"/>
      <c r="AE29" s="27"/>
      <c r="AF29" s="27">
        <v>2.540771E-2</v>
      </c>
      <c r="AG29" s="27"/>
      <c r="AH29" s="27">
        <v>1.9385349999999999E-2</v>
      </c>
      <c r="AI29" s="27">
        <v>9.6668229999999997E-3</v>
      </c>
      <c r="AJ29" s="27">
        <v>3.5966199999999997E-2</v>
      </c>
      <c r="AK29" s="27" t="s">
        <v>302</v>
      </c>
      <c r="AL29" s="27">
        <v>3.198963E-3</v>
      </c>
      <c r="AM29" s="27">
        <v>1.596469E-2</v>
      </c>
      <c r="AN29" s="27">
        <v>4.0653500000000002E-2</v>
      </c>
      <c r="AO29" s="27">
        <v>4.5574910000000003E-3</v>
      </c>
      <c r="AP29" s="27">
        <v>5.3453110000000002E-3</v>
      </c>
      <c r="AQ29" s="27">
        <v>4.4067239999999999E-3</v>
      </c>
      <c r="AR29" s="27">
        <v>1.89141E-2</v>
      </c>
      <c r="AS29" s="27">
        <v>3.8367689999999999E-3</v>
      </c>
      <c r="AT29" s="27">
        <v>2.8293949999999998E-2</v>
      </c>
      <c r="AU29" s="27">
        <v>1.736238E-2</v>
      </c>
      <c r="AV29" s="27" t="s">
        <v>302</v>
      </c>
      <c r="AW29" s="27" t="s">
        <v>302</v>
      </c>
      <c r="AX29" s="27">
        <v>2.3532269999999998E-3</v>
      </c>
      <c r="AY29" s="27">
        <v>2.1367170000000001E-2</v>
      </c>
      <c r="AZ29" s="27">
        <v>3.9235470000000001E-2</v>
      </c>
      <c r="BA29" s="27">
        <v>0.100922</v>
      </c>
      <c r="BB29" s="27">
        <v>4.9542230000000002E-4</v>
      </c>
    </row>
    <row r="30" spans="1:54" x14ac:dyDescent="0.25">
      <c r="A30">
        <v>1992</v>
      </c>
      <c r="B30" s="27">
        <v>2.9913539999999999E-3</v>
      </c>
      <c r="C30" s="27"/>
      <c r="D30" s="27">
        <v>4.889756E-2</v>
      </c>
      <c r="E30" s="27">
        <v>2.4200329999999999E-2</v>
      </c>
      <c r="F30" s="27">
        <v>1.110676E-2</v>
      </c>
      <c r="G30" s="31">
        <v>1.0631810000000001E-3</v>
      </c>
      <c r="H30" s="31">
        <v>6.6939160000000003E-3</v>
      </c>
      <c r="I30" s="31">
        <v>4.0960500000000004E-3</v>
      </c>
      <c r="J30" s="31">
        <v>2.718452E-2</v>
      </c>
      <c r="K30" s="31">
        <v>6.898614E-3</v>
      </c>
      <c r="L30" s="31">
        <v>1.6803350000000002E-2</v>
      </c>
      <c r="M30" s="31">
        <v>4.0256839999999999E-3</v>
      </c>
      <c r="N30" s="31">
        <v>2.4607299999999999E-2</v>
      </c>
      <c r="O30" s="31">
        <v>9.4650910000000005E-2</v>
      </c>
      <c r="P30" s="31">
        <v>9.0223190000000009E-3</v>
      </c>
      <c r="Q30" s="31"/>
      <c r="R30" s="27"/>
      <c r="S30" s="27"/>
      <c r="T30" s="27" t="s">
        <v>302</v>
      </c>
      <c r="U30" s="27"/>
      <c r="V30" s="27" t="s">
        <v>302</v>
      </c>
      <c r="W30" s="27">
        <v>4.0002540000000003E-2</v>
      </c>
      <c r="X30" s="27">
        <v>1.8536250000000001E-2</v>
      </c>
      <c r="Y30" s="27" t="s">
        <v>302</v>
      </c>
      <c r="Z30" s="27" t="s">
        <v>302</v>
      </c>
      <c r="AA30" s="27">
        <v>2.70251E-2</v>
      </c>
      <c r="AB30" s="27"/>
      <c r="AC30" s="27">
        <v>3.1347219999999999E-3</v>
      </c>
      <c r="AD30" s="27"/>
      <c r="AE30" s="27"/>
      <c r="AF30" s="27">
        <v>9.8743479999999998E-3</v>
      </c>
      <c r="AG30" s="27"/>
      <c r="AH30" s="27">
        <v>6.6394640000000003E-3</v>
      </c>
      <c r="AI30" s="27">
        <v>2.761276E-2</v>
      </c>
      <c r="AJ30" s="27" t="s">
        <v>302</v>
      </c>
      <c r="AK30" s="27" t="s">
        <v>302</v>
      </c>
      <c r="AL30" s="27">
        <v>5.6465439999999997E-4</v>
      </c>
      <c r="AM30" s="27">
        <v>1.1753710000000001E-2</v>
      </c>
      <c r="AN30" s="27">
        <v>1.0586689999999999E-2</v>
      </c>
      <c r="AO30" s="27">
        <v>6.8136770000000002E-4</v>
      </c>
      <c r="AP30" s="27">
        <v>2.101894E-3</v>
      </c>
      <c r="AQ30" s="27">
        <v>1.8843070000000001E-4</v>
      </c>
      <c r="AR30" s="27">
        <v>1.535284E-2</v>
      </c>
      <c r="AS30" s="27">
        <v>4.2692659999999999E-3</v>
      </c>
      <c r="AT30" s="27">
        <v>2.4957099999999999E-2</v>
      </c>
      <c r="AU30" s="27">
        <v>3.5450109999999998E-3</v>
      </c>
      <c r="AV30" s="27" t="s">
        <v>302</v>
      </c>
      <c r="AW30" s="27" t="s">
        <v>302</v>
      </c>
      <c r="AX30" s="27">
        <v>6.8306540000000003E-5</v>
      </c>
      <c r="AY30" s="27">
        <v>1.556609E-3</v>
      </c>
      <c r="AZ30" s="27">
        <v>3.6691649999999999E-2</v>
      </c>
      <c r="BA30" s="27">
        <v>1.079808E-2</v>
      </c>
      <c r="BB30" s="27">
        <v>1.2672709999999999E-3</v>
      </c>
    </row>
    <row r="31" spans="1:54" x14ac:dyDescent="0.25">
      <c r="A31">
        <v>1993</v>
      </c>
      <c r="B31" s="27">
        <v>9.9146719999999994E-3</v>
      </c>
      <c r="C31" s="27"/>
      <c r="D31" s="27">
        <v>2.2581219999999999E-2</v>
      </c>
      <c r="E31" s="27">
        <v>4.3320190000000001E-2</v>
      </c>
      <c r="F31" s="27">
        <v>2.7641960000000001E-4</v>
      </c>
      <c r="G31" s="31">
        <v>9.7991710000000011E-4</v>
      </c>
      <c r="H31" s="31">
        <v>2.9711310000000001E-3</v>
      </c>
      <c r="I31" s="31">
        <v>1.1678540000000001E-3</v>
      </c>
      <c r="J31" s="31">
        <v>2.5604439999999999E-2</v>
      </c>
      <c r="K31" s="31">
        <v>1.707738E-2</v>
      </c>
      <c r="L31" s="31">
        <v>5.5595230000000002E-2</v>
      </c>
      <c r="M31" s="31">
        <v>6.4714439999999998E-3</v>
      </c>
      <c r="N31" s="31">
        <v>1.6675280000000001E-2</v>
      </c>
      <c r="O31" s="31">
        <v>6.8451330000000005E-2</v>
      </c>
      <c r="P31" s="31">
        <v>3.2285330000000001E-2</v>
      </c>
      <c r="Q31" s="31"/>
      <c r="R31" s="27"/>
      <c r="S31" s="27"/>
      <c r="T31" s="27">
        <v>0.26474589999999998</v>
      </c>
      <c r="U31" s="27"/>
      <c r="V31" s="27" t="s">
        <v>302</v>
      </c>
      <c r="W31" s="27">
        <v>4.9686399999999999E-2</v>
      </c>
      <c r="X31" s="27" t="s">
        <v>302</v>
      </c>
      <c r="Y31" s="27" t="s">
        <v>302</v>
      </c>
      <c r="Z31" s="27" t="s">
        <v>302</v>
      </c>
      <c r="AA31" s="27" t="s">
        <v>302</v>
      </c>
      <c r="AB31" s="27"/>
      <c r="AC31" s="27">
        <v>9.5292229999999999E-3</v>
      </c>
      <c r="AD31" s="27"/>
      <c r="AE31" s="27"/>
      <c r="AF31" s="27">
        <v>8.7063369999999998E-3</v>
      </c>
      <c r="AG31" s="27"/>
      <c r="AH31" s="27">
        <v>3.5718760000000002E-2</v>
      </c>
      <c r="AI31" s="27">
        <v>2.5040179999999999E-2</v>
      </c>
      <c r="AJ31" s="27">
        <v>3.7840970000000002E-3</v>
      </c>
      <c r="AK31" s="27" t="s">
        <v>302</v>
      </c>
      <c r="AL31" s="27">
        <v>4.8005449999999998E-3</v>
      </c>
      <c r="AM31" s="27">
        <v>1.2241999999999999E-2</v>
      </c>
      <c r="AN31" s="27">
        <v>1.3225209999999999E-2</v>
      </c>
      <c r="AO31" s="27">
        <v>4.6001560000000002E-3</v>
      </c>
      <c r="AP31" s="27">
        <v>3.4909749999999999E-3</v>
      </c>
      <c r="AQ31" s="27">
        <v>5.2635300000000002E-4</v>
      </c>
      <c r="AR31" s="27">
        <v>1.495792E-2</v>
      </c>
      <c r="AS31" s="27">
        <v>4.3969569999999999E-3</v>
      </c>
      <c r="AT31" s="27">
        <v>1.7450759999999999E-2</v>
      </c>
      <c r="AU31" s="27">
        <v>1.453191E-2</v>
      </c>
      <c r="AV31" s="27" t="s">
        <v>302</v>
      </c>
      <c r="AW31" s="27">
        <v>1.031521E-2</v>
      </c>
      <c r="AX31" s="27">
        <v>1.128003E-2</v>
      </c>
      <c r="AY31" s="27">
        <v>7.6619339999999996E-3</v>
      </c>
      <c r="AZ31" s="27">
        <v>6.2972849999999997E-2</v>
      </c>
      <c r="BA31" s="27">
        <v>4.7958929999999997E-2</v>
      </c>
      <c r="BB31" s="27">
        <v>4.1570899999999996E-3</v>
      </c>
    </row>
    <row r="32" spans="1:54" x14ac:dyDescent="0.25">
      <c r="A32">
        <v>1994</v>
      </c>
      <c r="B32" s="27">
        <v>9.6006530000000007E-3</v>
      </c>
      <c r="C32" s="27"/>
      <c r="D32" s="27">
        <v>2.173924E-2</v>
      </c>
      <c r="E32" s="27">
        <v>3.1910479999999998E-2</v>
      </c>
      <c r="F32" s="27">
        <v>2.2280979999999999E-2</v>
      </c>
      <c r="G32" s="31">
        <v>3.5457240000000001E-3</v>
      </c>
      <c r="H32" s="31">
        <v>6.9239239999999997E-3</v>
      </c>
      <c r="I32" s="31">
        <v>5.7626320000000002E-3</v>
      </c>
      <c r="J32" s="31">
        <v>1.7955680000000002E-2</v>
      </c>
      <c r="K32" s="31">
        <v>3.9006289999999999E-2</v>
      </c>
      <c r="L32" s="31">
        <v>5.44392E-2</v>
      </c>
      <c r="M32" s="31">
        <v>2.045638E-2</v>
      </c>
      <c r="N32" s="31">
        <v>1.7523259999999999E-2</v>
      </c>
      <c r="O32" s="31">
        <v>1.2349419999999999E-3</v>
      </c>
      <c r="P32" s="31">
        <v>2.0960059999999999E-2</v>
      </c>
      <c r="Q32" s="31"/>
      <c r="R32" s="27"/>
      <c r="S32" s="27"/>
      <c r="T32" s="27">
        <v>0.1211832</v>
      </c>
      <c r="U32" s="27"/>
      <c r="V32" s="27">
        <v>1.9052400000000001E-2</v>
      </c>
      <c r="W32" s="27">
        <v>4.460443E-2</v>
      </c>
      <c r="X32" s="27">
        <v>4.039061E-3</v>
      </c>
      <c r="Y32" s="27">
        <v>2.7156239999999998E-3</v>
      </c>
      <c r="Z32" s="27" t="s">
        <v>302</v>
      </c>
      <c r="AA32" s="27" t="s">
        <v>302</v>
      </c>
      <c r="AB32" s="27"/>
      <c r="AC32" s="27">
        <v>1.7473079999999998E-2</v>
      </c>
      <c r="AD32" s="27"/>
      <c r="AE32" s="27"/>
      <c r="AF32" s="27">
        <v>1.673993E-2</v>
      </c>
      <c r="AG32" s="27"/>
      <c r="AH32" s="27">
        <v>3.8772559999999998E-2</v>
      </c>
      <c r="AI32" s="27">
        <v>5.0788409999999999E-2</v>
      </c>
      <c r="AJ32" s="27">
        <v>3.0673969999999998E-2</v>
      </c>
      <c r="AK32" s="27" t="s">
        <v>302</v>
      </c>
      <c r="AL32" s="27">
        <v>4.9935409999999998E-3</v>
      </c>
      <c r="AM32" s="27">
        <v>1.6394579999999999E-2</v>
      </c>
      <c r="AN32" s="27">
        <v>3.8933820000000001E-2</v>
      </c>
      <c r="AO32" s="27">
        <v>4.9955420000000004E-3</v>
      </c>
      <c r="AP32" s="27">
        <v>3.6113740000000001E-3</v>
      </c>
      <c r="AQ32" s="27">
        <v>6.3824040000000002E-4</v>
      </c>
      <c r="AR32" s="27">
        <v>8.3049379999999996E-3</v>
      </c>
      <c r="AS32" s="27">
        <v>5.6050869999999999E-3</v>
      </c>
      <c r="AT32" s="27">
        <v>1.139064E-2</v>
      </c>
      <c r="AU32" s="27">
        <v>1.8354990000000002E-2</v>
      </c>
      <c r="AV32" s="27" t="s">
        <v>302</v>
      </c>
      <c r="AW32" s="27">
        <v>1.482062E-2</v>
      </c>
      <c r="AX32" s="27">
        <v>1.3370160000000001E-2</v>
      </c>
      <c r="AY32" s="27">
        <v>2.582073E-2</v>
      </c>
      <c r="AZ32" s="27">
        <v>0.1101086</v>
      </c>
      <c r="BA32" s="27">
        <v>9.5662780000000003E-2</v>
      </c>
      <c r="BB32" s="27">
        <v>8.0225309999999994E-3</v>
      </c>
    </row>
    <row r="33" spans="1:54" x14ac:dyDescent="0.25">
      <c r="A33">
        <v>1995</v>
      </c>
      <c r="B33" s="27">
        <v>7.272789E-3</v>
      </c>
      <c r="C33" s="27"/>
      <c r="D33" s="27">
        <v>3.379853E-2</v>
      </c>
      <c r="E33" s="27">
        <v>5.834247E-2</v>
      </c>
      <c r="F33" s="27">
        <v>4.6834939999999999E-2</v>
      </c>
      <c r="G33" s="31">
        <v>1.8457860000000001E-3</v>
      </c>
      <c r="H33" s="31">
        <v>8.5365349999999996E-3</v>
      </c>
      <c r="I33" s="31">
        <v>4.0214789999999997E-3</v>
      </c>
      <c r="J33" s="31">
        <v>1.7425220000000002E-2</v>
      </c>
      <c r="K33" s="31">
        <v>1.189817E-2</v>
      </c>
      <c r="L33" s="31">
        <v>0.116809</v>
      </c>
      <c r="M33" s="31">
        <v>3.7810959999999998E-2</v>
      </c>
      <c r="N33" s="31">
        <v>2.360891E-2</v>
      </c>
      <c r="O33" s="31">
        <v>9.6692559999999993E-3</v>
      </c>
      <c r="P33" s="31">
        <v>3.2180319999999998E-2</v>
      </c>
      <c r="Q33" s="31"/>
      <c r="R33" s="27"/>
      <c r="S33" s="27"/>
      <c r="T33" s="27">
        <v>3.855567E-2</v>
      </c>
      <c r="U33" s="27"/>
      <c r="V33" s="27">
        <v>7.4713630000000003E-2</v>
      </c>
      <c r="W33" s="27">
        <v>2.860246E-2</v>
      </c>
      <c r="X33" s="27">
        <v>3.4268139999999998E-3</v>
      </c>
      <c r="Y33" s="27">
        <v>9.064641E-3</v>
      </c>
      <c r="Z33" s="27">
        <v>7.5368470000000002E-3</v>
      </c>
      <c r="AA33" s="27">
        <v>1.124323E-2</v>
      </c>
      <c r="AB33" s="27">
        <v>2.1951380000000001E-3</v>
      </c>
      <c r="AC33" s="27">
        <v>2.0128139999999999E-2</v>
      </c>
      <c r="AD33" s="27"/>
      <c r="AE33" s="27"/>
      <c r="AF33" s="27">
        <v>2.3755660000000001E-2</v>
      </c>
      <c r="AG33" s="27"/>
      <c r="AH33" s="27">
        <v>1.312346E-2</v>
      </c>
      <c r="AI33" s="27">
        <v>2.962948E-3</v>
      </c>
      <c r="AJ33" s="27">
        <v>6.5307339999999998E-3</v>
      </c>
      <c r="AK33" s="27" t="s">
        <v>302</v>
      </c>
      <c r="AL33" s="27">
        <v>2.0097689999999998E-3</v>
      </c>
      <c r="AM33" s="27">
        <v>2.2767200000000001E-2</v>
      </c>
      <c r="AN33" s="27">
        <v>2.480688E-2</v>
      </c>
      <c r="AO33" s="27">
        <v>2.1669129999999999E-3</v>
      </c>
      <c r="AP33" s="27">
        <v>6.4668199999999999E-4</v>
      </c>
      <c r="AQ33" s="27">
        <v>2.0306289999999999E-3</v>
      </c>
      <c r="AR33" s="27">
        <v>3.7197889999999998E-3</v>
      </c>
      <c r="AS33" s="27">
        <v>3.2387890000000002E-3</v>
      </c>
      <c r="AT33" s="27">
        <v>1.316237E-2</v>
      </c>
      <c r="AU33" s="27">
        <v>1.8757279999999999E-3</v>
      </c>
      <c r="AV33" s="27">
        <v>4.0134059999999999E-2</v>
      </c>
      <c r="AW33" s="27">
        <v>4.8476079999999998E-2</v>
      </c>
      <c r="AX33" s="27">
        <v>8.6629899999999995E-4</v>
      </c>
      <c r="AY33" s="27">
        <v>2.069492E-3</v>
      </c>
      <c r="AZ33" s="27">
        <v>5.7381759999999997E-2</v>
      </c>
      <c r="BA33" s="27">
        <v>4.7252389999999998E-2</v>
      </c>
      <c r="BB33" s="27">
        <v>1.3925929999999999E-3</v>
      </c>
    </row>
    <row r="34" spans="1:54" x14ac:dyDescent="0.25">
      <c r="A34">
        <v>1996</v>
      </c>
      <c r="B34" s="27">
        <v>1.0123699999999999E-2</v>
      </c>
      <c r="C34" s="27"/>
      <c r="D34" s="27">
        <v>2.914375E-2</v>
      </c>
      <c r="E34" s="27" t="s">
        <v>302</v>
      </c>
      <c r="F34" s="27">
        <v>4.238014E-3</v>
      </c>
      <c r="G34" s="31" t="s">
        <v>302</v>
      </c>
      <c r="H34" s="31">
        <v>9.2681550000000001E-3</v>
      </c>
      <c r="I34" s="31">
        <v>2.297795E-3</v>
      </c>
      <c r="J34" s="31">
        <v>8.8106360000000002E-3</v>
      </c>
      <c r="K34" s="31">
        <v>9.0432150000000003E-3</v>
      </c>
      <c r="L34" s="31">
        <v>3.8798350000000002E-2</v>
      </c>
      <c r="M34" s="31">
        <v>1.0037829999999999E-2</v>
      </c>
      <c r="N34" s="31">
        <v>1.395255E-3</v>
      </c>
      <c r="O34" s="31">
        <v>1.296805E-2</v>
      </c>
      <c r="P34" s="31">
        <v>2.7337230000000001E-2</v>
      </c>
      <c r="Q34" s="31"/>
      <c r="R34" s="27"/>
      <c r="S34" s="27"/>
      <c r="T34" s="27">
        <v>6.5510200000000005E-2</v>
      </c>
      <c r="U34" s="27"/>
      <c r="V34" s="27">
        <v>2.796357E-2</v>
      </c>
      <c r="W34" s="27">
        <v>4.8014599999999998E-2</v>
      </c>
      <c r="X34" s="27">
        <v>2.2171309999999998E-3</v>
      </c>
      <c r="Y34" s="27">
        <v>4.6013440000000003E-2</v>
      </c>
      <c r="Z34" s="27">
        <v>1.1722049999999999E-2</v>
      </c>
      <c r="AA34" s="27">
        <v>1.399681E-2</v>
      </c>
      <c r="AB34" s="27">
        <v>4.3769589999999997E-3</v>
      </c>
      <c r="AC34" s="27">
        <v>1.533756E-2</v>
      </c>
      <c r="AD34" s="27"/>
      <c r="AE34" s="27"/>
      <c r="AF34" s="27">
        <v>3.138531E-3</v>
      </c>
      <c r="AG34" s="27"/>
      <c r="AH34" s="27">
        <v>6.8688550000000001E-3</v>
      </c>
      <c r="AI34" s="27">
        <v>7.024476E-3</v>
      </c>
      <c r="AJ34" s="27">
        <v>3.93049E-3</v>
      </c>
      <c r="AK34" s="27" t="s">
        <v>302</v>
      </c>
      <c r="AL34" s="27"/>
      <c r="AM34" s="27">
        <v>7.0418980000000004E-3</v>
      </c>
      <c r="AN34" s="27">
        <v>8.701716E-3</v>
      </c>
      <c r="AO34" s="27">
        <v>3.6301150000000002E-3</v>
      </c>
      <c r="AP34" s="27">
        <v>2.2831050000000001E-3</v>
      </c>
      <c r="AQ34" s="27">
        <v>7.3116589999999996E-4</v>
      </c>
      <c r="AR34" s="27" t="s">
        <v>302</v>
      </c>
      <c r="AS34" s="27">
        <v>1.4877720000000001E-3</v>
      </c>
      <c r="AT34" s="27">
        <v>1.4439270000000001E-2</v>
      </c>
      <c r="AU34" s="27">
        <v>8.6838079999999995E-3</v>
      </c>
      <c r="AV34" s="27" t="s">
        <v>302</v>
      </c>
      <c r="AW34" s="27">
        <v>1.746404E-2</v>
      </c>
      <c r="AX34" s="27">
        <v>7.6076090000000004E-3</v>
      </c>
      <c r="AY34" s="27">
        <v>3.2706069999999997E-2</v>
      </c>
      <c r="AZ34" s="27">
        <v>8.3028439999999995E-2</v>
      </c>
      <c r="BA34" s="27">
        <v>2.2827429999999999E-2</v>
      </c>
      <c r="BB34" s="27">
        <v>3.0898689999999999E-3</v>
      </c>
    </row>
    <row r="35" spans="1:54" x14ac:dyDescent="0.25">
      <c r="A35">
        <v>1997</v>
      </c>
      <c r="B35" s="27">
        <v>4.8904159999999999E-3</v>
      </c>
      <c r="C35" s="27"/>
      <c r="D35" s="27">
        <v>1.7201250000000001E-2</v>
      </c>
      <c r="E35" s="27" t="s">
        <v>302</v>
      </c>
      <c r="F35" s="27">
        <v>1.549634E-3</v>
      </c>
      <c r="G35" s="31">
        <v>4.2862409999999997E-3</v>
      </c>
      <c r="H35" s="31">
        <v>1.6844979999999999E-2</v>
      </c>
      <c r="I35" s="31">
        <v>3.8438529999999999E-3</v>
      </c>
      <c r="J35" s="31">
        <v>8.2940110000000004E-3</v>
      </c>
      <c r="K35" s="31">
        <v>1.1230260000000001E-2</v>
      </c>
      <c r="L35" s="31">
        <v>0.1648664</v>
      </c>
      <c r="M35" s="31">
        <v>2.3245769999999999E-2</v>
      </c>
      <c r="N35" s="31">
        <v>2.7264030000000001E-3</v>
      </c>
      <c r="O35" s="31">
        <v>7.3678090000000002E-2</v>
      </c>
      <c r="P35" s="31">
        <v>3.1686590000000001E-2</v>
      </c>
      <c r="Q35" s="31"/>
      <c r="R35" s="27"/>
      <c r="S35" s="27"/>
      <c r="T35" s="27">
        <v>0.1191932</v>
      </c>
      <c r="U35" s="27"/>
      <c r="V35" s="27">
        <v>7.4703279999999997E-2</v>
      </c>
      <c r="W35" s="27">
        <v>4.3922509999999998E-2</v>
      </c>
      <c r="X35" s="27">
        <v>1.502073E-3</v>
      </c>
      <c r="Y35" s="27">
        <v>8.8520609999999996E-3</v>
      </c>
      <c r="Z35" s="27">
        <v>7.1039270000000003E-3</v>
      </c>
      <c r="AA35" s="27">
        <v>3.7384059999999997E-2</v>
      </c>
      <c r="AB35" s="27">
        <v>7.6621090000000003E-3</v>
      </c>
      <c r="AC35" s="27">
        <v>1.6221429999999998E-2</v>
      </c>
      <c r="AD35" s="27"/>
      <c r="AE35" s="27"/>
      <c r="AF35" s="27">
        <v>3.1300690000000001E-3</v>
      </c>
      <c r="AG35" s="27"/>
      <c r="AH35" s="27">
        <v>2.2834190000000001E-2</v>
      </c>
      <c r="AI35" s="27">
        <v>4.2256809999999999E-4</v>
      </c>
      <c r="AJ35" s="27" t="s">
        <v>302</v>
      </c>
      <c r="AK35" s="27" t="s">
        <v>302</v>
      </c>
      <c r="AL35" s="27"/>
      <c r="AM35" s="27">
        <v>1.361216E-2</v>
      </c>
      <c r="AN35" s="27">
        <v>1.103518E-2</v>
      </c>
      <c r="AO35" s="27">
        <v>1.12565E-3</v>
      </c>
      <c r="AP35" s="27">
        <v>1.3820810000000001E-3</v>
      </c>
      <c r="AQ35" s="27">
        <v>5.418796E-3</v>
      </c>
      <c r="AR35" s="27">
        <v>2.2649110000000001E-3</v>
      </c>
      <c r="AS35" s="27">
        <v>1.140008E-2</v>
      </c>
      <c r="AT35" s="27">
        <v>1.4962720000000001E-2</v>
      </c>
      <c r="AU35" s="27">
        <v>4.8857019999999996E-3</v>
      </c>
      <c r="AV35" s="27" t="s">
        <v>302</v>
      </c>
      <c r="AW35" s="27">
        <v>4.6735899999999997E-2</v>
      </c>
      <c r="AX35" s="27">
        <v>1.052956E-2</v>
      </c>
      <c r="AY35" s="27">
        <v>7.0074480000000003E-3</v>
      </c>
      <c r="AZ35" s="27">
        <v>1.574505E-2</v>
      </c>
      <c r="BA35" s="27">
        <v>2.6076229999999999E-2</v>
      </c>
      <c r="BB35" s="27">
        <v>2.3056050000000002E-2</v>
      </c>
    </row>
    <row r="36" spans="1:54" x14ac:dyDescent="0.25">
      <c r="A36">
        <v>1998</v>
      </c>
      <c r="B36" s="27">
        <v>9.3256769999999992E-3</v>
      </c>
      <c r="C36" s="27"/>
      <c r="D36" s="27">
        <v>5.0635699999999999E-3</v>
      </c>
      <c r="E36" s="27" t="s">
        <v>302</v>
      </c>
      <c r="F36" s="27">
        <v>7.3693309999999998E-4</v>
      </c>
      <c r="G36" s="31">
        <v>1.7847439999999999E-2</v>
      </c>
      <c r="H36" s="31">
        <v>1.9445549999999999E-2</v>
      </c>
      <c r="I36" s="31">
        <v>5.6159879999999997E-3</v>
      </c>
      <c r="J36" s="31">
        <v>1.09988E-2</v>
      </c>
      <c r="K36" s="31">
        <v>1.548221E-2</v>
      </c>
      <c r="L36" s="31">
        <v>3.0513490000000001E-2</v>
      </c>
      <c r="M36" s="31">
        <v>8.2970890000000005E-3</v>
      </c>
      <c r="N36" s="31">
        <v>9.4255150000000006E-3</v>
      </c>
      <c r="O36" s="31">
        <v>5.7183400000000002E-2</v>
      </c>
      <c r="P36" s="31">
        <v>7.3069110000000001E-3</v>
      </c>
      <c r="Q36" s="31"/>
      <c r="R36" s="27"/>
      <c r="S36" s="27"/>
      <c r="T36" s="27">
        <v>0.1144742</v>
      </c>
      <c r="U36" s="27"/>
      <c r="V36" s="27">
        <v>6.8780320000000006E-2</v>
      </c>
      <c r="W36" s="27">
        <v>0.10351050000000001</v>
      </c>
      <c r="X36" s="27">
        <v>6.0590710000000001E-3</v>
      </c>
      <c r="Y36" s="27">
        <v>3.3683629999999999E-2</v>
      </c>
      <c r="Z36" s="27">
        <v>4.1351869999999999E-2</v>
      </c>
      <c r="AA36" s="27">
        <v>8.5324600000000004E-3</v>
      </c>
      <c r="AB36" s="27">
        <v>1.161273E-2</v>
      </c>
      <c r="AC36" s="27">
        <v>1.604065E-2</v>
      </c>
      <c r="AD36" s="27"/>
      <c r="AE36" s="27"/>
      <c r="AF36" s="27">
        <v>5.1064960000000003E-3</v>
      </c>
      <c r="AG36" s="27"/>
      <c r="AH36" s="27">
        <v>1.222991E-2</v>
      </c>
      <c r="AI36" s="27">
        <v>3.4767829999999998E-3</v>
      </c>
      <c r="AJ36" s="27">
        <v>2.3339149999999999E-2</v>
      </c>
      <c r="AK36" s="27" t="s">
        <v>302</v>
      </c>
      <c r="AL36" s="27"/>
      <c r="AM36" s="27">
        <v>5.107955E-3</v>
      </c>
      <c r="AN36" s="27">
        <v>3.067773E-2</v>
      </c>
      <c r="AO36" s="27">
        <v>2.618109E-3</v>
      </c>
      <c r="AP36" s="27">
        <v>1.943019E-3</v>
      </c>
      <c r="AQ36" s="27">
        <v>2.2335710000000002E-3</v>
      </c>
      <c r="AR36" s="27">
        <v>1.174769E-2</v>
      </c>
      <c r="AS36" s="27">
        <v>3.4112840000000001E-3</v>
      </c>
      <c r="AT36" s="27">
        <v>2.4702999999999999E-2</v>
      </c>
      <c r="AU36" s="27">
        <v>6.525711E-3</v>
      </c>
      <c r="AV36" s="27" t="s">
        <v>302</v>
      </c>
      <c r="AW36" s="27">
        <v>1.824106E-2</v>
      </c>
      <c r="AX36" s="27">
        <v>4.1370169999999998E-2</v>
      </c>
      <c r="AY36" s="27">
        <v>3.9674990000000002E-3</v>
      </c>
      <c r="AZ36" s="27">
        <v>0.1552567</v>
      </c>
      <c r="BA36" s="27">
        <v>7.2484179999999995E-2</v>
      </c>
      <c r="BB36" s="27">
        <v>3.664661E-3</v>
      </c>
    </row>
    <row r="37" spans="1:54" x14ac:dyDescent="0.25">
      <c r="A37">
        <v>1999</v>
      </c>
      <c r="B37" s="27">
        <v>1.7242360000000002E-2</v>
      </c>
      <c r="C37" s="27"/>
      <c r="D37" s="27">
        <v>2.1426210000000001E-2</v>
      </c>
      <c r="E37" s="27" t="s">
        <v>302</v>
      </c>
      <c r="F37" s="27">
        <v>3.6583230000000001E-2</v>
      </c>
      <c r="G37" s="31">
        <v>1.055907E-2</v>
      </c>
      <c r="H37" s="31">
        <v>1.3440000000000001E-2</v>
      </c>
      <c r="I37" s="31">
        <v>5.3248260000000004E-3</v>
      </c>
      <c r="J37" s="31">
        <v>1.292219E-2</v>
      </c>
      <c r="K37" s="31" t="s">
        <v>302</v>
      </c>
      <c r="L37" s="31">
        <v>0.12235600000000001</v>
      </c>
      <c r="M37" s="31">
        <v>9.1503660000000001E-3</v>
      </c>
      <c r="N37" s="31">
        <v>1.449344E-2</v>
      </c>
      <c r="O37" s="31">
        <v>7.7105889999999996E-2</v>
      </c>
      <c r="P37" s="31">
        <v>6.4122159999999997E-2</v>
      </c>
      <c r="Q37" s="31"/>
      <c r="R37" s="27"/>
      <c r="S37" s="27"/>
      <c r="T37" s="27">
        <v>8.5715089999999994E-2</v>
      </c>
      <c r="U37" s="27"/>
      <c r="V37" s="27">
        <v>4.0039320000000003E-2</v>
      </c>
      <c r="W37" s="27">
        <v>3.8464350000000001E-2</v>
      </c>
      <c r="X37" s="27"/>
      <c r="Y37" s="27">
        <v>1.3151960000000001E-2</v>
      </c>
      <c r="Z37" s="27">
        <v>1.4205819999999999E-2</v>
      </c>
      <c r="AA37" s="27">
        <v>8.9071189999999998E-3</v>
      </c>
      <c r="AB37" s="27">
        <v>3.3390669999999997E-2</v>
      </c>
      <c r="AC37" s="27">
        <v>6.6870920000000004E-3</v>
      </c>
      <c r="AD37" s="27"/>
      <c r="AE37" s="27">
        <v>2.004831E-2</v>
      </c>
      <c r="AF37" s="27">
        <v>3.9146779999999999E-2</v>
      </c>
      <c r="AG37" s="27"/>
      <c r="AH37" s="27">
        <v>4.3227880000000003E-2</v>
      </c>
      <c r="AI37" s="27" t="s">
        <v>302</v>
      </c>
      <c r="AJ37" s="27"/>
      <c r="AK37" s="27" t="s">
        <v>302</v>
      </c>
      <c r="AL37" s="27"/>
      <c r="AM37" s="27">
        <v>2.2438759999999999E-2</v>
      </c>
      <c r="AN37" s="27">
        <v>5.358752E-2</v>
      </c>
      <c r="AO37" s="27">
        <v>8.4838699999999993E-3</v>
      </c>
      <c r="AP37" s="27">
        <v>5.0078700000000002E-3</v>
      </c>
      <c r="AQ37" s="27">
        <v>1.7402839999999999E-2</v>
      </c>
      <c r="AR37" s="27">
        <v>2.1872539999999999E-2</v>
      </c>
      <c r="AS37" s="27">
        <v>3.7911739999999999E-2</v>
      </c>
      <c r="AT37" s="27">
        <v>2.711852E-2</v>
      </c>
      <c r="AU37" s="27">
        <v>2.2440890000000002E-2</v>
      </c>
      <c r="AV37" s="27">
        <v>4.2255460000000002E-2</v>
      </c>
      <c r="AW37" s="27">
        <v>5.4605889999999997E-2</v>
      </c>
      <c r="AX37" s="27">
        <v>4.3597419999999998E-2</v>
      </c>
      <c r="AY37" s="27">
        <v>1.5255899999999999E-2</v>
      </c>
      <c r="AZ37" s="27">
        <v>0.10668320000000001</v>
      </c>
      <c r="BA37" s="27">
        <v>5.7344539999999999E-2</v>
      </c>
      <c r="BB37" s="27">
        <v>1.908659E-2</v>
      </c>
    </row>
    <row r="38" spans="1:54" x14ac:dyDescent="0.25">
      <c r="A38">
        <v>2000</v>
      </c>
      <c r="B38" s="27">
        <v>1.2483060000000001E-2</v>
      </c>
      <c r="C38" s="27"/>
      <c r="D38" s="27">
        <v>1.327686E-2</v>
      </c>
      <c r="E38" s="27" t="s">
        <v>302</v>
      </c>
      <c r="F38" s="27">
        <v>5.5771300000000003E-2</v>
      </c>
      <c r="G38" s="31">
        <v>4.8555839999999996E-3</v>
      </c>
      <c r="H38" s="31">
        <v>1.016279E-2</v>
      </c>
      <c r="I38" s="31">
        <v>4.8118279999999998E-3</v>
      </c>
      <c r="J38" s="31">
        <v>9.4168389999999998E-3</v>
      </c>
      <c r="K38" s="31">
        <v>1.6367619999999999E-2</v>
      </c>
      <c r="L38" s="31">
        <v>0.19715930000000001</v>
      </c>
      <c r="M38" s="31">
        <v>2.0984909999999999E-2</v>
      </c>
      <c r="N38" s="31">
        <v>1.261198E-2</v>
      </c>
      <c r="O38" s="31">
        <v>0.1553708</v>
      </c>
      <c r="P38" s="31">
        <v>5.14668E-2</v>
      </c>
      <c r="Q38" s="31"/>
      <c r="R38" s="27"/>
      <c r="S38" s="27">
        <v>5.5032579999999998E-2</v>
      </c>
      <c r="T38" s="27">
        <v>0.1256873</v>
      </c>
      <c r="U38" s="27"/>
      <c r="V38" s="27">
        <v>9.3733570000000002E-2</v>
      </c>
      <c r="W38" s="27">
        <v>6.1996910000000002E-2</v>
      </c>
      <c r="X38" s="27"/>
      <c r="Y38" s="27">
        <v>2.645366E-2</v>
      </c>
      <c r="Z38" s="27">
        <v>2.818557E-2</v>
      </c>
      <c r="AA38" s="27">
        <v>5.9098809999999996E-3</v>
      </c>
      <c r="AB38" s="27">
        <v>1.5241569999999999E-2</v>
      </c>
      <c r="AC38" s="27" t="s">
        <v>302</v>
      </c>
      <c r="AD38" s="27"/>
      <c r="AE38" s="27">
        <v>2.3560930000000001E-2</v>
      </c>
      <c r="AF38" s="27">
        <v>1.652147E-2</v>
      </c>
      <c r="AG38" s="27"/>
      <c r="AH38" s="27">
        <v>2.274872E-2</v>
      </c>
      <c r="AI38" s="27">
        <v>1.723074E-3</v>
      </c>
      <c r="AJ38" s="27"/>
      <c r="AK38" s="27" t="s">
        <v>302</v>
      </c>
      <c r="AL38" s="27"/>
      <c r="AM38" s="27">
        <v>3.042976E-2</v>
      </c>
      <c r="AN38" s="27">
        <v>6.2898430000000005E-2</v>
      </c>
      <c r="AO38" s="27">
        <v>9.2921380000000001E-3</v>
      </c>
      <c r="AP38" s="27">
        <v>1.279245E-2</v>
      </c>
      <c r="AQ38" s="27">
        <v>3.0289079999999999E-2</v>
      </c>
      <c r="AR38" s="27">
        <v>6.9015530000000005E-2</v>
      </c>
      <c r="AS38" s="27">
        <v>4.189673E-2</v>
      </c>
      <c r="AT38" s="27">
        <v>7.1812550000000003E-2</v>
      </c>
      <c r="AU38" s="27">
        <v>4.3080590000000002E-2</v>
      </c>
      <c r="AV38" s="27">
        <v>1.6944609999999999E-2</v>
      </c>
      <c r="AW38" s="27">
        <v>4.9283340000000002E-2</v>
      </c>
      <c r="AX38" s="27">
        <v>1.158845E-2</v>
      </c>
      <c r="AY38" s="27">
        <v>1.41333E-2</v>
      </c>
      <c r="AZ38" s="27">
        <v>9.2114080000000001E-2</v>
      </c>
      <c r="BA38" s="27">
        <v>0.102367</v>
      </c>
      <c r="BB38" s="27">
        <v>1.399279E-2</v>
      </c>
    </row>
    <row r="39" spans="1:54" x14ac:dyDescent="0.25">
      <c r="A39">
        <v>2001</v>
      </c>
      <c r="B39" s="27">
        <v>1.2641960000000001E-2</v>
      </c>
      <c r="C39" s="27">
        <v>6.9624179999999994E-2</v>
      </c>
      <c r="D39" s="27">
        <v>1.362258E-2</v>
      </c>
      <c r="E39" s="27" t="s">
        <v>302</v>
      </c>
      <c r="F39" s="27">
        <v>4.1053550000000001E-2</v>
      </c>
      <c r="G39" s="31">
        <v>6.6322250000000003E-3</v>
      </c>
      <c r="H39" s="31">
        <v>8.9855430000000003E-3</v>
      </c>
      <c r="I39" s="31">
        <v>2.6991440000000001E-3</v>
      </c>
      <c r="J39" s="31">
        <v>4.669627E-3</v>
      </c>
      <c r="K39" s="31">
        <v>1.7850250000000002E-2</v>
      </c>
      <c r="L39" s="31">
        <v>0.15530669999999999</v>
      </c>
      <c r="M39" s="31">
        <v>1.43514E-2</v>
      </c>
      <c r="N39" s="31" t="s">
        <v>302</v>
      </c>
      <c r="O39" s="31">
        <v>7.7016000000000001E-2</v>
      </c>
      <c r="P39" s="31">
        <v>3.7813779999999998E-2</v>
      </c>
      <c r="Q39" s="31"/>
      <c r="R39" s="27"/>
      <c r="S39" s="27">
        <v>6.2849139999999998E-2</v>
      </c>
      <c r="T39" s="27">
        <v>0.1724752</v>
      </c>
      <c r="U39" s="27">
        <v>8.0270540000000001E-2</v>
      </c>
      <c r="V39" s="27">
        <v>2.6476960000000001E-2</v>
      </c>
      <c r="W39" s="27">
        <v>7.0742600000000003E-2</v>
      </c>
      <c r="X39" s="27"/>
      <c r="Y39" s="27">
        <v>1.189308E-2</v>
      </c>
      <c r="Z39" s="27">
        <v>1.4745909999999999E-2</v>
      </c>
      <c r="AA39" s="27">
        <v>6.123692E-2</v>
      </c>
      <c r="AB39" s="27">
        <v>8.8431789999999996E-3</v>
      </c>
      <c r="AC39" s="27" t="s">
        <v>302</v>
      </c>
      <c r="AD39" s="27"/>
      <c r="AE39" s="27">
        <v>2.8466439999999999E-2</v>
      </c>
      <c r="AF39" s="27">
        <v>5.9737660000000001E-3</v>
      </c>
      <c r="AG39" s="27">
        <v>9.2581759999999999E-3</v>
      </c>
      <c r="AH39" s="27">
        <v>1.6139400000000002E-2</v>
      </c>
      <c r="AI39" s="27">
        <v>1.19761E-3</v>
      </c>
      <c r="AJ39" s="27"/>
      <c r="AK39" s="27" t="s">
        <v>302</v>
      </c>
      <c r="AL39" s="27"/>
      <c r="AM39" s="27">
        <v>7.1751480000000001E-3</v>
      </c>
      <c r="AN39" s="27">
        <v>3.6647010000000001E-2</v>
      </c>
      <c r="AO39" s="27">
        <v>1.178154E-2</v>
      </c>
      <c r="AP39" s="27">
        <v>1.691213E-3</v>
      </c>
      <c r="AQ39" s="27">
        <v>3.3801270000000001E-2</v>
      </c>
      <c r="AR39" s="27">
        <v>2.896555E-2</v>
      </c>
      <c r="AS39" s="27">
        <v>3.38445E-2</v>
      </c>
      <c r="AT39" s="27">
        <v>3.4170970000000002E-2</v>
      </c>
      <c r="AU39" s="27">
        <v>6.6775039999999999E-3</v>
      </c>
      <c r="AV39" s="27" t="s">
        <v>302</v>
      </c>
      <c r="AW39" s="27">
        <v>4.2864399999999997E-2</v>
      </c>
      <c r="AX39" s="27">
        <v>3.8693169999999999E-2</v>
      </c>
      <c r="AY39" s="27">
        <v>4.8057100000000004E-3</v>
      </c>
      <c r="AZ39" s="27">
        <v>6.5206799999999995E-2</v>
      </c>
      <c r="BA39" s="27">
        <v>9.0345469999999997E-2</v>
      </c>
      <c r="BB39" s="27">
        <v>1.3384210000000001E-2</v>
      </c>
    </row>
    <row r="40" spans="1:54" x14ac:dyDescent="0.25">
      <c r="A40">
        <v>2002</v>
      </c>
      <c r="B40" s="27">
        <v>4.3588639999999996E-3</v>
      </c>
      <c r="C40" s="27">
        <v>0.1300241</v>
      </c>
      <c r="D40" s="27">
        <v>3.3558369999999997E-2</v>
      </c>
      <c r="E40" s="27" t="s">
        <v>302</v>
      </c>
      <c r="F40" s="27">
        <v>6.8398689999999998E-2</v>
      </c>
      <c r="G40" s="31">
        <v>5.3199529999999997E-3</v>
      </c>
      <c r="H40" s="31">
        <v>1.210541E-2</v>
      </c>
      <c r="I40" s="31">
        <v>6.746635E-3</v>
      </c>
      <c r="J40" s="31">
        <v>5.7661020000000004E-3</v>
      </c>
      <c r="K40" s="31">
        <v>1.7790400000000001E-2</v>
      </c>
      <c r="L40" s="31">
        <v>0.13214890000000001</v>
      </c>
      <c r="M40" s="31">
        <v>2.4073689999999998E-2</v>
      </c>
      <c r="N40" s="31">
        <v>3.170885E-3</v>
      </c>
      <c r="O40" s="31">
        <v>1.025303E-2</v>
      </c>
      <c r="P40" s="31">
        <v>2.3934230000000001E-2</v>
      </c>
      <c r="Q40" s="31"/>
      <c r="R40" s="27"/>
      <c r="S40" s="27">
        <v>5.770691E-2</v>
      </c>
      <c r="T40" s="27">
        <v>0.1526624</v>
      </c>
      <c r="U40" s="27">
        <v>6.2537389999999998E-2</v>
      </c>
      <c r="V40" s="27">
        <v>5.8547759999999997E-2</v>
      </c>
      <c r="W40" s="27">
        <v>8.1052330000000006E-2</v>
      </c>
      <c r="X40" s="27"/>
      <c r="Y40" s="27">
        <v>5.3649300000000004E-3</v>
      </c>
      <c r="Z40" s="27">
        <v>7.2747860000000001E-3</v>
      </c>
      <c r="AA40" s="27">
        <v>5.178236E-2</v>
      </c>
      <c r="AB40" s="27">
        <v>1.7139459999999999E-2</v>
      </c>
      <c r="AC40" s="27" t="s">
        <v>302</v>
      </c>
      <c r="AD40" s="27"/>
      <c r="AE40" s="27">
        <v>9.4957289999999996E-3</v>
      </c>
      <c r="AF40" s="27">
        <v>9.8997430000000008E-3</v>
      </c>
      <c r="AG40" s="27">
        <v>6.5253439999999998E-3</v>
      </c>
      <c r="AH40" s="27">
        <v>1.026323E-2</v>
      </c>
      <c r="AI40" s="27" t="s">
        <v>302</v>
      </c>
      <c r="AJ40" s="27"/>
      <c r="AK40" s="27" t="s">
        <v>302</v>
      </c>
      <c r="AL40" s="27"/>
      <c r="AM40" s="27">
        <v>1.1664330000000001E-2</v>
      </c>
      <c r="AN40" s="27">
        <v>5.1525019999999998E-2</v>
      </c>
      <c r="AO40" s="27">
        <v>8.0769710000000005E-3</v>
      </c>
      <c r="AP40" s="27">
        <v>3.9987039999999996E-3</v>
      </c>
      <c r="AQ40" s="27">
        <v>9.4750709999999998E-3</v>
      </c>
      <c r="AR40" s="27">
        <v>2.0750459999999998E-2</v>
      </c>
      <c r="AS40" s="27">
        <v>4.0027609999999998E-2</v>
      </c>
      <c r="AT40" s="27">
        <v>3.6175409999999998E-2</v>
      </c>
      <c r="AU40" s="27">
        <v>1.557453E-2</v>
      </c>
      <c r="AV40" s="27">
        <v>1.1398780000000001E-2</v>
      </c>
      <c r="AW40" s="27">
        <v>5.6286059999999999E-2</v>
      </c>
      <c r="AX40" s="27">
        <v>2.230849E-2</v>
      </c>
      <c r="AY40" s="27">
        <v>1.8616890000000001E-2</v>
      </c>
      <c r="AZ40" s="27">
        <v>2.980671E-2</v>
      </c>
      <c r="BA40" s="27">
        <v>5.1632160000000003E-2</v>
      </c>
      <c r="BB40" s="27">
        <v>1.4198250000000001E-2</v>
      </c>
    </row>
    <row r="41" spans="1:54" x14ac:dyDescent="0.25">
      <c r="A41">
        <v>2003</v>
      </c>
      <c r="B41" s="27">
        <v>4.9976939999999996E-3</v>
      </c>
      <c r="C41" s="27">
        <v>7.047987E-2</v>
      </c>
      <c r="D41" s="27">
        <v>1.8157800000000002E-2</v>
      </c>
      <c r="E41" s="27" t="s">
        <v>302</v>
      </c>
      <c r="F41" s="27">
        <v>2.871777E-2</v>
      </c>
      <c r="G41" s="31">
        <v>9.9842130000000005E-3</v>
      </c>
      <c r="H41" s="31">
        <v>8.7696219999999995E-3</v>
      </c>
      <c r="I41" s="31">
        <v>5.4131170000000003E-3</v>
      </c>
      <c r="J41" s="31">
        <v>3.3207670000000001E-3</v>
      </c>
      <c r="K41" s="31">
        <v>8.7906990000000008E-3</v>
      </c>
      <c r="L41" s="31">
        <v>9.4223420000000002E-2</v>
      </c>
      <c r="M41" s="31">
        <v>8.6039189999999998E-3</v>
      </c>
      <c r="N41" s="31">
        <v>4.0845830000000001E-3</v>
      </c>
      <c r="O41" s="31">
        <v>1.631059E-2</v>
      </c>
      <c r="P41" s="31">
        <v>4.3221320000000001E-2</v>
      </c>
      <c r="Q41" s="31"/>
      <c r="R41" s="27"/>
      <c r="S41" s="27">
        <v>1.6034860000000001E-2</v>
      </c>
      <c r="T41" s="27">
        <v>6.4947030000000003E-2</v>
      </c>
      <c r="U41" s="27">
        <v>3.6116879999999997E-2</v>
      </c>
      <c r="V41" s="27">
        <v>2.239066E-2</v>
      </c>
      <c r="W41" s="27">
        <v>8.9796139999999997E-2</v>
      </c>
      <c r="X41" s="27"/>
      <c r="Y41" s="27">
        <v>1.7590669999999999E-2</v>
      </c>
      <c r="Z41" s="27">
        <v>9.3839349999999995E-3</v>
      </c>
      <c r="AA41" s="27">
        <v>3.796745E-2</v>
      </c>
      <c r="AB41" s="27">
        <v>1.6258930000000001E-2</v>
      </c>
      <c r="AC41" s="27">
        <v>1.1689369999999999E-2</v>
      </c>
      <c r="AD41" s="27"/>
      <c r="AE41" s="27">
        <v>2.4704630000000002E-2</v>
      </c>
      <c r="AF41" s="27">
        <v>1.202981E-2</v>
      </c>
      <c r="AG41" s="27">
        <v>8.0161269999999996E-3</v>
      </c>
      <c r="AH41" s="27">
        <v>2.2322140000000001E-2</v>
      </c>
      <c r="AI41" s="27">
        <v>1.6678640000000002E-2</v>
      </c>
      <c r="AJ41" s="27"/>
      <c r="AK41" s="27" t="s">
        <v>302</v>
      </c>
      <c r="AL41" s="27"/>
      <c r="AM41" s="27">
        <v>1.0557449999999999E-2</v>
      </c>
      <c r="AN41" s="27">
        <v>1.1094929999999999E-2</v>
      </c>
      <c r="AO41" s="27">
        <v>9.0037940000000001E-4</v>
      </c>
      <c r="AP41" s="27">
        <v>1.396251E-3</v>
      </c>
      <c r="AQ41" s="27">
        <v>2.137023E-3</v>
      </c>
      <c r="AR41" s="27">
        <v>1.3464439999999999E-2</v>
      </c>
      <c r="AS41" s="27">
        <v>7.6259880000000002E-3</v>
      </c>
      <c r="AT41" s="27">
        <v>1.028724E-2</v>
      </c>
      <c r="AU41" s="27">
        <v>6.1085050000000002E-3</v>
      </c>
      <c r="AV41" s="27">
        <v>4.9038650000000003E-3</v>
      </c>
      <c r="AW41" s="27">
        <v>6.0298209999999998E-2</v>
      </c>
      <c r="AX41" s="27">
        <v>1.8385350000000002E-2</v>
      </c>
      <c r="AY41" s="27">
        <v>5.6826580000000002E-3</v>
      </c>
      <c r="AZ41" s="27">
        <v>3.0945799999999999E-2</v>
      </c>
      <c r="BA41" s="27">
        <v>2.6930719999999998E-2</v>
      </c>
      <c r="BB41" s="27">
        <v>2.2873089999999999E-2</v>
      </c>
    </row>
    <row r="42" spans="1:54" x14ac:dyDescent="0.25">
      <c r="A42">
        <v>2004</v>
      </c>
      <c r="B42" s="27">
        <v>5.060686E-3</v>
      </c>
      <c r="C42" s="27">
        <v>0.1149405</v>
      </c>
      <c r="D42" s="27" t="s">
        <v>302</v>
      </c>
      <c r="E42" s="27" t="s">
        <v>302</v>
      </c>
      <c r="F42" s="27">
        <v>5.0115399999999997E-2</v>
      </c>
      <c r="G42" s="31">
        <v>9.2795039999999992E-3</v>
      </c>
      <c r="H42" s="31">
        <v>1.012451E-2</v>
      </c>
      <c r="I42" s="31">
        <v>1.3022540000000001E-2</v>
      </c>
      <c r="J42" s="31">
        <v>4.6303100000000003E-3</v>
      </c>
      <c r="K42" s="31" t="s">
        <v>302</v>
      </c>
      <c r="L42" s="31">
        <v>0.1059373</v>
      </c>
      <c r="M42" s="31">
        <v>1.3713090000000001E-2</v>
      </c>
      <c r="N42" s="31">
        <v>3.644244E-3</v>
      </c>
      <c r="O42" s="31">
        <v>1.518859E-2</v>
      </c>
      <c r="P42" s="31">
        <v>8.7265339999999993E-3</v>
      </c>
      <c r="Q42" s="31"/>
      <c r="R42" s="27"/>
      <c r="S42" s="27">
        <v>7.0484379999999999E-2</v>
      </c>
      <c r="T42" s="27">
        <v>3.7572990000000001E-2</v>
      </c>
      <c r="U42" s="27">
        <v>1.6303410000000001E-2</v>
      </c>
      <c r="V42" s="27">
        <v>4.5347030000000003E-2</v>
      </c>
      <c r="W42" s="27">
        <v>8.3111900000000002E-2</v>
      </c>
      <c r="X42" s="27"/>
      <c r="Y42" s="27">
        <v>5.8064529999999996E-3</v>
      </c>
      <c r="Z42" s="27">
        <v>1.6802339999999999E-2</v>
      </c>
      <c r="AA42" s="27">
        <v>4.8356400000000001E-2</v>
      </c>
      <c r="AB42" s="27">
        <v>1.7574840000000001E-2</v>
      </c>
      <c r="AC42" s="27">
        <v>6.5103289999999996E-3</v>
      </c>
      <c r="AD42" s="27"/>
      <c r="AE42" s="27">
        <v>4.2928769999999998E-2</v>
      </c>
      <c r="AF42" s="27">
        <v>2.7857980000000001E-2</v>
      </c>
      <c r="AG42" s="27">
        <v>1.1646719999999999E-2</v>
      </c>
      <c r="AH42" s="27">
        <v>2.2724580000000001E-2</v>
      </c>
      <c r="AI42" s="27">
        <v>7.1510479999999999E-4</v>
      </c>
      <c r="AJ42" s="27"/>
      <c r="AK42" s="27">
        <v>5.6972399999999999E-2</v>
      </c>
      <c r="AL42" s="27"/>
      <c r="AM42" s="27">
        <v>6.5920639999999999E-3</v>
      </c>
      <c r="AN42" s="27">
        <v>1.0616169999999999E-2</v>
      </c>
      <c r="AO42" s="27">
        <v>5.61835E-4</v>
      </c>
      <c r="AP42" s="27">
        <v>1.570765E-3</v>
      </c>
      <c r="AQ42" s="27">
        <v>9.5056440000000002E-4</v>
      </c>
      <c r="AR42" s="27">
        <v>3.7685840000000002E-3</v>
      </c>
      <c r="AS42" s="27">
        <v>4.4841660000000004E-3</v>
      </c>
      <c r="AT42" s="27">
        <v>1.4888999999999999E-2</v>
      </c>
      <c r="AU42" s="27">
        <v>3.5088839999999999E-3</v>
      </c>
      <c r="AV42" s="27">
        <v>3.8827269999999999E-3</v>
      </c>
      <c r="AW42" s="27">
        <v>2.025068E-2</v>
      </c>
      <c r="AX42" s="27">
        <v>1.0465199999999999E-2</v>
      </c>
      <c r="AY42" s="27">
        <v>2.4379039999999999E-3</v>
      </c>
      <c r="AZ42" s="27">
        <v>2.029502E-2</v>
      </c>
      <c r="BA42" s="27">
        <v>6.3141359999999997E-3</v>
      </c>
      <c r="BB42" s="27">
        <v>1.6706149999999999E-2</v>
      </c>
    </row>
    <row r="43" spans="1:54" x14ac:dyDescent="0.25">
      <c r="A43">
        <v>2005</v>
      </c>
      <c r="B43" s="27">
        <v>1.218551E-2</v>
      </c>
      <c r="C43" s="27">
        <v>0.1030446</v>
      </c>
      <c r="D43" s="27" t="s">
        <v>302</v>
      </c>
      <c r="E43" s="27" t="s">
        <v>302</v>
      </c>
      <c r="F43" s="27">
        <v>6.3843800000000003E-3</v>
      </c>
      <c r="G43" s="31">
        <v>3.217943E-3</v>
      </c>
      <c r="H43" s="31">
        <v>5.922905E-3</v>
      </c>
      <c r="I43" s="31">
        <v>1.582148E-3</v>
      </c>
      <c r="J43" s="31" t="s">
        <v>302</v>
      </c>
      <c r="K43" s="31">
        <v>3.0904310000000001E-2</v>
      </c>
      <c r="L43" s="31">
        <v>1.8475269999999998E-2</v>
      </c>
      <c r="M43" s="31" t="s">
        <v>302</v>
      </c>
      <c r="N43" s="31"/>
      <c r="O43" s="31">
        <v>2.5496609999999999E-3</v>
      </c>
      <c r="P43" s="31">
        <v>8.4329320000000006E-3</v>
      </c>
      <c r="Q43" s="31"/>
      <c r="R43" s="27"/>
      <c r="S43" s="27">
        <v>3.2987280000000001E-2</v>
      </c>
      <c r="T43" s="27">
        <v>7.4905159999999998E-2</v>
      </c>
      <c r="U43" s="27">
        <v>3.7794130000000002E-2</v>
      </c>
      <c r="V43" s="27">
        <v>2.6706279999999999E-2</v>
      </c>
      <c r="W43" s="27">
        <v>0.1052782</v>
      </c>
      <c r="X43" s="27"/>
      <c r="Y43" s="27">
        <v>7.784371E-3</v>
      </c>
      <c r="Z43" s="27">
        <v>1.8551979999999999E-2</v>
      </c>
      <c r="AA43" s="27">
        <v>1.8693029999999999E-2</v>
      </c>
      <c r="AB43" s="27">
        <v>1.635959E-2</v>
      </c>
      <c r="AC43" s="27">
        <v>1.234711E-2</v>
      </c>
      <c r="AD43" s="27"/>
      <c r="AE43" s="27">
        <v>2.835787E-2</v>
      </c>
      <c r="AF43" s="27">
        <v>1.0952E-2</v>
      </c>
      <c r="AG43" s="27">
        <v>1.9362270000000001E-2</v>
      </c>
      <c r="AH43" s="27">
        <v>2.3046779999999999E-2</v>
      </c>
      <c r="AI43" s="27">
        <v>1.1858570000000001E-2</v>
      </c>
      <c r="AJ43" s="27"/>
      <c r="AK43" s="27">
        <v>8.1306659999999999E-3</v>
      </c>
      <c r="AL43" s="27"/>
      <c r="AM43" s="27">
        <v>1.0938180000000001E-3</v>
      </c>
      <c r="AN43" s="27">
        <v>2.5175670000000001E-2</v>
      </c>
      <c r="AO43" s="27">
        <v>1.137291E-4</v>
      </c>
      <c r="AP43" s="27">
        <v>1.065821E-3</v>
      </c>
      <c r="AQ43" s="27">
        <v>1.1462950000000001E-3</v>
      </c>
      <c r="AR43" s="27">
        <v>2.847189E-3</v>
      </c>
      <c r="AS43" s="27">
        <v>1.678522E-3</v>
      </c>
      <c r="AT43" s="27">
        <v>7.2793950000000001E-3</v>
      </c>
      <c r="AU43" s="27">
        <v>2.9975610000000001E-3</v>
      </c>
      <c r="AV43" s="27">
        <v>2.2467229999999999E-3</v>
      </c>
      <c r="AW43" s="27">
        <v>5.2999949999999997E-2</v>
      </c>
      <c r="AX43" s="27">
        <v>1.9623850000000002E-2</v>
      </c>
      <c r="AY43" s="27">
        <v>8.2749240000000001E-4</v>
      </c>
      <c r="AZ43" s="27">
        <v>7.3197739999999997E-2</v>
      </c>
      <c r="BA43" s="27">
        <v>4.5414589999999998E-2</v>
      </c>
      <c r="BB43" s="27">
        <v>8.2782930000000008E-3</v>
      </c>
    </row>
    <row r="44" spans="1:54" x14ac:dyDescent="0.25">
      <c r="A44">
        <v>2006</v>
      </c>
      <c r="B44" s="27">
        <v>6.0129750000000003E-3</v>
      </c>
      <c r="C44" s="27">
        <v>8.7734140000000002E-2</v>
      </c>
      <c r="D44" s="27">
        <v>2.253865E-2</v>
      </c>
      <c r="E44" s="27" t="s">
        <v>302</v>
      </c>
      <c r="F44" s="27">
        <v>3.016079E-2</v>
      </c>
      <c r="G44" s="31">
        <v>9.8301489999999998E-3</v>
      </c>
      <c r="H44" s="31">
        <v>8.5541200000000001E-3</v>
      </c>
      <c r="I44" s="31">
        <v>7.4479079999999996E-3</v>
      </c>
      <c r="J44" s="31">
        <v>4.5379599999999997E-3</v>
      </c>
      <c r="K44" s="31"/>
      <c r="L44" s="31">
        <v>0.1372081</v>
      </c>
      <c r="M44" s="31">
        <v>6.7711549999999995E-2</v>
      </c>
      <c r="N44" s="31"/>
      <c r="O44" s="31">
        <v>2.3873439999999999E-2</v>
      </c>
      <c r="P44" s="31">
        <v>3.5225960000000001E-2</v>
      </c>
      <c r="Q44" s="31"/>
      <c r="R44" s="27"/>
      <c r="S44" s="27">
        <v>1.4398940000000001E-2</v>
      </c>
      <c r="T44" s="27">
        <v>2.141241E-2</v>
      </c>
      <c r="U44" s="27">
        <v>3.1790819999999997E-2</v>
      </c>
      <c r="V44" s="27">
        <v>2.328212E-2</v>
      </c>
      <c r="W44" s="27">
        <v>6.8682590000000002E-2</v>
      </c>
      <c r="X44" s="27"/>
      <c r="Y44" s="27">
        <v>6.6865839999999998E-3</v>
      </c>
      <c r="Z44" s="27">
        <v>2.67563E-2</v>
      </c>
      <c r="AA44" s="27">
        <v>4.7856320000000001E-2</v>
      </c>
      <c r="AB44" s="27">
        <v>1.210047E-2</v>
      </c>
      <c r="AC44" s="27">
        <v>2.3701650000000001E-2</v>
      </c>
      <c r="AD44" s="27"/>
      <c r="AE44" s="27">
        <v>2.3968989999999999E-2</v>
      </c>
      <c r="AF44" s="27">
        <v>3.632473E-2</v>
      </c>
      <c r="AG44" s="27">
        <v>4.3213050000000001E-3</v>
      </c>
      <c r="AH44" s="27">
        <v>2.766981E-2</v>
      </c>
      <c r="AI44" s="27">
        <v>2.774005E-3</v>
      </c>
      <c r="AJ44" s="27"/>
      <c r="AK44" s="27">
        <v>2.5822089999999999E-2</v>
      </c>
      <c r="AL44" s="27"/>
      <c r="AM44" s="27">
        <v>9.1415249999999993E-3</v>
      </c>
      <c r="AN44" s="27">
        <v>3.5839080000000002E-2</v>
      </c>
      <c r="AO44" s="27">
        <v>5.9139500000000003E-3</v>
      </c>
      <c r="AP44" s="27">
        <v>4.3778599999999999E-3</v>
      </c>
      <c r="AQ44" s="27">
        <v>5.9424760000000004E-3</v>
      </c>
      <c r="AR44" s="27">
        <v>8.7503419999999995E-3</v>
      </c>
      <c r="AS44" s="27">
        <v>1.8251969999999999E-2</v>
      </c>
      <c r="AT44" s="27">
        <v>1.135036E-2</v>
      </c>
      <c r="AU44" s="27">
        <v>6.5542229999999996E-3</v>
      </c>
      <c r="AV44" s="27">
        <v>5.3871210000000003E-2</v>
      </c>
      <c r="AW44" s="27">
        <v>6.1947099999999998E-2</v>
      </c>
      <c r="AX44" s="27">
        <v>1.756601E-2</v>
      </c>
      <c r="AY44" s="27">
        <v>2.6967069999999999E-2</v>
      </c>
      <c r="AZ44" s="27">
        <v>2.7875819999999999E-2</v>
      </c>
      <c r="BA44" s="27">
        <v>3.0963250000000001E-2</v>
      </c>
      <c r="BB44" s="27">
        <v>2.2010390000000001E-2</v>
      </c>
    </row>
    <row r="45" spans="1:54" x14ac:dyDescent="0.25">
      <c r="A45">
        <v>2007</v>
      </c>
      <c r="B45" s="27">
        <v>1.885972E-2</v>
      </c>
      <c r="C45" s="27" t="s">
        <v>302</v>
      </c>
      <c r="D45" s="27">
        <v>1.0890240000000001E-2</v>
      </c>
      <c r="E45" s="27" t="s">
        <v>302</v>
      </c>
      <c r="F45" s="27">
        <v>7.9534400000000009E-3</v>
      </c>
      <c r="G45" s="31">
        <v>5.2857859999999998E-3</v>
      </c>
      <c r="H45" s="31">
        <v>1.6214389999999999E-3</v>
      </c>
      <c r="I45" s="31">
        <v>7.4280099999999996E-3</v>
      </c>
      <c r="J45" s="31">
        <v>3.53521E-3</v>
      </c>
      <c r="K45" s="31"/>
      <c r="L45" s="31">
        <v>2.30671E-2</v>
      </c>
      <c r="M45" s="31">
        <v>8.0164030000000001E-3</v>
      </c>
      <c r="N45" s="31"/>
      <c r="O45" s="31">
        <v>4.9359709999999999E-3</v>
      </c>
      <c r="P45" s="31">
        <v>2.80532E-2</v>
      </c>
      <c r="Q45" s="31"/>
      <c r="R45" s="27"/>
      <c r="S45" s="27">
        <v>2.359253E-2</v>
      </c>
      <c r="T45" s="27">
        <v>5.85841E-2</v>
      </c>
      <c r="U45" s="27">
        <v>4.9765459999999997E-2</v>
      </c>
      <c r="V45" s="27">
        <v>4.0723500000000003E-2</v>
      </c>
      <c r="W45" s="27">
        <v>6.0515069999999997E-2</v>
      </c>
      <c r="X45" s="27"/>
      <c r="Y45" s="27">
        <v>1.8714919999999999E-2</v>
      </c>
      <c r="Z45" s="27">
        <v>9.1626840000000008E-3</v>
      </c>
      <c r="AA45" s="27">
        <v>1.1851260000000001E-2</v>
      </c>
      <c r="AB45" s="27">
        <v>7.57648E-3</v>
      </c>
      <c r="AC45" s="27">
        <v>3.9681459999999997E-3</v>
      </c>
      <c r="AD45" s="27"/>
      <c r="AE45" s="27">
        <v>1.321929E-2</v>
      </c>
      <c r="AF45" s="27">
        <v>7.0348349999999997E-3</v>
      </c>
      <c r="AG45" s="27">
        <v>5.1761890000000003E-3</v>
      </c>
      <c r="AH45" s="27">
        <v>1.332937E-2</v>
      </c>
      <c r="AI45" s="27">
        <v>2.5723059999999999E-3</v>
      </c>
      <c r="AJ45" s="27"/>
      <c r="AK45" s="27">
        <v>6.2206969999999999E-3</v>
      </c>
      <c r="AL45" s="27"/>
      <c r="AM45" s="27">
        <v>1.091081E-2</v>
      </c>
      <c r="AN45" s="27">
        <v>2.8892640000000001E-2</v>
      </c>
      <c r="AO45" s="27">
        <v>1.117191E-3</v>
      </c>
      <c r="AP45" s="27">
        <v>6.5918879999999997E-3</v>
      </c>
      <c r="AQ45" s="27">
        <v>4.8017140000000003E-3</v>
      </c>
      <c r="AR45" s="27">
        <v>6.0346489999999996E-3</v>
      </c>
      <c r="AS45" s="27">
        <v>4.2622959999999996E-3</v>
      </c>
      <c r="AT45" s="27">
        <v>1.5517059999999999E-2</v>
      </c>
      <c r="AU45" s="27">
        <v>5.7714519999999998E-3</v>
      </c>
      <c r="AV45" s="27">
        <v>5.349922E-3</v>
      </c>
      <c r="AW45" s="27">
        <v>3.8831959999999999E-2</v>
      </c>
      <c r="AX45" s="27">
        <v>3.465149E-2</v>
      </c>
      <c r="AY45" s="27">
        <v>1.325796E-3</v>
      </c>
      <c r="AZ45" s="27">
        <v>0.1769868</v>
      </c>
      <c r="BA45" s="27">
        <v>3.367709E-2</v>
      </c>
      <c r="BB45" s="27">
        <v>1.024455E-2</v>
      </c>
    </row>
    <row r="46" spans="1:54" x14ac:dyDescent="0.25">
      <c r="A46">
        <v>2008</v>
      </c>
      <c r="B46" s="27">
        <v>1.143481E-2</v>
      </c>
      <c r="C46" s="27">
        <v>5.3184639999999998E-2</v>
      </c>
      <c r="D46" s="27">
        <v>1.6030139999999998E-2</v>
      </c>
      <c r="E46" s="27" t="s">
        <v>302</v>
      </c>
      <c r="F46" s="27">
        <v>4.5522699999999999E-2</v>
      </c>
      <c r="G46" s="31">
        <v>8.0623299999999995E-3</v>
      </c>
      <c r="H46" s="31">
        <v>6.6803790000000002E-3</v>
      </c>
      <c r="I46" s="31">
        <v>5.3213410000000003E-3</v>
      </c>
      <c r="J46" s="31">
        <v>6.8012469999999998E-3</v>
      </c>
      <c r="K46" s="31"/>
      <c r="L46" s="31">
        <v>0.22289339999999999</v>
      </c>
      <c r="M46" s="31">
        <v>5.74263E-2</v>
      </c>
      <c r="N46" s="31"/>
      <c r="O46" s="31">
        <v>4.7796190000000002E-2</v>
      </c>
      <c r="P46" s="31">
        <v>2.1752569999999999E-2</v>
      </c>
      <c r="Q46" s="31"/>
      <c r="R46" s="27"/>
      <c r="S46" s="27">
        <v>2.4035620000000001E-2</v>
      </c>
      <c r="T46" s="27">
        <v>3.4347019999999999E-2</v>
      </c>
      <c r="U46" s="27">
        <v>2.2369110000000001E-2</v>
      </c>
      <c r="V46" s="27">
        <v>1.3989049999999999E-2</v>
      </c>
      <c r="W46" s="27">
        <v>3.8706850000000001E-2</v>
      </c>
      <c r="X46" s="27"/>
      <c r="Y46" s="27">
        <v>7.9836200000000003E-3</v>
      </c>
      <c r="Z46" s="27">
        <v>1.153216E-2</v>
      </c>
      <c r="AA46" s="27">
        <v>1.519213E-2</v>
      </c>
      <c r="AB46" s="27">
        <v>1.0530950000000001E-2</v>
      </c>
      <c r="AC46" s="27">
        <v>1.752811E-2</v>
      </c>
      <c r="AD46" s="27"/>
      <c r="AE46" s="27">
        <v>3.4583339999999997E-2</v>
      </c>
      <c r="AF46" s="27">
        <v>3.2208680000000003E-2</v>
      </c>
      <c r="AG46" s="27">
        <v>5.8917479999999996E-3</v>
      </c>
      <c r="AH46" s="27">
        <v>2.929263E-2</v>
      </c>
      <c r="AI46" s="27">
        <v>4.4664199999999996E-3</v>
      </c>
      <c r="AJ46" s="27"/>
      <c r="AK46" s="27">
        <v>1.384693E-2</v>
      </c>
      <c r="AL46" s="27"/>
      <c r="AM46" s="27">
        <v>2.6068629999999999E-2</v>
      </c>
      <c r="AN46" s="27">
        <v>5.2870750000000001E-2</v>
      </c>
      <c r="AO46" s="27">
        <v>1.7822810000000001E-2</v>
      </c>
      <c r="AP46" s="27">
        <v>2.1448559999999998E-2</v>
      </c>
      <c r="AQ46" s="27">
        <v>1.8898649999999999E-2</v>
      </c>
      <c r="AR46" s="27">
        <v>1.8244980000000001E-2</v>
      </c>
      <c r="AS46" s="27">
        <v>2.6101340000000001E-2</v>
      </c>
      <c r="AT46" s="27">
        <v>4.1607819999999997E-2</v>
      </c>
      <c r="AU46" s="27">
        <v>2.7902239999999998E-2</v>
      </c>
      <c r="AV46" s="27">
        <v>5.6841629999999997E-2</v>
      </c>
      <c r="AW46" s="27">
        <v>0.13864679999999999</v>
      </c>
      <c r="AX46" s="27">
        <v>1.09689E-2</v>
      </c>
      <c r="AY46" s="27">
        <v>2.7653580000000001E-2</v>
      </c>
      <c r="AZ46" s="27">
        <v>6.6665619999999995E-2</v>
      </c>
      <c r="BA46" s="27">
        <v>7.1615579999999998E-2</v>
      </c>
      <c r="BB46" s="27">
        <v>3.8566250000000003E-2</v>
      </c>
    </row>
    <row r="47" spans="1:54" x14ac:dyDescent="0.25">
      <c r="A47">
        <v>2009</v>
      </c>
      <c r="B47" s="27">
        <v>7.3610849999999999E-3</v>
      </c>
      <c r="C47" s="27">
        <v>3.8707360000000003E-2</v>
      </c>
      <c r="D47" s="27">
        <v>7.9399350000000004E-3</v>
      </c>
      <c r="E47" s="27">
        <v>7.7103240000000002E-3</v>
      </c>
      <c r="F47" s="27">
        <v>1.0756720000000001E-2</v>
      </c>
      <c r="G47" s="31">
        <v>7.3526069999999997E-3</v>
      </c>
      <c r="H47" s="31">
        <v>9.1054280000000005E-3</v>
      </c>
      <c r="I47" s="31">
        <v>5.5220540000000002E-3</v>
      </c>
      <c r="J47" s="31">
        <v>9.1711269999999994E-3</v>
      </c>
      <c r="K47" s="31"/>
      <c r="L47" s="31">
        <v>0.1153739</v>
      </c>
      <c r="M47" s="31">
        <v>1.985021E-2</v>
      </c>
      <c r="N47" s="31"/>
      <c r="O47" s="31">
        <v>1.4001059999999999E-2</v>
      </c>
      <c r="P47" s="31">
        <v>1.047462E-2</v>
      </c>
      <c r="Q47" s="31">
        <v>5.0606150000000001E-3</v>
      </c>
      <c r="R47" s="27"/>
      <c r="S47" s="27">
        <v>5.7510800000000001E-2</v>
      </c>
      <c r="T47" s="27">
        <v>5.242198E-2</v>
      </c>
      <c r="U47" s="27">
        <v>4.4528360000000003E-2</v>
      </c>
      <c r="V47" s="27">
        <v>1.8496499999999999E-2</v>
      </c>
      <c r="W47" s="27">
        <v>3.0267289999999999E-2</v>
      </c>
      <c r="X47" s="27"/>
      <c r="Y47" s="27">
        <v>1.461252E-2</v>
      </c>
      <c r="Z47" s="27">
        <v>2.118072E-2</v>
      </c>
      <c r="AA47" s="27">
        <v>2.2131350000000001E-2</v>
      </c>
      <c r="AB47" s="27">
        <v>1.0943390000000001E-2</v>
      </c>
      <c r="AC47" s="27">
        <v>1.869036E-2</v>
      </c>
      <c r="AD47" s="27"/>
      <c r="AE47" s="27">
        <v>1.1418889999999999E-2</v>
      </c>
      <c r="AF47" s="27">
        <v>1.044932E-2</v>
      </c>
      <c r="AG47" s="27">
        <v>1.454692E-2</v>
      </c>
      <c r="AH47" s="27">
        <v>8.7080060000000008E-3</v>
      </c>
      <c r="AI47" s="27">
        <v>1.1671519999999999E-2</v>
      </c>
      <c r="AJ47" s="27"/>
      <c r="AK47" s="27">
        <v>4.4776410000000001E-3</v>
      </c>
      <c r="AL47" s="27"/>
      <c r="AM47" s="27">
        <v>1.0649789999999999E-2</v>
      </c>
      <c r="AN47" s="27">
        <v>4.4714039999999997E-2</v>
      </c>
      <c r="AO47" s="27">
        <v>7.3348409999999999E-3</v>
      </c>
      <c r="AP47" s="27">
        <v>8.0345610000000008E-3</v>
      </c>
      <c r="AQ47" s="27">
        <v>7.0744919999999999E-3</v>
      </c>
      <c r="AR47" s="27">
        <v>1.359517E-2</v>
      </c>
      <c r="AS47" s="27">
        <v>1.523359E-2</v>
      </c>
      <c r="AT47" s="27">
        <v>2.6690620000000002E-2</v>
      </c>
      <c r="AU47" s="27">
        <v>8.9094080000000006E-3</v>
      </c>
      <c r="AV47" s="27">
        <v>9.0413379999999995E-3</v>
      </c>
      <c r="AW47" s="27">
        <v>5.451831E-2</v>
      </c>
      <c r="AX47" s="27">
        <v>2.1715290000000002E-2</v>
      </c>
      <c r="AY47" s="27">
        <v>9.7444630000000001E-3</v>
      </c>
      <c r="AZ47" s="27">
        <v>5.7439089999999998E-2</v>
      </c>
      <c r="BA47" s="27">
        <v>7.7255009999999999E-2</v>
      </c>
      <c r="BB47" s="27">
        <v>1.0663890000000001E-2</v>
      </c>
    </row>
    <row r="48" spans="1:54" x14ac:dyDescent="0.25">
      <c r="A48">
        <v>2010</v>
      </c>
      <c r="B48" s="27">
        <v>3.4630920000000001E-3</v>
      </c>
      <c r="C48" s="27">
        <v>2.9542800000000001E-2</v>
      </c>
      <c r="D48" s="27">
        <v>2.1519219999999999E-2</v>
      </c>
      <c r="E48" s="27">
        <v>8.7526090000000001E-2</v>
      </c>
      <c r="F48" s="27">
        <v>3.4636810000000001E-3</v>
      </c>
      <c r="G48" s="31">
        <v>2.2030539999999999E-3</v>
      </c>
      <c r="H48" s="31">
        <v>3.1472589999999999E-3</v>
      </c>
      <c r="I48" s="31">
        <v>4.1782859999999998E-3</v>
      </c>
      <c r="J48" s="31">
        <v>1.60158E-2</v>
      </c>
      <c r="K48" s="31"/>
      <c r="L48" s="31">
        <v>6.244893E-2</v>
      </c>
      <c r="M48" s="31">
        <v>1.030588E-2</v>
      </c>
      <c r="N48" s="31"/>
      <c r="O48" s="31">
        <v>1.546695E-2</v>
      </c>
      <c r="P48" s="31">
        <v>1.3285129999999999E-2</v>
      </c>
      <c r="Q48" s="31">
        <v>8.2940340000000005E-3</v>
      </c>
      <c r="R48" s="27">
        <v>9.6314899999999995E-2</v>
      </c>
      <c r="S48" s="27">
        <v>3.0062820000000001E-2</v>
      </c>
      <c r="T48" s="27">
        <v>2.6852009999999999E-2</v>
      </c>
      <c r="U48" s="27">
        <v>1.9675769999999999E-2</v>
      </c>
      <c r="V48" s="27">
        <v>1.2971460000000001E-2</v>
      </c>
      <c r="W48" s="27">
        <v>4.5414650000000001E-2</v>
      </c>
      <c r="X48" s="27"/>
      <c r="Y48" s="27">
        <v>5.8491610000000003E-3</v>
      </c>
      <c r="Z48" s="27">
        <v>1.8060590000000001E-2</v>
      </c>
      <c r="AA48" s="27">
        <v>4.1469979999999997E-2</v>
      </c>
      <c r="AB48" s="27">
        <v>4.8962980000000003E-3</v>
      </c>
      <c r="AC48" s="27">
        <v>6.6007490000000004E-3</v>
      </c>
      <c r="AD48" s="27"/>
      <c r="AE48" s="27">
        <v>2.9827469999999998E-2</v>
      </c>
      <c r="AF48" s="27">
        <v>2.7562130000000001E-2</v>
      </c>
      <c r="AG48" s="27">
        <v>1.200041E-2</v>
      </c>
      <c r="AH48" s="27">
        <v>2.7992050000000001E-2</v>
      </c>
      <c r="AI48" s="27" t="s">
        <v>302</v>
      </c>
      <c r="AJ48" s="27"/>
      <c r="AK48" s="27">
        <v>1.3499250000000001E-2</v>
      </c>
      <c r="AL48" s="27"/>
      <c r="AM48" s="27">
        <v>7.6782150000000004E-3</v>
      </c>
      <c r="AN48" s="27">
        <v>2.8483560000000002E-2</v>
      </c>
      <c r="AO48" s="27">
        <v>4.0874759999999996E-3</v>
      </c>
      <c r="AP48" s="27">
        <v>7.6543239999999997E-3</v>
      </c>
      <c r="AQ48" s="27">
        <v>1.102061E-2</v>
      </c>
      <c r="AR48" s="27">
        <v>1.2486880000000001E-2</v>
      </c>
      <c r="AS48" s="27">
        <v>1.6685309999999998E-2</v>
      </c>
      <c r="AT48" s="27">
        <v>1.676979E-2</v>
      </c>
      <c r="AU48" s="27">
        <v>2.577426E-2</v>
      </c>
      <c r="AV48" s="27">
        <v>3.7654899999999998E-2</v>
      </c>
      <c r="AW48" s="27">
        <v>5.1984040000000002E-2</v>
      </c>
      <c r="AX48" s="27">
        <v>2.303531E-2</v>
      </c>
      <c r="AY48" s="27">
        <v>3.8056140000000002E-2</v>
      </c>
      <c r="AZ48" s="27">
        <v>0.1201144</v>
      </c>
      <c r="BA48" s="27">
        <v>0.15896560000000001</v>
      </c>
      <c r="BB48" s="27">
        <v>5.0176169999999999E-2</v>
      </c>
    </row>
    <row r="49" spans="1:54" x14ac:dyDescent="0.25">
      <c r="A49">
        <v>2011</v>
      </c>
      <c r="B49" s="27">
        <v>2.9071909999999999E-3</v>
      </c>
      <c r="C49" s="27">
        <v>8.6445719999999997E-3</v>
      </c>
      <c r="D49" s="27">
        <v>3.4945700000000003E-2</v>
      </c>
      <c r="E49" s="27">
        <v>4.5280809999999998E-2</v>
      </c>
      <c r="F49" s="27">
        <v>1.8367029999999999E-2</v>
      </c>
      <c r="G49" s="31">
        <v>4.5510530000000002E-3</v>
      </c>
      <c r="H49" s="31">
        <v>2.9713360000000002E-3</v>
      </c>
      <c r="I49" s="31">
        <v>3.813889E-3</v>
      </c>
      <c r="J49" s="31">
        <v>1.933203E-2</v>
      </c>
      <c r="K49" s="31"/>
      <c r="L49" s="31">
        <v>0.19272239999999999</v>
      </c>
      <c r="M49" s="31">
        <v>4.6954419999999997E-2</v>
      </c>
      <c r="N49" s="31"/>
      <c r="O49" s="31">
        <v>2.3203950000000001E-2</v>
      </c>
      <c r="P49" s="31">
        <v>5.5233989999999997E-2</v>
      </c>
      <c r="Q49" s="31">
        <v>4.2993950000000003E-2</v>
      </c>
      <c r="R49" s="27">
        <v>4.9877919999999999E-2</v>
      </c>
      <c r="S49" s="27">
        <v>4.2416450000000001E-2</v>
      </c>
      <c r="T49" s="27">
        <v>6.5872970000000003E-2</v>
      </c>
      <c r="U49" s="27">
        <v>2.1293690000000001E-2</v>
      </c>
      <c r="V49" s="27">
        <v>1.9541329999999999E-2</v>
      </c>
      <c r="W49" s="27">
        <v>3.2800299999999998E-2</v>
      </c>
      <c r="X49" s="27"/>
      <c r="Y49" s="27">
        <v>8.1393709999999994E-3</v>
      </c>
      <c r="Z49" s="27">
        <v>1.4623239999999999E-2</v>
      </c>
      <c r="AA49" s="27">
        <v>1.393843E-2</v>
      </c>
      <c r="AB49" s="27">
        <v>4.3337489999999996E-3</v>
      </c>
      <c r="AC49" s="27">
        <v>5.6123750000000002E-3</v>
      </c>
      <c r="AD49" s="27"/>
      <c r="AE49" s="27">
        <v>1.927249E-2</v>
      </c>
      <c r="AF49" s="27">
        <v>1.551665E-2</v>
      </c>
      <c r="AG49" s="27">
        <v>4.7374749999999997E-3</v>
      </c>
      <c r="AH49" s="27">
        <v>1.016384E-2</v>
      </c>
      <c r="AI49" s="27">
        <v>1.1890030000000001E-3</v>
      </c>
      <c r="AJ49" s="27"/>
      <c r="AK49" s="27">
        <v>5.6339370000000003E-3</v>
      </c>
      <c r="AL49" s="27"/>
      <c r="AM49" s="27">
        <v>1.5906739999999999E-2</v>
      </c>
      <c r="AN49" s="27">
        <v>5.4750010000000002E-2</v>
      </c>
      <c r="AO49" s="27">
        <v>6.408749E-3</v>
      </c>
      <c r="AP49" s="27">
        <v>1.2367339999999999E-2</v>
      </c>
      <c r="AQ49" s="27">
        <v>3.3172319999999998E-3</v>
      </c>
      <c r="AR49" s="27">
        <v>1.9904640000000001E-2</v>
      </c>
      <c r="AS49" s="27">
        <v>1.406366E-2</v>
      </c>
      <c r="AT49" s="27">
        <v>1.00483E-2</v>
      </c>
      <c r="AU49" s="27">
        <v>5.7575929999999997E-2</v>
      </c>
      <c r="AV49" s="27">
        <v>3.4991790000000002E-2</v>
      </c>
      <c r="AW49" s="27">
        <v>4.7099090000000003E-2</v>
      </c>
      <c r="AX49" s="27">
        <v>9.5308609999999998E-3</v>
      </c>
      <c r="AY49" s="27">
        <v>7.9217880000000004E-2</v>
      </c>
      <c r="AZ49" s="27">
        <v>3.7246929999999998E-2</v>
      </c>
      <c r="BA49" s="27">
        <v>0.16303790000000001</v>
      </c>
      <c r="BB49" s="27">
        <v>1.8372010000000001E-2</v>
      </c>
    </row>
    <row r="50" spans="1:54" x14ac:dyDescent="0.25">
      <c r="A50">
        <v>2012</v>
      </c>
      <c r="B50" s="27">
        <v>3.9663240000000002E-3</v>
      </c>
      <c r="C50" s="27">
        <v>5.9640609999999997E-2</v>
      </c>
      <c r="D50" s="27">
        <v>6.5920580000000006E-2</v>
      </c>
      <c r="E50" s="27">
        <v>6.8505999999999997E-2</v>
      </c>
      <c r="F50" s="27">
        <v>2.3711980000000001E-3</v>
      </c>
      <c r="G50" s="31">
        <v>9.307437E-3</v>
      </c>
      <c r="H50" s="31">
        <v>4.3372760000000002E-3</v>
      </c>
      <c r="I50" s="31">
        <v>1.553495E-2</v>
      </c>
      <c r="J50" s="31">
        <v>1.6464969999999999E-2</v>
      </c>
      <c r="K50" s="31"/>
      <c r="L50" s="31">
        <v>0.1588145</v>
      </c>
      <c r="M50" s="31">
        <v>3.5041750000000003E-2</v>
      </c>
      <c r="N50" s="31"/>
      <c r="O50" s="31">
        <v>6.0444189999999997E-3</v>
      </c>
      <c r="P50" s="31">
        <v>2.5682610000000002E-2</v>
      </c>
      <c r="Q50" s="31">
        <v>4.1669779999999997E-2</v>
      </c>
      <c r="R50" s="27">
        <v>4.7337600000000001E-2</v>
      </c>
      <c r="S50" s="27">
        <v>5.3108429999999998E-2</v>
      </c>
      <c r="T50" s="27">
        <v>5.5053810000000002E-2</v>
      </c>
      <c r="U50" s="27">
        <v>2.7065510000000001E-2</v>
      </c>
      <c r="V50" s="27">
        <v>3.1605080000000001E-2</v>
      </c>
      <c r="W50" s="27">
        <v>6.0518120000000002E-2</v>
      </c>
      <c r="X50" s="27"/>
      <c r="Y50" s="27">
        <v>1.5375750000000001E-2</v>
      </c>
      <c r="Z50" s="27">
        <v>1.192228E-2</v>
      </c>
      <c r="AA50" s="27">
        <v>2.668243E-2</v>
      </c>
      <c r="AB50" s="27">
        <v>1.136144E-2</v>
      </c>
      <c r="AC50" s="27">
        <v>1.149007E-2</v>
      </c>
      <c r="AD50" s="27"/>
      <c r="AE50" s="27">
        <v>1.4395710000000001E-2</v>
      </c>
      <c r="AF50" s="27">
        <v>2.949268E-2</v>
      </c>
      <c r="AG50" s="27">
        <v>5.7477530000000004E-3</v>
      </c>
      <c r="AH50" s="27">
        <v>2.0196329999999998E-2</v>
      </c>
      <c r="AI50" s="27">
        <v>8.4030379999999998E-4</v>
      </c>
      <c r="AJ50" s="27"/>
      <c r="AK50" s="27">
        <v>5.4919219999999998E-3</v>
      </c>
      <c r="AL50" s="27"/>
      <c r="AM50" s="27">
        <v>1.794604E-2</v>
      </c>
      <c r="AN50" s="27">
        <v>2.2744460000000001E-2</v>
      </c>
      <c r="AO50" s="27">
        <v>2.0019470000000001E-2</v>
      </c>
      <c r="AP50" s="27">
        <v>2.1499269999999998E-3</v>
      </c>
      <c r="AQ50" s="27">
        <v>1.210234E-2</v>
      </c>
      <c r="AR50" s="27">
        <v>8.7719779999999997E-3</v>
      </c>
      <c r="AS50" s="27">
        <v>2.8496380000000002E-2</v>
      </c>
      <c r="AT50" s="27">
        <v>1.8781889999999999E-2</v>
      </c>
      <c r="AU50" s="27">
        <v>2.08839E-2</v>
      </c>
      <c r="AV50" s="27">
        <v>1.3616959999999999E-2</v>
      </c>
      <c r="AW50" s="27">
        <v>6.1265989999999999E-2</v>
      </c>
      <c r="AX50" s="27">
        <v>3.0402229999999999E-2</v>
      </c>
      <c r="AY50" s="27">
        <v>3.2984930000000003E-2</v>
      </c>
      <c r="AZ50" s="27">
        <v>3.2178060000000001E-2</v>
      </c>
      <c r="BA50" s="27">
        <v>0.15329390000000001</v>
      </c>
      <c r="BB50" s="27">
        <v>1.3500369999999999E-2</v>
      </c>
    </row>
    <row r="51" spans="1:54" x14ac:dyDescent="0.25">
      <c r="A51">
        <v>2013</v>
      </c>
      <c r="B51" s="27">
        <v>1.6792709999999999E-2</v>
      </c>
      <c r="C51" s="27">
        <v>3.9953379999999997E-2</v>
      </c>
      <c r="D51" s="27">
        <v>4.8523549999999999E-2</v>
      </c>
      <c r="E51" s="27">
        <v>0.10177650000000001</v>
      </c>
      <c r="F51" s="27">
        <v>4.4038960000000002E-2</v>
      </c>
      <c r="G51" s="31">
        <v>6.1425059999999998E-3</v>
      </c>
      <c r="H51" s="31">
        <v>1.4992749999999999E-2</v>
      </c>
      <c r="I51" s="31">
        <v>9.9103950000000007E-3</v>
      </c>
      <c r="J51" s="31">
        <v>8.6962099999999994E-3</v>
      </c>
      <c r="K51" s="31"/>
      <c r="L51" s="31">
        <v>8.481727E-2</v>
      </c>
      <c r="M51" s="31">
        <v>7.6524660000000001E-3</v>
      </c>
      <c r="N51" s="31"/>
      <c r="O51" s="31">
        <v>2.3206600000000001E-2</v>
      </c>
      <c r="P51" s="31">
        <v>1.6667270000000001E-2</v>
      </c>
      <c r="Q51" s="31">
        <v>1.862716E-2</v>
      </c>
      <c r="R51" s="27">
        <v>8.9873350000000005E-2</v>
      </c>
      <c r="S51" s="27">
        <v>5.9970429999999998E-2</v>
      </c>
      <c r="T51" s="27">
        <v>2.9917559999999999E-2</v>
      </c>
      <c r="U51" s="27">
        <v>1.731129E-2</v>
      </c>
      <c r="V51" s="27">
        <v>2.761796E-2</v>
      </c>
      <c r="W51" s="27">
        <v>3.7797299999999999E-2</v>
      </c>
      <c r="X51" s="27"/>
      <c r="Y51" s="27">
        <v>1.7716220000000001E-2</v>
      </c>
      <c r="Z51" s="27">
        <v>1.450741E-2</v>
      </c>
      <c r="AA51" s="27"/>
      <c r="AB51" s="27">
        <v>5.4622860000000002E-3</v>
      </c>
      <c r="AC51" s="27">
        <v>2.8973760000000001E-3</v>
      </c>
      <c r="AD51" s="27"/>
      <c r="AE51" s="27">
        <v>5.7651320000000001E-3</v>
      </c>
      <c r="AF51" s="27">
        <v>4.0828180000000002E-3</v>
      </c>
      <c r="AG51" s="27">
        <v>1.288187E-2</v>
      </c>
      <c r="AH51" s="27">
        <v>7.2733889999999999E-3</v>
      </c>
      <c r="AI51" s="27">
        <v>1.910661E-4</v>
      </c>
      <c r="AJ51" s="27"/>
      <c r="AK51" s="27">
        <v>6.5803040000000004E-3</v>
      </c>
      <c r="AL51" s="27"/>
      <c r="AM51" s="27">
        <v>9.7634350000000009E-3</v>
      </c>
      <c r="AN51" s="27">
        <v>1.930111E-2</v>
      </c>
      <c r="AO51" s="27">
        <v>2.7327069999999998E-2</v>
      </c>
      <c r="AP51" s="27">
        <v>5.8571939999999996E-3</v>
      </c>
      <c r="AQ51" s="27">
        <v>1.3507129999999999E-2</v>
      </c>
      <c r="AR51" s="27">
        <v>3.3792250000000003E-2</v>
      </c>
      <c r="AS51" s="27">
        <v>4.4449809999999999E-2</v>
      </c>
      <c r="AT51" s="27">
        <v>3.2101110000000002E-2</v>
      </c>
      <c r="AU51" s="27">
        <v>8.8157120000000005E-2</v>
      </c>
      <c r="AV51" s="27">
        <v>1.7378689999999999E-2</v>
      </c>
      <c r="AW51" s="27">
        <v>4.2854360000000001E-2</v>
      </c>
      <c r="AX51" s="27">
        <v>2.4531830000000001E-2</v>
      </c>
      <c r="AY51" s="27">
        <v>6.2453830000000002E-2</v>
      </c>
      <c r="AZ51" s="27">
        <v>0.17355029999999999</v>
      </c>
      <c r="BA51" s="27">
        <v>0.36456539999999998</v>
      </c>
      <c r="BB51" s="27">
        <v>9.6812970000000002E-3</v>
      </c>
    </row>
    <row r="52" spans="1:54" x14ac:dyDescent="0.25">
      <c r="A52">
        <v>2014</v>
      </c>
      <c r="B52" s="27">
        <v>3.7528739999999998E-3</v>
      </c>
      <c r="C52" s="27">
        <v>4.3184989999999999E-3</v>
      </c>
      <c r="D52" s="27">
        <v>2.0806979999999999E-2</v>
      </c>
      <c r="E52" s="27"/>
      <c r="F52" s="27">
        <v>3.1873489999999997E-2</v>
      </c>
      <c r="G52" s="31">
        <v>1.2738869999999999E-2</v>
      </c>
      <c r="H52" s="31">
        <v>2.0019950000000002E-2</v>
      </c>
      <c r="I52" s="31">
        <v>7.6386800000000001E-3</v>
      </c>
      <c r="J52" s="31">
        <v>7.3452309999999998E-3</v>
      </c>
      <c r="K52" s="31"/>
      <c r="L52" s="31">
        <v>6.1988109999999999E-2</v>
      </c>
      <c r="M52" s="31">
        <v>5.0608599999999997E-2</v>
      </c>
      <c r="N52" s="31"/>
      <c r="O52" s="31">
        <v>1.364552E-2</v>
      </c>
      <c r="P52" s="31">
        <v>5.8110829999999999E-3</v>
      </c>
      <c r="Q52" s="31">
        <v>1.1667E-2</v>
      </c>
      <c r="R52" s="27">
        <v>8.1235879999999996E-2</v>
      </c>
      <c r="S52" s="27">
        <v>5.9596280000000001E-2</v>
      </c>
      <c r="T52" s="27">
        <v>5.1761969999999997E-2</v>
      </c>
      <c r="U52" s="27">
        <v>1.535011E-2</v>
      </c>
      <c r="V52" s="27">
        <v>1.40109E-2</v>
      </c>
      <c r="W52" s="27">
        <v>2.579072E-2</v>
      </c>
      <c r="X52" s="27"/>
      <c r="Y52" s="27">
        <v>3.53645E-2</v>
      </c>
      <c r="Z52" s="27">
        <v>8.0462229999999999E-3</v>
      </c>
      <c r="AA52" s="27"/>
      <c r="AB52" s="27"/>
      <c r="AC52" s="27">
        <v>2.0535530000000001E-3</v>
      </c>
      <c r="AD52" s="27"/>
      <c r="AE52" s="27">
        <v>1.5593589999999999E-2</v>
      </c>
      <c r="AF52" s="27">
        <v>7.2958670000000002E-3</v>
      </c>
      <c r="AG52" s="27">
        <v>4.814541E-2</v>
      </c>
      <c r="AH52" s="27">
        <v>2.2356270000000001E-2</v>
      </c>
      <c r="AI52" s="27">
        <v>4.0988450000000002E-4</v>
      </c>
      <c r="AJ52" s="27"/>
      <c r="AK52" s="27">
        <v>9.5055420000000005E-3</v>
      </c>
      <c r="AL52" s="27"/>
      <c r="AM52" s="27">
        <v>9.4443640000000002E-3</v>
      </c>
      <c r="AN52" s="27"/>
      <c r="AO52" s="27"/>
      <c r="AP52" s="27">
        <v>2.0274210000000002E-3</v>
      </c>
      <c r="AQ52" s="27">
        <v>4.891154E-3</v>
      </c>
      <c r="AR52" s="27">
        <v>7.8491059999999998E-3</v>
      </c>
      <c r="AS52" s="27">
        <v>2.3436619999999998E-2</v>
      </c>
      <c r="AT52" s="27">
        <v>8.0536050000000001E-3</v>
      </c>
      <c r="AU52" s="27">
        <v>2.5451729999999999E-2</v>
      </c>
      <c r="AV52" s="27">
        <v>2.508541E-3</v>
      </c>
      <c r="AW52" s="27">
        <v>1.5584850000000001E-2</v>
      </c>
      <c r="AX52" s="27">
        <v>1.546905E-2</v>
      </c>
      <c r="AY52" s="27">
        <v>1.8116879999999998E-2</v>
      </c>
      <c r="AZ52" s="27">
        <v>1.1386540000000001E-2</v>
      </c>
      <c r="BA52" s="27">
        <v>5.4771109999999998E-2</v>
      </c>
      <c r="BB52" s="27">
        <v>2.5551859999999999E-2</v>
      </c>
    </row>
    <row r="53" spans="1:54" x14ac:dyDescent="0.25">
      <c r="A53">
        <v>2015</v>
      </c>
      <c r="B53" s="27"/>
      <c r="C53" s="27"/>
      <c r="D53" s="27"/>
      <c r="E53" s="27"/>
      <c r="F53" s="27">
        <v>6.120341E-2</v>
      </c>
      <c r="G53" s="31"/>
      <c r="H53" s="31">
        <v>2.1698970000000001E-2</v>
      </c>
      <c r="I53" s="31">
        <v>1.276468E-2</v>
      </c>
      <c r="J53" s="31">
        <v>2.451296E-2</v>
      </c>
      <c r="K53" s="31"/>
      <c r="L53" s="31">
        <v>8.4817219999999999E-2</v>
      </c>
      <c r="M53" s="31">
        <v>4.3244480000000002E-2</v>
      </c>
      <c r="N53" s="31"/>
      <c r="O53" s="31">
        <v>2.8313600000000001E-2</v>
      </c>
      <c r="P53" s="31">
        <v>4.2292870000000003E-2</v>
      </c>
      <c r="Q53" s="31"/>
      <c r="R53" s="27">
        <v>3.2992559999999997E-5</v>
      </c>
      <c r="S53" s="27"/>
      <c r="T53" s="27"/>
      <c r="U53" s="27"/>
      <c r="V53" s="27"/>
      <c r="W53" s="27">
        <v>4.2258549999999999E-2</v>
      </c>
      <c r="X53" s="27"/>
      <c r="Y53" s="27">
        <v>4.946768E-2</v>
      </c>
      <c r="Z53" s="27">
        <v>3.2336579999999997E-2</v>
      </c>
      <c r="AA53" s="27"/>
      <c r="AB53" s="27"/>
      <c r="AC53" s="27"/>
      <c r="AD53" s="27"/>
      <c r="AE53" s="27"/>
      <c r="AF53" s="27"/>
      <c r="AG53" s="27"/>
      <c r="AH53" s="27"/>
      <c r="AI53" s="27"/>
      <c r="AJ53" s="27"/>
      <c r="AK53" s="27">
        <v>7.6879909999999996E-2</v>
      </c>
      <c r="AL53" s="27"/>
      <c r="AM53" s="27"/>
      <c r="AN53" s="27"/>
      <c r="AO53" s="27"/>
      <c r="AP53" s="27"/>
      <c r="AQ53" s="27"/>
      <c r="AR53" s="27"/>
      <c r="AS53" s="27"/>
      <c r="AT53" s="27"/>
      <c r="AU53" s="27"/>
      <c r="AV53" s="27"/>
      <c r="AW53" s="27">
        <v>0</v>
      </c>
      <c r="AX53" s="27"/>
      <c r="AY53" s="27"/>
      <c r="AZ53" s="27"/>
      <c r="BA53" s="27"/>
      <c r="BB53" s="27"/>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3"/>
  <sheetViews>
    <sheetView zoomScale="80" zoomScaleNormal="80" workbookViewId="0">
      <pane xSplit="1" ySplit="9" topLeftCell="B10" activePane="bottomRight" state="frozen"/>
      <selection pane="topRight" activeCell="B1" sqref="B1"/>
      <selection pane="bottomLeft" activeCell="A10" sqref="A10"/>
      <selection pane="bottomRight" activeCell="Q40" sqref="Q40"/>
    </sheetView>
  </sheetViews>
  <sheetFormatPr defaultRowHeight="15" x14ac:dyDescent="0.25"/>
  <cols>
    <col min="1" max="1" width="21.85546875" bestFit="1" customWidth="1"/>
    <col min="2" max="2" width="10.28515625" bestFit="1" customWidth="1"/>
    <col min="3" max="3" width="10.85546875" bestFit="1" customWidth="1"/>
    <col min="4" max="4" width="8" bestFit="1" customWidth="1"/>
    <col min="5" max="5" width="8.85546875" bestFit="1" customWidth="1"/>
    <col min="6" max="6" width="8.140625" customWidth="1"/>
    <col min="7" max="23" width="8" customWidth="1"/>
    <col min="24" max="37" width="10.28515625" customWidth="1"/>
    <col min="38" max="39" width="6.5703125" bestFit="1" customWidth="1"/>
    <col min="40" max="40" width="8.7109375" customWidth="1"/>
    <col min="41" max="41" width="6.5703125" bestFit="1" customWidth="1"/>
    <col min="42" max="42" width="7.140625" customWidth="1"/>
    <col min="43" max="45" width="6.5703125" bestFit="1" customWidth="1"/>
    <col min="46" max="46" width="8.7109375" customWidth="1"/>
    <col min="47" max="47" width="7.28515625" bestFit="1" customWidth="1"/>
    <col min="48" max="49" width="6.5703125" bestFit="1" customWidth="1"/>
    <col min="50" max="50" width="8.5703125" customWidth="1"/>
    <col min="51" max="54" width="6.5703125" customWidth="1"/>
    <col min="55" max="62" width="12" bestFit="1" customWidth="1"/>
  </cols>
  <sheetData>
    <row r="1" spans="1:54" x14ac:dyDescent="0.25">
      <c r="A1" t="s">
        <v>311</v>
      </c>
    </row>
    <row r="2" spans="1:54" x14ac:dyDescent="0.25">
      <c r="A2" t="s">
        <v>306</v>
      </c>
    </row>
    <row r="3" spans="1:54" x14ac:dyDescent="0.25">
      <c r="A3" s="29" t="s">
        <v>308</v>
      </c>
      <c r="B3" s="29"/>
      <c r="C3" s="29"/>
      <c r="D3" s="29"/>
      <c r="E3" s="29"/>
      <c r="F3" s="29"/>
      <c r="G3" s="29"/>
      <c r="H3" s="29"/>
      <c r="I3" s="29"/>
      <c r="J3" s="29"/>
      <c r="K3" s="29"/>
      <c r="L3" s="29"/>
      <c r="M3" s="29"/>
      <c r="N3" s="29"/>
      <c r="O3" s="29"/>
      <c r="P3" s="29"/>
      <c r="Q3" s="29"/>
      <c r="R3" s="29"/>
      <c r="S3" s="29"/>
      <c r="T3" s="29"/>
      <c r="U3" s="29"/>
      <c r="V3" s="29"/>
      <c r="W3" s="29"/>
      <c r="X3" s="29"/>
    </row>
    <row r="4" spans="1:54" x14ac:dyDescent="0.25">
      <c r="A4" t="s">
        <v>307</v>
      </c>
    </row>
    <row r="5" spans="1:54" x14ac:dyDescent="0.25">
      <c r="F5" s="32" t="s">
        <v>309</v>
      </c>
      <c r="V5" t="s">
        <v>310</v>
      </c>
    </row>
    <row r="6" spans="1:54" x14ac:dyDescent="0.25">
      <c r="A6" s="26" t="s">
        <v>301</v>
      </c>
      <c r="B6" s="26" t="s">
        <v>0</v>
      </c>
      <c r="C6" s="26" t="s">
        <v>248</v>
      </c>
      <c r="D6" s="26" t="s">
        <v>1</v>
      </c>
    </row>
    <row r="7" spans="1:54" x14ac:dyDescent="0.25">
      <c r="B7" t="s">
        <v>3</v>
      </c>
      <c r="S7" t="s">
        <v>303</v>
      </c>
      <c r="W7" t="s">
        <v>36</v>
      </c>
    </row>
    <row r="8" spans="1:54" x14ac:dyDescent="0.25">
      <c r="B8" t="s">
        <v>196</v>
      </c>
      <c r="D8" t="s">
        <v>149</v>
      </c>
      <c r="F8" t="s">
        <v>214</v>
      </c>
      <c r="G8" t="s">
        <v>261</v>
      </c>
      <c r="I8" t="s">
        <v>256</v>
      </c>
      <c r="L8" t="s">
        <v>164</v>
      </c>
      <c r="N8" t="s">
        <v>257</v>
      </c>
      <c r="R8" t="s">
        <v>259</v>
      </c>
      <c r="S8" t="s">
        <v>222</v>
      </c>
      <c r="U8" t="s">
        <v>137</v>
      </c>
      <c r="W8" t="s">
        <v>137</v>
      </c>
      <c r="X8" s="30" t="s">
        <v>269</v>
      </c>
      <c r="Y8" s="30"/>
      <c r="Z8" s="30"/>
      <c r="AA8" s="30"/>
      <c r="AB8" s="30"/>
      <c r="AC8" s="30"/>
      <c r="AD8" s="30"/>
      <c r="AE8" s="30"/>
      <c r="AF8" s="30"/>
      <c r="AG8" s="30"/>
      <c r="AH8" s="30" t="s">
        <v>75</v>
      </c>
      <c r="AI8" s="30"/>
      <c r="AJ8" s="30"/>
      <c r="AK8" s="30"/>
      <c r="AL8" t="s">
        <v>265</v>
      </c>
      <c r="AP8" t="s">
        <v>263</v>
      </c>
      <c r="AU8" t="s">
        <v>268</v>
      </c>
      <c r="AZ8" t="s">
        <v>264</v>
      </c>
      <c r="BB8" t="s">
        <v>267</v>
      </c>
    </row>
    <row r="9" spans="1:54" x14ac:dyDescent="0.25">
      <c r="A9" s="26" t="s">
        <v>2</v>
      </c>
      <c r="B9" t="s">
        <v>32</v>
      </c>
      <c r="C9" t="s">
        <v>34</v>
      </c>
      <c r="D9" t="s">
        <v>4</v>
      </c>
      <c r="E9" t="s">
        <v>6</v>
      </c>
      <c r="F9" t="s">
        <v>26</v>
      </c>
      <c r="G9" t="s">
        <v>22</v>
      </c>
      <c r="H9" t="s">
        <v>24</v>
      </c>
      <c r="I9" t="s">
        <v>8</v>
      </c>
      <c r="J9" t="s">
        <v>12</v>
      </c>
      <c r="K9" t="s">
        <v>17</v>
      </c>
      <c r="L9" t="s">
        <v>10</v>
      </c>
      <c r="M9" t="s">
        <v>14</v>
      </c>
      <c r="N9" t="s">
        <v>30</v>
      </c>
      <c r="O9" t="s">
        <v>19</v>
      </c>
      <c r="P9" t="s">
        <v>28</v>
      </c>
      <c r="Q9" t="s">
        <v>16</v>
      </c>
      <c r="R9" t="s">
        <v>21</v>
      </c>
      <c r="S9" t="s">
        <v>114</v>
      </c>
      <c r="T9" t="s">
        <v>116</v>
      </c>
      <c r="U9" t="s">
        <v>108</v>
      </c>
      <c r="V9" t="s">
        <v>118</v>
      </c>
      <c r="W9" t="s">
        <v>101</v>
      </c>
      <c r="X9" t="s">
        <v>59</v>
      </c>
      <c r="Y9" t="s">
        <v>61</v>
      </c>
      <c r="Z9" t="s">
        <v>65</v>
      </c>
      <c r="AA9" t="s">
        <v>67</v>
      </c>
      <c r="AB9" t="s">
        <v>83</v>
      </c>
      <c r="AC9" t="s">
        <v>85</v>
      </c>
      <c r="AD9" t="s">
        <v>91</v>
      </c>
      <c r="AE9" t="s">
        <v>57</v>
      </c>
      <c r="AF9" t="s">
        <v>63</v>
      </c>
      <c r="AG9" t="s">
        <v>69</v>
      </c>
      <c r="AH9" t="s">
        <v>75</v>
      </c>
      <c r="AI9" t="s">
        <v>77</v>
      </c>
      <c r="AJ9" t="s">
        <v>79</v>
      </c>
      <c r="AK9" t="s">
        <v>93</v>
      </c>
      <c r="AL9" t="s">
        <v>41</v>
      </c>
      <c r="AM9" t="s">
        <v>47</v>
      </c>
      <c r="AN9" t="s">
        <v>111</v>
      </c>
      <c r="AO9" t="s">
        <v>71</v>
      </c>
      <c r="AP9" t="s">
        <v>37</v>
      </c>
      <c r="AQ9" t="s">
        <v>49</v>
      </c>
      <c r="AR9" t="s">
        <v>51</v>
      </c>
      <c r="AS9" t="s">
        <v>73</v>
      </c>
      <c r="AT9" t="s">
        <v>120</v>
      </c>
      <c r="AU9" t="s">
        <v>45</v>
      </c>
      <c r="AV9" t="s">
        <v>53</v>
      </c>
      <c r="AW9" t="s">
        <v>55</v>
      </c>
      <c r="AX9" t="s">
        <v>87</v>
      </c>
      <c r="AY9" t="s">
        <v>89</v>
      </c>
      <c r="AZ9" t="s">
        <v>39</v>
      </c>
      <c r="BA9" t="s">
        <v>81</v>
      </c>
      <c r="BB9" t="s">
        <v>43</v>
      </c>
    </row>
    <row r="10" spans="1:54" x14ac:dyDescent="0.25">
      <c r="A10">
        <v>1971</v>
      </c>
      <c r="B10" s="27"/>
      <c r="C10" s="27"/>
      <c r="D10" s="27"/>
      <c r="E10" s="27"/>
      <c r="F10" s="27"/>
      <c r="G10" s="27"/>
      <c r="H10" s="27"/>
      <c r="I10" s="27"/>
      <c r="J10" s="27"/>
      <c r="K10" s="27"/>
      <c r="L10" s="27"/>
      <c r="M10" s="27"/>
      <c r="N10" s="27"/>
      <c r="O10" s="27"/>
      <c r="P10" s="27"/>
      <c r="Q10" s="27"/>
      <c r="R10" s="27"/>
      <c r="S10" s="27"/>
      <c r="T10" s="27"/>
      <c r="U10" s="27"/>
      <c r="V10" s="27"/>
      <c r="W10" s="27"/>
      <c r="X10" s="31"/>
      <c r="Y10" s="31"/>
      <c r="Z10" s="31"/>
      <c r="AA10" s="31"/>
      <c r="AB10" s="31"/>
      <c r="AC10" s="31"/>
      <c r="AD10" s="31"/>
      <c r="AE10" s="31"/>
      <c r="AF10" s="31"/>
      <c r="AG10" s="31"/>
      <c r="AH10" s="31">
        <v>7.8294039999999999E-3</v>
      </c>
      <c r="AI10" s="31"/>
      <c r="AJ10" s="31"/>
      <c r="AK10" s="31"/>
      <c r="AL10" s="27"/>
      <c r="AM10" s="27"/>
      <c r="AN10" s="27"/>
      <c r="AO10" s="27"/>
      <c r="AP10" s="27"/>
      <c r="AQ10" s="27"/>
      <c r="AR10" s="27"/>
      <c r="AS10" s="27"/>
      <c r="AT10" s="27"/>
      <c r="AU10" s="27"/>
      <c r="AV10" s="27"/>
      <c r="AW10" s="27"/>
      <c r="AX10" s="27"/>
      <c r="AY10" s="27"/>
      <c r="AZ10" s="27"/>
      <c r="BA10" s="27"/>
      <c r="BB10" s="27"/>
    </row>
    <row r="11" spans="1:54" x14ac:dyDescent="0.25">
      <c r="A11">
        <v>1972</v>
      </c>
      <c r="B11" s="27"/>
      <c r="C11" s="27"/>
      <c r="D11" s="27"/>
      <c r="E11" s="27"/>
      <c r="F11" s="27"/>
      <c r="G11" s="27"/>
      <c r="H11" s="27"/>
      <c r="I11" s="27"/>
      <c r="J11" s="27"/>
      <c r="K11" s="27"/>
      <c r="L11" s="27"/>
      <c r="M11" s="27"/>
      <c r="N11" s="27"/>
      <c r="O11" s="27"/>
      <c r="P11" s="27"/>
      <c r="Q11" s="27"/>
      <c r="R11" s="27"/>
      <c r="S11" s="27"/>
      <c r="T11" s="27"/>
      <c r="U11" s="27"/>
      <c r="V11" s="27"/>
      <c r="W11" s="27"/>
      <c r="X11" s="31"/>
      <c r="Y11" s="31"/>
      <c r="Z11" s="31"/>
      <c r="AA11" s="31"/>
      <c r="AB11" s="31"/>
      <c r="AC11" s="31"/>
      <c r="AD11" s="31"/>
      <c r="AE11" s="31"/>
      <c r="AF11" s="31"/>
      <c r="AG11" s="31"/>
      <c r="AH11" s="31">
        <v>6.4136729999999999E-3</v>
      </c>
      <c r="AI11" s="31"/>
      <c r="AJ11" s="31"/>
      <c r="AK11" s="31"/>
      <c r="AL11" s="27"/>
      <c r="AM11" s="27"/>
      <c r="AN11" s="27"/>
      <c r="AO11" s="27"/>
      <c r="AP11" s="27"/>
      <c r="AQ11" s="27"/>
      <c r="AR11" s="27"/>
      <c r="AS11" s="27">
        <v>8.2612030000000003E-2</v>
      </c>
      <c r="AT11" s="27"/>
      <c r="AU11" s="27"/>
      <c r="AV11" s="27"/>
      <c r="AW11" s="27"/>
      <c r="AX11" s="27"/>
      <c r="AY11" s="27"/>
      <c r="AZ11" s="27"/>
      <c r="BA11" s="27"/>
      <c r="BB11" s="27">
        <v>7.7293520000000001E-3</v>
      </c>
    </row>
    <row r="12" spans="1:54" x14ac:dyDescent="0.25">
      <c r="A12">
        <v>1973</v>
      </c>
      <c r="B12" s="27"/>
      <c r="C12" s="27"/>
      <c r="D12" s="27"/>
      <c r="E12" s="27"/>
      <c r="F12" s="27">
        <v>3.4830409999999999E-2</v>
      </c>
      <c r="G12" s="27"/>
      <c r="H12" s="27"/>
      <c r="I12" s="27">
        <v>9.3811749999999999E-2</v>
      </c>
      <c r="J12" s="27"/>
      <c r="K12" s="27"/>
      <c r="L12" s="27"/>
      <c r="M12" s="27"/>
      <c r="N12" s="27"/>
      <c r="O12" s="27"/>
      <c r="P12" s="27"/>
      <c r="Q12" s="27"/>
      <c r="R12" s="27"/>
      <c r="S12" s="27"/>
      <c r="T12" s="27"/>
      <c r="U12" s="27"/>
      <c r="V12" s="27"/>
      <c r="W12" s="27"/>
      <c r="X12" s="31"/>
      <c r="Y12" s="31"/>
      <c r="Z12" s="31"/>
      <c r="AA12" s="31"/>
      <c r="AB12" s="31"/>
      <c r="AC12" s="31"/>
      <c r="AD12" s="31"/>
      <c r="AE12" s="31"/>
      <c r="AF12" s="31"/>
      <c r="AG12" s="31"/>
      <c r="AH12" s="31">
        <v>5.4908270000000002E-2</v>
      </c>
      <c r="AI12" s="31"/>
      <c r="AJ12" s="31"/>
      <c r="AK12" s="31"/>
      <c r="AL12" s="27"/>
      <c r="AM12" s="27"/>
      <c r="AN12" s="27"/>
      <c r="AO12" s="27"/>
      <c r="AP12" s="27"/>
      <c r="AQ12" s="27"/>
      <c r="AR12" s="27"/>
      <c r="AS12" s="27">
        <v>3.810815E-2</v>
      </c>
      <c r="AT12" s="27"/>
      <c r="AU12" s="27"/>
      <c r="AV12" s="27"/>
      <c r="AW12" s="27"/>
      <c r="AX12" s="27"/>
      <c r="AY12" s="27"/>
      <c r="AZ12" s="27"/>
      <c r="BA12" s="27"/>
      <c r="BB12" s="27" t="s">
        <v>302</v>
      </c>
    </row>
    <row r="13" spans="1:54" x14ac:dyDescent="0.25">
      <c r="A13">
        <v>1974</v>
      </c>
      <c r="B13" s="27"/>
      <c r="C13" s="27"/>
      <c r="D13" s="27"/>
      <c r="E13" s="27"/>
      <c r="F13" s="27">
        <v>0.2009523</v>
      </c>
      <c r="G13" s="27"/>
      <c r="H13" s="27">
        <v>8.9552590000000001E-2</v>
      </c>
      <c r="I13" s="27">
        <v>0.25444480000000003</v>
      </c>
      <c r="J13" s="27"/>
      <c r="K13" s="27"/>
      <c r="L13" s="27"/>
      <c r="M13" s="27"/>
      <c r="N13" s="27"/>
      <c r="O13" s="27"/>
      <c r="P13" s="27"/>
      <c r="Q13" s="27"/>
      <c r="R13" s="27"/>
      <c r="S13" s="27"/>
      <c r="T13" s="27"/>
      <c r="U13" s="27"/>
      <c r="V13" s="27"/>
      <c r="W13" s="27"/>
      <c r="X13" s="31"/>
      <c r="Y13" s="31"/>
      <c r="Z13" s="31"/>
      <c r="AA13" s="31"/>
      <c r="AB13" s="31"/>
      <c r="AC13" s="31"/>
      <c r="AD13" s="31"/>
      <c r="AE13" s="31"/>
      <c r="AF13" s="31">
        <v>0.1446616</v>
      </c>
      <c r="AG13" s="31"/>
      <c r="AH13" s="31">
        <v>2.6446609999999999E-2</v>
      </c>
      <c r="AI13" s="31"/>
      <c r="AJ13" s="31"/>
      <c r="AK13" s="31">
        <v>4.0299509999999997E-2</v>
      </c>
      <c r="AL13" s="27"/>
      <c r="AM13" s="27"/>
      <c r="AN13" s="27"/>
      <c r="AO13" s="27"/>
      <c r="AP13" s="27"/>
      <c r="AQ13" s="27"/>
      <c r="AR13" s="27"/>
      <c r="AS13" s="27">
        <v>6.2045799999999998E-2</v>
      </c>
      <c r="AT13" s="27"/>
      <c r="AU13" s="27"/>
      <c r="AV13" s="27"/>
      <c r="AW13" s="27"/>
      <c r="AX13" s="27"/>
      <c r="AY13" s="27"/>
      <c r="AZ13" s="27"/>
      <c r="BA13" s="27"/>
      <c r="BB13" s="27">
        <v>3.8970820000000003E-2</v>
      </c>
    </row>
    <row r="14" spans="1:54" x14ac:dyDescent="0.25">
      <c r="A14">
        <v>1975</v>
      </c>
      <c r="B14" s="27"/>
      <c r="C14" s="27"/>
      <c r="D14" s="27"/>
      <c r="E14" s="27"/>
      <c r="F14" s="27">
        <v>0.10070610000000001</v>
      </c>
      <c r="G14" s="27">
        <v>4.7093290000000003E-2</v>
      </c>
      <c r="H14" s="27">
        <v>2.0730760000000001E-2</v>
      </c>
      <c r="I14" s="27">
        <v>9.3499570000000004E-2</v>
      </c>
      <c r="J14" s="27"/>
      <c r="K14" s="27"/>
      <c r="L14" s="27"/>
      <c r="M14" s="27"/>
      <c r="N14" s="27"/>
      <c r="O14" s="27"/>
      <c r="P14" s="27"/>
      <c r="Q14" s="27"/>
      <c r="R14" s="27"/>
      <c r="S14" s="27"/>
      <c r="T14" s="27">
        <v>0.15553829999999999</v>
      </c>
      <c r="U14" s="27"/>
      <c r="V14" s="27"/>
      <c r="W14" s="27"/>
      <c r="X14" s="31"/>
      <c r="Y14" s="31"/>
      <c r="Z14" s="31"/>
      <c r="AA14" s="31"/>
      <c r="AB14" s="31"/>
      <c r="AC14" s="31"/>
      <c r="AD14" s="31">
        <v>9.7672270000000005E-2</v>
      </c>
      <c r="AE14" s="31"/>
      <c r="AF14" s="31">
        <v>5.6962270000000002E-2</v>
      </c>
      <c r="AG14" s="31"/>
      <c r="AH14" s="31">
        <v>9.5077900000000007E-2</v>
      </c>
      <c r="AI14" s="31"/>
      <c r="AJ14" s="31"/>
      <c r="AK14" s="31">
        <v>1.3785710000000001E-3</v>
      </c>
      <c r="AL14" s="27"/>
      <c r="AM14" s="27"/>
      <c r="AN14" s="27"/>
      <c r="AO14" s="27"/>
      <c r="AP14" s="27"/>
      <c r="AQ14" s="27"/>
      <c r="AR14" s="27"/>
      <c r="AS14" s="27">
        <v>2.6367370000000001E-2</v>
      </c>
      <c r="AT14" s="27">
        <v>3.3156209999999998E-2</v>
      </c>
      <c r="AU14" s="27"/>
      <c r="AV14" s="27"/>
      <c r="AW14" s="27"/>
      <c r="AX14" s="27">
        <v>3.7268980000000002E-3</v>
      </c>
      <c r="AY14" s="27">
        <v>7.4562119999999996E-2</v>
      </c>
      <c r="AZ14" s="27"/>
      <c r="BA14" s="27"/>
      <c r="BB14" s="27">
        <v>5.4480420000000002E-3</v>
      </c>
    </row>
    <row r="15" spans="1:54" x14ac:dyDescent="0.25">
      <c r="A15">
        <v>1976</v>
      </c>
      <c r="B15" s="27"/>
      <c r="C15" s="27"/>
      <c r="D15" s="27"/>
      <c r="E15" s="27"/>
      <c r="F15" s="27">
        <v>0.123752</v>
      </c>
      <c r="G15" s="27">
        <v>0.127581</v>
      </c>
      <c r="H15" s="27">
        <v>9.0365390000000004E-2</v>
      </c>
      <c r="I15" s="27">
        <v>0.20620379999999999</v>
      </c>
      <c r="J15" s="27"/>
      <c r="K15" s="27"/>
      <c r="L15" s="27"/>
      <c r="M15" s="27"/>
      <c r="N15" s="27"/>
      <c r="O15" s="27"/>
      <c r="P15" s="27"/>
      <c r="Q15" s="27"/>
      <c r="R15" s="27"/>
      <c r="S15" s="27"/>
      <c r="T15" s="27">
        <v>2.6422629999999999E-2</v>
      </c>
      <c r="U15" s="27"/>
      <c r="V15" s="27"/>
      <c r="W15" s="27">
        <v>0.2529033</v>
      </c>
      <c r="X15" s="31"/>
      <c r="Y15" s="31"/>
      <c r="Z15" s="31"/>
      <c r="AA15" s="31"/>
      <c r="AB15" s="31"/>
      <c r="AC15" s="31"/>
      <c r="AD15" s="31">
        <v>0.18030760000000001</v>
      </c>
      <c r="AE15" s="31"/>
      <c r="AF15" s="31" t="s">
        <v>302</v>
      </c>
      <c r="AG15" s="31"/>
      <c r="AH15" s="31" t="s">
        <v>302</v>
      </c>
      <c r="AI15" s="31"/>
      <c r="AJ15" s="31"/>
      <c r="AK15" s="31" t="s">
        <v>302</v>
      </c>
      <c r="AL15" s="27"/>
      <c r="AM15" s="27"/>
      <c r="AN15" s="27"/>
      <c r="AO15" s="27"/>
      <c r="AP15" s="27"/>
      <c r="AQ15" s="27">
        <v>3.4540759999999999E-3</v>
      </c>
      <c r="AR15" s="27"/>
      <c r="AS15" s="27">
        <v>2.5627670000000002E-2</v>
      </c>
      <c r="AT15" s="27">
        <v>4.7174800000000003E-2</v>
      </c>
      <c r="AU15" s="27"/>
      <c r="AV15" s="27"/>
      <c r="AW15" s="27"/>
      <c r="AX15" s="27">
        <v>5.6432640000000003E-3</v>
      </c>
      <c r="AY15" s="27">
        <v>3.2620450000000002E-2</v>
      </c>
      <c r="AZ15" s="27"/>
      <c r="BA15" s="27">
        <v>8.4888930000000001E-2</v>
      </c>
      <c r="BB15" s="27" t="s">
        <v>302</v>
      </c>
    </row>
    <row r="16" spans="1:54" x14ac:dyDescent="0.25">
      <c r="A16">
        <v>1977</v>
      </c>
      <c r="B16" s="27"/>
      <c r="C16" s="27"/>
      <c r="D16" s="27"/>
      <c r="E16" s="27"/>
      <c r="F16" s="27">
        <v>3.0254619999999999E-2</v>
      </c>
      <c r="G16" s="27">
        <v>1.931339E-2</v>
      </c>
      <c r="H16" s="27">
        <v>2.6163269999999999E-2</v>
      </c>
      <c r="I16" s="27">
        <v>3.817479E-2</v>
      </c>
      <c r="J16" s="27"/>
      <c r="K16" s="27"/>
      <c r="L16" s="27"/>
      <c r="M16" s="27"/>
      <c r="N16" s="27"/>
      <c r="O16" s="27"/>
      <c r="P16" s="27"/>
      <c r="Q16" s="27"/>
      <c r="R16" s="27"/>
      <c r="S16" s="27"/>
      <c r="T16" s="27">
        <v>1.8223530000000002E-2</v>
      </c>
      <c r="U16" s="27"/>
      <c r="V16" s="27"/>
      <c r="W16" s="27">
        <v>2.3715750000000001E-2</v>
      </c>
      <c r="X16" s="31"/>
      <c r="Y16" s="31"/>
      <c r="Z16" s="31"/>
      <c r="AA16" s="31"/>
      <c r="AB16" s="31"/>
      <c r="AC16" s="31"/>
      <c r="AD16" s="31">
        <v>9.6935370000000007E-2</v>
      </c>
      <c r="AE16" s="31"/>
      <c r="AF16" s="31" t="s">
        <v>302</v>
      </c>
      <c r="AG16" s="31"/>
      <c r="AH16" s="31" t="s">
        <v>302</v>
      </c>
      <c r="AI16" s="31"/>
      <c r="AJ16" s="31"/>
      <c r="AK16" s="31" t="s">
        <v>302</v>
      </c>
      <c r="AL16" s="27"/>
      <c r="AM16" s="27"/>
      <c r="AN16" s="27">
        <v>7.3214980000000001E-3</v>
      </c>
      <c r="AO16" s="27"/>
      <c r="AP16" s="27">
        <v>1.0962919999999999E-2</v>
      </c>
      <c r="AQ16" s="27">
        <v>2.4207119999999999E-2</v>
      </c>
      <c r="AR16" s="27">
        <v>4.4927290000000002E-2</v>
      </c>
      <c r="AS16" s="27">
        <v>3.0070670000000001E-2</v>
      </c>
      <c r="AT16" s="27">
        <v>4.9910179999999998E-2</v>
      </c>
      <c r="AU16" s="27"/>
      <c r="AV16" s="27"/>
      <c r="AW16" s="27"/>
      <c r="AX16" s="27">
        <v>3.3569509999999999E-3</v>
      </c>
      <c r="AY16" s="27">
        <v>2.5409109999999999E-2</v>
      </c>
      <c r="AZ16" s="27">
        <v>1.51158E-2</v>
      </c>
      <c r="BA16" s="27">
        <v>5.0021019999999999E-2</v>
      </c>
      <c r="BB16" s="27" t="s">
        <v>302</v>
      </c>
    </row>
    <row r="17" spans="1:54" x14ac:dyDescent="0.25">
      <c r="A17">
        <v>1978</v>
      </c>
      <c r="B17" s="27"/>
      <c r="C17" s="27"/>
      <c r="D17" s="27"/>
      <c r="E17" s="27"/>
      <c r="F17" s="27">
        <v>7.1147150000000006E-2</v>
      </c>
      <c r="G17" s="27">
        <v>2.2565620000000002E-2</v>
      </c>
      <c r="H17" s="27">
        <v>4.8104059999999997E-2</v>
      </c>
      <c r="I17" s="27">
        <v>2.0545520000000001E-2</v>
      </c>
      <c r="J17" s="27"/>
      <c r="K17" s="27"/>
      <c r="L17" s="27"/>
      <c r="M17" s="27"/>
      <c r="N17" s="27"/>
      <c r="O17" s="27"/>
      <c r="P17" s="27"/>
      <c r="Q17" s="27"/>
      <c r="R17" s="27"/>
      <c r="S17" s="27"/>
      <c r="T17" s="27">
        <v>1.7265289999999999E-2</v>
      </c>
      <c r="U17" s="27"/>
      <c r="V17" s="27"/>
      <c r="W17" s="27">
        <v>6.8485829999999998E-2</v>
      </c>
      <c r="X17" s="31"/>
      <c r="Y17" s="31"/>
      <c r="Z17" s="31"/>
      <c r="AA17" s="31"/>
      <c r="AB17" s="31"/>
      <c r="AC17" s="31"/>
      <c r="AD17" s="31">
        <v>0.1208371</v>
      </c>
      <c r="AE17" s="31"/>
      <c r="AF17" s="31" t="s">
        <v>302</v>
      </c>
      <c r="AG17" s="31"/>
      <c r="AH17" s="31">
        <v>1.5493349999999999E-2</v>
      </c>
      <c r="AI17" s="31">
        <v>1.0797269999999999E-2</v>
      </c>
      <c r="AJ17" s="31"/>
      <c r="AK17" s="31" t="s">
        <v>302</v>
      </c>
      <c r="AL17" s="27"/>
      <c r="AM17" s="27"/>
      <c r="AN17" s="27">
        <v>8.8196290000000007E-3</v>
      </c>
      <c r="AO17" s="27"/>
      <c r="AP17" s="27">
        <v>8.0563189999999993E-3</v>
      </c>
      <c r="AQ17" s="27">
        <v>1.9101110000000001E-2</v>
      </c>
      <c r="AR17" s="27">
        <v>1.0356219999999999E-2</v>
      </c>
      <c r="AS17" s="27">
        <v>3.3774619999999998E-2</v>
      </c>
      <c r="AT17" s="27">
        <v>2.4852039999999999E-2</v>
      </c>
      <c r="AU17" s="27"/>
      <c r="AV17" s="27"/>
      <c r="AW17" s="27"/>
      <c r="AX17" s="27" t="s">
        <v>302</v>
      </c>
      <c r="AY17" s="27">
        <v>4.0181809999999998E-2</v>
      </c>
      <c r="AZ17" s="27">
        <v>0.11524</v>
      </c>
      <c r="BA17" s="27">
        <v>7.9634300000000005E-2</v>
      </c>
      <c r="BB17" s="27">
        <v>6.3052040000000004E-2</v>
      </c>
    </row>
    <row r="18" spans="1:54" x14ac:dyDescent="0.25">
      <c r="A18">
        <v>1979</v>
      </c>
      <c r="B18" s="27">
        <v>9.8108120000000004E-3</v>
      </c>
      <c r="C18" s="27"/>
      <c r="D18" s="27"/>
      <c r="E18" s="27"/>
      <c r="F18" s="27">
        <v>6.5168760000000006E-2</v>
      </c>
      <c r="G18" s="27">
        <v>9.1153999999999992E-3</v>
      </c>
      <c r="H18" s="27">
        <v>2.4542120000000001E-2</v>
      </c>
      <c r="I18" s="27">
        <v>8.8750610000000001E-3</v>
      </c>
      <c r="J18" s="27"/>
      <c r="K18" s="27">
        <v>8.1889110000000001E-2</v>
      </c>
      <c r="L18" s="27"/>
      <c r="M18" s="27"/>
      <c r="N18" s="27"/>
      <c r="O18" s="27"/>
      <c r="P18" s="27"/>
      <c r="Q18" s="27"/>
      <c r="R18" s="27"/>
      <c r="S18" s="27"/>
      <c r="T18" s="27">
        <v>3.5312690000000001E-2</v>
      </c>
      <c r="U18" s="27"/>
      <c r="V18" s="27"/>
      <c r="W18" s="27">
        <v>0.18463830000000001</v>
      </c>
      <c r="X18" s="31"/>
      <c r="Y18" s="31"/>
      <c r="Z18" s="31"/>
      <c r="AA18" s="31"/>
      <c r="AB18" s="31"/>
      <c r="AC18" s="31"/>
      <c r="AD18" s="31">
        <v>0.10701910000000001</v>
      </c>
      <c r="AE18" s="31"/>
      <c r="AF18" s="31">
        <v>0.1194336</v>
      </c>
      <c r="AG18" s="31"/>
      <c r="AH18" s="31">
        <v>4.412986E-2</v>
      </c>
      <c r="AI18" s="31">
        <v>1.7114379999999998E-2</v>
      </c>
      <c r="AJ18" s="31"/>
      <c r="AK18" s="31" t="s">
        <v>302</v>
      </c>
      <c r="AL18" s="27"/>
      <c r="AM18" s="27"/>
      <c r="AN18" s="27">
        <v>3.125704E-2</v>
      </c>
      <c r="AO18" s="27"/>
      <c r="AP18" s="27">
        <v>4.3743699999999998E-3</v>
      </c>
      <c r="AQ18" s="27">
        <v>1.6726209999999998E-2</v>
      </c>
      <c r="AR18" s="27">
        <v>3.252215E-2</v>
      </c>
      <c r="AS18" s="27">
        <v>4.0799460000000003E-2</v>
      </c>
      <c r="AT18" s="27">
        <v>3.3991189999999998E-2</v>
      </c>
      <c r="AU18" s="27"/>
      <c r="AV18" s="27"/>
      <c r="AW18" s="27"/>
      <c r="AX18" s="27" t="s">
        <v>302</v>
      </c>
      <c r="AY18" s="27">
        <v>2.3630160000000001E-2</v>
      </c>
      <c r="AZ18" s="27">
        <v>0.1064855</v>
      </c>
      <c r="BA18" s="27">
        <v>4.0243090000000002E-2</v>
      </c>
      <c r="BB18" s="27">
        <v>9.2323500000000003E-3</v>
      </c>
    </row>
    <row r="19" spans="1:54" x14ac:dyDescent="0.25">
      <c r="A19">
        <v>1980</v>
      </c>
      <c r="B19" s="27">
        <v>1.648119E-2</v>
      </c>
      <c r="C19" s="27"/>
      <c r="D19" s="27"/>
      <c r="E19" s="27"/>
      <c r="F19" s="27">
        <v>4.9532989999999999E-2</v>
      </c>
      <c r="G19" s="27">
        <v>2.1508929999999999E-2</v>
      </c>
      <c r="H19" s="27">
        <v>3.015663E-2</v>
      </c>
      <c r="I19" s="27">
        <v>8.2583229999999997E-3</v>
      </c>
      <c r="J19" s="27"/>
      <c r="K19" s="27">
        <v>0.13629830000000001</v>
      </c>
      <c r="L19" s="27"/>
      <c r="M19" s="27"/>
      <c r="N19" s="27"/>
      <c r="O19" s="27"/>
      <c r="P19" s="27"/>
      <c r="Q19" s="27"/>
      <c r="R19" s="27"/>
      <c r="S19" s="27"/>
      <c r="T19" s="27">
        <v>1.8716119999999999E-2</v>
      </c>
      <c r="U19" s="27"/>
      <c r="V19" s="27"/>
      <c r="W19" s="27">
        <v>0.1466228</v>
      </c>
      <c r="X19" s="31"/>
      <c r="Y19" s="31"/>
      <c r="Z19" s="31"/>
      <c r="AA19" s="31"/>
      <c r="AB19" s="31"/>
      <c r="AC19" s="31">
        <v>2.8178180000000001E-3</v>
      </c>
      <c r="AD19" s="31">
        <v>2.9899479999999999E-2</v>
      </c>
      <c r="AE19" s="31"/>
      <c r="AF19" s="31" t="s">
        <v>302</v>
      </c>
      <c r="AG19" s="31"/>
      <c r="AH19" s="31">
        <v>2.3721269999999999E-2</v>
      </c>
      <c r="AI19" s="31">
        <v>1.6900200000000001E-2</v>
      </c>
      <c r="AJ19" s="31"/>
      <c r="AK19" s="31" t="s">
        <v>302</v>
      </c>
      <c r="AL19" s="27"/>
      <c r="AM19" s="27"/>
      <c r="AN19" s="27">
        <v>1.082981E-2</v>
      </c>
      <c r="AO19" s="27"/>
      <c r="AP19" s="27">
        <v>1.287583E-2</v>
      </c>
      <c r="AQ19" s="27">
        <v>8.7715840000000007E-3</v>
      </c>
      <c r="AR19" s="27" t="s">
        <v>302</v>
      </c>
      <c r="AS19" s="27">
        <v>5.7327469999999998E-3</v>
      </c>
      <c r="AT19" s="27">
        <v>4.1231869999999997E-2</v>
      </c>
      <c r="AU19" s="27"/>
      <c r="AV19" s="27"/>
      <c r="AW19" s="27"/>
      <c r="AX19" s="27" t="s">
        <v>302</v>
      </c>
      <c r="AY19" s="27">
        <v>1.9996799999999999E-2</v>
      </c>
      <c r="AZ19" s="27">
        <v>0.1458082</v>
      </c>
      <c r="BA19" s="27">
        <v>5.5706459999999999E-2</v>
      </c>
      <c r="BB19" s="27">
        <v>4.6502269999999998E-3</v>
      </c>
    </row>
    <row r="20" spans="1:54" x14ac:dyDescent="0.25">
      <c r="A20">
        <v>1981</v>
      </c>
      <c r="B20" s="27">
        <v>2.464483E-2</v>
      </c>
      <c r="C20" s="27"/>
      <c r="D20" s="27"/>
      <c r="E20" s="27"/>
      <c r="F20" s="27">
        <v>3.5106409999999998E-2</v>
      </c>
      <c r="G20" s="27">
        <v>8.6724379999999993E-3</v>
      </c>
      <c r="H20" s="27">
        <v>7.6857620000000001E-2</v>
      </c>
      <c r="I20" s="27">
        <v>1.861436E-2</v>
      </c>
      <c r="J20" s="27"/>
      <c r="K20" s="27" t="s">
        <v>302</v>
      </c>
      <c r="L20" s="27">
        <v>0.30550769999999999</v>
      </c>
      <c r="M20" s="27">
        <v>0.23967079999999999</v>
      </c>
      <c r="N20" s="27"/>
      <c r="O20" s="27"/>
      <c r="P20" s="27"/>
      <c r="Q20" s="27"/>
      <c r="R20" s="27"/>
      <c r="S20" s="27"/>
      <c r="T20" s="27">
        <v>0.1314303</v>
      </c>
      <c r="U20" s="27"/>
      <c r="V20" s="27"/>
      <c r="W20" s="27">
        <v>0.17292189999999999</v>
      </c>
      <c r="X20" s="31">
        <v>2.399188E-2</v>
      </c>
      <c r="Y20" s="31"/>
      <c r="Z20" s="31"/>
      <c r="AA20" s="31">
        <v>4.0042990000000001E-2</v>
      </c>
      <c r="AB20" s="31"/>
      <c r="AC20" s="31">
        <v>5.1412619999999997E-3</v>
      </c>
      <c r="AD20" s="31">
        <v>5.2582139999999999E-2</v>
      </c>
      <c r="AE20" s="31"/>
      <c r="AF20" s="31" t="s">
        <v>302</v>
      </c>
      <c r="AG20" s="31"/>
      <c r="AH20" s="31">
        <v>3.797553E-2</v>
      </c>
      <c r="AI20" s="31">
        <v>9.5408669999999998E-3</v>
      </c>
      <c r="AJ20" s="31"/>
      <c r="AK20" s="31" t="s">
        <v>302</v>
      </c>
      <c r="AL20" s="27"/>
      <c r="AM20" s="27"/>
      <c r="AN20" s="27">
        <v>7.482687E-3</v>
      </c>
      <c r="AO20" s="27"/>
      <c r="AP20" s="27">
        <v>6.5730600000000004E-3</v>
      </c>
      <c r="AQ20" s="27">
        <v>8.7504000000000002E-3</v>
      </c>
      <c r="AR20" s="27" t="s">
        <v>302</v>
      </c>
      <c r="AS20" s="27">
        <v>1.057311E-2</v>
      </c>
      <c r="AT20" s="27">
        <v>5.7464359999999999E-2</v>
      </c>
      <c r="AU20" s="27"/>
      <c r="AV20" s="27"/>
      <c r="AW20" s="27"/>
      <c r="AX20" s="27" t="s">
        <v>302</v>
      </c>
      <c r="AY20" s="27">
        <v>1.9130319999999999E-2</v>
      </c>
      <c r="AZ20" s="27">
        <v>5.3933300000000003E-2</v>
      </c>
      <c r="BA20" s="27" t="s">
        <v>302</v>
      </c>
      <c r="BB20" s="27">
        <v>3.7003179999999997E-2</v>
      </c>
    </row>
    <row r="21" spans="1:54" x14ac:dyDescent="0.25">
      <c r="A21">
        <v>1982</v>
      </c>
      <c r="B21" s="27" t="s">
        <v>302</v>
      </c>
      <c r="C21" s="27"/>
      <c r="D21" s="27"/>
      <c r="E21" s="27"/>
      <c r="F21" s="27">
        <v>1.716492E-2</v>
      </c>
      <c r="G21" s="27">
        <v>7.4857869999999998E-3</v>
      </c>
      <c r="H21" s="27">
        <v>4.2263130000000003E-2</v>
      </c>
      <c r="I21" s="27">
        <v>2.98602E-2</v>
      </c>
      <c r="J21" s="27"/>
      <c r="K21" s="27">
        <v>9.3952730000000009E-3</v>
      </c>
      <c r="L21" s="27">
        <v>5.0261819999999999E-2</v>
      </c>
      <c r="M21" s="27">
        <v>3.8049380000000001E-2</v>
      </c>
      <c r="N21" s="27"/>
      <c r="O21" s="27"/>
      <c r="P21" s="27"/>
      <c r="Q21" s="27"/>
      <c r="R21" s="27"/>
      <c r="S21" s="27"/>
      <c r="T21" s="27" t="s">
        <v>302</v>
      </c>
      <c r="U21" s="27"/>
      <c r="V21" s="27">
        <v>0.1321727</v>
      </c>
      <c r="W21" s="27">
        <v>0.2304081</v>
      </c>
      <c r="X21" s="31">
        <v>1.1384419999999999E-2</v>
      </c>
      <c r="Y21" s="31"/>
      <c r="Z21" s="31"/>
      <c r="AA21" s="31">
        <v>1.4807590000000001E-2</v>
      </c>
      <c r="AB21" s="31"/>
      <c r="AC21" s="31">
        <v>1.595073E-2</v>
      </c>
      <c r="AD21" s="31">
        <v>5.6025239999999997E-2</v>
      </c>
      <c r="AE21" s="31"/>
      <c r="AF21" s="31" t="s">
        <v>302</v>
      </c>
      <c r="AG21" s="31"/>
      <c r="AH21" s="31">
        <v>2.2475709999999999E-2</v>
      </c>
      <c r="AI21" s="31" t="s">
        <v>302</v>
      </c>
      <c r="AJ21" s="31"/>
      <c r="AK21" s="31" t="s">
        <v>302</v>
      </c>
      <c r="AL21" s="27">
        <v>2.3192150000000002E-2</v>
      </c>
      <c r="AM21" s="27"/>
      <c r="AN21" s="27">
        <v>9.157274E-3</v>
      </c>
      <c r="AO21" s="27"/>
      <c r="AP21" s="27">
        <v>9.3138779999999994E-3</v>
      </c>
      <c r="AQ21" s="27">
        <v>1.112923E-2</v>
      </c>
      <c r="AR21" s="27">
        <v>2.836398E-2</v>
      </c>
      <c r="AS21" s="27">
        <v>3.610965E-2</v>
      </c>
      <c r="AT21" s="27">
        <v>9.219171E-3</v>
      </c>
      <c r="AU21" s="27"/>
      <c r="AV21" s="27"/>
      <c r="AW21" s="27"/>
      <c r="AX21" s="27" t="s">
        <v>302</v>
      </c>
      <c r="AY21" s="27">
        <v>2.5960179999999999E-2</v>
      </c>
      <c r="AZ21" s="27">
        <v>1.0413749999999999E-2</v>
      </c>
      <c r="BA21" s="27">
        <v>6.9657259999999999E-2</v>
      </c>
      <c r="BB21" s="27" t="s">
        <v>302</v>
      </c>
    </row>
    <row r="22" spans="1:54" x14ac:dyDescent="0.25">
      <c r="A22">
        <v>1983</v>
      </c>
      <c r="B22" s="27">
        <v>1.2612689999999999E-2</v>
      </c>
      <c r="C22" s="27"/>
      <c r="D22" s="27"/>
      <c r="E22" s="27"/>
      <c r="F22" s="27">
        <v>1.175871E-3</v>
      </c>
      <c r="G22" s="27">
        <v>5.2450309999999998E-3</v>
      </c>
      <c r="H22" s="27">
        <v>3.6843910000000001E-2</v>
      </c>
      <c r="I22" s="27">
        <v>2.6324110000000001E-2</v>
      </c>
      <c r="J22" s="27"/>
      <c r="K22" s="27" t="s">
        <v>302</v>
      </c>
      <c r="L22" s="27">
        <v>9.4609570000000004E-2</v>
      </c>
      <c r="M22" s="27">
        <v>1.0279659999999999E-2</v>
      </c>
      <c r="N22" s="27"/>
      <c r="O22" s="27"/>
      <c r="P22" s="27"/>
      <c r="Q22" s="27"/>
      <c r="R22" s="27"/>
      <c r="S22" s="27"/>
      <c r="T22" s="27" t="s">
        <v>302</v>
      </c>
      <c r="U22" s="27"/>
      <c r="V22" s="27">
        <v>8.6796070000000003E-2</v>
      </c>
      <c r="W22" s="27">
        <v>0.1524356</v>
      </c>
      <c r="X22" s="31" t="s">
        <v>302</v>
      </c>
      <c r="Y22" s="31"/>
      <c r="Z22" s="31"/>
      <c r="AA22" s="31">
        <v>5.7836140000000003E-3</v>
      </c>
      <c r="AB22" s="31"/>
      <c r="AC22" s="31">
        <v>1.322657E-2</v>
      </c>
      <c r="AD22" s="31">
        <v>8.730976E-2</v>
      </c>
      <c r="AE22" s="31"/>
      <c r="AF22" s="31" t="s">
        <v>302</v>
      </c>
      <c r="AG22" s="31"/>
      <c r="AH22" s="31">
        <v>2.0919489999999999E-2</v>
      </c>
      <c r="AI22" s="31" t="s">
        <v>302</v>
      </c>
      <c r="AJ22" s="31"/>
      <c r="AK22" s="31" t="s">
        <v>302</v>
      </c>
      <c r="AL22" s="27">
        <v>1.771381E-2</v>
      </c>
      <c r="AM22" s="27"/>
      <c r="AN22" s="27">
        <v>4.1024770000000002E-2</v>
      </c>
      <c r="AO22" s="27"/>
      <c r="AP22" s="27">
        <v>2.715853E-2</v>
      </c>
      <c r="AQ22" s="27">
        <v>3.437266E-3</v>
      </c>
      <c r="AR22" s="27">
        <v>3.1584620000000001E-2</v>
      </c>
      <c r="AS22" s="27">
        <v>4.013417E-3</v>
      </c>
      <c r="AT22" s="27">
        <v>2.949922E-2</v>
      </c>
      <c r="AU22" s="27"/>
      <c r="AV22" s="27"/>
      <c r="AW22" s="27"/>
      <c r="AX22" s="27">
        <v>5.2529619999999999E-3</v>
      </c>
      <c r="AY22" s="27">
        <v>6.0582690000000002E-2</v>
      </c>
      <c r="AZ22" s="27">
        <v>0.32902769999999998</v>
      </c>
      <c r="BA22" s="27">
        <v>7.5483469999999997E-2</v>
      </c>
      <c r="BB22" s="27" t="s">
        <v>302</v>
      </c>
    </row>
    <row r="23" spans="1:54" x14ac:dyDescent="0.25">
      <c r="A23">
        <v>1984</v>
      </c>
      <c r="B23" s="27">
        <v>1.6197610000000001E-2</v>
      </c>
      <c r="C23" s="27"/>
      <c r="D23" s="27"/>
      <c r="E23" s="27"/>
      <c r="F23" s="27">
        <v>4.3914370000000001E-2</v>
      </c>
      <c r="G23" s="27">
        <v>7.4816020000000004E-3</v>
      </c>
      <c r="H23" s="27">
        <v>4.629664E-2</v>
      </c>
      <c r="I23" s="27">
        <v>4.2132059999999997E-3</v>
      </c>
      <c r="J23" s="27"/>
      <c r="K23" s="27" t="s">
        <v>302</v>
      </c>
      <c r="L23" s="27">
        <v>0.13091559999999999</v>
      </c>
      <c r="M23" s="27">
        <v>1.0610990000000001E-2</v>
      </c>
      <c r="N23" s="27"/>
      <c r="O23" s="27"/>
      <c r="P23" s="27">
        <v>6.7009219999999994E-2</v>
      </c>
      <c r="Q23" s="27"/>
      <c r="R23" s="27"/>
      <c r="S23" s="27"/>
      <c r="T23" s="27" t="s">
        <v>302</v>
      </c>
      <c r="U23" s="27"/>
      <c r="V23" s="27">
        <v>7.3343599999999995E-2</v>
      </c>
      <c r="W23" s="27">
        <v>0.1039607</v>
      </c>
      <c r="X23" s="31">
        <v>3.6015470000000001E-2</v>
      </c>
      <c r="Y23" s="31"/>
      <c r="Z23" s="31"/>
      <c r="AA23" s="31">
        <v>1.5586340000000001E-2</v>
      </c>
      <c r="AB23" s="31"/>
      <c r="AC23" s="31" t="s">
        <v>302</v>
      </c>
      <c r="AD23" s="31">
        <v>8.1750310000000007E-2</v>
      </c>
      <c r="AE23" s="31"/>
      <c r="AF23" s="31" t="s">
        <v>302</v>
      </c>
      <c r="AG23" s="31"/>
      <c r="AH23" s="31">
        <v>3.844243E-2</v>
      </c>
      <c r="AI23" s="31" t="s">
        <v>302</v>
      </c>
      <c r="AJ23" s="31"/>
      <c r="AK23" s="31" t="s">
        <v>302</v>
      </c>
      <c r="AL23" s="27">
        <v>2.134581E-2</v>
      </c>
      <c r="AM23" s="27"/>
      <c r="AN23" s="27" t="s">
        <v>302</v>
      </c>
      <c r="AO23" s="27"/>
      <c r="AP23" s="27">
        <v>3.5401790000000002E-2</v>
      </c>
      <c r="AQ23" s="27">
        <v>9.5856029999999995E-2</v>
      </c>
      <c r="AR23" s="27">
        <v>4.3395019999999999E-2</v>
      </c>
      <c r="AS23" s="27">
        <v>1.2010090000000001E-3</v>
      </c>
      <c r="AT23" s="27">
        <v>4.2522909999999997E-2</v>
      </c>
      <c r="AU23" s="27"/>
      <c r="AV23" s="27">
        <v>2.057339E-2</v>
      </c>
      <c r="AW23" s="27">
        <v>2.4450329999999999E-2</v>
      </c>
      <c r="AX23" s="27">
        <v>6.0521489999999997E-3</v>
      </c>
      <c r="AY23" s="27">
        <v>5.8882150000000001E-2</v>
      </c>
      <c r="AZ23" s="27">
        <v>0.17402229999999999</v>
      </c>
      <c r="BA23" s="27">
        <v>9.1027860000000002E-2</v>
      </c>
      <c r="BB23" s="27" t="s">
        <v>302</v>
      </c>
    </row>
    <row r="24" spans="1:54" x14ac:dyDescent="0.25">
      <c r="A24">
        <v>1985</v>
      </c>
      <c r="B24" s="27">
        <v>9.3436319999999993E-3</v>
      </c>
      <c r="C24" s="27"/>
      <c r="D24" s="27"/>
      <c r="E24" s="27"/>
      <c r="F24" s="27">
        <v>4.209922E-2</v>
      </c>
      <c r="G24" s="27">
        <v>2.2513339999999998E-3</v>
      </c>
      <c r="H24" s="27">
        <v>1.2675779999999999E-2</v>
      </c>
      <c r="I24" s="27">
        <v>4.4199039999999997E-3</v>
      </c>
      <c r="J24" s="27">
        <v>2.6709299999999998E-2</v>
      </c>
      <c r="K24" s="27" t="s">
        <v>302</v>
      </c>
      <c r="L24" s="27">
        <v>3.9773639999999999E-2</v>
      </c>
      <c r="M24" s="27">
        <v>1.3753980000000001E-2</v>
      </c>
      <c r="N24" s="27"/>
      <c r="O24" s="27">
        <v>3.8327710000000001E-2</v>
      </c>
      <c r="P24" s="27">
        <v>4.8967490000000002E-2</v>
      </c>
      <c r="Q24" s="27"/>
      <c r="R24" s="27"/>
      <c r="S24" s="27"/>
      <c r="T24" s="27" t="s">
        <v>302</v>
      </c>
      <c r="U24" s="27"/>
      <c r="V24" s="27">
        <v>1.8374890000000001E-2</v>
      </c>
      <c r="W24" s="27">
        <v>5.7364150000000003E-2</v>
      </c>
      <c r="X24" s="31" t="s">
        <v>302</v>
      </c>
      <c r="Y24" s="31"/>
      <c r="Z24" s="31">
        <v>6.6857560000000002E-3</v>
      </c>
      <c r="AA24" s="31">
        <v>7.5066720000000003E-2</v>
      </c>
      <c r="AB24" s="31"/>
      <c r="AC24" s="31" t="s">
        <v>302</v>
      </c>
      <c r="AD24" s="31"/>
      <c r="AE24" s="31"/>
      <c r="AF24" s="31">
        <v>7.5454240000000002E-3</v>
      </c>
      <c r="AG24" s="31"/>
      <c r="AH24" s="31">
        <v>1.099199E-2</v>
      </c>
      <c r="AI24" s="31" t="s">
        <v>302</v>
      </c>
      <c r="AJ24" s="31"/>
      <c r="AK24" s="31" t="s">
        <v>302</v>
      </c>
      <c r="AL24" s="27">
        <v>5.9032920000000001E-3</v>
      </c>
      <c r="AM24" s="27">
        <v>5.4459410000000001E-3</v>
      </c>
      <c r="AN24" s="27">
        <v>2.9891540000000001E-2</v>
      </c>
      <c r="AO24" s="27">
        <v>2.5723260000000002E-3</v>
      </c>
      <c r="AP24" s="27">
        <v>7.3851439999999997E-3</v>
      </c>
      <c r="AQ24" s="27">
        <v>5.7962710000000004E-3</v>
      </c>
      <c r="AR24" s="27">
        <v>4.3251989999999997E-2</v>
      </c>
      <c r="AS24" s="27">
        <v>3.524704E-3</v>
      </c>
      <c r="AT24" s="27">
        <v>4.9621899999999997E-2</v>
      </c>
      <c r="AU24" s="27"/>
      <c r="AV24" s="27" t="s">
        <v>302</v>
      </c>
      <c r="AW24" s="27" t="s">
        <v>302</v>
      </c>
      <c r="AX24" s="27">
        <v>2.1942219999999998E-2</v>
      </c>
      <c r="AY24" s="27">
        <v>1.7327990000000001E-2</v>
      </c>
      <c r="AZ24" s="27">
        <v>0.22015219999999999</v>
      </c>
      <c r="BA24" s="27">
        <v>1.947859E-2</v>
      </c>
      <c r="BB24" s="27">
        <v>2.8560559999999999E-2</v>
      </c>
    </row>
    <row r="25" spans="1:54" x14ac:dyDescent="0.25">
      <c r="A25">
        <v>1986</v>
      </c>
      <c r="B25" s="27">
        <v>2.0759910000000001E-3</v>
      </c>
      <c r="C25" s="27"/>
      <c r="D25" s="27">
        <v>9.5281600000000008E-3</v>
      </c>
      <c r="E25" s="27"/>
      <c r="F25" s="27">
        <v>9.5633209999999996E-2</v>
      </c>
      <c r="G25" s="27">
        <v>7.6152920000000001E-3</v>
      </c>
      <c r="H25" s="27">
        <v>2.4927120000000001E-2</v>
      </c>
      <c r="I25" s="27">
        <v>1.3086270000000001E-2</v>
      </c>
      <c r="J25" s="27" t="s">
        <v>302</v>
      </c>
      <c r="K25" s="27" t="s">
        <v>302</v>
      </c>
      <c r="L25" s="27">
        <v>0.28635050000000001</v>
      </c>
      <c r="M25" s="27">
        <v>7.2244859999999994E-2</v>
      </c>
      <c r="N25" s="27">
        <v>4.2477859999999999E-3</v>
      </c>
      <c r="O25" s="27">
        <v>7.4009660000000001E-3</v>
      </c>
      <c r="P25" s="27">
        <v>4.7516969999999999E-2</v>
      </c>
      <c r="Q25" s="27"/>
      <c r="R25" s="27"/>
      <c r="S25" s="27"/>
      <c r="T25" s="27" t="s">
        <v>302</v>
      </c>
      <c r="U25" s="27"/>
      <c r="V25" s="27">
        <v>0.10531840000000001</v>
      </c>
      <c r="W25" s="27">
        <v>0.1229901</v>
      </c>
      <c r="X25" s="31">
        <v>9.8714229999999998E-4</v>
      </c>
      <c r="Y25" s="31"/>
      <c r="Z25" s="31" t="s">
        <v>302</v>
      </c>
      <c r="AA25" s="31">
        <v>1.6850190000000001E-2</v>
      </c>
      <c r="AB25" s="31"/>
      <c r="AC25" s="31">
        <v>3.6704319999999999E-2</v>
      </c>
      <c r="AD25" s="31"/>
      <c r="AE25" s="31"/>
      <c r="AF25" s="31">
        <v>5.8297929999999998E-2</v>
      </c>
      <c r="AG25" s="31"/>
      <c r="AH25" s="31">
        <v>5.4755959999999999E-2</v>
      </c>
      <c r="AI25" s="31">
        <v>5.7610399999999999E-2</v>
      </c>
      <c r="AJ25" s="31">
        <v>2.2151029999999999E-2</v>
      </c>
      <c r="AK25" s="31" t="s">
        <v>302</v>
      </c>
      <c r="AL25" s="27">
        <v>2.929727E-3</v>
      </c>
      <c r="AM25" s="27">
        <v>2.4826440000000002E-2</v>
      </c>
      <c r="AN25" s="27">
        <v>3.8927320000000001E-2</v>
      </c>
      <c r="AO25" s="27">
        <v>1.929074E-3</v>
      </c>
      <c r="AP25" s="27">
        <v>4.69127E-3</v>
      </c>
      <c r="AQ25" s="27">
        <v>2.7645389999999999E-3</v>
      </c>
      <c r="AR25" s="27">
        <v>5.1686450000000002E-2</v>
      </c>
      <c r="AS25" s="27">
        <v>1.176573E-2</v>
      </c>
      <c r="AT25" s="27">
        <v>6.3390929999999998E-2</v>
      </c>
      <c r="AU25" s="27">
        <v>1.5775890000000001E-2</v>
      </c>
      <c r="AV25" s="27">
        <v>1.125429E-2</v>
      </c>
      <c r="AW25" s="27">
        <v>4.580977E-2</v>
      </c>
      <c r="AX25" s="27">
        <v>4.2131010000000003E-3</v>
      </c>
      <c r="AY25" s="27">
        <v>8.3858309999999998E-3</v>
      </c>
      <c r="AZ25" s="27">
        <v>7.4162359999999997E-2</v>
      </c>
      <c r="BA25" s="27">
        <v>5.413287E-2</v>
      </c>
      <c r="BB25" s="27">
        <v>1.5976400000000002E-2</v>
      </c>
    </row>
    <row r="26" spans="1:54" x14ac:dyDescent="0.25">
      <c r="A26">
        <v>1987</v>
      </c>
      <c r="B26" s="27">
        <v>1.736412E-2</v>
      </c>
      <c r="C26" s="27"/>
      <c r="D26" s="27">
        <v>1.4608700000000001E-2</v>
      </c>
      <c r="E26" s="27"/>
      <c r="F26" s="27">
        <v>9.7008490000000003E-2</v>
      </c>
      <c r="G26" s="27">
        <v>2.20367E-3</v>
      </c>
      <c r="H26" s="27">
        <v>1.261548E-2</v>
      </c>
      <c r="I26" s="27">
        <v>5.236933E-3</v>
      </c>
      <c r="J26" s="27">
        <v>3.3353540000000001E-2</v>
      </c>
      <c r="K26" s="27">
        <v>4.7832220000000002E-3</v>
      </c>
      <c r="L26" s="27">
        <v>6.9014699999999998E-2</v>
      </c>
      <c r="M26" s="27">
        <v>2.6305579999999999E-2</v>
      </c>
      <c r="N26" s="27">
        <v>1.146088E-2</v>
      </c>
      <c r="O26" s="27">
        <v>3.1978819999999998E-2</v>
      </c>
      <c r="P26" s="27">
        <v>3.5123010000000003E-2</v>
      </c>
      <c r="Q26" s="27"/>
      <c r="R26" s="27"/>
      <c r="S26" s="27"/>
      <c r="T26" s="27" t="s">
        <v>302</v>
      </c>
      <c r="U26" s="27"/>
      <c r="V26" s="27" t="s">
        <v>302</v>
      </c>
      <c r="W26" s="27">
        <v>6.1673720000000001E-2</v>
      </c>
      <c r="X26" s="31">
        <v>3.5344650000000001E-3</v>
      </c>
      <c r="Y26" s="31"/>
      <c r="Z26" s="31" t="s">
        <v>302</v>
      </c>
      <c r="AA26" s="31">
        <v>2.4049129999999998E-2</v>
      </c>
      <c r="AB26" s="31"/>
      <c r="AC26" s="31">
        <v>2.5516710000000001E-2</v>
      </c>
      <c r="AD26" s="31"/>
      <c r="AE26" s="31"/>
      <c r="AF26" s="31">
        <v>1.5643319999999999E-2</v>
      </c>
      <c r="AG26" s="31"/>
      <c r="AH26" s="31">
        <v>7.9776429999999995E-3</v>
      </c>
      <c r="AI26" s="31">
        <v>0.14462649999999999</v>
      </c>
      <c r="AJ26" s="31">
        <v>3.4406600000000002E-2</v>
      </c>
      <c r="AK26" s="31" t="s">
        <v>302</v>
      </c>
      <c r="AL26" s="27" t="s">
        <v>302</v>
      </c>
      <c r="AM26" s="27">
        <v>2.5949900000000001E-2</v>
      </c>
      <c r="AN26" s="27">
        <v>3.3024079999999997E-2</v>
      </c>
      <c r="AO26" s="27">
        <v>9.4550329999999998E-3</v>
      </c>
      <c r="AP26" s="27">
        <v>1.4117890000000001E-3</v>
      </c>
      <c r="AQ26" s="27">
        <v>3.5281779999999999E-3</v>
      </c>
      <c r="AR26" s="27">
        <v>2.2674799999999998E-2</v>
      </c>
      <c r="AS26" s="27">
        <v>8.4806729999999993E-3</v>
      </c>
      <c r="AT26" s="27">
        <v>4.311048E-2</v>
      </c>
      <c r="AU26" s="27">
        <v>4.1063799999999998E-3</v>
      </c>
      <c r="AV26" s="27">
        <v>7.9565050000000002E-4</v>
      </c>
      <c r="AW26" s="27">
        <v>2.4148280000000001E-2</v>
      </c>
      <c r="AX26" s="27">
        <v>1.282518E-2</v>
      </c>
      <c r="AY26" s="27">
        <v>1.7307119999999999E-3</v>
      </c>
      <c r="AZ26" s="27">
        <v>3.0688719999999999E-2</v>
      </c>
      <c r="BA26" s="27">
        <v>4.9882259999999998E-2</v>
      </c>
      <c r="BB26" s="27">
        <v>3.1775669999999999E-2</v>
      </c>
    </row>
    <row r="27" spans="1:54" x14ac:dyDescent="0.25">
      <c r="A27">
        <v>1988</v>
      </c>
      <c r="B27" s="27">
        <v>4.0264460000000004E-3</v>
      </c>
      <c r="C27" s="27"/>
      <c r="D27" s="27">
        <v>2.4361250000000001E-2</v>
      </c>
      <c r="E27" s="27"/>
      <c r="F27" s="27">
        <v>0.12971150000000001</v>
      </c>
      <c r="G27" s="27">
        <v>4.8822620000000001E-3</v>
      </c>
      <c r="H27" s="27">
        <v>1.145988E-2</v>
      </c>
      <c r="I27" s="27">
        <v>1.128464E-2</v>
      </c>
      <c r="J27" s="27">
        <v>5.5695099999999997E-2</v>
      </c>
      <c r="K27" s="27">
        <v>2.6235990000000001E-2</v>
      </c>
      <c r="L27" s="27">
        <v>0.28401409999999999</v>
      </c>
      <c r="M27" s="27">
        <v>0.108545</v>
      </c>
      <c r="N27" s="27">
        <v>1.96968E-2</v>
      </c>
      <c r="O27" s="27">
        <v>1.550266E-2</v>
      </c>
      <c r="P27" s="27">
        <v>1.348272E-2</v>
      </c>
      <c r="Q27" s="27"/>
      <c r="R27" s="27"/>
      <c r="S27" s="27"/>
      <c r="T27" s="27" t="s">
        <v>302</v>
      </c>
      <c r="U27" s="27"/>
      <c r="V27" s="27" t="s">
        <v>302</v>
      </c>
      <c r="W27" s="27">
        <v>4.3881240000000002E-2</v>
      </c>
      <c r="X27" s="31">
        <v>1.2073230000000001E-2</v>
      </c>
      <c r="Y27" s="31">
        <v>2.9282599999999998E-3</v>
      </c>
      <c r="Z27" s="31" t="s">
        <v>302</v>
      </c>
      <c r="AA27" s="31" t="s">
        <v>302</v>
      </c>
      <c r="AB27" s="31"/>
      <c r="AC27" s="31">
        <v>3.3084599999999999E-2</v>
      </c>
      <c r="AD27" s="31"/>
      <c r="AE27" s="31"/>
      <c r="AF27" s="31">
        <v>7.7642249999999996E-3</v>
      </c>
      <c r="AG27" s="31"/>
      <c r="AH27" s="31">
        <v>1.426989E-2</v>
      </c>
      <c r="AI27" s="31">
        <v>3.1426879999999998E-3</v>
      </c>
      <c r="AJ27" s="31">
        <v>2.0280690000000001E-2</v>
      </c>
      <c r="AK27" s="31" t="s">
        <v>302</v>
      </c>
      <c r="AL27" s="27">
        <v>2.0534660000000001E-4</v>
      </c>
      <c r="AM27" s="27" t="s">
        <v>302</v>
      </c>
      <c r="AN27" s="27">
        <v>1.300195E-2</v>
      </c>
      <c r="AO27" s="27" t="s">
        <v>302</v>
      </c>
      <c r="AP27" s="27">
        <v>3.479266E-3</v>
      </c>
      <c r="AQ27" s="27">
        <v>4.1948740000000003E-3</v>
      </c>
      <c r="AR27" s="27">
        <v>2.147814E-2</v>
      </c>
      <c r="AS27" s="27">
        <v>1.324095E-2</v>
      </c>
      <c r="AT27" s="27">
        <v>3.0930610000000001E-2</v>
      </c>
      <c r="AU27" s="27">
        <v>5.4102999999999998E-3</v>
      </c>
      <c r="AV27" s="27">
        <v>9.4744290000000004E-4</v>
      </c>
      <c r="AW27" s="27">
        <v>4.5826140000000001E-2</v>
      </c>
      <c r="AX27" s="27">
        <v>6.1949379999999997E-3</v>
      </c>
      <c r="AY27" s="27">
        <v>4.3775799999999998E-3</v>
      </c>
      <c r="AZ27" s="27">
        <v>2.5234739999999999E-2</v>
      </c>
      <c r="BA27" s="27">
        <v>1.8432810000000001E-2</v>
      </c>
      <c r="BB27" s="27">
        <v>3.4618100000000001E-3</v>
      </c>
    </row>
    <row r="28" spans="1:54" x14ac:dyDescent="0.25">
      <c r="A28">
        <v>1989</v>
      </c>
      <c r="B28" s="27">
        <v>1.5934549999999999E-3</v>
      </c>
      <c r="C28" s="27"/>
      <c r="D28" s="27">
        <v>2.743725E-2</v>
      </c>
      <c r="E28" s="27"/>
      <c r="F28" s="27">
        <v>9.8691390000000004E-2</v>
      </c>
      <c r="G28" s="27">
        <v>6.7502769999999998E-3</v>
      </c>
      <c r="H28" s="27">
        <v>2.2505020000000001E-3</v>
      </c>
      <c r="I28" s="27">
        <v>6.8672330000000004E-3</v>
      </c>
      <c r="J28" s="27">
        <v>6.3710260000000005E-2</v>
      </c>
      <c r="K28" s="27">
        <v>4.8966860000000001E-2</v>
      </c>
      <c r="L28" s="27">
        <v>0.21411089999999999</v>
      </c>
      <c r="M28" s="27">
        <v>7.2070679999999998E-2</v>
      </c>
      <c r="N28" s="27">
        <v>8.1787960000000003E-3</v>
      </c>
      <c r="O28" s="27">
        <v>3.2919030000000002E-2</v>
      </c>
      <c r="P28" s="27">
        <v>1.0134209999999999E-2</v>
      </c>
      <c r="Q28" s="27"/>
      <c r="R28" s="27"/>
      <c r="S28" s="27"/>
      <c r="T28" s="27" t="s">
        <v>302</v>
      </c>
      <c r="U28" s="27"/>
      <c r="V28" s="27" t="s">
        <v>302</v>
      </c>
      <c r="W28" s="27">
        <v>3.2048899999999998E-2</v>
      </c>
      <c r="X28" s="31">
        <v>1.54819E-2</v>
      </c>
      <c r="Y28" s="31">
        <v>6.5495780000000003E-3</v>
      </c>
      <c r="Z28" s="31" t="s">
        <v>302</v>
      </c>
      <c r="AA28" s="31" t="s">
        <v>302</v>
      </c>
      <c r="AB28" s="31"/>
      <c r="AC28" s="31">
        <v>3.5216989999999997E-2</v>
      </c>
      <c r="AD28" s="31"/>
      <c r="AE28" s="31"/>
      <c r="AF28" s="31">
        <v>7.3862329999999999E-3</v>
      </c>
      <c r="AG28" s="31"/>
      <c r="AH28" s="31">
        <v>4.3874159999999999E-3</v>
      </c>
      <c r="AI28" s="31">
        <v>3.7555419999999999E-2</v>
      </c>
      <c r="AJ28" s="31">
        <v>8.6332130000000007E-3</v>
      </c>
      <c r="AK28" s="31" t="s">
        <v>302</v>
      </c>
      <c r="AL28" s="27">
        <v>1.9757249999999998E-3</v>
      </c>
      <c r="AM28" s="27">
        <v>1.079565E-2</v>
      </c>
      <c r="AN28" s="27">
        <v>4.4922499999999997E-2</v>
      </c>
      <c r="AO28" s="27">
        <v>1.547489E-2</v>
      </c>
      <c r="AP28" s="27">
        <v>2.5915690000000002E-3</v>
      </c>
      <c r="AQ28" s="27">
        <v>1.8118639999999998E-2</v>
      </c>
      <c r="AR28" s="27">
        <v>1.462434E-2</v>
      </c>
      <c r="AS28" s="27">
        <v>1.4841129999999999E-2</v>
      </c>
      <c r="AT28" s="27">
        <v>2.8293949999999998E-2</v>
      </c>
      <c r="AU28" s="27">
        <v>1.262895E-2</v>
      </c>
      <c r="AV28" s="27">
        <v>3.9992839999999997E-3</v>
      </c>
      <c r="AW28" s="27" t="s">
        <v>302</v>
      </c>
      <c r="AX28" s="27">
        <v>9.137549E-4</v>
      </c>
      <c r="AY28" s="27">
        <v>9.8531929999999997E-3</v>
      </c>
      <c r="AZ28" s="27">
        <v>7.2509379999999998E-2</v>
      </c>
      <c r="BA28" s="27">
        <v>4.4044640000000003E-2</v>
      </c>
      <c r="BB28" s="27">
        <v>2.5928380000000001E-3</v>
      </c>
    </row>
    <row r="29" spans="1:54" x14ac:dyDescent="0.25">
      <c r="A29">
        <v>1990</v>
      </c>
      <c r="B29" s="27">
        <v>2.9913539999999999E-3</v>
      </c>
      <c r="C29" s="27"/>
      <c r="D29" s="27">
        <v>3.8771189999999997E-2</v>
      </c>
      <c r="E29" s="27">
        <v>2.4200329999999999E-2</v>
      </c>
      <c r="F29" s="27">
        <v>5.5388640000000003E-2</v>
      </c>
      <c r="G29" s="27">
        <v>2.2997120000000002E-3</v>
      </c>
      <c r="H29" s="27">
        <v>6.0002989999999997E-3</v>
      </c>
      <c r="I29" s="27">
        <v>7.739826E-3</v>
      </c>
      <c r="J29" s="27">
        <v>6.8292759999999994E-2</v>
      </c>
      <c r="K29" s="27">
        <v>5.7435470000000002E-2</v>
      </c>
      <c r="L29" s="27">
        <v>6.5109E-2</v>
      </c>
      <c r="M29" s="27">
        <v>2.1953009999999998E-2</v>
      </c>
      <c r="N29" s="27">
        <v>2.4607299999999999E-2</v>
      </c>
      <c r="O29" s="27">
        <v>9.4650910000000005E-2</v>
      </c>
      <c r="P29" s="27">
        <v>8.1312460000000003E-2</v>
      </c>
      <c r="Q29" s="27"/>
      <c r="R29" s="27"/>
      <c r="S29" s="27"/>
      <c r="T29" s="27" t="s">
        <v>302</v>
      </c>
      <c r="U29" s="27"/>
      <c r="V29" s="27" t="s">
        <v>302</v>
      </c>
      <c r="W29" s="27">
        <v>4.0002540000000003E-2</v>
      </c>
      <c r="X29" s="31">
        <v>1.8536250000000001E-2</v>
      </c>
      <c r="Y29" s="31" t="s">
        <v>302</v>
      </c>
      <c r="Z29" s="31" t="s">
        <v>302</v>
      </c>
      <c r="AA29" s="31">
        <v>2.70251E-2</v>
      </c>
      <c r="AB29" s="31"/>
      <c r="AC29" s="31">
        <v>6.5952910000000003E-2</v>
      </c>
      <c r="AD29" s="31"/>
      <c r="AE29" s="31"/>
      <c r="AF29" s="31">
        <v>2.540771E-2</v>
      </c>
      <c r="AG29" s="31"/>
      <c r="AH29" s="31">
        <v>1.9385349999999999E-2</v>
      </c>
      <c r="AI29" s="31">
        <v>9.6668229999999997E-3</v>
      </c>
      <c r="AJ29" s="31">
        <v>3.5966199999999997E-2</v>
      </c>
      <c r="AK29" s="31" t="s">
        <v>302</v>
      </c>
      <c r="AL29" s="27">
        <v>3.198963E-3</v>
      </c>
      <c r="AM29" s="27">
        <v>1.596469E-2</v>
      </c>
      <c r="AN29" s="27">
        <v>4.0653500000000002E-2</v>
      </c>
      <c r="AO29" s="27">
        <v>4.5574910000000003E-3</v>
      </c>
      <c r="AP29" s="27">
        <v>5.3453110000000002E-3</v>
      </c>
      <c r="AQ29" s="27">
        <v>4.4067239999999999E-3</v>
      </c>
      <c r="AR29" s="27">
        <v>1.89141E-2</v>
      </c>
      <c r="AS29" s="27">
        <v>3.8367689999999999E-3</v>
      </c>
      <c r="AT29" s="27">
        <v>2.4957099999999999E-2</v>
      </c>
      <c r="AU29" s="27">
        <v>1.736238E-2</v>
      </c>
      <c r="AV29" s="27" t="s">
        <v>302</v>
      </c>
      <c r="AW29" s="27" t="s">
        <v>302</v>
      </c>
      <c r="AX29" s="27">
        <v>2.3532269999999998E-3</v>
      </c>
      <c r="AY29" s="27">
        <v>2.1367170000000001E-2</v>
      </c>
      <c r="AZ29" s="27">
        <v>3.9235470000000001E-2</v>
      </c>
      <c r="BA29" s="27">
        <v>0.100922</v>
      </c>
      <c r="BB29" s="27">
        <v>4.9542230000000002E-4</v>
      </c>
    </row>
    <row r="30" spans="1:54" x14ac:dyDescent="0.25">
      <c r="A30">
        <v>1991</v>
      </c>
      <c r="B30" s="27">
        <v>9.9146719999999994E-3</v>
      </c>
      <c r="C30" s="27"/>
      <c r="D30" s="27">
        <v>4.889756E-2</v>
      </c>
      <c r="E30" s="27">
        <v>4.3320190000000001E-2</v>
      </c>
      <c r="F30" s="27">
        <v>1.110676E-2</v>
      </c>
      <c r="G30" s="27">
        <v>1.0631810000000001E-3</v>
      </c>
      <c r="H30" s="27">
        <v>6.6939160000000003E-3</v>
      </c>
      <c r="I30" s="27">
        <v>4.0960500000000004E-3</v>
      </c>
      <c r="J30" s="27">
        <v>2.718452E-2</v>
      </c>
      <c r="K30" s="27">
        <v>6.898614E-3</v>
      </c>
      <c r="L30" s="27">
        <v>1.6803350000000002E-2</v>
      </c>
      <c r="M30" s="27">
        <v>4.0256839999999999E-3</v>
      </c>
      <c r="N30" s="27">
        <v>1.6675280000000001E-2</v>
      </c>
      <c r="O30" s="27">
        <v>6.8451330000000005E-2</v>
      </c>
      <c r="P30" s="27">
        <v>9.0223190000000009E-3</v>
      </c>
      <c r="Q30" s="27"/>
      <c r="R30" s="27"/>
      <c r="S30" s="27"/>
      <c r="T30" s="27">
        <v>0.26474589999999998</v>
      </c>
      <c r="U30" s="27"/>
      <c r="V30" s="27" t="s">
        <v>302</v>
      </c>
      <c r="W30" s="27">
        <v>4.9686399999999999E-2</v>
      </c>
      <c r="X30" s="31" t="s">
        <v>302</v>
      </c>
      <c r="Y30" s="31" t="s">
        <v>302</v>
      </c>
      <c r="Z30" s="31" t="s">
        <v>302</v>
      </c>
      <c r="AA30" s="31" t="s">
        <v>302</v>
      </c>
      <c r="AB30" s="31"/>
      <c r="AC30" s="31">
        <v>3.1347219999999999E-3</v>
      </c>
      <c r="AD30" s="31"/>
      <c r="AE30" s="31"/>
      <c r="AF30" s="31">
        <v>9.8743479999999998E-3</v>
      </c>
      <c r="AG30" s="31"/>
      <c r="AH30" s="31">
        <v>6.6394640000000003E-3</v>
      </c>
      <c r="AI30" s="31">
        <v>2.761276E-2</v>
      </c>
      <c r="AJ30" s="31" t="s">
        <v>302</v>
      </c>
      <c r="AK30" s="31" t="s">
        <v>302</v>
      </c>
      <c r="AL30" s="27">
        <v>5.6465439999999997E-4</v>
      </c>
      <c r="AM30" s="27">
        <v>1.1753710000000001E-2</v>
      </c>
      <c r="AN30" s="27">
        <v>1.0586689999999999E-2</v>
      </c>
      <c r="AO30" s="27">
        <v>6.8136770000000002E-4</v>
      </c>
      <c r="AP30" s="27">
        <v>2.101894E-3</v>
      </c>
      <c r="AQ30" s="27">
        <v>1.8843070000000001E-4</v>
      </c>
      <c r="AR30" s="27">
        <v>1.535284E-2</v>
      </c>
      <c r="AS30" s="27">
        <v>4.2692659999999999E-3</v>
      </c>
      <c r="AT30" s="27">
        <v>1.7450759999999999E-2</v>
      </c>
      <c r="AU30" s="27">
        <v>3.5450109999999998E-3</v>
      </c>
      <c r="AV30" s="27" t="s">
        <v>302</v>
      </c>
      <c r="AW30" s="27">
        <v>1.031521E-2</v>
      </c>
      <c r="AX30" s="27">
        <v>6.8306540000000003E-5</v>
      </c>
      <c r="AY30" s="27">
        <v>1.556609E-3</v>
      </c>
      <c r="AZ30" s="27">
        <v>3.6691649999999999E-2</v>
      </c>
      <c r="BA30" s="27">
        <v>1.079808E-2</v>
      </c>
      <c r="BB30" s="27">
        <v>1.2672709999999999E-3</v>
      </c>
    </row>
    <row r="31" spans="1:54" x14ac:dyDescent="0.25">
      <c r="A31">
        <v>1992</v>
      </c>
      <c r="B31" s="27">
        <v>9.6006530000000007E-3</v>
      </c>
      <c r="C31" s="27"/>
      <c r="D31" s="27">
        <v>2.2581219999999999E-2</v>
      </c>
      <c r="E31" s="27">
        <v>3.1910479999999998E-2</v>
      </c>
      <c r="F31" s="27">
        <v>2.7641960000000001E-4</v>
      </c>
      <c r="G31" s="27">
        <v>9.7991710000000011E-4</v>
      </c>
      <c r="H31" s="27">
        <v>2.9711310000000001E-3</v>
      </c>
      <c r="I31" s="27">
        <v>1.1678540000000001E-3</v>
      </c>
      <c r="J31" s="27">
        <v>2.5604439999999999E-2</v>
      </c>
      <c r="K31" s="27">
        <v>1.707738E-2</v>
      </c>
      <c r="L31" s="27">
        <v>5.5595230000000002E-2</v>
      </c>
      <c r="M31" s="27">
        <v>6.4714439999999998E-3</v>
      </c>
      <c r="N31" s="27">
        <v>1.7523259999999999E-2</v>
      </c>
      <c r="O31" s="27">
        <v>1.2349419999999999E-3</v>
      </c>
      <c r="P31" s="27">
        <v>3.2285330000000001E-2</v>
      </c>
      <c r="Q31" s="27"/>
      <c r="R31" s="27"/>
      <c r="S31" s="27"/>
      <c r="T31" s="27">
        <v>0.1211832</v>
      </c>
      <c r="U31" s="27"/>
      <c r="V31" s="27">
        <v>1.9052400000000001E-2</v>
      </c>
      <c r="W31" s="27">
        <v>4.460443E-2</v>
      </c>
      <c r="X31" s="31">
        <v>4.039061E-3</v>
      </c>
      <c r="Y31" s="31">
        <v>2.7156239999999998E-3</v>
      </c>
      <c r="Z31" s="31" t="s">
        <v>302</v>
      </c>
      <c r="AA31" s="31" t="s">
        <v>302</v>
      </c>
      <c r="AB31" s="31"/>
      <c r="AC31" s="31">
        <v>9.5292229999999999E-3</v>
      </c>
      <c r="AD31" s="31"/>
      <c r="AE31" s="31"/>
      <c r="AF31" s="31">
        <v>8.7063369999999998E-3</v>
      </c>
      <c r="AG31" s="31"/>
      <c r="AH31" s="31">
        <v>3.5718760000000002E-2</v>
      </c>
      <c r="AI31" s="31">
        <v>2.5040179999999999E-2</v>
      </c>
      <c r="AJ31" s="31">
        <v>3.7840970000000002E-3</v>
      </c>
      <c r="AK31" s="31" t="s">
        <v>302</v>
      </c>
      <c r="AL31" s="27">
        <v>4.8005449999999998E-3</v>
      </c>
      <c r="AM31" s="27">
        <v>1.2241999999999999E-2</v>
      </c>
      <c r="AN31" s="27">
        <v>1.3225209999999999E-2</v>
      </c>
      <c r="AO31" s="27">
        <v>4.6001560000000002E-3</v>
      </c>
      <c r="AP31" s="27">
        <v>3.4909749999999999E-3</v>
      </c>
      <c r="AQ31" s="27">
        <v>5.2635300000000002E-4</v>
      </c>
      <c r="AR31" s="27">
        <v>1.495792E-2</v>
      </c>
      <c r="AS31" s="27">
        <v>4.3969569999999999E-3</v>
      </c>
      <c r="AT31" s="27">
        <v>1.139064E-2</v>
      </c>
      <c r="AU31" s="27">
        <v>1.453191E-2</v>
      </c>
      <c r="AV31" s="27" t="s">
        <v>302</v>
      </c>
      <c r="AW31" s="27">
        <v>1.482062E-2</v>
      </c>
      <c r="AX31" s="27">
        <v>1.128003E-2</v>
      </c>
      <c r="AY31" s="27">
        <v>7.6619339999999996E-3</v>
      </c>
      <c r="AZ31" s="27">
        <v>6.2972849999999997E-2</v>
      </c>
      <c r="BA31" s="27">
        <v>4.7958929999999997E-2</v>
      </c>
      <c r="BB31" s="27">
        <v>4.1570899999999996E-3</v>
      </c>
    </row>
    <row r="32" spans="1:54" x14ac:dyDescent="0.25">
      <c r="A32">
        <v>1993</v>
      </c>
      <c r="B32" s="27">
        <v>7.272789E-3</v>
      </c>
      <c r="C32" s="27"/>
      <c r="D32" s="27">
        <v>2.173924E-2</v>
      </c>
      <c r="E32" s="27">
        <v>5.834247E-2</v>
      </c>
      <c r="F32" s="27">
        <v>2.2280979999999999E-2</v>
      </c>
      <c r="G32" s="27">
        <v>3.5457240000000001E-3</v>
      </c>
      <c r="H32" s="27">
        <v>6.9239239999999997E-3</v>
      </c>
      <c r="I32" s="27">
        <v>5.7626320000000002E-3</v>
      </c>
      <c r="J32" s="27">
        <v>1.7955680000000002E-2</v>
      </c>
      <c r="K32" s="27">
        <v>3.9006289999999999E-2</v>
      </c>
      <c r="L32" s="27">
        <v>5.44392E-2</v>
      </c>
      <c r="M32" s="27">
        <v>2.045638E-2</v>
      </c>
      <c r="N32" s="27">
        <v>2.360891E-2</v>
      </c>
      <c r="O32" s="27">
        <v>9.6692559999999993E-3</v>
      </c>
      <c r="P32" s="27">
        <v>2.0960059999999999E-2</v>
      </c>
      <c r="Q32" s="27"/>
      <c r="R32" s="27"/>
      <c r="S32" s="27"/>
      <c r="T32" s="27">
        <v>3.855567E-2</v>
      </c>
      <c r="U32" s="27"/>
      <c r="V32" s="27">
        <v>7.4713630000000003E-2</v>
      </c>
      <c r="W32" s="27">
        <v>2.860246E-2</v>
      </c>
      <c r="X32" s="31">
        <v>3.4268139999999998E-3</v>
      </c>
      <c r="Y32" s="31">
        <v>9.064641E-3</v>
      </c>
      <c r="Z32" s="31">
        <v>7.5368470000000002E-3</v>
      </c>
      <c r="AA32" s="31">
        <v>1.124323E-2</v>
      </c>
      <c r="AB32" s="31"/>
      <c r="AC32" s="31">
        <v>1.7473079999999998E-2</v>
      </c>
      <c r="AD32" s="31"/>
      <c r="AE32" s="31"/>
      <c r="AF32" s="31">
        <v>1.673993E-2</v>
      </c>
      <c r="AG32" s="31"/>
      <c r="AH32" s="31">
        <v>3.8772559999999998E-2</v>
      </c>
      <c r="AI32" s="31">
        <v>5.0788409999999999E-2</v>
      </c>
      <c r="AJ32" s="31">
        <v>3.0673969999999998E-2</v>
      </c>
      <c r="AK32" s="31" t="s">
        <v>302</v>
      </c>
      <c r="AL32" s="27">
        <v>4.9935409999999998E-3</v>
      </c>
      <c r="AM32" s="27">
        <v>1.6394579999999999E-2</v>
      </c>
      <c r="AN32" s="27">
        <v>3.8933820000000001E-2</v>
      </c>
      <c r="AO32" s="27">
        <v>4.9955420000000004E-3</v>
      </c>
      <c r="AP32" s="27">
        <v>3.6113740000000001E-3</v>
      </c>
      <c r="AQ32" s="27">
        <v>6.3824040000000002E-4</v>
      </c>
      <c r="AR32" s="27">
        <v>8.3049379999999996E-3</v>
      </c>
      <c r="AS32" s="27">
        <v>5.6050869999999999E-3</v>
      </c>
      <c r="AT32" s="27">
        <v>1.316237E-2</v>
      </c>
      <c r="AU32" s="27">
        <v>1.8354990000000002E-2</v>
      </c>
      <c r="AV32" s="27" t="s">
        <v>302</v>
      </c>
      <c r="AW32" s="27">
        <v>4.8476079999999998E-2</v>
      </c>
      <c r="AX32" s="27">
        <v>1.3370160000000001E-2</v>
      </c>
      <c r="AY32" s="27">
        <v>2.582073E-2</v>
      </c>
      <c r="AZ32" s="27">
        <v>0.1101086</v>
      </c>
      <c r="BA32" s="27">
        <v>9.5662780000000003E-2</v>
      </c>
      <c r="BB32" s="27">
        <v>8.0225309999999994E-3</v>
      </c>
    </row>
    <row r="33" spans="1:54" x14ac:dyDescent="0.25">
      <c r="A33">
        <v>1994</v>
      </c>
      <c r="B33" s="27">
        <v>1.0123699999999999E-2</v>
      </c>
      <c r="C33" s="27"/>
      <c r="D33" s="27">
        <v>3.379853E-2</v>
      </c>
      <c r="E33" s="27" t="s">
        <v>302</v>
      </c>
      <c r="F33" s="27">
        <v>4.6834939999999999E-2</v>
      </c>
      <c r="G33" s="27">
        <v>1.8457860000000001E-3</v>
      </c>
      <c r="H33" s="27">
        <v>8.5365349999999996E-3</v>
      </c>
      <c r="I33" s="27">
        <v>4.0214789999999997E-3</v>
      </c>
      <c r="J33" s="27">
        <v>1.7425220000000002E-2</v>
      </c>
      <c r="K33" s="27">
        <v>1.189817E-2</v>
      </c>
      <c r="L33" s="27">
        <v>0.116809</v>
      </c>
      <c r="M33" s="27">
        <v>3.7810959999999998E-2</v>
      </c>
      <c r="N33" s="27">
        <v>1.395255E-3</v>
      </c>
      <c r="O33" s="27">
        <v>1.296805E-2</v>
      </c>
      <c r="P33" s="27">
        <v>3.2180319999999998E-2</v>
      </c>
      <c r="Q33" s="27"/>
      <c r="R33" s="27"/>
      <c r="S33" s="27"/>
      <c r="T33" s="27">
        <v>6.5510200000000005E-2</v>
      </c>
      <c r="U33" s="27"/>
      <c r="V33" s="27">
        <v>2.796357E-2</v>
      </c>
      <c r="W33" s="27">
        <v>4.8014599999999998E-2</v>
      </c>
      <c r="X33" s="31">
        <v>2.2171309999999998E-3</v>
      </c>
      <c r="Y33" s="31">
        <v>4.6013440000000003E-2</v>
      </c>
      <c r="Z33" s="31">
        <v>1.1722049999999999E-2</v>
      </c>
      <c r="AA33" s="31">
        <v>1.399681E-2</v>
      </c>
      <c r="AB33" s="31">
        <v>2.1951380000000001E-3</v>
      </c>
      <c r="AC33" s="31">
        <v>2.0128139999999999E-2</v>
      </c>
      <c r="AD33" s="31"/>
      <c r="AE33" s="31"/>
      <c r="AF33" s="31">
        <v>2.3755660000000001E-2</v>
      </c>
      <c r="AG33" s="31"/>
      <c r="AH33" s="31">
        <v>1.312346E-2</v>
      </c>
      <c r="AI33" s="31">
        <v>2.962948E-3</v>
      </c>
      <c r="AJ33" s="31">
        <v>6.5307339999999998E-3</v>
      </c>
      <c r="AK33" s="31" t="s">
        <v>302</v>
      </c>
      <c r="AL33" s="27">
        <v>2.0097689999999998E-3</v>
      </c>
      <c r="AM33" s="27">
        <v>2.2767200000000001E-2</v>
      </c>
      <c r="AN33" s="27">
        <v>2.480688E-2</v>
      </c>
      <c r="AO33" s="27">
        <v>2.1669129999999999E-3</v>
      </c>
      <c r="AP33" s="27">
        <v>6.4668199999999999E-4</v>
      </c>
      <c r="AQ33" s="27">
        <v>2.0306289999999999E-3</v>
      </c>
      <c r="AR33" s="27">
        <v>3.7197889999999998E-3</v>
      </c>
      <c r="AS33" s="27">
        <v>3.2387890000000002E-3</v>
      </c>
      <c r="AT33" s="27">
        <v>1.4439270000000001E-2</v>
      </c>
      <c r="AU33" s="27">
        <v>1.8757279999999999E-3</v>
      </c>
      <c r="AV33" s="27">
        <v>4.0134059999999999E-2</v>
      </c>
      <c r="AW33" s="27">
        <v>1.746404E-2</v>
      </c>
      <c r="AX33" s="27">
        <v>8.6629899999999995E-4</v>
      </c>
      <c r="AY33" s="27">
        <v>2.069492E-3</v>
      </c>
      <c r="AZ33" s="27">
        <v>5.7381759999999997E-2</v>
      </c>
      <c r="BA33" s="27">
        <v>4.7252389999999998E-2</v>
      </c>
      <c r="BB33" s="27">
        <v>1.3925929999999999E-3</v>
      </c>
    </row>
    <row r="34" spans="1:54" x14ac:dyDescent="0.25">
      <c r="A34">
        <v>1995</v>
      </c>
      <c r="B34" s="27">
        <v>4.8904159999999999E-3</v>
      </c>
      <c r="C34" s="27"/>
      <c r="D34" s="27">
        <v>2.914375E-2</v>
      </c>
      <c r="E34" s="27" t="s">
        <v>302</v>
      </c>
      <c r="F34" s="27">
        <v>4.238014E-3</v>
      </c>
      <c r="G34" s="27" t="s">
        <v>302</v>
      </c>
      <c r="H34" s="27">
        <v>9.2681550000000001E-3</v>
      </c>
      <c r="I34" s="27">
        <v>2.297795E-3</v>
      </c>
      <c r="J34" s="27">
        <v>8.8106360000000002E-3</v>
      </c>
      <c r="K34" s="27">
        <v>9.0432150000000003E-3</v>
      </c>
      <c r="L34" s="27">
        <v>3.8798350000000002E-2</v>
      </c>
      <c r="M34" s="27">
        <v>1.0037829999999999E-2</v>
      </c>
      <c r="N34" s="27">
        <v>2.7264030000000001E-3</v>
      </c>
      <c r="O34" s="27">
        <v>7.3678090000000002E-2</v>
      </c>
      <c r="P34" s="27">
        <v>2.7337230000000001E-2</v>
      </c>
      <c r="Q34" s="27"/>
      <c r="R34" s="27"/>
      <c r="S34" s="27"/>
      <c r="T34" s="27">
        <v>0.1191932</v>
      </c>
      <c r="U34" s="27"/>
      <c r="V34" s="27">
        <v>7.4703279999999997E-2</v>
      </c>
      <c r="W34" s="27">
        <v>4.3922509999999998E-2</v>
      </c>
      <c r="X34" s="31">
        <v>1.502073E-3</v>
      </c>
      <c r="Y34" s="31">
        <v>8.8520609999999996E-3</v>
      </c>
      <c r="Z34" s="31">
        <v>7.1039270000000003E-3</v>
      </c>
      <c r="AA34" s="31">
        <v>3.7384059999999997E-2</v>
      </c>
      <c r="AB34" s="31">
        <v>4.3769589999999997E-3</v>
      </c>
      <c r="AC34" s="31">
        <v>1.533756E-2</v>
      </c>
      <c r="AD34" s="31"/>
      <c r="AE34" s="31"/>
      <c r="AF34" s="31">
        <v>3.138531E-3</v>
      </c>
      <c r="AG34" s="31"/>
      <c r="AH34" s="31">
        <v>6.8688550000000001E-3</v>
      </c>
      <c r="AI34" s="31">
        <v>7.024476E-3</v>
      </c>
      <c r="AJ34" s="31">
        <v>3.93049E-3</v>
      </c>
      <c r="AK34" s="31" t="s">
        <v>302</v>
      </c>
      <c r="AL34" s="27"/>
      <c r="AM34" s="27">
        <v>7.0418980000000004E-3</v>
      </c>
      <c r="AN34" s="27">
        <v>8.701716E-3</v>
      </c>
      <c r="AO34" s="27">
        <v>3.6301150000000002E-3</v>
      </c>
      <c r="AP34" s="27">
        <v>2.2831050000000001E-3</v>
      </c>
      <c r="AQ34" s="27">
        <v>7.3116589999999996E-4</v>
      </c>
      <c r="AR34" s="27" t="s">
        <v>302</v>
      </c>
      <c r="AS34" s="27">
        <v>1.4877720000000001E-3</v>
      </c>
      <c r="AT34" s="27">
        <v>1.4962720000000001E-2</v>
      </c>
      <c r="AU34" s="27">
        <v>8.6838079999999995E-3</v>
      </c>
      <c r="AV34" s="27" t="s">
        <v>302</v>
      </c>
      <c r="AW34" s="27">
        <v>4.6735899999999997E-2</v>
      </c>
      <c r="AX34" s="27">
        <v>7.6076090000000004E-3</v>
      </c>
      <c r="AY34" s="27">
        <v>3.2706069999999997E-2</v>
      </c>
      <c r="AZ34" s="27">
        <v>8.3028439999999995E-2</v>
      </c>
      <c r="BA34" s="27">
        <v>2.2827429999999999E-2</v>
      </c>
      <c r="BB34" s="27">
        <v>3.0898689999999999E-3</v>
      </c>
    </row>
    <row r="35" spans="1:54" x14ac:dyDescent="0.25">
      <c r="A35">
        <v>1996</v>
      </c>
      <c r="B35" s="27">
        <v>9.3256769999999992E-3</v>
      </c>
      <c r="C35" s="27"/>
      <c r="D35" s="27">
        <v>1.7201250000000001E-2</v>
      </c>
      <c r="E35" s="27" t="s">
        <v>302</v>
      </c>
      <c r="F35" s="27">
        <v>1.549634E-3</v>
      </c>
      <c r="G35" s="27">
        <v>4.2862409999999997E-3</v>
      </c>
      <c r="H35" s="27">
        <v>1.6844979999999999E-2</v>
      </c>
      <c r="I35" s="27">
        <v>3.8438529999999999E-3</v>
      </c>
      <c r="J35" s="27">
        <v>8.2940110000000004E-3</v>
      </c>
      <c r="K35" s="27">
        <v>1.1230260000000001E-2</v>
      </c>
      <c r="L35" s="27">
        <v>0.1648664</v>
      </c>
      <c r="M35" s="27">
        <v>2.3245769999999999E-2</v>
      </c>
      <c r="N35" s="27">
        <v>9.4255150000000006E-3</v>
      </c>
      <c r="O35" s="27">
        <v>5.7183400000000002E-2</v>
      </c>
      <c r="P35" s="27">
        <v>3.1686590000000001E-2</v>
      </c>
      <c r="Q35" s="27"/>
      <c r="R35" s="27"/>
      <c r="S35" s="27"/>
      <c r="T35" s="27">
        <v>0.1144742</v>
      </c>
      <c r="U35" s="27"/>
      <c r="V35" s="27">
        <v>6.8780320000000006E-2</v>
      </c>
      <c r="W35" s="27">
        <v>0.10351050000000001</v>
      </c>
      <c r="X35" s="31">
        <v>6.0590710000000001E-3</v>
      </c>
      <c r="Y35" s="31">
        <v>3.3683629999999999E-2</v>
      </c>
      <c r="Z35" s="31">
        <v>4.1351869999999999E-2</v>
      </c>
      <c r="AA35" s="31">
        <v>8.5324600000000004E-3</v>
      </c>
      <c r="AB35" s="31">
        <v>7.6621090000000003E-3</v>
      </c>
      <c r="AC35" s="31">
        <v>1.6221429999999998E-2</v>
      </c>
      <c r="AD35" s="31"/>
      <c r="AE35" s="31"/>
      <c r="AF35" s="31">
        <v>3.1300690000000001E-3</v>
      </c>
      <c r="AG35" s="31"/>
      <c r="AH35" s="31">
        <v>2.2834190000000001E-2</v>
      </c>
      <c r="AI35" s="31">
        <v>4.2256809999999999E-4</v>
      </c>
      <c r="AJ35" s="31" t="s">
        <v>302</v>
      </c>
      <c r="AK35" s="31" t="s">
        <v>302</v>
      </c>
      <c r="AL35" s="27"/>
      <c r="AM35" s="27">
        <v>1.361216E-2</v>
      </c>
      <c r="AN35" s="27">
        <v>1.103518E-2</v>
      </c>
      <c r="AO35" s="27">
        <v>1.12565E-3</v>
      </c>
      <c r="AP35" s="27">
        <v>1.3820810000000001E-3</v>
      </c>
      <c r="AQ35" s="27">
        <v>5.418796E-3</v>
      </c>
      <c r="AR35" s="27">
        <v>2.2649110000000001E-3</v>
      </c>
      <c r="AS35" s="27">
        <v>1.140008E-2</v>
      </c>
      <c r="AT35" s="27">
        <v>2.4702999999999999E-2</v>
      </c>
      <c r="AU35" s="27">
        <v>4.8857019999999996E-3</v>
      </c>
      <c r="AV35" s="27" t="s">
        <v>302</v>
      </c>
      <c r="AW35" s="27">
        <v>1.824106E-2</v>
      </c>
      <c r="AX35" s="27">
        <v>1.052956E-2</v>
      </c>
      <c r="AY35" s="27">
        <v>7.0074480000000003E-3</v>
      </c>
      <c r="AZ35" s="27">
        <v>1.574505E-2</v>
      </c>
      <c r="BA35" s="27">
        <v>2.6076229999999999E-2</v>
      </c>
      <c r="BB35" s="27">
        <v>2.3056050000000002E-2</v>
      </c>
    </row>
    <row r="36" spans="1:54" x14ac:dyDescent="0.25">
      <c r="A36">
        <v>1997</v>
      </c>
      <c r="B36" s="27">
        <v>1.7242360000000002E-2</v>
      </c>
      <c r="C36" s="27"/>
      <c r="D36" s="27">
        <v>5.0635699999999999E-3</v>
      </c>
      <c r="E36" s="27" t="s">
        <v>302</v>
      </c>
      <c r="F36" s="27">
        <v>7.3693309999999998E-4</v>
      </c>
      <c r="G36" s="27">
        <v>1.7847439999999999E-2</v>
      </c>
      <c r="H36" s="27">
        <v>1.9445549999999999E-2</v>
      </c>
      <c r="I36" s="27">
        <v>5.6159879999999997E-3</v>
      </c>
      <c r="J36" s="27">
        <v>1.09988E-2</v>
      </c>
      <c r="K36" s="27">
        <v>1.548221E-2</v>
      </c>
      <c r="L36" s="27">
        <v>3.0513490000000001E-2</v>
      </c>
      <c r="M36" s="27">
        <v>8.2970890000000005E-3</v>
      </c>
      <c r="N36" s="27">
        <v>1.449344E-2</v>
      </c>
      <c r="O36" s="27">
        <v>7.7105889999999996E-2</v>
      </c>
      <c r="P36" s="27">
        <v>7.3069110000000001E-3</v>
      </c>
      <c r="Q36" s="27"/>
      <c r="R36" s="27"/>
      <c r="S36" s="27"/>
      <c r="T36" s="27">
        <v>8.5715089999999994E-2</v>
      </c>
      <c r="U36" s="27"/>
      <c r="V36" s="27">
        <v>4.0039320000000003E-2</v>
      </c>
      <c r="W36" s="27">
        <v>3.8464350000000001E-2</v>
      </c>
      <c r="X36" s="31"/>
      <c r="Y36" s="31">
        <v>1.3151960000000001E-2</v>
      </c>
      <c r="Z36" s="31">
        <v>1.4205819999999999E-2</v>
      </c>
      <c r="AA36" s="31">
        <v>8.9071189999999998E-3</v>
      </c>
      <c r="AB36" s="31">
        <v>1.161273E-2</v>
      </c>
      <c r="AC36" s="31">
        <v>1.604065E-2</v>
      </c>
      <c r="AD36" s="31"/>
      <c r="AE36" s="31"/>
      <c r="AF36" s="31">
        <v>5.1064960000000003E-3</v>
      </c>
      <c r="AG36" s="31"/>
      <c r="AH36" s="31">
        <v>1.222991E-2</v>
      </c>
      <c r="AI36" s="31">
        <v>3.4767829999999998E-3</v>
      </c>
      <c r="AJ36" s="31">
        <v>2.3339149999999999E-2</v>
      </c>
      <c r="AK36" s="31" t="s">
        <v>302</v>
      </c>
      <c r="AL36" s="27"/>
      <c r="AM36" s="27">
        <v>5.107955E-3</v>
      </c>
      <c r="AN36" s="27">
        <v>3.067773E-2</v>
      </c>
      <c r="AO36" s="27">
        <v>2.618109E-3</v>
      </c>
      <c r="AP36" s="27">
        <v>1.943019E-3</v>
      </c>
      <c r="AQ36" s="27">
        <v>2.2335710000000002E-3</v>
      </c>
      <c r="AR36" s="27">
        <v>1.174769E-2</v>
      </c>
      <c r="AS36" s="27">
        <v>3.4112840000000001E-3</v>
      </c>
      <c r="AT36" s="27">
        <v>2.711852E-2</v>
      </c>
      <c r="AU36" s="27">
        <v>6.525711E-3</v>
      </c>
      <c r="AV36" s="27" t="s">
        <v>302</v>
      </c>
      <c r="AW36" s="27">
        <v>5.4605889999999997E-2</v>
      </c>
      <c r="AX36" s="27">
        <v>4.1370169999999998E-2</v>
      </c>
      <c r="AY36" s="27">
        <v>3.9674990000000002E-3</v>
      </c>
      <c r="AZ36" s="27">
        <v>0.1552567</v>
      </c>
      <c r="BA36" s="27">
        <v>7.2484179999999995E-2</v>
      </c>
      <c r="BB36" s="27">
        <v>3.664661E-3</v>
      </c>
    </row>
    <row r="37" spans="1:54" x14ac:dyDescent="0.25">
      <c r="A37">
        <v>1998</v>
      </c>
      <c r="B37" s="27">
        <v>1.2483060000000001E-2</v>
      </c>
      <c r="C37" s="27"/>
      <c r="D37" s="27">
        <v>2.1426210000000001E-2</v>
      </c>
      <c r="E37" s="27" t="s">
        <v>302</v>
      </c>
      <c r="F37" s="27">
        <v>3.6583230000000001E-2</v>
      </c>
      <c r="G37" s="27">
        <v>1.055907E-2</v>
      </c>
      <c r="H37" s="27">
        <v>1.3440000000000001E-2</v>
      </c>
      <c r="I37" s="27">
        <v>5.3248260000000004E-3</v>
      </c>
      <c r="J37" s="27">
        <v>1.292219E-2</v>
      </c>
      <c r="K37" s="27" t="s">
        <v>302</v>
      </c>
      <c r="L37" s="27">
        <v>0.12235600000000001</v>
      </c>
      <c r="M37" s="27">
        <v>9.1503660000000001E-3</v>
      </c>
      <c r="N37" s="27">
        <v>1.261198E-2</v>
      </c>
      <c r="O37" s="27">
        <v>0.1553708</v>
      </c>
      <c r="P37" s="27">
        <v>6.4122159999999997E-2</v>
      </c>
      <c r="Q37" s="27"/>
      <c r="R37" s="27"/>
      <c r="S37" s="27">
        <v>5.5032579999999998E-2</v>
      </c>
      <c r="T37" s="27">
        <v>0.1256873</v>
      </c>
      <c r="U37" s="27"/>
      <c r="V37" s="27">
        <v>9.3733570000000002E-2</v>
      </c>
      <c r="W37" s="27">
        <v>6.1996910000000002E-2</v>
      </c>
      <c r="X37" s="31"/>
      <c r="Y37" s="31">
        <v>2.645366E-2</v>
      </c>
      <c r="Z37" s="31">
        <v>2.818557E-2</v>
      </c>
      <c r="AA37" s="31">
        <v>5.9098809999999996E-3</v>
      </c>
      <c r="AB37" s="31">
        <v>3.3390669999999997E-2</v>
      </c>
      <c r="AC37" s="31">
        <v>6.6870920000000004E-3</v>
      </c>
      <c r="AD37" s="31"/>
      <c r="AE37" s="31">
        <v>2.004831E-2</v>
      </c>
      <c r="AF37" s="31">
        <v>3.9146779999999999E-2</v>
      </c>
      <c r="AG37" s="31"/>
      <c r="AH37" s="31">
        <v>4.3227880000000003E-2</v>
      </c>
      <c r="AI37" s="31" t="s">
        <v>302</v>
      </c>
      <c r="AJ37" s="31"/>
      <c r="AK37" s="31" t="s">
        <v>302</v>
      </c>
      <c r="AL37" s="27"/>
      <c r="AM37" s="27">
        <v>2.2438759999999999E-2</v>
      </c>
      <c r="AN37" s="27">
        <v>5.358752E-2</v>
      </c>
      <c r="AO37" s="27">
        <v>8.4838699999999993E-3</v>
      </c>
      <c r="AP37" s="27">
        <v>5.0078700000000002E-3</v>
      </c>
      <c r="AQ37" s="27">
        <v>1.7402839999999999E-2</v>
      </c>
      <c r="AR37" s="27">
        <v>2.1872539999999999E-2</v>
      </c>
      <c r="AS37" s="27">
        <v>3.7911739999999999E-2</v>
      </c>
      <c r="AT37" s="27">
        <v>7.1812550000000003E-2</v>
      </c>
      <c r="AU37" s="27">
        <v>2.2440890000000002E-2</v>
      </c>
      <c r="AV37" s="27">
        <v>4.2255460000000002E-2</v>
      </c>
      <c r="AW37" s="27">
        <v>4.9283340000000002E-2</v>
      </c>
      <c r="AX37" s="27">
        <v>4.3597419999999998E-2</v>
      </c>
      <c r="AY37" s="27">
        <v>1.5255899999999999E-2</v>
      </c>
      <c r="AZ37" s="27">
        <v>0.10668320000000001</v>
      </c>
      <c r="BA37" s="27">
        <v>5.7344539999999999E-2</v>
      </c>
      <c r="BB37" s="27">
        <v>1.908659E-2</v>
      </c>
    </row>
    <row r="38" spans="1:54" x14ac:dyDescent="0.25">
      <c r="A38">
        <v>1999</v>
      </c>
      <c r="B38" s="27">
        <v>1.2641960000000001E-2</v>
      </c>
      <c r="C38" s="27">
        <v>6.9624179999999994E-2</v>
      </c>
      <c r="D38" s="27">
        <v>1.327686E-2</v>
      </c>
      <c r="E38" s="27" t="s">
        <v>302</v>
      </c>
      <c r="F38" s="27">
        <v>5.5771300000000003E-2</v>
      </c>
      <c r="G38" s="27">
        <v>4.8555839999999996E-3</v>
      </c>
      <c r="H38" s="27">
        <v>1.016279E-2</v>
      </c>
      <c r="I38" s="27">
        <v>4.8118279999999998E-3</v>
      </c>
      <c r="J38" s="27">
        <v>9.4168389999999998E-3</v>
      </c>
      <c r="K38" s="27">
        <v>1.6367619999999999E-2</v>
      </c>
      <c r="L38" s="27">
        <v>0.19715930000000001</v>
      </c>
      <c r="M38" s="27">
        <v>2.0984909999999999E-2</v>
      </c>
      <c r="N38" s="27" t="s">
        <v>302</v>
      </c>
      <c r="O38" s="27">
        <v>7.7016000000000001E-2</v>
      </c>
      <c r="P38" s="27">
        <v>5.14668E-2</v>
      </c>
      <c r="Q38" s="27"/>
      <c r="R38" s="27"/>
      <c r="S38" s="27">
        <v>6.2849139999999998E-2</v>
      </c>
      <c r="T38" s="27">
        <v>0.1724752</v>
      </c>
      <c r="U38" s="27">
        <v>8.0270540000000001E-2</v>
      </c>
      <c r="V38" s="27">
        <v>2.6476960000000001E-2</v>
      </c>
      <c r="W38" s="27">
        <v>7.0742600000000003E-2</v>
      </c>
      <c r="X38" s="31"/>
      <c r="Y38" s="31">
        <v>1.189308E-2</v>
      </c>
      <c r="Z38" s="31">
        <v>1.4745909999999999E-2</v>
      </c>
      <c r="AA38" s="31">
        <v>6.123692E-2</v>
      </c>
      <c r="AB38" s="31">
        <v>1.5241569999999999E-2</v>
      </c>
      <c r="AC38" s="31" t="s">
        <v>302</v>
      </c>
      <c r="AD38" s="31"/>
      <c r="AE38" s="31">
        <v>2.3560930000000001E-2</v>
      </c>
      <c r="AF38" s="31">
        <v>1.652147E-2</v>
      </c>
      <c r="AG38" s="31"/>
      <c r="AH38" s="31">
        <v>2.274872E-2</v>
      </c>
      <c r="AI38" s="31">
        <v>1.723074E-3</v>
      </c>
      <c r="AJ38" s="31"/>
      <c r="AK38" s="31" t="s">
        <v>302</v>
      </c>
      <c r="AL38" s="27"/>
      <c r="AM38" s="27">
        <v>3.042976E-2</v>
      </c>
      <c r="AN38" s="27">
        <v>6.2898430000000005E-2</v>
      </c>
      <c r="AO38" s="27">
        <v>9.2921380000000001E-3</v>
      </c>
      <c r="AP38" s="27">
        <v>1.279245E-2</v>
      </c>
      <c r="AQ38" s="27">
        <v>3.0289079999999999E-2</v>
      </c>
      <c r="AR38" s="27">
        <v>6.9015530000000005E-2</v>
      </c>
      <c r="AS38" s="27">
        <v>4.189673E-2</v>
      </c>
      <c r="AT38" s="27">
        <v>3.4170970000000002E-2</v>
      </c>
      <c r="AU38" s="27">
        <v>4.3080590000000002E-2</v>
      </c>
      <c r="AV38" s="27">
        <v>1.6944609999999999E-2</v>
      </c>
      <c r="AW38" s="27">
        <v>4.2864399999999997E-2</v>
      </c>
      <c r="AX38" s="27">
        <v>1.158845E-2</v>
      </c>
      <c r="AY38" s="27">
        <v>1.41333E-2</v>
      </c>
      <c r="AZ38" s="27">
        <v>9.2114080000000001E-2</v>
      </c>
      <c r="BA38" s="27">
        <v>0.102367</v>
      </c>
      <c r="BB38" s="27">
        <v>1.399279E-2</v>
      </c>
    </row>
    <row r="39" spans="1:54" x14ac:dyDescent="0.25">
      <c r="A39">
        <v>2000</v>
      </c>
      <c r="B39" s="27">
        <v>4.3588639999999996E-3</v>
      </c>
      <c r="C39" s="27">
        <v>0.1300241</v>
      </c>
      <c r="D39" s="27">
        <v>1.362258E-2</v>
      </c>
      <c r="E39" s="27" t="s">
        <v>302</v>
      </c>
      <c r="F39" s="27">
        <v>4.1053550000000001E-2</v>
      </c>
      <c r="G39" s="27">
        <v>6.6322250000000003E-3</v>
      </c>
      <c r="H39" s="27">
        <v>8.9855430000000003E-3</v>
      </c>
      <c r="I39" s="27">
        <v>2.6991440000000001E-3</v>
      </c>
      <c r="J39" s="27">
        <v>4.669627E-3</v>
      </c>
      <c r="K39" s="27">
        <v>1.7850250000000002E-2</v>
      </c>
      <c r="L39" s="27">
        <v>0.15530669999999999</v>
      </c>
      <c r="M39" s="27">
        <v>1.43514E-2</v>
      </c>
      <c r="N39" s="27">
        <v>3.170885E-3</v>
      </c>
      <c r="O39" s="27">
        <v>1.025303E-2</v>
      </c>
      <c r="P39" s="27">
        <v>3.7813779999999998E-2</v>
      </c>
      <c r="Q39" s="27"/>
      <c r="R39" s="27"/>
      <c r="S39" s="27">
        <v>5.770691E-2</v>
      </c>
      <c r="T39" s="27">
        <v>0.1526624</v>
      </c>
      <c r="U39" s="27">
        <v>6.2537389999999998E-2</v>
      </c>
      <c r="V39" s="27">
        <v>5.8547759999999997E-2</v>
      </c>
      <c r="W39" s="27">
        <v>8.1052330000000006E-2</v>
      </c>
      <c r="X39" s="31"/>
      <c r="Y39" s="31">
        <v>5.3649300000000004E-3</v>
      </c>
      <c r="Z39" s="31">
        <v>7.2747860000000001E-3</v>
      </c>
      <c r="AA39" s="31">
        <v>5.178236E-2</v>
      </c>
      <c r="AB39" s="31">
        <v>8.8431789999999996E-3</v>
      </c>
      <c r="AC39" s="31" t="s">
        <v>302</v>
      </c>
      <c r="AD39" s="31"/>
      <c r="AE39" s="31">
        <v>2.8466439999999999E-2</v>
      </c>
      <c r="AF39" s="31">
        <v>5.9737660000000001E-3</v>
      </c>
      <c r="AG39" s="31">
        <v>9.2581759999999999E-3</v>
      </c>
      <c r="AH39" s="31">
        <v>1.6139400000000002E-2</v>
      </c>
      <c r="AI39" s="31">
        <v>1.19761E-3</v>
      </c>
      <c r="AJ39" s="31"/>
      <c r="AK39" s="31" t="s">
        <v>302</v>
      </c>
      <c r="AL39" s="27"/>
      <c r="AM39" s="27">
        <v>7.1751480000000001E-3</v>
      </c>
      <c r="AN39" s="27">
        <v>3.6647010000000001E-2</v>
      </c>
      <c r="AO39" s="27">
        <v>1.178154E-2</v>
      </c>
      <c r="AP39" s="27">
        <v>1.691213E-3</v>
      </c>
      <c r="AQ39" s="27">
        <v>3.3801270000000001E-2</v>
      </c>
      <c r="AR39" s="27">
        <v>2.896555E-2</v>
      </c>
      <c r="AS39" s="27">
        <v>3.38445E-2</v>
      </c>
      <c r="AT39" s="27">
        <v>3.6175409999999998E-2</v>
      </c>
      <c r="AU39" s="27">
        <v>6.6775039999999999E-3</v>
      </c>
      <c r="AV39" s="27" t="s">
        <v>302</v>
      </c>
      <c r="AW39" s="27">
        <v>5.6286059999999999E-2</v>
      </c>
      <c r="AX39" s="27">
        <v>3.8693169999999999E-2</v>
      </c>
      <c r="AY39" s="27">
        <v>4.8057100000000004E-3</v>
      </c>
      <c r="AZ39" s="27">
        <v>6.5206799999999995E-2</v>
      </c>
      <c r="BA39" s="27">
        <v>9.0345469999999997E-2</v>
      </c>
      <c r="BB39" s="27">
        <v>1.3384210000000001E-2</v>
      </c>
    </row>
    <row r="40" spans="1:54" x14ac:dyDescent="0.25">
      <c r="A40">
        <v>2001</v>
      </c>
      <c r="B40" s="27">
        <v>4.9976939999999996E-3</v>
      </c>
      <c r="C40" s="27">
        <v>7.047987E-2</v>
      </c>
      <c r="D40" s="27">
        <v>3.3558369999999997E-2</v>
      </c>
      <c r="E40" s="27" t="s">
        <v>302</v>
      </c>
      <c r="F40" s="27">
        <v>6.8398689999999998E-2</v>
      </c>
      <c r="G40" s="27">
        <v>5.3199529999999997E-3</v>
      </c>
      <c r="H40" s="27">
        <v>1.210541E-2</v>
      </c>
      <c r="I40" s="27">
        <v>6.746635E-3</v>
      </c>
      <c r="J40" s="27">
        <v>5.7661020000000004E-3</v>
      </c>
      <c r="K40" s="27">
        <v>1.7790400000000001E-2</v>
      </c>
      <c r="L40" s="27">
        <v>0.13214890000000001</v>
      </c>
      <c r="M40" s="27">
        <v>2.4073689999999998E-2</v>
      </c>
      <c r="N40" s="27">
        <v>4.0845830000000001E-3</v>
      </c>
      <c r="O40" s="27">
        <v>1.631059E-2</v>
      </c>
      <c r="P40" s="27">
        <v>2.3934230000000001E-2</v>
      </c>
      <c r="Q40" s="27"/>
      <c r="R40" s="27"/>
      <c r="S40" s="27">
        <v>1.6034860000000001E-2</v>
      </c>
      <c r="T40" s="27">
        <v>6.4947030000000003E-2</v>
      </c>
      <c r="U40" s="27">
        <v>3.6116879999999997E-2</v>
      </c>
      <c r="V40" s="27">
        <v>2.239066E-2</v>
      </c>
      <c r="W40" s="27">
        <v>8.9796139999999997E-2</v>
      </c>
      <c r="X40" s="31"/>
      <c r="Y40" s="31">
        <v>1.7590669999999999E-2</v>
      </c>
      <c r="Z40" s="31">
        <v>9.3839349999999995E-3</v>
      </c>
      <c r="AA40" s="31">
        <v>3.796745E-2</v>
      </c>
      <c r="AB40" s="31">
        <v>1.7139459999999999E-2</v>
      </c>
      <c r="AC40" s="31" t="s">
        <v>302</v>
      </c>
      <c r="AD40" s="31"/>
      <c r="AE40" s="31">
        <v>9.4957289999999996E-3</v>
      </c>
      <c r="AF40" s="31">
        <v>9.8997430000000008E-3</v>
      </c>
      <c r="AG40" s="31">
        <v>6.5253439999999998E-3</v>
      </c>
      <c r="AH40" s="31">
        <v>1.026323E-2</v>
      </c>
      <c r="AI40" s="31" t="s">
        <v>302</v>
      </c>
      <c r="AJ40" s="31"/>
      <c r="AK40" s="31" t="s">
        <v>302</v>
      </c>
      <c r="AL40" s="27"/>
      <c r="AM40" s="27">
        <v>1.1664330000000001E-2</v>
      </c>
      <c r="AN40" s="27">
        <v>5.1525019999999998E-2</v>
      </c>
      <c r="AO40" s="27">
        <v>8.0769710000000005E-3</v>
      </c>
      <c r="AP40" s="27">
        <v>3.9987039999999996E-3</v>
      </c>
      <c r="AQ40" s="27">
        <v>9.4750709999999998E-3</v>
      </c>
      <c r="AR40" s="27">
        <v>2.0750459999999998E-2</v>
      </c>
      <c r="AS40" s="27">
        <v>4.0027609999999998E-2</v>
      </c>
      <c r="AT40" s="27">
        <v>1.028724E-2</v>
      </c>
      <c r="AU40" s="27">
        <v>1.557453E-2</v>
      </c>
      <c r="AV40" s="27">
        <v>1.1398780000000001E-2</v>
      </c>
      <c r="AW40" s="27">
        <v>6.0298209999999998E-2</v>
      </c>
      <c r="AX40" s="27">
        <v>2.230849E-2</v>
      </c>
      <c r="AY40" s="27">
        <v>1.8616890000000001E-2</v>
      </c>
      <c r="AZ40" s="27">
        <v>2.980671E-2</v>
      </c>
      <c r="BA40" s="27">
        <v>5.1632160000000003E-2</v>
      </c>
      <c r="BB40" s="27">
        <v>1.4198250000000001E-2</v>
      </c>
    </row>
    <row r="41" spans="1:54" x14ac:dyDescent="0.25">
      <c r="A41">
        <v>2002</v>
      </c>
      <c r="B41" s="27">
        <v>5.060686E-3</v>
      </c>
      <c r="C41" s="27">
        <v>0.1149405</v>
      </c>
      <c r="D41" s="27">
        <v>1.8157800000000002E-2</v>
      </c>
      <c r="E41" s="27" t="s">
        <v>302</v>
      </c>
      <c r="F41" s="27">
        <v>2.871777E-2</v>
      </c>
      <c r="G41" s="27">
        <v>9.9842130000000005E-3</v>
      </c>
      <c r="H41" s="27">
        <v>8.7696219999999995E-3</v>
      </c>
      <c r="I41" s="27">
        <v>5.4131170000000003E-3</v>
      </c>
      <c r="J41" s="27">
        <v>3.3207670000000001E-3</v>
      </c>
      <c r="K41" s="27">
        <v>8.7906990000000008E-3</v>
      </c>
      <c r="L41" s="27">
        <v>9.4223420000000002E-2</v>
      </c>
      <c r="M41" s="27">
        <v>8.6039189999999998E-3</v>
      </c>
      <c r="N41" s="27">
        <v>3.644244E-3</v>
      </c>
      <c r="O41" s="27">
        <v>1.518859E-2</v>
      </c>
      <c r="P41" s="27">
        <v>4.3221320000000001E-2</v>
      </c>
      <c r="Q41" s="27"/>
      <c r="R41" s="27"/>
      <c r="S41" s="27">
        <v>7.0484379999999999E-2</v>
      </c>
      <c r="T41" s="27">
        <v>3.7572990000000001E-2</v>
      </c>
      <c r="U41" s="27">
        <v>1.6303410000000001E-2</v>
      </c>
      <c r="V41" s="27">
        <v>4.5347030000000003E-2</v>
      </c>
      <c r="W41" s="27">
        <v>8.3111900000000002E-2</v>
      </c>
      <c r="X41" s="31"/>
      <c r="Y41" s="31">
        <v>5.8064529999999996E-3</v>
      </c>
      <c r="Z41" s="31">
        <v>1.6802339999999999E-2</v>
      </c>
      <c r="AA41" s="31">
        <v>4.8356400000000001E-2</v>
      </c>
      <c r="AB41" s="31">
        <v>1.6258930000000001E-2</v>
      </c>
      <c r="AC41" s="31">
        <v>1.1689369999999999E-2</v>
      </c>
      <c r="AD41" s="31"/>
      <c r="AE41" s="31">
        <v>2.4704630000000002E-2</v>
      </c>
      <c r="AF41" s="31">
        <v>1.202981E-2</v>
      </c>
      <c r="AG41" s="31">
        <v>8.0161269999999996E-3</v>
      </c>
      <c r="AH41" s="31">
        <v>2.2322140000000001E-2</v>
      </c>
      <c r="AI41" s="31">
        <v>1.6678640000000002E-2</v>
      </c>
      <c r="AJ41" s="31"/>
      <c r="AK41" s="31">
        <v>5.6972399999999999E-2</v>
      </c>
      <c r="AL41" s="27"/>
      <c r="AM41" s="27">
        <v>1.0557449999999999E-2</v>
      </c>
      <c r="AN41" s="27">
        <v>1.1094929999999999E-2</v>
      </c>
      <c r="AO41" s="27">
        <v>9.0037940000000001E-4</v>
      </c>
      <c r="AP41" s="27">
        <v>1.396251E-3</v>
      </c>
      <c r="AQ41" s="27">
        <v>2.137023E-3</v>
      </c>
      <c r="AR41" s="27">
        <v>1.3464439999999999E-2</v>
      </c>
      <c r="AS41" s="27">
        <v>7.6259880000000002E-3</v>
      </c>
      <c r="AT41" s="27">
        <v>1.4888999999999999E-2</v>
      </c>
      <c r="AU41" s="27">
        <v>6.1085050000000002E-3</v>
      </c>
      <c r="AV41" s="27">
        <v>4.9038650000000003E-3</v>
      </c>
      <c r="AW41" s="27">
        <v>2.025068E-2</v>
      </c>
      <c r="AX41" s="27">
        <v>1.8385350000000002E-2</v>
      </c>
      <c r="AY41" s="27">
        <v>5.6826580000000002E-3</v>
      </c>
      <c r="AZ41" s="27">
        <v>3.0945799999999999E-2</v>
      </c>
      <c r="BA41" s="27">
        <v>2.6930719999999998E-2</v>
      </c>
      <c r="BB41" s="27">
        <v>2.2873089999999999E-2</v>
      </c>
    </row>
    <row r="42" spans="1:54" x14ac:dyDescent="0.25">
      <c r="A42">
        <v>2003</v>
      </c>
      <c r="B42" s="27">
        <v>1.218551E-2</v>
      </c>
      <c r="C42" s="27">
        <v>0.1030446</v>
      </c>
      <c r="D42" s="27" t="s">
        <v>302</v>
      </c>
      <c r="E42" s="27" t="s">
        <v>302</v>
      </c>
      <c r="F42" s="27">
        <v>5.0115399999999997E-2</v>
      </c>
      <c r="G42" s="27">
        <v>9.2795039999999992E-3</v>
      </c>
      <c r="H42" s="27">
        <v>1.012451E-2</v>
      </c>
      <c r="I42" s="27">
        <v>1.3022540000000001E-2</v>
      </c>
      <c r="J42" s="27">
        <v>4.6303100000000003E-3</v>
      </c>
      <c r="K42" s="27" t="s">
        <v>302</v>
      </c>
      <c r="L42" s="27">
        <v>0.1059373</v>
      </c>
      <c r="M42" s="27">
        <v>1.3713090000000001E-2</v>
      </c>
      <c r="N42" s="27"/>
      <c r="O42" s="27">
        <v>2.5496609999999999E-3</v>
      </c>
      <c r="P42" s="27">
        <v>8.7265339999999993E-3</v>
      </c>
      <c r="Q42" s="27"/>
      <c r="R42" s="27"/>
      <c r="S42" s="27">
        <v>3.2987280000000001E-2</v>
      </c>
      <c r="T42" s="27">
        <v>7.4905159999999998E-2</v>
      </c>
      <c r="U42" s="27">
        <v>3.7794130000000002E-2</v>
      </c>
      <c r="V42" s="27">
        <v>2.6706279999999999E-2</v>
      </c>
      <c r="W42" s="27">
        <v>0.1052782</v>
      </c>
      <c r="X42" s="31"/>
      <c r="Y42" s="31">
        <v>7.784371E-3</v>
      </c>
      <c r="Z42" s="31">
        <v>1.8551979999999999E-2</v>
      </c>
      <c r="AA42" s="31">
        <v>1.8693029999999999E-2</v>
      </c>
      <c r="AB42" s="31">
        <v>1.7574840000000001E-2</v>
      </c>
      <c r="AC42" s="31">
        <v>6.5103289999999996E-3</v>
      </c>
      <c r="AD42" s="31"/>
      <c r="AE42" s="31">
        <v>4.2928769999999998E-2</v>
      </c>
      <c r="AF42" s="31">
        <v>2.7857980000000001E-2</v>
      </c>
      <c r="AG42" s="31">
        <v>1.1646719999999999E-2</v>
      </c>
      <c r="AH42" s="31">
        <v>2.2724580000000001E-2</v>
      </c>
      <c r="AI42" s="31">
        <v>7.1510479999999999E-4</v>
      </c>
      <c r="AJ42" s="31"/>
      <c r="AK42" s="31">
        <v>8.1306659999999999E-3</v>
      </c>
      <c r="AL42" s="27"/>
      <c r="AM42" s="27">
        <v>6.5920639999999999E-3</v>
      </c>
      <c r="AN42" s="27">
        <v>1.0616169999999999E-2</v>
      </c>
      <c r="AO42" s="27">
        <v>5.61835E-4</v>
      </c>
      <c r="AP42" s="27">
        <v>1.570765E-3</v>
      </c>
      <c r="AQ42" s="27">
        <v>9.5056440000000002E-4</v>
      </c>
      <c r="AR42" s="27">
        <v>3.7685840000000002E-3</v>
      </c>
      <c r="AS42" s="27">
        <v>4.4841660000000004E-3</v>
      </c>
      <c r="AT42" s="27">
        <v>7.2793950000000001E-3</v>
      </c>
      <c r="AU42" s="27">
        <v>3.5088839999999999E-3</v>
      </c>
      <c r="AV42" s="27">
        <v>3.8827269999999999E-3</v>
      </c>
      <c r="AW42" s="27">
        <v>5.2999949999999997E-2</v>
      </c>
      <c r="AX42" s="27">
        <v>1.0465199999999999E-2</v>
      </c>
      <c r="AY42" s="27">
        <v>2.4379039999999999E-3</v>
      </c>
      <c r="AZ42" s="27">
        <v>2.029502E-2</v>
      </c>
      <c r="BA42" s="27">
        <v>6.3141359999999997E-3</v>
      </c>
      <c r="BB42" s="27">
        <v>1.6706149999999999E-2</v>
      </c>
    </row>
    <row r="43" spans="1:54" x14ac:dyDescent="0.25">
      <c r="A43">
        <v>2004</v>
      </c>
      <c r="B43" s="27">
        <v>6.0129750000000003E-3</v>
      </c>
      <c r="C43" s="27">
        <v>8.7734140000000002E-2</v>
      </c>
      <c r="D43" s="27" t="s">
        <v>302</v>
      </c>
      <c r="E43" s="27" t="s">
        <v>302</v>
      </c>
      <c r="F43" s="27">
        <v>6.3843800000000003E-3</v>
      </c>
      <c r="G43" s="27">
        <v>3.217943E-3</v>
      </c>
      <c r="H43" s="27">
        <v>5.922905E-3</v>
      </c>
      <c r="I43" s="27">
        <v>1.582148E-3</v>
      </c>
      <c r="J43" s="27" t="s">
        <v>302</v>
      </c>
      <c r="K43" s="27">
        <v>3.0904310000000001E-2</v>
      </c>
      <c r="L43" s="27">
        <v>1.8475269999999998E-2</v>
      </c>
      <c r="M43" s="27" t="s">
        <v>302</v>
      </c>
      <c r="N43" s="27"/>
      <c r="O43" s="27">
        <v>2.3873439999999999E-2</v>
      </c>
      <c r="P43" s="27">
        <v>8.4329320000000006E-3</v>
      </c>
      <c r="Q43" s="27"/>
      <c r="R43" s="27"/>
      <c r="S43" s="27">
        <v>1.4398940000000001E-2</v>
      </c>
      <c r="T43" s="27">
        <v>2.141241E-2</v>
      </c>
      <c r="U43" s="27">
        <v>3.1790819999999997E-2</v>
      </c>
      <c r="V43" s="27">
        <v>2.328212E-2</v>
      </c>
      <c r="W43" s="27">
        <v>6.8682590000000002E-2</v>
      </c>
      <c r="X43" s="31"/>
      <c r="Y43" s="31">
        <v>6.6865839999999998E-3</v>
      </c>
      <c r="Z43" s="31">
        <v>2.67563E-2</v>
      </c>
      <c r="AA43" s="31">
        <v>4.7856320000000001E-2</v>
      </c>
      <c r="AB43" s="31">
        <v>1.635959E-2</v>
      </c>
      <c r="AC43" s="31">
        <v>1.234711E-2</v>
      </c>
      <c r="AD43" s="31"/>
      <c r="AE43" s="31">
        <v>2.835787E-2</v>
      </c>
      <c r="AF43" s="31">
        <v>1.0952E-2</v>
      </c>
      <c r="AG43" s="31">
        <v>1.9362270000000001E-2</v>
      </c>
      <c r="AH43" s="31">
        <v>2.3046779999999999E-2</v>
      </c>
      <c r="AI43" s="31">
        <v>1.1858570000000001E-2</v>
      </c>
      <c r="AJ43" s="31"/>
      <c r="AK43" s="31">
        <v>2.5822089999999999E-2</v>
      </c>
      <c r="AL43" s="27"/>
      <c r="AM43" s="27">
        <v>1.0938180000000001E-3</v>
      </c>
      <c r="AN43" s="27">
        <v>2.5175670000000001E-2</v>
      </c>
      <c r="AO43" s="27">
        <v>1.137291E-4</v>
      </c>
      <c r="AP43" s="27">
        <v>1.065821E-3</v>
      </c>
      <c r="AQ43" s="27">
        <v>1.1462950000000001E-3</v>
      </c>
      <c r="AR43" s="27">
        <v>2.847189E-3</v>
      </c>
      <c r="AS43" s="27">
        <v>1.678522E-3</v>
      </c>
      <c r="AT43" s="27">
        <v>1.135036E-2</v>
      </c>
      <c r="AU43" s="27">
        <v>2.9975610000000001E-3</v>
      </c>
      <c r="AV43" s="27">
        <v>2.2467229999999999E-3</v>
      </c>
      <c r="AW43" s="27">
        <v>6.1947099999999998E-2</v>
      </c>
      <c r="AX43" s="27">
        <v>1.9623850000000002E-2</v>
      </c>
      <c r="AY43" s="27">
        <v>8.2749240000000001E-4</v>
      </c>
      <c r="AZ43" s="27">
        <v>7.3197739999999997E-2</v>
      </c>
      <c r="BA43" s="27">
        <v>4.5414589999999998E-2</v>
      </c>
      <c r="BB43" s="27">
        <v>8.2782930000000008E-3</v>
      </c>
    </row>
    <row r="44" spans="1:54" x14ac:dyDescent="0.25">
      <c r="A44">
        <v>2005</v>
      </c>
      <c r="B44" s="27">
        <v>1.885972E-2</v>
      </c>
      <c r="C44" s="27" t="s">
        <v>302</v>
      </c>
      <c r="D44" s="27">
        <v>2.253865E-2</v>
      </c>
      <c r="E44" s="27" t="s">
        <v>302</v>
      </c>
      <c r="F44" s="27">
        <v>3.016079E-2</v>
      </c>
      <c r="G44" s="27">
        <v>9.8301489999999998E-3</v>
      </c>
      <c r="H44" s="27">
        <v>8.5541200000000001E-3</v>
      </c>
      <c r="I44" s="27">
        <v>7.4479079999999996E-3</v>
      </c>
      <c r="J44" s="27">
        <v>4.5379599999999997E-3</v>
      </c>
      <c r="K44" s="27"/>
      <c r="L44" s="27">
        <v>0.1372081</v>
      </c>
      <c r="M44" s="27">
        <v>6.7711549999999995E-2</v>
      </c>
      <c r="N44" s="27"/>
      <c r="O44" s="27">
        <v>4.9359709999999999E-3</v>
      </c>
      <c r="P44" s="27">
        <v>3.5225960000000001E-2</v>
      </c>
      <c r="Q44" s="27"/>
      <c r="R44" s="27"/>
      <c r="S44" s="27">
        <v>2.359253E-2</v>
      </c>
      <c r="T44" s="27">
        <v>5.85841E-2</v>
      </c>
      <c r="U44" s="27">
        <v>4.9765459999999997E-2</v>
      </c>
      <c r="V44" s="27">
        <v>4.0723500000000003E-2</v>
      </c>
      <c r="W44" s="27">
        <v>6.0515069999999997E-2</v>
      </c>
      <c r="X44" s="31"/>
      <c r="Y44" s="31">
        <v>1.8714919999999999E-2</v>
      </c>
      <c r="Z44" s="31">
        <v>9.1626840000000008E-3</v>
      </c>
      <c r="AA44" s="31">
        <v>1.1851260000000001E-2</v>
      </c>
      <c r="AB44" s="31">
        <v>1.210047E-2</v>
      </c>
      <c r="AC44" s="31">
        <v>2.3701650000000001E-2</v>
      </c>
      <c r="AD44" s="31"/>
      <c r="AE44" s="31">
        <v>2.3968989999999999E-2</v>
      </c>
      <c r="AF44" s="31">
        <v>3.632473E-2</v>
      </c>
      <c r="AG44" s="31">
        <v>4.3213050000000001E-3</v>
      </c>
      <c r="AH44" s="31">
        <v>2.766981E-2</v>
      </c>
      <c r="AI44" s="31">
        <v>2.774005E-3</v>
      </c>
      <c r="AJ44" s="31"/>
      <c r="AK44" s="31">
        <v>6.2206969999999999E-3</v>
      </c>
      <c r="AL44" s="27"/>
      <c r="AM44" s="27">
        <v>9.1415249999999993E-3</v>
      </c>
      <c r="AN44" s="27">
        <v>3.5839080000000002E-2</v>
      </c>
      <c r="AO44" s="27">
        <v>5.9139500000000003E-3</v>
      </c>
      <c r="AP44" s="27">
        <v>4.3778599999999999E-3</v>
      </c>
      <c r="AQ44" s="27">
        <v>5.9424760000000004E-3</v>
      </c>
      <c r="AR44" s="27">
        <v>8.7503419999999995E-3</v>
      </c>
      <c r="AS44" s="27">
        <v>1.8251969999999999E-2</v>
      </c>
      <c r="AT44" s="27">
        <v>1.5517059999999999E-2</v>
      </c>
      <c r="AU44" s="27">
        <v>6.5542229999999996E-3</v>
      </c>
      <c r="AV44" s="27">
        <v>5.3871210000000003E-2</v>
      </c>
      <c r="AW44" s="27">
        <v>3.8831959999999999E-2</v>
      </c>
      <c r="AX44" s="27">
        <v>1.756601E-2</v>
      </c>
      <c r="AY44" s="27">
        <v>2.6967069999999999E-2</v>
      </c>
      <c r="AZ44" s="27">
        <v>2.7875819999999999E-2</v>
      </c>
      <c r="BA44" s="27">
        <v>3.0963250000000001E-2</v>
      </c>
      <c r="BB44" s="27">
        <v>2.2010390000000001E-2</v>
      </c>
    </row>
    <row r="45" spans="1:54" x14ac:dyDescent="0.25">
      <c r="A45">
        <v>2006</v>
      </c>
      <c r="B45" s="27">
        <v>1.143481E-2</v>
      </c>
      <c r="C45" s="27">
        <v>5.3184639999999998E-2</v>
      </c>
      <c r="D45" s="27">
        <v>1.0890240000000001E-2</v>
      </c>
      <c r="E45" s="27" t="s">
        <v>302</v>
      </c>
      <c r="F45" s="27">
        <v>7.9534400000000009E-3</v>
      </c>
      <c r="G45" s="27">
        <v>5.2857859999999998E-3</v>
      </c>
      <c r="H45" s="27">
        <v>1.6214389999999999E-3</v>
      </c>
      <c r="I45" s="27">
        <v>7.4280099999999996E-3</v>
      </c>
      <c r="J45" s="27">
        <v>3.53521E-3</v>
      </c>
      <c r="K45" s="27"/>
      <c r="L45" s="27">
        <v>2.30671E-2</v>
      </c>
      <c r="M45" s="27">
        <v>8.0164030000000001E-3</v>
      </c>
      <c r="N45" s="27"/>
      <c r="O45" s="27">
        <v>4.7796190000000002E-2</v>
      </c>
      <c r="P45" s="27">
        <v>2.80532E-2</v>
      </c>
      <c r="Q45" s="27"/>
      <c r="R45" s="27"/>
      <c r="S45" s="27">
        <v>2.4035620000000001E-2</v>
      </c>
      <c r="T45" s="27">
        <v>3.4347019999999999E-2</v>
      </c>
      <c r="U45" s="27">
        <v>2.2369110000000001E-2</v>
      </c>
      <c r="V45" s="27">
        <v>1.3989049999999999E-2</v>
      </c>
      <c r="W45" s="27">
        <v>3.8706850000000001E-2</v>
      </c>
      <c r="X45" s="31"/>
      <c r="Y45" s="31">
        <v>7.9836200000000003E-3</v>
      </c>
      <c r="Z45" s="31">
        <v>1.153216E-2</v>
      </c>
      <c r="AA45" s="31">
        <v>1.519213E-2</v>
      </c>
      <c r="AB45" s="31">
        <v>7.57648E-3</v>
      </c>
      <c r="AC45" s="31">
        <v>3.9681459999999997E-3</v>
      </c>
      <c r="AD45" s="31"/>
      <c r="AE45" s="31">
        <v>1.321929E-2</v>
      </c>
      <c r="AF45" s="31">
        <v>7.0348349999999997E-3</v>
      </c>
      <c r="AG45" s="31">
        <v>5.1761890000000003E-3</v>
      </c>
      <c r="AH45" s="31">
        <v>1.332937E-2</v>
      </c>
      <c r="AI45" s="31">
        <v>2.5723059999999999E-3</v>
      </c>
      <c r="AJ45" s="31"/>
      <c r="AK45" s="31">
        <v>1.384693E-2</v>
      </c>
      <c r="AL45" s="27"/>
      <c r="AM45" s="27">
        <v>1.091081E-2</v>
      </c>
      <c r="AN45" s="27">
        <v>2.8892640000000001E-2</v>
      </c>
      <c r="AO45" s="27">
        <v>1.117191E-3</v>
      </c>
      <c r="AP45" s="27">
        <v>6.5918879999999997E-3</v>
      </c>
      <c r="AQ45" s="27">
        <v>4.8017140000000003E-3</v>
      </c>
      <c r="AR45" s="27">
        <v>6.0346489999999996E-3</v>
      </c>
      <c r="AS45" s="27">
        <v>4.2622959999999996E-3</v>
      </c>
      <c r="AT45" s="27">
        <v>4.1607819999999997E-2</v>
      </c>
      <c r="AU45" s="27">
        <v>5.7714519999999998E-3</v>
      </c>
      <c r="AV45" s="27">
        <v>5.349922E-3</v>
      </c>
      <c r="AW45" s="27">
        <v>0.13864679999999999</v>
      </c>
      <c r="AX45" s="27">
        <v>3.465149E-2</v>
      </c>
      <c r="AY45" s="27">
        <v>1.325796E-3</v>
      </c>
      <c r="AZ45" s="27">
        <v>0.1769868</v>
      </c>
      <c r="BA45" s="27">
        <v>3.367709E-2</v>
      </c>
      <c r="BB45" s="27">
        <v>1.024455E-2</v>
      </c>
    </row>
    <row r="46" spans="1:54" x14ac:dyDescent="0.25">
      <c r="A46">
        <v>2007</v>
      </c>
      <c r="B46" s="27">
        <v>7.3610849999999999E-3</v>
      </c>
      <c r="C46" s="27">
        <v>3.8707360000000003E-2</v>
      </c>
      <c r="D46" s="27">
        <v>1.6030139999999998E-2</v>
      </c>
      <c r="E46" s="27">
        <v>7.7103240000000002E-3</v>
      </c>
      <c r="F46" s="27">
        <v>4.5522699999999999E-2</v>
      </c>
      <c r="G46" s="27">
        <v>8.0623299999999995E-3</v>
      </c>
      <c r="H46" s="27">
        <v>6.6803790000000002E-3</v>
      </c>
      <c r="I46" s="27">
        <v>5.3213410000000003E-3</v>
      </c>
      <c r="J46" s="27">
        <v>6.8012469999999998E-3</v>
      </c>
      <c r="K46" s="27"/>
      <c r="L46" s="27">
        <v>0.22289339999999999</v>
      </c>
      <c r="M46" s="27">
        <v>5.74263E-2</v>
      </c>
      <c r="N46" s="27"/>
      <c r="O46" s="27">
        <v>1.4001059999999999E-2</v>
      </c>
      <c r="P46" s="27">
        <v>2.1752569999999999E-2</v>
      </c>
      <c r="Q46" s="27"/>
      <c r="R46" s="27"/>
      <c r="S46" s="27">
        <v>5.7510800000000001E-2</v>
      </c>
      <c r="T46" s="27">
        <v>5.242198E-2</v>
      </c>
      <c r="U46" s="27">
        <v>4.4528360000000003E-2</v>
      </c>
      <c r="V46" s="27">
        <v>1.8496499999999999E-2</v>
      </c>
      <c r="W46" s="27">
        <v>3.0267289999999999E-2</v>
      </c>
      <c r="X46" s="31"/>
      <c r="Y46" s="31">
        <v>1.461252E-2</v>
      </c>
      <c r="Z46" s="31">
        <v>2.118072E-2</v>
      </c>
      <c r="AA46" s="31">
        <v>2.2131350000000001E-2</v>
      </c>
      <c r="AB46" s="31">
        <v>1.0530950000000001E-2</v>
      </c>
      <c r="AC46" s="31">
        <v>1.752811E-2</v>
      </c>
      <c r="AD46" s="31"/>
      <c r="AE46" s="31">
        <v>3.4583339999999997E-2</v>
      </c>
      <c r="AF46" s="31">
        <v>3.2208680000000003E-2</v>
      </c>
      <c r="AG46" s="31">
        <v>5.8917479999999996E-3</v>
      </c>
      <c r="AH46" s="31">
        <v>2.929263E-2</v>
      </c>
      <c r="AI46" s="31">
        <v>4.4664199999999996E-3</v>
      </c>
      <c r="AJ46" s="31"/>
      <c r="AK46" s="31">
        <v>4.4776410000000001E-3</v>
      </c>
      <c r="AL46" s="27"/>
      <c r="AM46" s="27">
        <v>2.6068629999999999E-2</v>
      </c>
      <c r="AN46" s="27">
        <v>5.2870750000000001E-2</v>
      </c>
      <c r="AO46" s="27">
        <v>1.7822810000000001E-2</v>
      </c>
      <c r="AP46" s="27">
        <v>2.1448559999999998E-2</v>
      </c>
      <c r="AQ46" s="27">
        <v>1.8898649999999999E-2</v>
      </c>
      <c r="AR46" s="27">
        <v>1.8244980000000001E-2</v>
      </c>
      <c r="AS46" s="27">
        <v>2.6101340000000001E-2</v>
      </c>
      <c r="AT46" s="27">
        <v>2.6690620000000002E-2</v>
      </c>
      <c r="AU46" s="27">
        <v>2.7902239999999998E-2</v>
      </c>
      <c r="AV46" s="27">
        <v>5.6841629999999997E-2</v>
      </c>
      <c r="AW46" s="27">
        <v>5.451831E-2</v>
      </c>
      <c r="AX46" s="27">
        <v>1.09689E-2</v>
      </c>
      <c r="AY46" s="27">
        <v>2.7653580000000001E-2</v>
      </c>
      <c r="AZ46" s="27">
        <v>6.6665619999999995E-2</v>
      </c>
      <c r="BA46" s="27">
        <v>7.1615579999999998E-2</v>
      </c>
      <c r="BB46" s="27">
        <v>3.8566250000000003E-2</v>
      </c>
    </row>
    <row r="47" spans="1:54" x14ac:dyDescent="0.25">
      <c r="A47">
        <v>2008</v>
      </c>
      <c r="B47" s="27">
        <v>3.4630920000000001E-3</v>
      </c>
      <c r="C47" s="27">
        <v>2.9542800000000001E-2</v>
      </c>
      <c r="D47" s="27">
        <v>7.9399350000000004E-3</v>
      </c>
      <c r="E47" s="27">
        <v>8.7526090000000001E-2</v>
      </c>
      <c r="F47" s="27">
        <v>1.0756720000000001E-2</v>
      </c>
      <c r="G47" s="27">
        <v>7.3526069999999997E-3</v>
      </c>
      <c r="H47" s="27">
        <v>9.1054280000000005E-3</v>
      </c>
      <c r="I47" s="27">
        <v>5.5220540000000002E-3</v>
      </c>
      <c r="J47" s="27">
        <v>9.1711269999999994E-3</v>
      </c>
      <c r="K47" s="27"/>
      <c r="L47" s="27">
        <v>0.1153739</v>
      </c>
      <c r="M47" s="27">
        <v>1.985021E-2</v>
      </c>
      <c r="N47" s="27"/>
      <c r="O47" s="27">
        <v>1.546695E-2</v>
      </c>
      <c r="P47" s="27">
        <v>1.047462E-2</v>
      </c>
      <c r="Q47" s="27">
        <v>5.0606150000000001E-3</v>
      </c>
      <c r="R47" s="27"/>
      <c r="S47" s="27">
        <v>3.0062820000000001E-2</v>
      </c>
      <c r="T47" s="27">
        <v>2.6852009999999999E-2</v>
      </c>
      <c r="U47" s="27">
        <v>1.9675769999999999E-2</v>
      </c>
      <c r="V47" s="27">
        <v>1.2971460000000001E-2</v>
      </c>
      <c r="W47" s="27">
        <v>4.5414650000000001E-2</v>
      </c>
      <c r="X47" s="31"/>
      <c r="Y47" s="31">
        <v>5.8491610000000003E-3</v>
      </c>
      <c r="Z47" s="31">
        <v>1.8060590000000001E-2</v>
      </c>
      <c r="AA47" s="31">
        <v>4.1469979999999997E-2</v>
      </c>
      <c r="AB47" s="31">
        <v>1.0943390000000001E-2</v>
      </c>
      <c r="AC47" s="31">
        <v>1.869036E-2</v>
      </c>
      <c r="AD47" s="31"/>
      <c r="AE47" s="31">
        <v>1.1418889999999999E-2</v>
      </c>
      <c r="AF47" s="31">
        <v>1.044932E-2</v>
      </c>
      <c r="AG47" s="31">
        <v>1.454692E-2</v>
      </c>
      <c r="AH47" s="31">
        <v>8.7080060000000008E-3</v>
      </c>
      <c r="AI47" s="31">
        <v>1.1671519999999999E-2</v>
      </c>
      <c r="AJ47" s="31"/>
      <c r="AK47" s="31">
        <v>1.3499250000000001E-2</v>
      </c>
      <c r="AL47" s="27"/>
      <c r="AM47" s="27">
        <v>1.0649789999999999E-2</v>
      </c>
      <c r="AN47" s="27">
        <v>4.4714039999999997E-2</v>
      </c>
      <c r="AO47" s="27">
        <v>7.3348409999999999E-3</v>
      </c>
      <c r="AP47" s="27">
        <v>8.0345610000000008E-3</v>
      </c>
      <c r="AQ47" s="27">
        <v>7.0744919999999999E-3</v>
      </c>
      <c r="AR47" s="27">
        <v>1.359517E-2</v>
      </c>
      <c r="AS47" s="27">
        <v>1.523359E-2</v>
      </c>
      <c r="AT47" s="27">
        <v>1.676979E-2</v>
      </c>
      <c r="AU47" s="27">
        <v>8.9094080000000006E-3</v>
      </c>
      <c r="AV47" s="27">
        <v>9.0413379999999995E-3</v>
      </c>
      <c r="AW47" s="27">
        <v>5.1984040000000002E-2</v>
      </c>
      <c r="AX47" s="27">
        <v>2.1715290000000002E-2</v>
      </c>
      <c r="AY47" s="27">
        <v>9.7444630000000001E-3</v>
      </c>
      <c r="AZ47" s="27">
        <v>5.7439089999999998E-2</v>
      </c>
      <c r="BA47" s="27">
        <v>7.7255009999999999E-2</v>
      </c>
      <c r="BB47" s="27">
        <v>1.0663890000000001E-2</v>
      </c>
    </row>
    <row r="48" spans="1:54" x14ac:dyDescent="0.25">
      <c r="A48">
        <v>2009</v>
      </c>
      <c r="B48" s="27">
        <v>2.9071909999999999E-3</v>
      </c>
      <c r="C48" s="27">
        <v>8.6445719999999997E-3</v>
      </c>
      <c r="D48" s="27">
        <v>2.1519219999999999E-2</v>
      </c>
      <c r="E48" s="27">
        <v>4.5280809999999998E-2</v>
      </c>
      <c r="F48" s="27">
        <v>3.4636810000000001E-3</v>
      </c>
      <c r="G48" s="27">
        <v>2.2030539999999999E-3</v>
      </c>
      <c r="H48" s="27">
        <v>3.1472589999999999E-3</v>
      </c>
      <c r="I48" s="27">
        <v>4.1782859999999998E-3</v>
      </c>
      <c r="J48" s="27">
        <v>1.60158E-2</v>
      </c>
      <c r="K48" s="27"/>
      <c r="L48" s="27">
        <v>6.244893E-2</v>
      </c>
      <c r="M48" s="27">
        <v>1.030588E-2</v>
      </c>
      <c r="N48" s="27"/>
      <c r="O48" s="27">
        <v>2.3203950000000001E-2</v>
      </c>
      <c r="P48" s="27">
        <v>1.3285129999999999E-2</v>
      </c>
      <c r="Q48" s="27">
        <v>8.2940340000000005E-3</v>
      </c>
      <c r="R48" s="27">
        <v>9.6314899999999995E-2</v>
      </c>
      <c r="S48" s="27">
        <v>4.2416450000000001E-2</v>
      </c>
      <c r="T48" s="27">
        <v>6.5872970000000003E-2</v>
      </c>
      <c r="U48" s="27">
        <v>2.1293690000000001E-2</v>
      </c>
      <c r="V48" s="27">
        <v>1.9541329999999999E-2</v>
      </c>
      <c r="W48" s="27">
        <v>3.2800299999999998E-2</v>
      </c>
      <c r="X48" s="31"/>
      <c r="Y48" s="31">
        <v>8.1393709999999994E-3</v>
      </c>
      <c r="Z48" s="31">
        <v>1.4623239999999999E-2</v>
      </c>
      <c r="AA48" s="31">
        <v>1.393843E-2</v>
      </c>
      <c r="AB48" s="31">
        <v>4.8962980000000003E-3</v>
      </c>
      <c r="AC48" s="31">
        <v>6.6007490000000004E-3</v>
      </c>
      <c r="AD48" s="31"/>
      <c r="AE48" s="31">
        <v>2.9827469999999998E-2</v>
      </c>
      <c r="AF48" s="31">
        <v>2.7562130000000001E-2</v>
      </c>
      <c r="AG48" s="31">
        <v>1.200041E-2</v>
      </c>
      <c r="AH48" s="31">
        <v>2.7992050000000001E-2</v>
      </c>
      <c r="AI48" s="31" t="s">
        <v>302</v>
      </c>
      <c r="AJ48" s="31"/>
      <c r="AK48" s="31">
        <v>5.6339370000000003E-3</v>
      </c>
      <c r="AL48" s="27"/>
      <c r="AM48" s="27">
        <v>7.6782150000000004E-3</v>
      </c>
      <c r="AN48" s="27">
        <v>2.8483560000000002E-2</v>
      </c>
      <c r="AO48" s="27">
        <v>4.0874759999999996E-3</v>
      </c>
      <c r="AP48" s="27">
        <v>7.6543239999999997E-3</v>
      </c>
      <c r="AQ48" s="27">
        <v>1.102061E-2</v>
      </c>
      <c r="AR48" s="27">
        <v>1.2486880000000001E-2</v>
      </c>
      <c r="AS48" s="27">
        <v>1.6685309999999998E-2</v>
      </c>
      <c r="AT48" s="27">
        <v>1.00483E-2</v>
      </c>
      <c r="AU48" s="27">
        <v>2.577426E-2</v>
      </c>
      <c r="AV48" s="27">
        <v>3.7654899999999998E-2</v>
      </c>
      <c r="AW48" s="27">
        <v>4.7099090000000003E-2</v>
      </c>
      <c r="AX48" s="27">
        <v>2.303531E-2</v>
      </c>
      <c r="AY48" s="27">
        <v>3.8056140000000002E-2</v>
      </c>
      <c r="AZ48" s="27">
        <v>0.1201144</v>
      </c>
      <c r="BA48" s="27">
        <v>0.15896560000000001</v>
      </c>
      <c r="BB48" s="27">
        <v>5.0176169999999999E-2</v>
      </c>
    </row>
    <row r="49" spans="1:54" x14ac:dyDescent="0.25">
      <c r="A49">
        <v>2010</v>
      </c>
      <c r="B49" s="27">
        <v>3.9663240000000002E-3</v>
      </c>
      <c r="C49" s="27">
        <v>5.9640609999999997E-2</v>
      </c>
      <c r="D49" s="27">
        <v>3.4945700000000003E-2</v>
      </c>
      <c r="E49" s="27">
        <v>6.8505999999999997E-2</v>
      </c>
      <c r="F49" s="27">
        <v>1.8367029999999999E-2</v>
      </c>
      <c r="G49" s="27">
        <v>4.5510530000000002E-3</v>
      </c>
      <c r="H49" s="27">
        <v>2.9713360000000002E-3</v>
      </c>
      <c r="I49" s="27">
        <v>3.813889E-3</v>
      </c>
      <c r="J49" s="27">
        <v>1.933203E-2</v>
      </c>
      <c r="K49" s="27"/>
      <c r="L49" s="27">
        <v>0.19272239999999999</v>
      </c>
      <c r="M49" s="27">
        <v>4.6954419999999997E-2</v>
      </c>
      <c r="N49" s="27"/>
      <c r="O49" s="27">
        <v>6.0444189999999997E-3</v>
      </c>
      <c r="P49" s="27">
        <v>5.5233989999999997E-2</v>
      </c>
      <c r="Q49" s="27">
        <v>4.2993950000000003E-2</v>
      </c>
      <c r="R49" s="27">
        <v>4.9877919999999999E-2</v>
      </c>
      <c r="S49" s="27">
        <v>5.3108429999999998E-2</v>
      </c>
      <c r="T49" s="27">
        <v>5.5053810000000002E-2</v>
      </c>
      <c r="U49" s="27">
        <v>2.7065510000000001E-2</v>
      </c>
      <c r="V49" s="27">
        <v>3.1605080000000001E-2</v>
      </c>
      <c r="W49" s="27">
        <v>6.0518120000000002E-2</v>
      </c>
      <c r="X49" s="31"/>
      <c r="Y49" s="31">
        <v>1.5375750000000001E-2</v>
      </c>
      <c r="Z49" s="31">
        <v>1.192228E-2</v>
      </c>
      <c r="AA49" s="31">
        <v>2.668243E-2</v>
      </c>
      <c r="AB49" s="31">
        <v>4.3337489999999996E-3</v>
      </c>
      <c r="AC49" s="31">
        <v>5.6123750000000002E-3</v>
      </c>
      <c r="AD49" s="31"/>
      <c r="AE49" s="31">
        <v>1.927249E-2</v>
      </c>
      <c r="AF49" s="31">
        <v>1.551665E-2</v>
      </c>
      <c r="AG49" s="31">
        <v>4.7374749999999997E-3</v>
      </c>
      <c r="AH49" s="31">
        <v>1.016384E-2</v>
      </c>
      <c r="AI49" s="31">
        <v>1.1890030000000001E-3</v>
      </c>
      <c r="AJ49" s="31"/>
      <c r="AK49" s="31">
        <v>5.4919219999999998E-3</v>
      </c>
      <c r="AL49" s="27"/>
      <c r="AM49" s="27">
        <v>1.5906739999999999E-2</v>
      </c>
      <c r="AN49" s="27">
        <v>5.4750010000000002E-2</v>
      </c>
      <c r="AO49" s="27">
        <v>6.408749E-3</v>
      </c>
      <c r="AP49" s="27">
        <v>1.2367339999999999E-2</v>
      </c>
      <c r="AQ49" s="27">
        <v>3.3172319999999998E-3</v>
      </c>
      <c r="AR49" s="27">
        <v>1.9904640000000001E-2</v>
      </c>
      <c r="AS49" s="27">
        <v>1.406366E-2</v>
      </c>
      <c r="AT49" s="27">
        <v>1.8781889999999999E-2</v>
      </c>
      <c r="AU49" s="27">
        <v>5.7575929999999997E-2</v>
      </c>
      <c r="AV49" s="27">
        <v>3.4991790000000002E-2</v>
      </c>
      <c r="AW49" s="27">
        <v>6.1265989999999999E-2</v>
      </c>
      <c r="AX49" s="27">
        <v>9.5308609999999998E-3</v>
      </c>
      <c r="AY49" s="27">
        <v>7.9217880000000004E-2</v>
      </c>
      <c r="AZ49" s="27">
        <v>3.7246929999999998E-2</v>
      </c>
      <c r="BA49" s="27">
        <v>0.16303790000000001</v>
      </c>
      <c r="BB49" s="27">
        <v>1.8372010000000001E-2</v>
      </c>
    </row>
    <row r="50" spans="1:54" x14ac:dyDescent="0.25">
      <c r="A50">
        <v>2011</v>
      </c>
      <c r="B50" s="27">
        <v>1.6792709999999999E-2</v>
      </c>
      <c r="C50" s="27">
        <v>3.9953379999999997E-2</v>
      </c>
      <c r="D50" s="27">
        <v>6.5920580000000006E-2</v>
      </c>
      <c r="E50" s="27">
        <v>0.10177650000000001</v>
      </c>
      <c r="F50" s="27">
        <v>2.3711980000000001E-3</v>
      </c>
      <c r="G50" s="27">
        <v>9.307437E-3</v>
      </c>
      <c r="H50" s="27">
        <v>4.3372760000000002E-3</v>
      </c>
      <c r="I50" s="27">
        <v>1.553495E-2</v>
      </c>
      <c r="J50" s="27">
        <v>1.6464969999999999E-2</v>
      </c>
      <c r="K50" s="27"/>
      <c r="L50" s="27">
        <v>0.1588145</v>
      </c>
      <c r="M50" s="27">
        <v>3.5041750000000003E-2</v>
      </c>
      <c r="N50" s="27"/>
      <c r="O50" s="27">
        <v>2.3206600000000001E-2</v>
      </c>
      <c r="P50" s="27">
        <v>2.5682610000000002E-2</v>
      </c>
      <c r="Q50" s="27">
        <v>4.1669779999999997E-2</v>
      </c>
      <c r="R50" s="27">
        <v>4.7337600000000001E-2</v>
      </c>
      <c r="S50" s="27">
        <v>5.9970429999999998E-2</v>
      </c>
      <c r="T50" s="27">
        <v>2.9917559999999999E-2</v>
      </c>
      <c r="U50" s="27">
        <v>1.731129E-2</v>
      </c>
      <c r="V50" s="27">
        <v>2.761796E-2</v>
      </c>
      <c r="W50" s="27">
        <v>3.7797299999999999E-2</v>
      </c>
      <c r="X50" s="31"/>
      <c r="Y50" s="31">
        <v>1.7716220000000001E-2</v>
      </c>
      <c r="Z50" s="31">
        <v>1.450741E-2</v>
      </c>
      <c r="AA50" s="31"/>
      <c r="AB50" s="31">
        <v>1.136144E-2</v>
      </c>
      <c r="AC50" s="31">
        <v>1.149007E-2</v>
      </c>
      <c r="AD50" s="31"/>
      <c r="AE50" s="31">
        <v>1.4395710000000001E-2</v>
      </c>
      <c r="AF50" s="31">
        <v>2.949268E-2</v>
      </c>
      <c r="AG50" s="31">
        <v>5.7477530000000004E-3</v>
      </c>
      <c r="AH50" s="31">
        <v>2.0196329999999998E-2</v>
      </c>
      <c r="AI50" s="31">
        <v>8.4030379999999998E-4</v>
      </c>
      <c r="AJ50" s="31"/>
      <c r="AK50" s="31">
        <v>6.5803040000000004E-3</v>
      </c>
      <c r="AL50" s="27"/>
      <c r="AM50" s="27">
        <v>1.794604E-2</v>
      </c>
      <c r="AN50" s="27">
        <v>2.2744460000000001E-2</v>
      </c>
      <c r="AO50" s="27">
        <v>2.0019470000000001E-2</v>
      </c>
      <c r="AP50" s="27">
        <v>2.1499269999999998E-3</v>
      </c>
      <c r="AQ50" s="27">
        <v>1.210234E-2</v>
      </c>
      <c r="AR50" s="27">
        <v>8.7719779999999997E-3</v>
      </c>
      <c r="AS50" s="27">
        <v>2.8496380000000002E-2</v>
      </c>
      <c r="AT50" s="27">
        <v>3.2101110000000002E-2</v>
      </c>
      <c r="AU50" s="27">
        <v>2.08839E-2</v>
      </c>
      <c r="AV50" s="27">
        <v>1.3616959999999999E-2</v>
      </c>
      <c r="AW50" s="27">
        <v>4.2854360000000001E-2</v>
      </c>
      <c r="AX50" s="27">
        <v>3.0402229999999999E-2</v>
      </c>
      <c r="AY50" s="27">
        <v>3.2984930000000003E-2</v>
      </c>
      <c r="AZ50" s="27">
        <v>3.2178060000000001E-2</v>
      </c>
      <c r="BA50" s="27">
        <v>0.15329390000000001</v>
      </c>
      <c r="BB50" s="27">
        <v>1.3500369999999999E-2</v>
      </c>
    </row>
    <row r="51" spans="1:54" x14ac:dyDescent="0.25">
      <c r="A51">
        <v>2012</v>
      </c>
      <c r="B51" s="27">
        <v>3.7528739999999998E-3</v>
      </c>
      <c r="C51" s="27">
        <v>4.3184989999999999E-3</v>
      </c>
      <c r="D51" s="27">
        <v>4.8523549999999999E-2</v>
      </c>
      <c r="E51" s="27"/>
      <c r="F51" s="27">
        <v>4.4038960000000002E-2</v>
      </c>
      <c r="G51" s="27">
        <v>6.1425059999999998E-3</v>
      </c>
      <c r="H51" s="27">
        <v>1.4992749999999999E-2</v>
      </c>
      <c r="I51" s="27">
        <v>9.9103950000000007E-3</v>
      </c>
      <c r="J51" s="27">
        <v>8.6962099999999994E-3</v>
      </c>
      <c r="K51" s="27"/>
      <c r="L51" s="27">
        <v>8.481727E-2</v>
      </c>
      <c r="M51" s="27">
        <v>7.6524660000000001E-3</v>
      </c>
      <c r="N51" s="27"/>
      <c r="O51" s="27">
        <v>1.364552E-2</v>
      </c>
      <c r="P51" s="27">
        <v>1.6667270000000001E-2</v>
      </c>
      <c r="Q51" s="27">
        <v>1.862716E-2</v>
      </c>
      <c r="R51" s="27">
        <v>8.9873350000000005E-2</v>
      </c>
      <c r="S51" s="27">
        <v>5.9596280000000001E-2</v>
      </c>
      <c r="T51" s="27">
        <v>5.1761969999999997E-2</v>
      </c>
      <c r="U51" s="27">
        <v>1.535011E-2</v>
      </c>
      <c r="V51" s="27">
        <v>1.40109E-2</v>
      </c>
      <c r="W51" s="27">
        <v>2.579072E-2</v>
      </c>
      <c r="X51" s="31"/>
      <c r="Y51" s="31">
        <v>3.53645E-2</v>
      </c>
      <c r="Z51" s="31">
        <v>8.0462229999999999E-3</v>
      </c>
      <c r="AA51" s="31"/>
      <c r="AB51" s="31">
        <v>5.4622860000000002E-3</v>
      </c>
      <c r="AC51" s="31">
        <v>2.8973760000000001E-3</v>
      </c>
      <c r="AD51" s="31"/>
      <c r="AE51" s="31">
        <v>5.7651320000000001E-3</v>
      </c>
      <c r="AF51" s="31">
        <v>4.0828180000000002E-3</v>
      </c>
      <c r="AG51" s="31">
        <v>1.288187E-2</v>
      </c>
      <c r="AH51" s="31">
        <v>7.2733889999999999E-3</v>
      </c>
      <c r="AI51" s="31">
        <v>1.910661E-4</v>
      </c>
      <c r="AJ51" s="31"/>
      <c r="AK51" s="31">
        <v>9.5055420000000005E-3</v>
      </c>
      <c r="AL51" s="27"/>
      <c r="AM51" s="27">
        <v>9.7634350000000009E-3</v>
      </c>
      <c r="AN51" s="27">
        <v>1.930111E-2</v>
      </c>
      <c r="AO51" s="27">
        <v>2.7327069999999998E-2</v>
      </c>
      <c r="AP51" s="27">
        <v>5.8571939999999996E-3</v>
      </c>
      <c r="AQ51" s="27">
        <v>1.3507129999999999E-2</v>
      </c>
      <c r="AR51" s="27">
        <v>3.3792250000000003E-2</v>
      </c>
      <c r="AS51" s="27">
        <v>4.4449809999999999E-2</v>
      </c>
      <c r="AT51" s="27">
        <v>8.0536050000000001E-3</v>
      </c>
      <c r="AU51" s="27">
        <v>8.8157120000000005E-2</v>
      </c>
      <c r="AV51" s="27">
        <v>1.7378689999999999E-2</v>
      </c>
      <c r="AW51" s="27">
        <v>1.5584850000000001E-2</v>
      </c>
      <c r="AX51" s="27">
        <v>2.4531830000000001E-2</v>
      </c>
      <c r="AY51" s="27">
        <v>6.2453830000000002E-2</v>
      </c>
      <c r="AZ51" s="27">
        <v>0.17355029999999999</v>
      </c>
      <c r="BA51" s="27">
        <v>0.36456539999999998</v>
      </c>
      <c r="BB51" s="27">
        <v>9.6812970000000002E-3</v>
      </c>
    </row>
    <row r="52" spans="1:54" x14ac:dyDescent="0.25">
      <c r="A52">
        <v>2013</v>
      </c>
      <c r="B52" s="27"/>
      <c r="C52" s="27"/>
      <c r="D52" s="27">
        <v>2.0806979999999999E-2</v>
      </c>
      <c r="E52" s="27"/>
      <c r="F52" s="27">
        <v>3.1873489999999997E-2</v>
      </c>
      <c r="G52" s="27">
        <v>1.2738869999999999E-2</v>
      </c>
      <c r="H52" s="27">
        <v>2.0019950000000002E-2</v>
      </c>
      <c r="I52" s="27">
        <v>7.6386800000000001E-3</v>
      </c>
      <c r="J52" s="27">
        <v>7.3452309999999998E-3</v>
      </c>
      <c r="K52" s="27"/>
      <c r="L52" s="27">
        <v>6.1988109999999999E-2</v>
      </c>
      <c r="M52" s="27">
        <v>5.0608599999999997E-2</v>
      </c>
      <c r="N52" s="27"/>
      <c r="O52" s="27">
        <v>2.8313600000000001E-2</v>
      </c>
      <c r="P52" s="27">
        <v>5.8110829999999999E-3</v>
      </c>
      <c r="Q52" s="27">
        <v>1.1667E-2</v>
      </c>
      <c r="R52" s="27">
        <v>8.1235879999999996E-2</v>
      </c>
      <c r="S52" s="27"/>
      <c r="T52" s="27"/>
      <c r="U52" s="27"/>
      <c r="V52" s="27"/>
      <c r="W52" s="27">
        <v>4.2258549999999999E-2</v>
      </c>
      <c r="X52" s="31"/>
      <c r="Y52" s="31">
        <v>4.946768E-2</v>
      </c>
      <c r="Z52" s="31">
        <v>3.2336579999999997E-2</v>
      </c>
      <c r="AA52" s="31"/>
      <c r="AB52" s="31"/>
      <c r="AC52" s="31">
        <v>2.0535530000000001E-3</v>
      </c>
      <c r="AD52" s="31"/>
      <c r="AE52" s="31">
        <v>1.5593589999999999E-2</v>
      </c>
      <c r="AF52" s="31">
        <v>7.2958670000000002E-3</v>
      </c>
      <c r="AG52" s="31">
        <v>4.814541E-2</v>
      </c>
      <c r="AH52" s="31">
        <v>2.2356270000000001E-2</v>
      </c>
      <c r="AI52" s="31">
        <v>4.0988450000000002E-4</v>
      </c>
      <c r="AJ52" s="31"/>
      <c r="AK52" s="31">
        <v>7.6879909999999996E-2</v>
      </c>
      <c r="AL52" s="27"/>
      <c r="AM52" s="27">
        <v>9.4443640000000002E-3</v>
      </c>
      <c r="AN52" s="27"/>
      <c r="AO52" s="27"/>
      <c r="AP52" s="27">
        <v>2.0274210000000002E-3</v>
      </c>
      <c r="AQ52" s="27">
        <v>4.891154E-3</v>
      </c>
      <c r="AR52" s="27">
        <v>7.8491059999999998E-3</v>
      </c>
      <c r="AS52" s="27">
        <v>2.3436619999999998E-2</v>
      </c>
      <c r="AT52" s="27"/>
      <c r="AU52" s="27">
        <v>2.5451729999999999E-2</v>
      </c>
      <c r="AV52" s="27">
        <v>2.508541E-3</v>
      </c>
      <c r="AW52" s="27">
        <v>0</v>
      </c>
      <c r="AX52" s="27">
        <v>1.546905E-2</v>
      </c>
      <c r="AY52" s="27">
        <v>1.8116879999999998E-2</v>
      </c>
      <c r="AZ52" s="27">
        <v>1.1386540000000001E-2</v>
      </c>
      <c r="BA52" s="27">
        <v>5.4771109999999998E-2</v>
      </c>
      <c r="BB52" s="27">
        <v>2.5551859999999999E-2</v>
      </c>
    </row>
    <row r="53" spans="1:54" x14ac:dyDescent="0.25">
      <c r="A53">
        <v>2014</v>
      </c>
      <c r="B53" s="27"/>
      <c r="C53" s="27"/>
      <c r="D53" s="27"/>
      <c r="E53" s="27"/>
      <c r="F53" s="27">
        <v>6.120341E-2</v>
      </c>
      <c r="G53" s="27"/>
      <c r="H53" s="27">
        <v>2.1698970000000001E-2</v>
      </c>
      <c r="I53" s="27">
        <v>1.276468E-2</v>
      </c>
      <c r="J53" s="27">
        <v>2.451296E-2</v>
      </c>
      <c r="K53" s="27"/>
      <c r="L53" s="27">
        <v>8.4817219999999999E-2</v>
      </c>
      <c r="M53" s="27">
        <v>4.3244480000000002E-2</v>
      </c>
      <c r="N53" s="27"/>
      <c r="O53" s="27"/>
      <c r="P53" s="27">
        <v>4.2292870000000003E-2</v>
      </c>
      <c r="Q53" s="27"/>
      <c r="R53" s="27">
        <v>3.2992559999999997E-5</v>
      </c>
      <c r="S53" s="27"/>
      <c r="T53" s="27"/>
      <c r="U53" s="27"/>
      <c r="V53" s="27"/>
      <c r="W53" s="27"/>
      <c r="X53" s="31"/>
      <c r="Y53" s="31"/>
      <c r="Z53" s="31"/>
      <c r="AA53" s="31"/>
      <c r="AB53" s="31"/>
      <c r="AC53" s="31"/>
      <c r="AD53" s="31"/>
      <c r="AE53" s="31"/>
      <c r="AF53" s="31"/>
      <c r="AG53" s="31"/>
      <c r="AH53" s="31"/>
      <c r="AI53" s="31"/>
      <c r="AJ53" s="31"/>
      <c r="AK53" s="31"/>
      <c r="AL53" s="27"/>
      <c r="AM53" s="27"/>
      <c r="AN53" s="27"/>
      <c r="AO53" s="27"/>
      <c r="AP53" s="27"/>
      <c r="AQ53" s="27"/>
      <c r="AR53" s="27"/>
      <c r="AS53" s="27"/>
      <c r="AT53" s="27"/>
      <c r="AU53" s="27"/>
      <c r="AV53" s="27"/>
      <c r="AW53" s="27"/>
      <c r="AX53" s="27"/>
      <c r="AY53" s="27"/>
      <c r="AZ53" s="27"/>
      <c r="BA53" s="27"/>
      <c r="BB53" s="27"/>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68"/>
  <sheetViews>
    <sheetView workbookViewId="0">
      <pane xSplit="1" ySplit="5" topLeftCell="B6" activePane="bottomRight" state="frozen"/>
      <selection pane="topRight" activeCell="B1" sqref="B1"/>
      <selection pane="bottomLeft" activeCell="A6" sqref="A6"/>
      <selection pane="bottomRight" activeCell="A63" sqref="A63"/>
    </sheetView>
  </sheetViews>
  <sheetFormatPr defaultRowHeight="12.75" x14ac:dyDescent="0.2"/>
  <cols>
    <col min="1" max="1" width="11.5703125" style="23" customWidth="1"/>
    <col min="2" max="2" width="11.42578125" style="23" customWidth="1"/>
    <col min="3" max="3" width="11.28515625" style="23" customWidth="1"/>
    <col min="4" max="4" width="30.140625" style="23" customWidth="1"/>
    <col min="5" max="16384" width="9.140625" style="23"/>
  </cols>
  <sheetData>
    <row r="1" spans="1:18" ht="15" x14ac:dyDescent="0.25">
      <c r="A1" s="22" t="s">
        <v>294</v>
      </c>
      <c r="E1"/>
      <c r="F1"/>
      <c r="G1"/>
      <c r="H1"/>
      <c r="I1"/>
      <c r="J1"/>
      <c r="K1"/>
      <c r="L1"/>
    </row>
    <row r="3" spans="1:18" x14ac:dyDescent="0.2">
      <c r="E3" s="23" t="s">
        <v>272</v>
      </c>
    </row>
    <row r="5" spans="1:18" x14ac:dyDescent="0.2">
      <c r="A5" s="23" t="s">
        <v>273</v>
      </c>
      <c r="B5" s="23" t="s">
        <v>247</v>
      </c>
      <c r="C5" s="23" t="s">
        <v>248</v>
      </c>
      <c r="D5" s="23" t="s">
        <v>249</v>
      </c>
      <c r="E5" s="20" t="s">
        <v>126</v>
      </c>
      <c r="F5" s="20" t="s">
        <v>127</v>
      </c>
      <c r="G5" s="20" t="s">
        <v>128</v>
      </c>
      <c r="H5" s="20" t="s">
        <v>129</v>
      </c>
      <c r="I5" s="21" t="s">
        <v>250</v>
      </c>
      <c r="J5" s="21" t="s">
        <v>251</v>
      </c>
      <c r="K5" s="23" t="s">
        <v>274</v>
      </c>
      <c r="M5" s="24" t="s">
        <v>247</v>
      </c>
      <c r="Q5" s="24" t="s">
        <v>248</v>
      </c>
    </row>
    <row r="6" spans="1:18" x14ac:dyDescent="0.2">
      <c r="A6" s="23" t="s">
        <v>95</v>
      </c>
      <c r="B6" s="22" t="s">
        <v>137</v>
      </c>
      <c r="C6" s="22" t="s">
        <v>137</v>
      </c>
      <c r="D6" s="23" t="s">
        <v>96</v>
      </c>
      <c r="E6" s="23">
        <v>1</v>
      </c>
      <c r="F6" s="23">
        <v>3</v>
      </c>
      <c r="G6" s="23">
        <v>5</v>
      </c>
      <c r="H6" s="23">
        <v>6</v>
      </c>
      <c r="I6" s="23">
        <v>1</v>
      </c>
      <c r="J6" s="23">
        <v>1</v>
      </c>
      <c r="K6" s="23">
        <v>1</v>
      </c>
      <c r="M6" s="23" t="s">
        <v>137</v>
      </c>
      <c r="N6" s="23" t="s">
        <v>275</v>
      </c>
      <c r="Q6" s="23" t="s">
        <v>137</v>
      </c>
      <c r="R6" s="23" t="s">
        <v>276</v>
      </c>
    </row>
    <row r="7" spans="1:18" x14ac:dyDescent="0.2">
      <c r="A7" s="23" t="s">
        <v>97</v>
      </c>
      <c r="B7" s="22" t="s">
        <v>137</v>
      </c>
      <c r="C7" s="22" t="s">
        <v>137</v>
      </c>
      <c r="D7" s="23" t="s">
        <v>98</v>
      </c>
      <c r="E7" s="23">
        <v>1</v>
      </c>
      <c r="F7" s="23">
        <v>3</v>
      </c>
      <c r="G7" s="23">
        <v>5</v>
      </c>
      <c r="H7" s="23">
        <v>6</v>
      </c>
      <c r="I7" s="23">
        <v>1</v>
      </c>
      <c r="J7" s="23">
        <v>1</v>
      </c>
      <c r="K7" s="23">
        <v>2</v>
      </c>
      <c r="M7" s="23" t="s">
        <v>146</v>
      </c>
      <c r="N7" s="23" t="s">
        <v>277</v>
      </c>
      <c r="P7" s="25"/>
      <c r="Q7" s="23" t="s">
        <v>196</v>
      </c>
      <c r="R7" s="23" t="s">
        <v>278</v>
      </c>
    </row>
    <row r="8" spans="1:18" x14ac:dyDescent="0.2">
      <c r="A8" s="23" t="s">
        <v>99</v>
      </c>
      <c r="B8" s="22" t="s">
        <v>137</v>
      </c>
      <c r="C8" s="22" t="s">
        <v>137</v>
      </c>
      <c r="D8" s="23" t="s">
        <v>100</v>
      </c>
      <c r="E8" s="23">
        <v>1</v>
      </c>
      <c r="F8" s="23">
        <v>3</v>
      </c>
      <c r="G8" s="23">
        <v>5</v>
      </c>
      <c r="H8" s="23">
        <v>6</v>
      </c>
      <c r="I8" s="23">
        <v>1</v>
      </c>
      <c r="J8" s="23">
        <v>1</v>
      </c>
      <c r="K8" s="23">
        <v>3</v>
      </c>
      <c r="M8" s="23" t="s">
        <v>266</v>
      </c>
      <c r="N8" s="23" t="s">
        <v>279</v>
      </c>
      <c r="P8" s="25"/>
      <c r="Q8" s="23" t="s">
        <v>214</v>
      </c>
      <c r="R8" s="23" t="s">
        <v>280</v>
      </c>
    </row>
    <row r="9" spans="1:18" x14ac:dyDescent="0.2">
      <c r="A9" s="22" t="s">
        <v>101</v>
      </c>
      <c r="B9" s="22" t="s">
        <v>137</v>
      </c>
      <c r="C9" s="22" t="s">
        <v>137</v>
      </c>
      <c r="D9" s="22" t="s">
        <v>102</v>
      </c>
      <c r="E9" s="22">
        <v>1</v>
      </c>
      <c r="F9" s="22">
        <v>3</v>
      </c>
      <c r="G9" s="22">
        <v>5</v>
      </c>
      <c r="H9" s="22">
        <v>6</v>
      </c>
      <c r="I9" s="22">
        <v>1</v>
      </c>
      <c r="J9" s="22">
        <v>1</v>
      </c>
      <c r="K9" s="23">
        <v>4</v>
      </c>
      <c r="M9" s="23" t="s">
        <v>265</v>
      </c>
      <c r="N9" s="23" t="s">
        <v>281</v>
      </c>
      <c r="P9" s="25"/>
      <c r="Q9" s="23" t="s">
        <v>259</v>
      </c>
      <c r="R9" s="23" t="s">
        <v>295</v>
      </c>
    </row>
    <row r="10" spans="1:18" x14ac:dyDescent="0.2">
      <c r="A10" s="23" t="s">
        <v>103</v>
      </c>
      <c r="B10" s="22" t="s">
        <v>137</v>
      </c>
      <c r="C10" s="22" t="s">
        <v>137</v>
      </c>
      <c r="D10" s="23" t="s">
        <v>104</v>
      </c>
      <c r="E10" s="23">
        <v>1</v>
      </c>
      <c r="F10" s="23">
        <v>3</v>
      </c>
      <c r="G10" s="23">
        <v>5</v>
      </c>
      <c r="H10" s="23">
        <v>6</v>
      </c>
      <c r="I10" s="23">
        <v>1</v>
      </c>
      <c r="J10" s="23">
        <v>1</v>
      </c>
      <c r="K10" s="23">
        <v>5</v>
      </c>
      <c r="M10" s="23" t="s">
        <v>155</v>
      </c>
      <c r="N10" s="23" t="s">
        <v>283</v>
      </c>
      <c r="Q10" s="23" t="s">
        <v>261</v>
      </c>
      <c r="R10" s="23" t="s">
        <v>282</v>
      </c>
    </row>
    <row r="11" spans="1:18" x14ac:dyDescent="0.2">
      <c r="A11" s="23" t="s">
        <v>105</v>
      </c>
      <c r="B11" s="22" t="s">
        <v>137</v>
      </c>
      <c r="C11" s="22" t="s">
        <v>137</v>
      </c>
      <c r="D11" s="23" t="s">
        <v>262</v>
      </c>
      <c r="E11" s="23">
        <v>1</v>
      </c>
      <c r="F11" s="23">
        <v>3</v>
      </c>
      <c r="G11" s="23">
        <v>5</v>
      </c>
      <c r="H11" s="23">
        <v>6</v>
      </c>
      <c r="I11" s="23">
        <v>1</v>
      </c>
      <c r="J11" s="23">
        <v>1</v>
      </c>
      <c r="K11" s="23">
        <v>6</v>
      </c>
      <c r="M11" s="23" t="s">
        <v>264</v>
      </c>
      <c r="N11" s="23" t="s">
        <v>285</v>
      </c>
      <c r="P11" s="25"/>
      <c r="Q11" s="23" t="s">
        <v>256</v>
      </c>
      <c r="R11" s="23" t="s">
        <v>284</v>
      </c>
    </row>
    <row r="12" spans="1:18" x14ac:dyDescent="0.2">
      <c r="A12" s="23" t="s">
        <v>106</v>
      </c>
      <c r="B12" s="22" t="s">
        <v>137</v>
      </c>
      <c r="C12" s="22" t="s">
        <v>137</v>
      </c>
      <c r="D12" s="23" t="s">
        <v>107</v>
      </c>
      <c r="E12" s="23">
        <v>1</v>
      </c>
      <c r="F12" s="23">
        <v>3</v>
      </c>
      <c r="G12" s="23">
        <v>5</v>
      </c>
      <c r="H12" s="23">
        <v>6</v>
      </c>
      <c r="I12" s="23">
        <v>1</v>
      </c>
      <c r="J12" s="23">
        <v>1</v>
      </c>
      <c r="K12" s="23">
        <v>7</v>
      </c>
      <c r="Q12" s="23" t="s">
        <v>164</v>
      </c>
      <c r="R12" s="23" t="s">
        <v>286</v>
      </c>
    </row>
    <row r="13" spans="1:18" x14ac:dyDescent="0.2">
      <c r="A13" s="23" t="s">
        <v>143</v>
      </c>
      <c r="B13" s="22" t="s">
        <v>137</v>
      </c>
      <c r="C13" s="22" t="s">
        <v>137</v>
      </c>
      <c r="D13" s="23" t="s">
        <v>144</v>
      </c>
      <c r="E13" s="23">
        <v>1</v>
      </c>
      <c r="F13" s="23">
        <v>3</v>
      </c>
      <c r="G13" s="23">
        <v>5</v>
      </c>
      <c r="H13" s="23">
        <v>6</v>
      </c>
      <c r="I13" s="23">
        <v>1</v>
      </c>
      <c r="J13" s="23">
        <v>1</v>
      </c>
      <c r="K13" s="23">
        <v>8</v>
      </c>
      <c r="Q13" s="23" t="s">
        <v>257</v>
      </c>
      <c r="R13" s="23" t="s">
        <v>287</v>
      </c>
    </row>
    <row r="14" spans="1:18" x14ac:dyDescent="0.2">
      <c r="A14" s="22" t="s">
        <v>4</v>
      </c>
      <c r="B14" s="22" t="s">
        <v>146</v>
      </c>
      <c r="C14" s="22" t="s">
        <v>149</v>
      </c>
      <c r="D14" s="22" t="s">
        <v>5</v>
      </c>
      <c r="E14" s="22">
        <v>2</v>
      </c>
      <c r="F14" s="22">
        <v>2</v>
      </c>
      <c r="G14" s="22">
        <v>4</v>
      </c>
      <c r="H14" s="22">
        <v>6</v>
      </c>
      <c r="I14" s="22">
        <v>0</v>
      </c>
      <c r="J14" s="22">
        <v>2</v>
      </c>
      <c r="K14" s="23">
        <v>9</v>
      </c>
      <c r="Q14" s="23" t="s">
        <v>269</v>
      </c>
      <c r="R14" s="23" t="s">
        <v>288</v>
      </c>
    </row>
    <row r="15" spans="1:18" x14ac:dyDescent="0.2">
      <c r="A15" s="22" t="s">
        <v>6</v>
      </c>
      <c r="B15" s="22" t="s">
        <v>146</v>
      </c>
      <c r="C15" s="22" t="s">
        <v>149</v>
      </c>
      <c r="D15" s="22" t="s">
        <v>7</v>
      </c>
      <c r="E15" s="22">
        <v>2</v>
      </c>
      <c r="F15" s="22">
        <v>2</v>
      </c>
      <c r="G15" s="22">
        <v>4</v>
      </c>
      <c r="H15" s="22">
        <v>6</v>
      </c>
      <c r="I15" s="22">
        <v>1</v>
      </c>
      <c r="J15" s="22">
        <v>2</v>
      </c>
      <c r="K15" s="23">
        <v>10</v>
      </c>
      <c r="Q15" s="23" t="s">
        <v>75</v>
      </c>
      <c r="R15" s="23" t="s">
        <v>289</v>
      </c>
    </row>
    <row r="16" spans="1:18" x14ac:dyDescent="0.2">
      <c r="A16" s="22" t="s">
        <v>8</v>
      </c>
      <c r="B16" s="22" t="s">
        <v>146</v>
      </c>
      <c r="C16" s="22" t="s">
        <v>256</v>
      </c>
      <c r="D16" s="22" t="s">
        <v>9</v>
      </c>
      <c r="E16" s="22">
        <v>2</v>
      </c>
      <c r="F16" s="22">
        <v>2</v>
      </c>
      <c r="G16" s="22">
        <v>4</v>
      </c>
      <c r="H16" s="22">
        <v>5</v>
      </c>
      <c r="I16" s="22">
        <v>0</v>
      </c>
      <c r="J16" s="22">
        <v>3</v>
      </c>
      <c r="K16" s="23">
        <v>11</v>
      </c>
      <c r="Q16" s="23" t="s">
        <v>267</v>
      </c>
      <c r="R16" s="23" t="s">
        <v>290</v>
      </c>
    </row>
    <row r="17" spans="1:18" x14ac:dyDescent="0.2">
      <c r="A17" s="22" t="s">
        <v>10</v>
      </c>
      <c r="B17" s="22" t="s">
        <v>146</v>
      </c>
      <c r="C17" s="22" t="s">
        <v>164</v>
      </c>
      <c r="D17" s="22" t="s">
        <v>11</v>
      </c>
      <c r="E17" s="22">
        <v>2</v>
      </c>
      <c r="F17" s="22">
        <v>2</v>
      </c>
      <c r="G17" s="22">
        <v>4</v>
      </c>
      <c r="H17" s="22">
        <v>5</v>
      </c>
      <c r="I17" s="22">
        <v>0</v>
      </c>
      <c r="J17" s="22">
        <v>3</v>
      </c>
      <c r="K17" s="23">
        <v>12</v>
      </c>
      <c r="P17" s="25"/>
      <c r="Q17" s="23" t="s">
        <v>265</v>
      </c>
      <c r="R17" s="23" t="s">
        <v>281</v>
      </c>
    </row>
    <row r="18" spans="1:18" x14ac:dyDescent="0.2">
      <c r="A18" s="22" t="s">
        <v>108</v>
      </c>
      <c r="B18" s="22" t="s">
        <v>137</v>
      </c>
      <c r="C18" s="22" t="s">
        <v>137</v>
      </c>
      <c r="D18" s="23" t="s">
        <v>109</v>
      </c>
      <c r="E18" s="23">
        <v>1</v>
      </c>
      <c r="F18" s="23">
        <v>3</v>
      </c>
      <c r="G18" s="23">
        <v>5</v>
      </c>
      <c r="H18" s="23">
        <v>6</v>
      </c>
      <c r="I18" s="23">
        <v>1</v>
      </c>
      <c r="J18" s="23">
        <v>1</v>
      </c>
      <c r="K18" s="23">
        <v>13</v>
      </c>
      <c r="Q18" s="23" t="s">
        <v>263</v>
      </c>
      <c r="R18" s="23" t="s">
        <v>291</v>
      </c>
    </row>
    <row r="19" spans="1:18" x14ac:dyDescent="0.2">
      <c r="A19" s="22" t="s">
        <v>12</v>
      </c>
      <c r="B19" s="22" t="s">
        <v>146</v>
      </c>
      <c r="C19" s="22" t="s">
        <v>256</v>
      </c>
      <c r="D19" s="22" t="s">
        <v>13</v>
      </c>
      <c r="E19" s="22">
        <v>2</v>
      </c>
      <c r="F19" s="22">
        <v>2</v>
      </c>
      <c r="G19" s="22">
        <v>4</v>
      </c>
      <c r="H19" s="22">
        <v>5</v>
      </c>
      <c r="I19" s="22">
        <v>0</v>
      </c>
      <c r="J19" s="22">
        <v>3</v>
      </c>
      <c r="K19" s="23">
        <v>14</v>
      </c>
      <c r="Q19" s="23" t="s">
        <v>268</v>
      </c>
      <c r="R19" s="23" t="s">
        <v>292</v>
      </c>
    </row>
    <row r="20" spans="1:18" x14ac:dyDescent="0.2">
      <c r="A20" s="22" t="s">
        <v>37</v>
      </c>
      <c r="B20" s="22" t="s">
        <v>155</v>
      </c>
      <c r="C20" s="22" t="s">
        <v>263</v>
      </c>
      <c r="D20" s="22" t="s">
        <v>38</v>
      </c>
      <c r="E20" s="22">
        <v>4</v>
      </c>
      <c r="F20" s="22">
        <v>2</v>
      </c>
      <c r="G20" s="22">
        <v>4</v>
      </c>
      <c r="H20" s="22">
        <v>5</v>
      </c>
      <c r="I20" s="22">
        <v>0</v>
      </c>
      <c r="J20" s="22">
        <v>3</v>
      </c>
      <c r="K20" s="23">
        <v>15</v>
      </c>
      <c r="Q20" s="23" t="s">
        <v>264</v>
      </c>
      <c r="R20" s="23" t="s">
        <v>285</v>
      </c>
    </row>
    <row r="21" spans="1:18" x14ac:dyDescent="0.2">
      <c r="A21" s="22" t="s">
        <v>30</v>
      </c>
      <c r="B21" s="22" t="s">
        <v>146</v>
      </c>
      <c r="C21" s="22" t="s">
        <v>257</v>
      </c>
      <c r="D21" s="22" t="s">
        <v>31</v>
      </c>
      <c r="E21" s="22">
        <v>2</v>
      </c>
      <c r="F21" s="22">
        <v>3</v>
      </c>
      <c r="G21" s="22">
        <v>5</v>
      </c>
      <c r="H21" s="22">
        <v>6</v>
      </c>
      <c r="I21" s="22">
        <v>1</v>
      </c>
      <c r="J21" s="22">
        <v>1</v>
      </c>
      <c r="K21" s="23">
        <v>16</v>
      </c>
      <c r="P21" s="25"/>
      <c r="Q21" s="22" t="s">
        <v>149</v>
      </c>
      <c r="R21" s="22" t="s">
        <v>293</v>
      </c>
    </row>
    <row r="22" spans="1:18" x14ac:dyDescent="0.2">
      <c r="A22" s="22" t="s">
        <v>39</v>
      </c>
      <c r="B22" s="22" t="s">
        <v>264</v>
      </c>
      <c r="C22" s="22" t="s">
        <v>264</v>
      </c>
      <c r="D22" s="22" t="s">
        <v>40</v>
      </c>
      <c r="E22" s="22">
        <v>4</v>
      </c>
      <c r="F22" s="22">
        <v>2</v>
      </c>
      <c r="G22" s="22">
        <v>4</v>
      </c>
      <c r="H22" s="22">
        <v>5</v>
      </c>
      <c r="I22" s="22">
        <v>0</v>
      </c>
      <c r="J22" s="22">
        <v>3</v>
      </c>
      <c r="K22" s="23">
        <v>17</v>
      </c>
      <c r="P22" s="25"/>
    </row>
    <row r="23" spans="1:18" x14ac:dyDescent="0.2">
      <c r="A23" s="22" t="s">
        <v>41</v>
      </c>
      <c r="B23" s="22" t="s">
        <v>265</v>
      </c>
      <c r="C23" s="22" t="s">
        <v>265</v>
      </c>
      <c r="D23" s="22" t="s">
        <v>42</v>
      </c>
      <c r="E23" s="22">
        <v>3</v>
      </c>
      <c r="F23" s="22">
        <v>2</v>
      </c>
      <c r="G23" s="22">
        <v>4</v>
      </c>
      <c r="H23" s="22">
        <v>5</v>
      </c>
      <c r="I23" s="22">
        <v>0</v>
      </c>
      <c r="J23" s="22">
        <v>3</v>
      </c>
      <c r="K23" s="23">
        <v>18</v>
      </c>
    </row>
    <row r="24" spans="1:18" x14ac:dyDescent="0.2">
      <c r="A24" s="22" t="s">
        <v>43</v>
      </c>
      <c r="B24" s="22" t="s">
        <v>266</v>
      </c>
      <c r="C24" s="22" t="s">
        <v>267</v>
      </c>
      <c r="D24" s="22" t="s">
        <v>44</v>
      </c>
      <c r="E24" s="22">
        <v>3</v>
      </c>
      <c r="F24" s="22">
        <v>2</v>
      </c>
      <c r="G24" s="22">
        <v>4</v>
      </c>
      <c r="H24" s="22">
        <v>5</v>
      </c>
      <c r="I24" s="22">
        <v>0</v>
      </c>
      <c r="J24" s="22">
        <v>3</v>
      </c>
      <c r="K24" s="23">
        <v>19</v>
      </c>
    </row>
    <row r="25" spans="1:18" x14ac:dyDescent="0.2">
      <c r="A25" s="22" t="s">
        <v>45</v>
      </c>
      <c r="B25" s="22" t="s">
        <v>155</v>
      </c>
      <c r="C25" s="22" t="s">
        <v>268</v>
      </c>
      <c r="D25" s="22" t="s">
        <v>46</v>
      </c>
      <c r="E25" s="22">
        <v>4</v>
      </c>
      <c r="F25" s="22">
        <v>2</v>
      </c>
      <c r="G25" s="22">
        <v>4</v>
      </c>
      <c r="H25" s="22">
        <v>5</v>
      </c>
      <c r="I25" s="22">
        <v>0</v>
      </c>
      <c r="J25" s="22">
        <v>3</v>
      </c>
      <c r="K25" s="23">
        <v>20</v>
      </c>
    </row>
    <row r="26" spans="1:18" x14ac:dyDescent="0.2">
      <c r="A26" s="22" t="s">
        <v>14</v>
      </c>
      <c r="B26" s="22" t="s">
        <v>146</v>
      </c>
      <c r="C26" s="22" t="s">
        <v>164</v>
      </c>
      <c r="D26" s="22" t="s">
        <v>15</v>
      </c>
      <c r="E26" s="22">
        <v>2</v>
      </c>
      <c r="F26" s="22">
        <v>2</v>
      </c>
      <c r="G26" s="22">
        <v>4</v>
      </c>
      <c r="H26" s="22">
        <v>5</v>
      </c>
      <c r="I26" s="22">
        <v>0</v>
      </c>
      <c r="J26" s="22">
        <v>3</v>
      </c>
      <c r="K26" s="23">
        <v>21</v>
      </c>
      <c r="P26" s="25"/>
    </row>
    <row r="27" spans="1:18" x14ac:dyDescent="0.2">
      <c r="A27" s="22" t="s">
        <v>47</v>
      </c>
      <c r="B27" s="22" t="s">
        <v>265</v>
      </c>
      <c r="C27" s="22" t="s">
        <v>265</v>
      </c>
      <c r="D27" s="22" t="s">
        <v>48</v>
      </c>
      <c r="E27" s="22">
        <v>3</v>
      </c>
      <c r="F27" s="22">
        <v>2</v>
      </c>
      <c r="G27" s="22">
        <v>4</v>
      </c>
      <c r="H27" s="22">
        <v>6</v>
      </c>
      <c r="I27" s="22">
        <v>0</v>
      </c>
      <c r="J27" s="22">
        <v>3</v>
      </c>
      <c r="K27" s="23">
        <v>22</v>
      </c>
    </row>
    <row r="28" spans="1:18" x14ac:dyDescent="0.2">
      <c r="A28" s="22" t="s">
        <v>32</v>
      </c>
      <c r="B28" s="22" t="s">
        <v>146</v>
      </c>
      <c r="C28" s="22" t="s">
        <v>196</v>
      </c>
      <c r="D28" s="22" t="s">
        <v>33</v>
      </c>
      <c r="E28" s="22">
        <v>2</v>
      </c>
      <c r="F28" s="22">
        <v>3</v>
      </c>
      <c r="G28" s="22">
        <v>5</v>
      </c>
      <c r="H28" s="22">
        <v>6</v>
      </c>
      <c r="I28" s="22">
        <v>1</v>
      </c>
      <c r="J28" s="22">
        <v>2</v>
      </c>
      <c r="K28" s="23">
        <v>23</v>
      </c>
      <c r="P28" s="25"/>
    </row>
    <row r="29" spans="1:18" x14ac:dyDescent="0.2">
      <c r="A29" s="22" t="s">
        <v>34</v>
      </c>
      <c r="B29" s="22" t="s">
        <v>146</v>
      </c>
      <c r="C29" s="22" t="s">
        <v>196</v>
      </c>
      <c r="D29" s="22" t="s">
        <v>35</v>
      </c>
      <c r="E29" s="22">
        <v>5</v>
      </c>
      <c r="F29" s="22">
        <v>3</v>
      </c>
      <c r="G29" s="22">
        <v>5</v>
      </c>
      <c r="H29" s="22">
        <v>6</v>
      </c>
      <c r="I29" s="22">
        <v>1</v>
      </c>
      <c r="J29" s="22">
        <v>2</v>
      </c>
      <c r="K29" s="23">
        <v>24</v>
      </c>
      <c r="P29" s="25"/>
    </row>
    <row r="30" spans="1:18" x14ac:dyDescent="0.2">
      <c r="A30" s="22" t="s">
        <v>49</v>
      </c>
      <c r="B30" s="22" t="s">
        <v>155</v>
      </c>
      <c r="C30" s="22" t="s">
        <v>263</v>
      </c>
      <c r="D30" s="22" t="s">
        <v>50</v>
      </c>
      <c r="E30" s="22">
        <v>4</v>
      </c>
      <c r="F30" s="22">
        <v>2</v>
      </c>
      <c r="G30" s="22">
        <v>4</v>
      </c>
      <c r="H30" s="22">
        <v>5</v>
      </c>
      <c r="I30" s="22">
        <v>0</v>
      </c>
      <c r="J30" s="22">
        <v>3</v>
      </c>
      <c r="K30" s="23">
        <v>25</v>
      </c>
    </row>
    <row r="31" spans="1:18" x14ac:dyDescent="0.2">
      <c r="A31" s="22" t="s">
        <v>51</v>
      </c>
      <c r="B31" s="22" t="s">
        <v>155</v>
      </c>
      <c r="C31" s="22" t="s">
        <v>263</v>
      </c>
      <c r="D31" s="22" t="s">
        <v>52</v>
      </c>
      <c r="E31" s="22">
        <v>4</v>
      </c>
      <c r="F31" s="22">
        <v>2</v>
      </c>
      <c r="G31" s="22">
        <v>4</v>
      </c>
      <c r="H31" s="22">
        <v>5</v>
      </c>
      <c r="I31" s="22">
        <v>0</v>
      </c>
      <c r="J31" s="22">
        <v>3</v>
      </c>
      <c r="K31" s="23">
        <v>26</v>
      </c>
    </row>
    <row r="32" spans="1:18" x14ac:dyDescent="0.2">
      <c r="A32" s="22" t="s">
        <v>53</v>
      </c>
      <c r="B32" s="22" t="s">
        <v>155</v>
      </c>
      <c r="C32" s="22" t="s">
        <v>268</v>
      </c>
      <c r="D32" s="22" t="s">
        <v>54</v>
      </c>
      <c r="E32" s="22">
        <v>4</v>
      </c>
      <c r="F32" s="22">
        <v>2</v>
      </c>
      <c r="G32" s="22">
        <v>4</v>
      </c>
      <c r="H32" s="22">
        <v>5</v>
      </c>
      <c r="I32" s="22">
        <v>0</v>
      </c>
      <c r="J32" s="22">
        <v>3</v>
      </c>
      <c r="K32" s="23">
        <v>27</v>
      </c>
      <c r="P32" s="25"/>
    </row>
    <row r="33" spans="1:11" x14ac:dyDescent="0.2">
      <c r="A33" s="22" t="s">
        <v>55</v>
      </c>
      <c r="B33" s="22" t="s">
        <v>155</v>
      </c>
      <c r="C33" s="22" t="s">
        <v>268</v>
      </c>
      <c r="D33" s="22" t="s">
        <v>56</v>
      </c>
      <c r="E33" s="22">
        <v>4</v>
      </c>
      <c r="F33" s="22">
        <v>3</v>
      </c>
      <c r="G33" s="22">
        <v>5</v>
      </c>
      <c r="H33" s="22">
        <v>6</v>
      </c>
      <c r="I33" s="22">
        <v>1</v>
      </c>
      <c r="J33" s="22">
        <v>3</v>
      </c>
      <c r="K33" s="23">
        <v>28</v>
      </c>
    </row>
    <row r="34" spans="1:11" x14ac:dyDescent="0.2">
      <c r="A34" s="22" t="s">
        <v>16</v>
      </c>
      <c r="B34" s="22" t="s">
        <v>146</v>
      </c>
      <c r="C34" s="22" t="s">
        <v>257</v>
      </c>
      <c r="D34" s="22" t="s">
        <v>258</v>
      </c>
      <c r="E34" s="22">
        <v>5</v>
      </c>
      <c r="F34" s="22">
        <v>2</v>
      </c>
      <c r="G34" s="22">
        <v>4</v>
      </c>
      <c r="H34" s="22">
        <v>5</v>
      </c>
      <c r="I34" s="22">
        <v>0</v>
      </c>
      <c r="J34" s="22">
        <v>2</v>
      </c>
      <c r="K34" s="23">
        <v>29</v>
      </c>
    </row>
    <row r="35" spans="1:11" x14ac:dyDescent="0.2">
      <c r="A35" s="22" t="s">
        <v>17</v>
      </c>
      <c r="B35" s="22" t="s">
        <v>146</v>
      </c>
      <c r="C35" s="22" t="s">
        <v>256</v>
      </c>
      <c r="D35" s="22" t="s">
        <v>18</v>
      </c>
      <c r="E35" s="22">
        <v>2</v>
      </c>
      <c r="F35" s="22">
        <v>2</v>
      </c>
      <c r="G35" s="22">
        <v>4</v>
      </c>
      <c r="H35" s="22">
        <v>5</v>
      </c>
      <c r="I35" s="22">
        <v>0</v>
      </c>
      <c r="J35" s="22">
        <v>3</v>
      </c>
      <c r="K35" s="23">
        <v>30</v>
      </c>
    </row>
    <row r="36" spans="1:11" x14ac:dyDescent="0.2">
      <c r="A36" s="22" t="s">
        <v>19</v>
      </c>
      <c r="B36" s="22" t="s">
        <v>146</v>
      </c>
      <c r="C36" s="22" t="s">
        <v>257</v>
      </c>
      <c r="D36" s="22" t="s">
        <v>20</v>
      </c>
      <c r="E36" s="22">
        <v>2</v>
      </c>
      <c r="F36" s="22">
        <v>2</v>
      </c>
      <c r="G36" s="22">
        <v>4</v>
      </c>
      <c r="H36" s="22">
        <v>5</v>
      </c>
      <c r="I36" s="22">
        <v>1</v>
      </c>
      <c r="J36" s="22">
        <v>1</v>
      </c>
      <c r="K36" s="23">
        <v>31</v>
      </c>
    </row>
    <row r="37" spans="1:11" x14ac:dyDescent="0.2">
      <c r="A37" s="22" t="s">
        <v>57</v>
      </c>
      <c r="B37" s="22" t="s">
        <v>266</v>
      </c>
      <c r="C37" s="22" t="s">
        <v>269</v>
      </c>
      <c r="D37" s="22" t="s">
        <v>58</v>
      </c>
      <c r="E37" s="22">
        <v>3</v>
      </c>
      <c r="F37" s="22">
        <v>2</v>
      </c>
      <c r="G37" s="22">
        <v>4</v>
      </c>
      <c r="H37" s="22">
        <v>5</v>
      </c>
      <c r="I37" s="22">
        <v>0</v>
      </c>
      <c r="J37" s="22">
        <v>3</v>
      </c>
      <c r="K37" s="23">
        <v>32</v>
      </c>
    </row>
    <row r="38" spans="1:11" x14ac:dyDescent="0.2">
      <c r="A38" s="22" t="s">
        <v>59</v>
      </c>
      <c r="B38" s="22" t="s">
        <v>266</v>
      </c>
      <c r="C38" s="22" t="s">
        <v>269</v>
      </c>
      <c r="D38" s="22" t="s">
        <v>60</v>
      </c>
      <c r="E38" s="22">
        <v>3</v>
      </c>
      <c r="F38" s="22">
        <v>2</v>
      </c>
      <c r="G38" s="22">
        <v>4</v>
      </c>
      <c r="H38" s="22">
        <v>5</v>
      </c>
      <c r="I38" s="22">
        <v>1</v>
      </c>
      <c r="J38" s="22">
        <v>1</v>
      </c>
      <c r="K38" s="23">
        <v>33</v>
      </c>
    </row>
    <row r="39" spans="1:11" x14ac:dyDescent="0.2">
      <c r="A39" s="22" t="s">
        <v>110</v>
      </c>
      <c r="B39" s="22" t="s">
        <v>137</v>
      </c>
      <c r="C39" s="22" t="s">
        <v>137</v>
      </c>
      <c r="D39" s="22" t="s">
        <v>298</v>
      </c>
      <c r="E39" s="22">
        <v>1</v>
      </c>
      <c r="F39" s="22">
        <v>3</v>
      </c>
      <c r="G39" s="22">
        <v>5</v>
      </c>
      <c r="H39" s="22">
        <v>6</v>
      </c>
      <c r="I39" s="22">
        <v>1</v>
      </c>
      <c r="J39" s="22">
        <v>1</v>
      </c>
      <c r="K39" s="23">
        <v>34</v>
      </c>
    </row>
    <row r="40" spans="1:11" x14ac:dyDescent="0.2">
      <c r="A40" s="22" t="s">
        <v>61</v>
      </c>
      <c r="B40" s="22" t="s">
        <v>266</v>
      </c>
      <c r="C40" s="22" t="s">
        <v>269</v>
      </c>
      <c r="D40" s="22" t="s">
        <v>62</v>
      </c>
      <c r="E40" s="22">
        <v>3</v>
      </c>
      <c r="F40" s="22">
        <v>2</v>
      </c>
      <c r="G40" s="22">
        <v>4</v>
      </c>
      <c r="H40" s="22">
        <v>5</v>
      </c>
      <c r="I40" s="22">
        <v>1</v>
      </c>
      <c r="J40" s="22">
        <v>1</v>
      </c>
      <c r="K40" s="23">
        <v>35</v>
      </c>
    </row>
    <row r="41" spans="1:11" x14ac:dyDescent="0.2">
      <c r="A41" s="22" t="s">
        <v>21</v>
      </c>
      <c r="B41" s="22" t="s">
        <v>146</v>
      </c>
      <c r="C41" s="22" t="s">
        <v>259</v>
      </c>
      <c r="D41" s="23" t="s">
        <v>260</v>
      </c>
      <c r="E41" s="23">
        <v>5</v>
      </c>
      <c r="F41" s="23">
        <v>2</v>
      </c>
      <c r="G41" s="23">
        <v>4</v>
      </c>
      <c r="H41" s="23">
        <v>5</v>
      </c>
      <c r="I41" s="22">
        <v>0</v>
      </c>
      <c r="J41" s="22">
        <v>3</v>
      </c>
      <c r="K41" s="23">
        <v>36</v>
      </c>
    </row>
    <row r="42" spans="1:11" x14ac:dyDescent="0.2">
      <c r="A42" s="22" t="s">
        <v>22</v>
      </c>
      <c r="B42" s="22" t="s">
        <v>146</v>
      </c>
      <c r="C42" s="22" t="s">
        <v>261</v>
      </c>
      <c r="D42" s="22" t="s">
        <v>23</v>
      </c>
      <c r="E42" s="22">
        <v>2</v>
      </c>
      <c r="F42" s="22">
        <v>2</v>
      </c>
      <c r="G42" s="22">
        <v>4</v>
      </c>
      <c r="H42" s="22">
        <v>5</v>
      </c>
      <c r="I42" s="22">
        <v>0</v>
      </c>
      <c r="J42" s="22">
        <v>2</v>
      </c>
      <c r="K42" s="23">
        <v>37</v>
      </c>
    </row>
    <row r="43" spans="1:11" x14ac:dyDescent="0.2">
      <c r="A43" s="22" t="s">
        <v>111</v>
      </c>
      <c r="B43" s="22" t="s">
        <v>265</v>
      </c>
      <c r="C43" s="22" t="s">
        <v>265</v>
      </c>
      <c r="D43" s="22" t="s">
        <v>112</v>
      </c>
      <c r="E43" s="22">
        <v>3</v>
      </c>
      <c r="F43" s="22">
        <v>2</v>
      </c>
      <c r="G43" s="22">
        <v>4</v>
      </c>
      <c r="H43" s="22">
        <v>6</v>
      </c>
      <c r="I43" s="22">
        <v>0</v>
      </c>
      <c r="J43" s="22">
        <v>3</v>
      </c>
      <c r="K43" s="23">
        <v>38</v>
      </c>
    </row>
    <row r="44" spans="1:11" x14ac:dyDescent="0.2">
      <c r="A44" s="22" t="s">
        <v>24</v>
      </c>
      <c r="B44" s="22" t="s">
        <v>146</v>
      </c>
      <c r="C44" s="22" t="s">
        <v>261</v>
      </c>
      <c r="D44" s="22" t="s">
        <v>25</v>
      </c>
      <c r="E44" s="22">
        <v>2</v>
      </c>
      <c r="F44" s="22">
        <v>2</v>
      </c>
      <c r="G44" s="22">
        <v>4</v>
      </c>
      <c r="H44" s="22">
        <v>6</v>
      </c>
      <c r="I44" s="22">
        <v>0</v>
      </c>
      <c r="J44" s="22">
        <v>3</v>
      </c>
      <c r="K44" s="23">
        <v>39</v>
      </c>
    </row>
    <row r="45" spans="1:11" x14ac:dyDescent="0.2">
      <c r="A45" s="22" t="s">
        <v>26</v>
      </c>
      <c r="B45" s="22" t="s">
        <v>146</v>
      </c>
      <c r="C45" s="22" t="s">
        <v>214</v>
      </c>
      <c r="D45" s="22" t="s">
        <v>27</v>
      </c>
      <c r="E45" s="22">
        <v>2</v>
      </c>
      <c r="F45" s="22">
        <v>2</v>
      </c>
      <c r="G45" s="22">
        <v>4</v>
      </c>
      <c r="H45" s="22">
        <v>5</v>
      </c>
      <c r="I45" s="22">
        <v>0</v>
      </c>
      <c r="J45" s="22">
        <v>3</v>
      </c>
      <c r="K45" s="23">
        <v>40</v>
      </c>
    </row>
    <row r="46" spans="1:11" x14ac:dyDescent="0.2">
      <c r="A46" s="22" t="s">
        <v>63</v>
      </c>
      <c r="B46" s="22" t="s">
        <v>266</v>
      </c>
      <c r="C46" s="22" t="s">
        <v>269</v>
      </c>
      <c r="D46" s="22" t="s">
        <v>64</v>
      </c>
      <c r="E46" s="22">
        <v>3</v>
      </c>
      <c r="F46" s="22">
        <v>2</v>
      </c>
      <c r="G46" s="22">
        <v>4</v>
      </c>
      <c r="H46" s="22">
        <v>5</v>
      </c>
      <c r="I46" s="22">
        <v>0</v>
      </c>
      <c r="J46" s="22">
        <v>3</v>
      </c>
      <c r="K46" s="23">
        <v>41</v>
      </c>
    </row>
    <row r="47" spans="1:11" x14ac:dyDescent="0.2">
      <c r="A47" s="22" t="s">
        <v>28</v>
      </c>
      <c r="B47" s="22" t="s">
        <v>146</v>
      </c>
      <c r="C47" s="22" t="s">
        <v>257</v>
      </c>
      <c r="D47" s="22" t="s">
        <v>29</v>
      </c>
      <c r="E47" s="22">
        <v>2</v>
      </c>
      <c r="F47" s="22">
        <v>2</v>
      </c>
      <c r="G47" s="22">
        <v>4</v>
      </c>
      <c r="H47" s="22">
        <v>5</v>
      </c>
      <c r="I47" s="22">
        <v>0</v>
      </c>
      <c r="J47" s="22">
        <v>2</v>
      </c>
      <c r="K47" s="23">
        <v>42</v>
      </c>
    </row>
    <row r="48" spans="1:11" x14ac:dyDescent="0.2">
      <c r="A48" s="22" t="s">
        <v>65</v>
      </c>
      <c r="B48" s="22" t="s">
        <v>266</v>
      </c>
      <c r="C48" s="22" t="s">
        <v>269</v>
      </c>
      <c r="D48" s="22" t="s">
        <v>66</v>
      </c>
      <c r="E48" s="22">
        <v>3</v>
      </c>
      <c r="F48" s="22">
        <v>2</v>
      </c>
      <c r="G48" s="22">
        <v>4</v>
      </c>
      <c r="H48" s="22">
        <v>5</v>
      </c>
      <c r="I48" s="22">
        <v>1</v>
      </c>
      <c r="J48" s="22">
        <v>1</v>
      </c>
      <c r="K48" s="23">
        <v>43</v>
      </c>
    </row>
    <row r="49" spans="1:11" x14ac:dyDescent="0.2">
      <c r="A49" s="22" t="s">
        <v>67</v>
      </c>
      <c r="B49" s="22" t="s">
        <v>266</v>
      </c>
      <c r="C49" s="22" t="s">
        <v>269</v>
      </c>
      <c r="D49" s="22" t="s">
        <v>68</v>
      </c>
      <c r="E49" s="22">
        <v>3</v>
      </c>
      <c r="F49" s="22">
        <v>2</v>
      </c>
      <c r="G49" s="22">
        <v>4</v>
      </c>
      <c r="H49" s="22">
        <v>5</v>
      </c>
      <c r="I49" s="22">
        <v>1</v>
      </c>
      <c r="J49" s="22">
        <v>1</v>
      </c>
      <c r="K49" s="23">
        <v>44</v>
      </c>
    </row>
    <row r="50" spans="1:11" x14ac:dyDescent="0.2">
      <c r="A50" s="22" t="s">
        <v>69</v>
      </c>
      <c r="B50" s="22" t="s">
        <v>266</v>
      </c>
      <c r="C50" s="22" t="s">
        <v>269</v>
      </c>
      <c r="D50" s="22" t="s">
        <v>70</v>
      </c>
      <c r="E50" s="22">
        <v>3</v>
      </c>
      <c r="F50" s="22">
        <v>2</v>
      </c>
      <c r="G50" s="22">
        <v>4</v>
      </c>
      <c r="H50" s="22">
        <v>5</v>
      </c>
      <c r="I50" s="22">
        <v>0</v>
      </c>
      <c r="J50" s="22">
        <v>2</v>
      </c>
      <c r="K50" s="23">
        <v>45</v>
      </c>
    </row>
    <row r="51" spans="1:11" x14ac:dyDescent="0.2">
      <c r="A51" s="22" t="s">
        <v>71</v>
      </c>
      <c r="B51" s="22" t="s">
        <v>265</v>
      </c>
      <c r="C51" s="22" t="s">
        <v>265</v>
      </c>
      <c r="D51" s="22" t="s">
        <v>72</v>
      </c>
      <c r="E51" s="22">
        <v>3</v>
      </c>
      <c r="F51" s="22">
        <v>2</v>
      </c>
      <c r="G51" s="22">
        <v>4</v>
      </c>
      <c r="H51" s="22">
        <v>6</v>
      </c>
      <c r="I51" s="22">
        <v>0</v>
      </c>
      <c r="J51" s="22">
        <v>3</v>
      </c>
      <c r="K51" s="23">
        <v>46</v>
      </c>
    </row>
    <row r="52" spans="1:11" x14ac:dyDescent="0.2">
      <c r="A52" s="22" t="s">
        <v>73</v>
      </c>
      <c r="B52" s="22" t="s">
        <v>155</v>
      </c>
      <c r="C52" s="22" t="s">
        <v>263</v>
      </c>
      <c r="D52" s="22" t="s">
        <v>74</v>
      </c>
      <c r="E52" s="22">
        <v>4</v>
      </c>
      <c r="F52" s="22">
        <v>2</v>
      </c>
      <c r="G52" s="22">
        <v>4</v>
      </c>
      <c r="H52" s="22">
        <v>5</v>
      </c>
      <c r="I52" s="22">
        <v>0</v>
      </c>
      <c r="J52" s="22">
        <v>3</v>
      </c>
      <c r="K52" s="23">
        <v>47</v>
      </c>
    </row>
    <row r="53" spans="1:11" x14ac:dyDescent="0.2">
      <c r="A53" s="22" t="s">
        <v>75</v>
      </c>
      <c r="B53" s="22" t="s">
        <v>266</v>
      </c>
      <c r="C53" s="22" t="s">
        <v>75</v>
      </c>
      <c r="D53" s="22" t="s">
        <v>76</v>
      </c>
      <c r="E53" s="22">
        <v>3</v>
      </c>
      <c r="F53" s="22">
        <v>2</v>
      </c>
      <c r="G53" s="22">
        <v>4</v>
      </c>
      <c r="H53" s="22">
        <v>5</v>
      </c>
      <c r="I53" s="22">
        <v>0</v>
      </c>
      <c r="J53" s="22">
        <v>3</v>
      </c>
      <c r="K53" s="23">
        <v>48</v>
      </c>
    </row>
    <row r="54" spans="1:11" x14ac:dyDescent="0.2">
      <c r="A54" s="22" t="s">
        <v>77</v>
      </c>
      <c r="B54" s="22" t="s">
        <v>266</v>
      </c>
      <c r="C54" s="22" t="s">
        <v>75</v>
      </c>
      <c r="D54" s="22" t="s">
        <v>78</v>
      </c>
      <c r="E54" s="22">
        <v>3</v>
      </c>
      <c r="F54" s="22">
        <v>2</v>
      </c>
      <c r="G54" s="22">
        <v>4</v>
      </c>
      <c r="H54" s="22">
        <v>5</v>
      </c>
      <c r="I54" s="22">
        <v>0</v>
      </c>
      <c r="J54" s="22">
        <v>3</v>
      </c>
      <c r="K54" s="23">
        <v>49</v>
      </c>
    </row>
    <row r="55" spans="1:11" x14ac:dyDescent="0.2">
      <c r="A55" s="22" t="s">
        <v>79</v>
      </c>
      <c r="B55" s="22" t="s">
        <v>266</v>
      </c>
      <c r="C55" s="22" t="s">
        <v>75</v>
      </c>
      <c r="D55" s="22" t="s">
        <v>80</v>
      </c>
      <c r="E55" s="22">
        <v>3</v>
      </c>
      <c r="F55" s="22">
        <v>2</v>
      </c>
      <c r="G55" s="22">
        <v>4</v>
      </c>
      <c r="H55" s="22">
        <v>5</v>
      </c>
      <c r="I55" s="22">
        <v>0</v>
      </c>
      <c r="J55" s="22">
        <v>3</v>
      </c>
      <c r="K55" s="23">
        <v>50</v>
      </c>
    </row>
    <row r="56" spans="1:11" x14ac:dyDescent="0.2">
      <c r="A56" s="22" t="s">
        <v>81</v>
      </c>
      <c r="B56" s="22" t="s">
        <v>264</v>
      </c>
      <c r="C56" s="22" t="s">
        <v>264</v>
      </c>
      <c r="D56" s="22" t="s">
        <v>82</v>
      </c>
      <c r="E56" s="22">
        <v>4</v>
      </c>
      <c r="F56" s="22">
        <v>2</v>
      </c>
      <c r="G56" s="22">
        <v>4</v>
      </c>
      <c r="H56" s="22">
        <v>6</v>
      </c>
      <c r="I56" s="22">
        <v>0</v>
      </c>
      <c r="J56" s="22">
        <v>3</v>
      </c>
      <c r="K56" s="23">
        <v>51</v>
      </c>
    </row>
    <row r="57" spans="1:11" x14ac:dyDescent="0.2">
      <c r="A57" s="22" t="s">
        <v>113</v>
      </c>
      <c r="B57" s="22" t="s">
        <v>137</v>
      </c>
      <c r="C57" s="22" t="s">
        <v>137</v>
      </c>
      <c r="D57" s="22" t="s">
        <v>297</v>
      </c>
      <c r="E57" s="22">
        <v>1</v>
      </c>
      <c r="F57" s="22">
        <v>3</v>
      </c>
      <c r="G57" s="22">
        <v>5</v>
      </c>
      <c r="H57" s="22">
        <v>6</v>
      </c>
      <c r="I57" s="22">
        <v>1</v>
      </c>
      <c r="J57" s="22">
        <v>1</v>
      </c>
      <c r="K57" s="23">
        <v>52</v>
      </c>
    </row>
    <row r="58" spans="1:11" x14ac:dyDescent="0.2">
      <c r="A58" s="22" t="s">
        <v>83</v>
      </c>
      <c r="B58" s="22" t="s">
        <v>266</v>
      </c>
      <c r="C58" s="22" t="s">
        <v>269</v>
      </c>
      <c r="D58" s="22" t="s">
        <v>84</v>
      </c>
      <c r="E58" s="22">
        <v>3</v>
      </c>
      <c r="F58" s="22">
        <v>2</v>
      </c>
      <c r="G58" s="22">
        <v>4</v>
      </c>
      <c r="H58" s="22">
        <v>5</v>
      </c>
      <c r="I58" s="22">
        <v>0</v>
      </c>
      <c r="J58" s="22">
        <v>2</v>
      </c>
      <c r="K58" s="23">
        <v>53</v>
      </c>
    </row>
    <row r="59" spans="1:11" x14ac:dyDescent="0.2">
      <c r="A59" s="22" t="s">
        <v>114</v>
      </c>
      <c r="B59" s="22" t="s">
        <v>222</v>
      </c>
      <c r="C59" s="22" t="s">
        <v>222</v>
      </c>
      <c r="D59" s="22" t="s">
        <v>115</v>
      </c>
      <c r="E59" s="22">
        <v>1</v>
      </c>
      <c r="F59" s="22">
        <v>3</v>
      </c>
      <c r="G59" s="22">
        <v>5</v>
      </c>
      <c r="H59" s="22">
        <v>6</v>
      </c>
      <c r="I59" s="22">
        <v>1</v>
      </c>
      <c r="J59" s="22">
        <v>1</v>
      </c>
      <c r="K59" s="23">
        <v>54</v>
      </c>
    </row>
    <row r="60" spans="1:11" x14ac:dyDescent="0.2">
      <c r="A60" s="22" t="s">
        <v>85</v>
      </c>
      <c r="B60" s="22" t="s">
        <v>266</v>
      </c>
      <c r="C60" s="22" t="s">
        <v>269</v>
      </c>
      <c r="D60" s="22" t="s">
        <v>86</v>
      </c>
      <c r="E60" s="22">
        <v>3</v>
      </c>
      <c r="F60" s="22">
        <v>2</v>
      </c>
      <c r="G60" s="22">
        <v>4</v>
      </c>
      <c r="H60" s="22">
        <v>5</v>
      </c>
      <c r="I60" s="22">
        <v>0</v>
      </c>
      <c r="J60" s="22">
        <v>2</v>
      </c>
      <c r="K60" s="23">
        <v>55</v>
      </c>
    </row>
    <row r="61" spans="1:11" x14ac:dyDescent="0.2">
      <c r="A61" s="22" t="s">
        <v>87</v>
      </c>
      <c r="B61" s="22" t="s">
        <v>155</v>
      </c>
      <c r="C61" s="22" t="s">
        <v>268</v>
      </c>
      <c r="D61" s="22" t="s">
        <v>88</v>
      </c>
      <c r="E61" s="22">
        <v>4</v>
      </c>
      <c r="F61" s="22">
        <v>2</v>
      </c>
      <c r="G61" s="22">
        <v>4</v>
      </c>
      <c r="H61" s="22">
        <v>5</v>
      </c>
      <c r="I61" s="22">
        <v>0</v>
      </c>
      <c r="J61" s="22">
        <v>2</v>
      </c>
      <c r="K61" s="23">
        <v>56</v>
      </c>
    </row>
    <row r="62" spans="1:11" x14ac:dyDescent="0.2">
      <c r="A62" s="22" t="s">
        <v>116</v>
      </c>
      <c r="B62" s="22" t="s">
        <v>222</v>
      </c>
      <c r="C62" s="22" t="s">
        <v>222</v>
      </c>
      <c r="D62" s="22" t="s">
        <v>117</v>
      </c>
      <c r="E62" s="22">
        <v>1</v>
      </c>
      <c r="F62" s="22">
        <v>3</v>
      </c>
      <c r="G62" s="22">
        <v>5</v>
      </c>
      <c r="H62" s="22">
        <v>6</v>
      </c>
      <c r="I62" s="22">
        <v>1</v>
      </c>
      <c r="J62" s="22">
        <v>1</v>
      </c>
      <c r="K62" s="23">
        <v>57</v>
      </c>
    </row>
    <row r="63" spans="1:11" x14ac:dyDescent="0.2">
      <c r="A63" s="22" t="s">
        <v>222</v>
      </c>
      <c r="B63" s="22" t="s">
        <v>222</v>
      </c>
      <c r="C63" s="22" t="s">
        <v>222</v>
      </c>
      <c r="D63" s="22" t="s">
        <v>296</v>
      </c>
      <c r="E63" s="22">
        <v>1</v>
      </c>
      <c r="F63" s="22">
        <v>3</v>
      </c>
      <c r="G63" s="22">
        <v>5</v>
      </c>
      <c r="H63" s="22">
        <v>6</v>
      </c>
      <c r="I63" s="22">
        <v>1</v>
      </c>
      <c r="J63" s="22">
        <v>1</v>
      </c>
      <c r="K63" s="23">
        <v>58</v>
      </c>
    </row>
    <row r="64" spans="1:11" x14ac:dyDescent="0.2">
      <c r="A64" s="22" t="s">
        <v>118</v>
      </c>
      <c r="B64" s="22" t="s">
        <v>137</v>
      </c>
      <c r="C64" s="22" t="s">
        <v>137</v>
      </c>
      <c r="D64" s="22" t="s">
        <v>119</v>
      </c>
      <c r="E64" s="22">
        <v>1</v>
      </c>
      <c r="F64" s="22">
        <v>3</v>
      </c>
      <c r="G64" s="22">
        <v>5</v>
      </c>
      <c r="H64" s="22">
        <v>6</v>
      </c>
      <c r="I64" s="22">
        <v>1</v>
      </c>
      <c r="J64" s="22">
        <v>1</v>
      </c>
      <c r="K64" s="23">
        <v>59</v>
      </c>
    </row>
    <row r="65" spans="1:11" x14ac:dyDescent="0.2">
      <c r="A65" s="22" t="s">
        <v>89</v>
      </c>
      <c r="B65" s="22" t="s">
        <v>155</v>
      </c>
      <c r="C65" s="22" t="s">
        <v>268</v>
      </c>
      <c r="D65" s="22" t="s">
        <v>90</v>
      </c>
      <c r="E65" s="22">
        <v>4</v>
      </c>
      <c r="F65" s="22">
        <v>2</v>
      </c>
      <c r="G65" s="22">
        <v>4</v>
      </c>
      <c r="H65" s="22">
        <v>5</v>
      </c>
      <c r="I65" s="22">
        <v>0</v>
      </c>
      <c r="J65" s="22">
        <v>3</v>
      </c>
      <c r="K65" s="23">
        <v>60</v>
      </c>
    </row>
    <row r="66" spans="1:11" x14ac:dyDescent="0.2">
      <c r="A66" s="22" t="s">
        <v>91</v>
      </c>
      <c r="B66" s="22" t="s">
        <v>266</v>
      </c>
      <c r="C66" s="22" t="s">
        <v>269</v>
      </c>
      <c r="D66" s="22" t="s">
        <v>92</v>
      </c>
      <c r="E66" s="22">
        <v>3</v>
      </c>
      <c r="F66" s="22">
        <v>2</v>
      </c>
      <c r="G66" s="22">
        <v>4</v>
      </c>
      <c r="H66" s="22">
        <v>5</v>
      </c>
      <c r="I66" s="22">
        <v>0</v>
      </c>
      <c r="J66" s="22">
        <v>3</v>
      </c>
      <c r="K66" s="23">
        <v>61</v>
      </c>
    </row>
    <row r="67" spans="1:11" x14ac:dyDescent="0.2">
      <c r="A67" s="22" t="s">
        <v>93</v>
      </c>
      <c r="B67" s="22" t="s">
        <v>266</v>
      </c>
      <c r="C67" s="22" t="s">
        <v>75</v>
      </c>
      <c r="D67" s="22" t="s">
        <v>94</v>
      </c>
      <c r="E67" s="22">
        <v>3</v>
      </c>
      <c r="F67" s="22">
        <v>2</v>
      </c>
      <c r="G67" s="22">
        <v>4</v>
      </c>
      <c r="H67" s="22">
        <v>5</v>
      </c>
      <c r="I67" s="22">
        <v>1</v>
      </c>
      <c r="J67" s="22">
        <v>1</v>
      </c>
      <c r="K67" s="23">
        <v>62</v>
      </c>
    </row>
    <row r="68" spans="1:11" x14ac:dyDescent="0.2">
      <c r="A68" s="22" t="s">
        <v>120</v>
      </c>
      <c r="B68" s="22" t="s">
        <v>155</v>
      </c>
      <c r="C68" s="22" t="s">
        <v>263</v>
      </c>
      <c r="D68" s="22" t="s">
        <v>121</v>
      </c>
      <c r="E68" s="22">
        <v>4</v>
      </c>
      <c r="F68" s="22">
        <v>3</v>
      </c>
      <c r="G68" s="22">
        <v>5</v>
      </c>
      <c r="H68" s="22">
        <v>6</v>
      </c>
      <c r="I68" s="22">
        <v>1</v>
      </c>
      <c r="J68" s="22">
        <v>1</v>
      </c>
      <c r="K68" s="23">
        <v>63</v>
      </c>
    </row>
  </sheetData>
  <autoFilter ref="A5:K68"/>
  <pageMargins left="0.75" right="0.75" top="1" bottom="1" header="0.5" footer="0.5"/>
  <pageSetup orientation="portrait"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83"/>
  <sheetViews>
    <sheetView topLeftCell="A65" zoomScaleNormal="100" workbookViewId="0">
      <selection activeCell="A3" sqref="A3"/>
    </sheetView>
  </sheetViews>
  <sheetFormatPr defaultColWidth="9.140625" defaultRowHeight="15" x14ac:dyDescent="0.25"/>
  <cols>
    <col min="1" max="1" width="15.85546875" style="2" bestFit="1" customWidth="1"/>
    <col min="2" max="2" width="33.5703125" style="2" bestFit="1" customWidth="1"/>
    <col min="3" max="7" width="9.140625" style="2"/>
    <col min="8" max="8" width="11.7109375" style="2" bestFit="1" customWidth="1"/>
    <col min="9" max="12" width="9.140625" style="2"/>
    <col min="13" max="13" width="18" style="2" customWidth="1"/>
    <col min="14" max="14" width="9.140625" style="2"/>
    <col min="15" max="15" width="13.140625" style="2" bestFit="1" customWidth="1"/>
    <col min="16" max="16384" width="9.140625" style="2"/>
  </cols>
  <sheetData>
    <row r="1" spans="1:20" x14ac:dyDescent="0.25">
      <c r="A1" s="1" t="s">
        <v>122</v>
      </c>
    </row>
    <row r="2" spans="1:20" x14ac:dyDescent="0.25">
      <c r="A2" s="2" t="s">
        <v>300</v>
      </c>
    </row>
    <row r="4" spans="1:20" x14ac:dyDescent="0.25">
      <c r="A4" s="3">
        <v>1</v>
      </c>
      <c r="B4" s="3">
        <v>2</v>
      </c>
      <c r="C4" s="3">
        <v>3</v>
      </c>
      <c r="D4" s="3">
        <v>4</v>
      </c>
      <c r="E4" s="3">
        <v>5</v>
      </c>
      <c r="F4" s="3">
        <v>6</v>
      </c>
      <c r="G4" s="3">
        <v>7</v>
      </c>
      <c r="H4" s="3">
        <v>8</v>
      </c>
      <c r="I4" s="3">
        <v>9</v>
      </c>
      <c r="J4" s="3">
        <v>10</v>
      </c>
      <c r="K4" s="3">
        <v>11</v>
      </c>
      <c r="L4" s="3">
        <v>12</v>
      </c>
      <c r="N4" s="2" t="s">
        <v>123</v>
      </c>
    </row>
    <row r="5" spans="1:20" x14ac:dyDescent="0.25">
      <c r="A5" s="2" t="s">
        <v>124</v>
      </c>
      <c r="B5" s="2" t="s">
        <v>125</v>
      </c>
      <c r="C5" s="2" t="s">
        <v>126</v>
      </c>
      <c r="D5" s="2" t="s">
        <v>127</v>
      </c>
      <c r="E5" s="2" t="s">
        <v>128</v>
      </c>
      <c r="F5" s="2" t="s">
        <v>129</v>
      </c>
      <c r="G5" s="4" t="s">
        <v>130</v>
      </c>
      <c r="H5" s="4" t="s">
        <v>240</v>
      </c>
      <c r="I5" s="4" t="s">
        <v>131</v>
      </c>
      <c r="J5" s="4" t="s">
        <v>132</v>
      </c>
      <c r="K5" s="2" t="s">
        <v>133</v>
      </c>
      <c r="L5" s="2" t="s">
        <v>0</v>
      </c>
      <c r="M5" s="2" t="s">
        <v>134</v>
      </c>
      <c r="N5" s="2" t="s">
        <v>135</v>
      </c>
      <c r="O5" s="2" t="s">
        <v>136</v>
      </c>
    </row>
    <row r="6" spans="1:20" ht="12.75" customHeight="1" x14ac:dyDescent="0.25">
      <c r="A6" s="2" t="s">
        <v>95</v>
      </c>
      <c r="B6" s="2" t="s">
        <v>96</v>
      </c>
      <c r="C6" s="2" t="s">
        <v>137</v>
      </c>
      <c r="D6" s="2">
        <v>3</v>
      </c>
      <c r="E6" s="2">
        <v>5</v>
      </c>
      <c r="F6" s="2">
        <v>6</v>
      </c>
      <c r="G6" s="5">
        <f>VLOOKUP($A6,'[1]CAS table SpeciesStock'!$C$5:$J$79,7,FALSE)</f>
        <v>1</v>
      </c>
      <c r="H6" s="5" t="s">
        <v>138</v>
      </c>
      <c r="I6" s="5">
        <f>VLOOKUP($A6,'[1]CAS table SpeciesStock'!$C$5:$J$79,8,FALSE)</f>
        <v>1</v>
      </c>
      <c r="J6" s="5" t="s">
        <v>139</v>
      </c>
      <c r="K6" s="2" t="s">
        <v>140</v>
      </c>
      <c r="L6" s="2" t="s">
        <v>36</v>
      </c>
      <c r="N6" s="6">
        <v>56.613030000000002</v>
      </c>
      <c r="O6" s="6">
        <v>-132.81870000000001</v>
      </c>
      <c r="P6" s="7"/>
      <c r="Q6" s="5"/>
      <c r="R6" s="5"/>
      <c r="S6" s="5"/>
      <c r="T6" s="7"/>
    </row>
    <row r="7" spans="1:20" ht="12.75" customHeight="1" x14ac:dyDescent="0.25">
      <c r="A7" s="2" t="s">
        <v>97</v>
      </c>
      <c r="B7" s="2" t="s">
        <v>98</v>
      </c>
      <c r="C7" s="2" t="s">
        <v>137</v>
      </c>
      <c r="D7" s="2">
        <v>3</v>
      </c>
      <c r="E7" s="2">
        <v>5</v>
      </c>
      <c r="F7" s="2">
        <v>6</v>
      </c>
      <c r="G7" s="5">
        <f>VLOOKUP($A7,'[1]CAS table SpeciesStock'!$C$5:$J$79,7,FALSE)</f>
        <v>1</v>
      </c>
      <c r="H7" s="5" t="s">
        <v>138</v>
      </c>
      <c r="I7" s="5">
        <f>VLOOKUP($A7,'[1]CAS table SpeciesStock'!$C$5:$J$79,8,FALSE)</f>
        <v>1</v>
      </c>
      <c r="J7" s="5" t="s">
        <v>139</v>
      </c>
      <c r="K7" s="2" t="s">
        <v>140</v>
      </c>
      <c r="L7" s="2" t="s">
        <v>36</v>
      </c>
      <c r="N7" s="6">
        <v>55.341610000000003</v>
      </c>
      <c r="O7" s="6">
        <v>-131.64106000000001</v>
      </c>
      <c r="P7" s="5"/>
      <c r="Q7" s="5"/>
      <c r="R7" s="5"/>
      <c r="S7" s="5"/>
      <c r="T7" s="5"/>
    </row>
    <row r="8" spans="1:20" ht="12.75" customHeight="1" x14ac:dyDescent="0.25">
      <c r="A8" s="2" t="s">
        <v>99</v>
      </c>
      <c r="B8" s="2" t="s">
        <v>100</v>
      </c>
      <c r="C8" s="2" t="s">
        <v>137</v>
      </c>
      <c r="D8" s="2">
        <v>3</v>
      </c>
      <c r="E8" s="2">
        <v>5</v>
      </c>
      <c r="F8" s="2">
        <v>6</v>
      </c>
      <c r="G8" s="5">
        <f>VLOOKUP($A8,'[1]CAS table SpeciesStock'!$C$5:$J$79,7,FALSE)</f>
        <v>1</v>
      </c>
      <c r="H8" s="5" t="s">
        <v>138</v>
      </c>
      <c r="I8" s="5">
        <f>VLOOKUP($A8,'[1]CAS table SpeciesStock'!$C$5:$J$79,8,FALSE)</f>
        <v>1</v>
      </c>
      <c r="J8" s="5" t="s">
        <v>139</v>
      </c>
      <c r="K8" s="2" t="s">
        <v>140</v>
      </c>
      <c r="L8" s="2" t="s">
        <v>36</v>
      </c>
      <c r="N8" s="6">
        <v>55.327100000000002</v>
      </c>
      <c r="O8" s="6">
        <v>-131.52799999999999</v>
      </c>
      <c r="P8" s="5"/>
      <c r="Q8" s="5"/>
      <c r="R8" s="5"/>
      <c r="S8" s="8"/>
      <c r="T8" s="5"/>
    </row>
    <row r="9" spans="1:20" ht="12.75" customHeight="1" x14ac:dyDescent="0.25">
      <c r="A9" s="2" t="s">
        <v>101</v>
      </c>
      <c r="B9" s="2" t="s">
        <v>102</v>
      </c>
      <c r="C9" s="2" t="s">
        <v>137</v>
      </c>
      <c r="D9" s="2">
        <v>3</v>
      </c>
      <c r="E9" s="2">
        <v>5</v>
      </c>
      <c r="F9" s="2">
        <v>6</v>
      </c>
      <c r="G9" s="5">
        <f>VLOOKUP($A9,'[1]CAS table SpeciesStock'!$C$5:$J$79,7,FALSE)</f>
        <v>1</v>
      </c>
      <c r="H9" s="5" t="s">
        <v>138</v>
      </c>
      <c r="I9" s="5">
        <f>VLOOKUP($A9,'[1]CAS table SpeciesStock'!$C$5:$J$79,8,FALSE)</f>
        <v>1</v>
      </c>
      <c r="J9" s="5" t="s">
        <v>139</v>
      </c>
      <c r="K9" s="2" t="s">
        <v>140</v>
      </c>
      <c r="L9" s="2" t="s">
        <v>36</v>
      </c>
      <c r="M9" s="2" t="s">
        <v>141</v>
      </c>
      <c r="N9" s="6" t="s">
        <v>142</v>
      </c>
      <c r="O9" s="6" t="s">
        <v>142</v>
      </c>
      <c r="P9" s="5"/>
      <c r="Q9" s="5"/>
      <c r="R9" s="5"/>
      <c r="S9" s="8"/>
      <c r="T9" s="5"/>
    </row>
    <row r="10" spans="1:20" ht="12.75" customHeight="1" x14ac:dyDescent="0.25">
      <c r="A10" s="2" t="s">
        <v>103</v>
      </c>
      <c r="B10" s="2" t="s">
        <v>104</v>
      </c>
      <c r="C10" s="2" t="s">
        <v>137</v>
      </c>
      <c r="D10" s="2">
        <v>3</v>
      </c>
      <c r="E10" s="2">
        <v>5</v>
      </c>
      <c r="F10" s="2">
        <v>6</v>
      </c>
      <c r="G10" s="5">
        <f>VLOOKUP($A10,'[1]CAS table SpeciesStock'!$C$5:$J$79,7,FALSE)</f>
        <v>1</v>
      </c>
      <c r="H10" s="5" t="s">
        <v>138</v>
      </c>
      <c r="I10" s="5">
        <f>VLOOKUP($A10,'[1]CAS table SpeciesStock'!$C$5:$J$79,8,FALSE)</f>
        <v>1</v>
      </c>
      <c r="J10" s="5" t="s">
        <v>139</v>
      </c>
      <c r="K10" s="2" t="s">
        <v>140</v>
      </c>
      <c r="L10" s="2" t="s">
        <v>36</v>
      </c>
      <c r="N10" s="6">
        <v>56.38411</v>
      </c>
      <c r="O10" s="6">
        <v>-134.64734000000001</v>
      </c>
      <c r="P10" s="5"/>
      <c r="Q10" s="5"/>
      <c r="R10" s="5"/>
      <c r="S10" s="8"/>
      <c r="T10" s="5"/>
    </row>
    <row r="11" spans="1:20" ht="12.75" customHeight="1" x14ac:dyDescent="0.25">
      <c r="A11" s="2" t="s">
        <v>106</v>
      </c>
      <c r="B11" s="2" t="s">
        <v>107</v>
      </c>
      <c r="C11" s="2" t="s">
        <v>137</v>
      </c>
      <c r="D11" s="2">
        <v>3</v>
      </c>
      <c r="E11" s="2">
        <v>5</v>
      </c>
      <c r="F11" s="2">
        <v>6</v>
      </c>
      <c r="G11" s="5">
        <f>VLOOKUP($A11,'[1]CAS table SpeciesStock'!$C$5:$J$79,7,FALSE)</f>
        <v>1</v>
      </c>
      <c r="H11" s="5" t="s">
        <v>138</v>
      </c>
      <c r="I11" s="5">
        <f>VLOOKUP($A11,'[1]CAS table SpeciesStock'!$C$5:$J$79,8,FALSE)</f>
        <v>1</v>
      </c>
      <c r="J11" s="5" t="s">
        <v>139</v>
      </c>
      <c r="K11" s="2" t="s">
        <v>140</v>
      </c>
      <c r="L11" s="2" t="s">
        <v>36</v>
      </c>
      <c r="N11" s="6">
        <v>55.786650000000002</v>
      </c>
      <c r="O11" s="6">
        <v>-131.48868999999999</v>
      </c>
      <c r="P11" s="5"/>
      <c r="Q11" s="5"/>
      <c r="R11" s="5"/>
      <c r="S11" s="5"/>
      <c r="T11" s="5"/>
    </row>
    <row r="12" spans="1:20" ht="12.75" customHeight="1" x14ac:dyDescent="0.25">
      <c r="A12" s="2" t="s">
        <v>143</v>
      </c>
      <c r="B12" s="2" t="s">
        <v>144</v>
      </c>
      <c r="C12" s="2" t="s">
        <v>137</v>
      </c>
      <c r="D12" s="2">
        <v>3</v>
      </c>
      <c r="E12" s="2">
        <v>5</v>
      </c>
      <c r="F12" s="2">
        <v>6</v>
      </c>
      <c r="G12" s="5">
        <f>VLOOKUP($A12,'[1]CAS table SpeciesStock'!$C$5:$J$79,7,FALSE)</f>
        <v>1</v>
      </c>
      <c r="H12" s="5" t="s">
        <v>138</v>
      </c>
      <c r="I12" s="5">
        <f>VLOOKUP($A12,'[1]CAS table SpeciesStock'!$C$5:$J$79,8,FALSE)</f>
        <v>1</v>
      </c>
      <c r="J12" s="5" t="s">
        <v>139</v>
      </c>
      <c r="K12" s="2" t="s">
        <v>140</v>
      </c>
      <c r="L12" s="2" t="s">
        <v>36</v>
      </c>
      <c r="M12" s="2" t="s">
        <v>145</v>
      </c>
      <c r="N12" s="6" t="s">
        <v>142</v>
      </c>
      <c r="O12" s="6" t="s">
        <v>142</v>
      </c>
      <c r="P12" s="5"/>
      <c r="Q12" s="5"/>
      <c r="R12" s="5"/>
      <c r="S12" s="8"/>
      <c r="T12" s="5"/>
    </row>
    <row r="13" spans="1:20" ht="12.75" customHeight="1" x14ac:dyDescent="0.25">
      <c r="A13" s="2" t="s">
        <v>4</v>
      </c>
      <c r="B13" s="1" t="s">
        <v>5</v>
      </c>
      <c r="C13" s="2" t="s">
        <v>146</v>
      </c>
      <c r="D13" s="2">
        <v>2</v>
      </c>
      <c r="E13" s="2">
        <v>4</v>
      </c>
      <c r="F13" s="2">
        <v>6</v>
      </c>
      <c r="G13" s="5">
        <f>VLOOKUP($A13,'[1]CAS table SpeciesStock'!$C$5:$J$79,7,FALSE)</f>
        <v>0</v>
      </c>
      <c r="H13" s="5" t="s">
        <v>147</v>
      </c>
      <c r="I13" s="5">
        <f>VLOOKUP($A13,'[1]CAS table SpeciesStock'!$C$5:$J$79,8,FALSE)</f>
        <v>2</v>
      </c>
      <c r="J13" s="5" t="s">
        <v>148</v>
      </c>
      <c r="K13" s="2" t="s">
        <v>149</v>
      </c>
      <c r="L13" s="2" t="s">
        <v>3</v>
      </c>
      <c r="M13" s="2" t="s">
        <v>150</v>
      </c>
      <c r="N13" s="6">
        <v>52.376631000000003</v>
      </c>
      <c r="O13" s="6">
        <v>-126.093529</v>
      </c>
      <c r="P13" s="5"/>
      <c r="Q13" s="5"/>
      <c r="R13" s="5"/>
      <c r="S13" s="5"/>
      <c r="T13" s="5"/>
    </row>
    <row r="14" spans="1:20" ht="12.75" customHeight="1" x14ac:dyDescent="0.25">
      <c r="A14" s="2" t="s">
        <v>6</v>
      </c>
      <c r="B14" s="1" t="s">
        <v>151</v>
      </c>
      <c r="C14" s="2" t="s">
        <v>146</v>
      </c>
      <c r="D14" s="2">
        <v>2</v>
      </c>
      <c r="E14" s="2">
        <v>4</v>
      </c>
      <c r="F14" s="2">
        <v>6</v>
      </c>
      <c r="G14" s="5">
        <v>1</v>
      </c>
      <c r="H14" s="5" t="s">
        <v>138</v>
      </c>
      <c r="I14" s="5">
        <v>2</v>
      </c>
      <c r="J14" s="5" t="s">
        <v>148</v>
      </c>
      <c r="K14" s="2" t="s">
        <v>149</v>
      </c>
      <c r="L14" s="2" t="s">
        <v>3</v>
      </c>
      <c r="M14" s="2" t="s">
        <v>152</v>
      </c>
      <c r="N14" s="6">
        <v>52.376631000000003</v>
      </c>
      <c r="O14" s="6">
        <v>-126.093529</v>
      </c>
      <c r="P14" s="5"/>
      <c r="Q14" s="5"/>
      <c r="R14" s="5"/>
      <c r="S14" s="5"/>
      <c r="T14" s="5"/>
    </row>
    <row r="15" spans="1:20" ht="12.75" customHeight="1" x14ac:dyDescent="0.25">
      <c r="A15" s="2" t="s">
        <v>153</v>
      </c>
      <c r="B15" s="2" t="s">
        <v>154</v>
      </c>
      <c r="C15" s="2" t="s">
        <v>155</v>
      </c>
      <c r="D15" s="2">
        <v>2</v>
      </c>
      <c r="E15" s="2">
        <v>4</v>
      </c>
      <c r="F15" s="2">
        <v>5</v>
      </c>
      <c r="G15" s="5">
        <v>0</v>
      </c>
      <c r="H15" s="5" t="s">
        <v>147</v>
      </c>
      <c r="I15" s="5">
        <v>3</v>
      </c>
      <c r="J15" s="5" t="s">
        <v>156</v>
      </c>
      <c r="K15" s="2" t="s">
        <v>157</v>
      </c>
      <c r="L15" s="2" t="s">
        <v>36</v>
      </c>
      <c r="N15" s="6">
        <v>46.215000000000003</v>
      </c>
      <c r="O15" s="6">
        <v>-123.86199999999999</v>
      </c>
      <c r="P15" s="5"/>
      <c r="Q15" s="5"/>
      <c r="R15" s="5"/>
      <c r="S15" s="5"/>
      <c r="T15" s="5"/>
    </row>
    <row r="16" spans="1:20" ht="12.75" customHeight="1" x14ac:dyDescent="0.25">
      <c r="A16" s="2" t="s">
        <v>8</v>
      </c>
      <c r="B16" s="1" t="s">
        <v>158</v>
      </c>
      <c r="C16" s="2" t="s">
        <v>146</v>
      </c>
      <c r="D16" s="2">
        <v>2</v>
      </c>
      <c r="E16" s="2">
        <v>4</v>
      </c>
      <c r="F16" s="2">
        <v>5</v>
      </c>
      <c r="G16" s="5">
        <f>VLOOKUP($A16,'[1]CAS table SpeciesStock'!$C$5:$J$79,7,FALSE)</f>
        <v>0</v>
      </c>
      <c r="H16" s="5" t="s">
        <v>147</v>
      </c>
      <c r="I16" s="5">
        <f>VLOOKUP($A16,'[1]CAS table SpeciesStock'!$C$5:$J$79,8,FALSE)</f>
        <v>3</v>
      </c>
      <c r="J16" s="5" t="s">
        <v>156</v>
      </c>
      <c r="K16" s="2" t="s">
        <v>159</v>
      </c>
      <c r="L16" s="2" t="s">
        <v>3</v>
      </c>
      <c r="M16" s="2" t="s">
        <v>150</v>
      </c>
      <c r="N16" s="6">
        <v>49.39884</v>
      </c>
      <c r="O16" s="6">
        <v>-124.609144</v>
      </c>
      <c r="P16" s="5"/>
      <c r="Q16" s="5"/>
      <c r="R16" s="5"/>
      <c r="S16" s="5"/>
      <c r="T16" s="5"/>
    </row>
    <row r="17" spans="1:20" ht="12.75" customHeight="1" x14ac:dyDescent="0.25">
      <c r="A17" s="2" t="s">
        <v>160</v>
      </c>
      <c r="B17" s="2" t="s">
        <v>161</v>
      </c>
      <c r="C17" s="2" t="s">
        <v>146</v>
      </c>
      <c r="D17" s="2">
        <v>2</v>
      </c>
      <c r="E17" s="2">
        <v>4</v>
      </c>
      <c r="F17" s="2">
        <v>5</v>
      </c>
      <c r="G17" s="5">
        <f>VLOOKUP($A17,'[1]CAS table SpeciesStock'!$C$5:$J$79,7,FALSE)</f>
        <v>0</v>
      </c>
      <c r="H17" s="5" t="s">
        <v>147</v>
      </c>
      <c r="I17" s="5">
        <f>VLOOKUP($A17,'[1]CAS table SpeciesStock'!$C$5:$J$79,8,FALSE)</f>
        <v>3</v>
      </c>
      <c r="J17" s="5" t="s">
        <v>156</v>
      </c>
      <c r="K17" s="2" t="s">
        <v>162</v>
      </c>
      <c r="L17" s="2" t="s">
        <v>3</v>
      </c>
      <c r="M17" s="2" t="s">
        <v>152</v>
      </c>
      <c r="N17" s="6" t="s">
        <v>142</v>
      </c>
      <c r="O17" s="6" t="s">
        <v>142</v>
      </c>
      <c r="P17" s="5"/>
      <c r="Q17" s="5"/>
      <c r="R17" s="5"/>
      <c r="S17" s="5"/>
      <c r="T17" s="5"/>
    </row>
    <row r="18" spans="1:20" ht="12.75" customHeight="1" x14ac:dyDescent="0.25">
      <c r="A18" s="2" t="s">
        <v>10</v>
      </c>
      <c r="B18" s="1" t="s">
        <v>163</v>
      </c>
      <c r="C18" s="2" t="s">
        <v>146</v>
      </c>
      <c r="D18" s="2">
        <v>2</v>
      </c>
      <c r="E18" s="2">
        <v>4</v>
      </c>
      <c r="F18" s="2">
        <v>5</v>
      </c>
      <c r="G18" s="5">
        <f>VLOOKUP($A18,'[1]CAS table SpeciesStock'!$C$5:$J$79,7,FALSE)</f>
        <v>0</v>
      </c>
      <c r="H18" s="5" t="s">
        <v>147</v>
      </c>
      <c r="I18" s="5">
        <f>VLOOKUP($A18,'[1]CAS table SpeciesStock'!$C$5:$J$79,8,FALSE)</f>
        <v>3</v>
      </c>
      <c r="J18" s="5" t="s">
        <v>156</v>
      </c>
      <c r="K18" s="2" t="s">
        <v>164</v>
      </c>
      <c r="L18" s="2" t="s">
        <v>3</v>
      </c>
      <c r="M18" s="2" t="s">
        <v>150</v>
      </c>
      <c r="N18" s="6">
        <v>49.125664</v>
      </c>
      <c r="O18" s="6">
        <v>-122.09816600000001</v>
      </c>
      <c r="P18" s="5"/>
      <c r="Q18" s="5"/>
      <c r="R18" s="5"/>
      <c r="S18" s="8"/>
      <c r="T18" s="5"/>
    </row>
    <row r="19" spans="1:20" ht="12.75" customHeight="1" x14ac:dyDescent="0.25">
      <c r="A19" s="2" t="s">
        <v>108</v>
      </c>
      <c r="B19" s="2" t="s">
        <v>109</v>
      </c>
      <c r="C19" s="2" t="s">
        <v>137</v>
      </c>
      <c r="D19" s="2">
        <v>3</v>
      </c>
      <c r="E19" s="2">
        <v>5</v>
      </c>
      <c r="F19" s="2">
        <v>6</v>
      </c>
      <c r="G19" s="5">
        <f>VLOOKUP($A19,'[1]CAS table SpeciesStock'!$C$5:$J$79,7,FALSE)</f>
        <v>1</v>
      </c>
      <c r="H19" s="5" t="s">
        <v>138</v>
      </c>
      <c r="I19" s="5">
        <f>VLOOKUP($A19,'[1]CAS table SpeciesStock'!$C$5:$J$79,8,FALSE)</f>
        <v>1</v>
      </c>
      <c r="J19" s="5" t="s">
        <v>139</v>
      </c>
      <c r="K19" s="2" t="s">
        <v>140</v>
      </c>
      <c r="L19" s="2" t="s">
        <v>36</v>
      </c>
      <c r="M19" s="2" t="s">
        <v>165</v>
      </c>
      <c r="N19" s="6">
        <v>59.302</v>
      </c>
      <c r="O19" s="6">
        <v>-135.739</v>
      </c>
      <c r="P19" s="5"/>
      <c r="Q19" s="5"/>
      <c r="R19" s="5"/>
      <c r="S19" s="5"/>
      <c r="T19" s="5"/>
    </row>
    <row r="20" spans="1:20" ht="12.75" customHeight="1" x14ac:dyDescent="0.25">
      <c r="A20" s="2" t="s">
        <v>166</v>
      </c>
      <c r="B20" s="2" t="s">
        <v>167</v>
      </c>
      <c r="C20" s="2" t="s">
        <v>137</v>
      </c>
      <c r="D20" s="2">
        <v>3</v>
      </c>
      <c r="E20" s="2">
        <v>5</v>
      </c>
      <c r="F20" s="2">
        <v>6</v>
      </c>
      <c r="G20" s="5">
        <f>VLOOKUP($A20,'[1]CAS table SpeciesStock'!$C$5:$J$79,7,FALSE)</f>
        <v>1</v>
      </c>
      <c r="H20" s="5" t="s">
        <v>138</v>
      </c>
      <c r="I20" s="5">
        <f>VLOOKUP($A20,'[1]CAS table SpeciesStock'!$C$5:$J$79,8,FALSE)</f>
        <v>1</v>
      </c>
      <c r="J20" s="5" t="s">
        <v>139</v>
      </c>
      <c r="K20" s="2" t="s">
        <v>140</v>
      </c>
      <c r="L20" s="2" t="s">
        <v>36</v>
      </c>
      <c r="M20" s="2" t="s">
        <v>165</v>
      </c>
      <c r="N20" s="6">
        <v>55.823099999999997</v>
      </c>
      <c r="O20" s="6">
        <v>-130.90299999999999</v>
      </c>
      <c r="P20" s="5"/>
      <c r="Q20" s="5"/>
      <c r="R20" s="5"/>
      <c r="S20" s="5"/>
      <c r="T20" s="5"/>
    </row>
    <row r="21" spans="1:20" ht="12.75" customHeight="1" x14ac:dyDescent="0.25">
      <c r="A21" s="2" t="s">
        <v>168</v>
      </c>
      <c r="B21" s="2" t="s">
        <v>169</v>
      </c>
      <c r="C21" s="2" t="s">
        <v>146</v>
      </c>
      <c r="D21" s="2">
        <v>2</v>
      </c>
      <c r="E21" s="2">
        <v>4</v>
      </c>
      <c r="F21" s="2">
        <v>5</v>
      </c>
      <c r="G21" s="5">
        <v>0</v>
      </c>
      <c r="H21" s="5" t="s">
        <v>147</v>
      </c>
      <c r="I21" s="5">
        <v>3</v>
      </c>
      <c r="J21" s="5" t="s">
        <v>156</v>
      </c>
      <c r="K21" s="2" t="s">
        <v>164</v>
      </c>
      <c r="L21" s="2" t="s">
        <v>3</v>
      </c>
      <c r="M21" s="2" t="s">
        <v>152</v>
      </c>
      <c r="N21" s="6">
        <v>49.125664</v>
      </c>
      <c r="O21" s="6">
        <v>-122.09816600000001</v>
      </c>
    </row>
    <row r="22" spans="1:20" ht="12.75" customHeight="1" x14ac:dyDescent="0.25">
      <c r="A22" s="2" t="s">
        <v>170</v>
      </c>
      <c r="B22" s="2" t="s">
        <v>171</v>
      </c>
      <c r="C22" s="2" t="s">
        <v>146</v>
      </c>
      <c r="D22" s="2">
        <v>3</v>
      </c>
      <c r="E22" s="2">
        <v>5</v>
      </c>
      <c r="F22" s="2">
        <v>6</v>
      </c>
      <c r="G22" s="5">
        <f>VLOOKUP($A22,'[1]CAS table SpeciesStock'!$C$5:$J$79,7,FALSE)</f>
        <v>0</v>
      </c>
      <c r="H22" s="5" t="s">
        <v>147</v>
      </c>
      <c r="I22" s="5">
        <v>1</v>
      </c>
      <c r="J22" s="5" t="s">
        <v>139</v>
      </c>
      <c r="K22" s="2" t="s">
        <v>172</v>
      </c>
      <c r="L22" s="2" t="s">
        <v>3</v>
      </c>
      <c r="M22" s="2" t="s">
        <v>152</v>
      </c>
      <c r="N22" s="6" t="s">
        <v>142</v>
      </c>
      <c r="O22" s="6" t="s">
        <v>142</v>
      </c>
    </row>
    <row r="23" spans="1:20" ht="12.75" customHeight="1" x14ac:dyDescent="0.25">
      <c r="A23" s="2" t="s">
        <v>12</v>
      </c>
      <c r="B23" s="1" t="s">
        <v>173</v>
      </c>
      <c r="C23" s="2" t="s">
        <v>146</v>
      </c>
      <c r="D23" s="2">
        <v>2</v>
      </c>
      <c r="E23" s="2">
        <v>4</v>
      </c>
      <c r="F23" s="2">
        <v>5</v>
      </c>
      <c r="G23" s="5">
        <f>VLOOKUP($A23,'[1]CAS table SpeciesStock'!$C$5:$J$79,7,FALSE)</f>
        <v>0</v>
      </c>
      <c r="H23" s="5" t="s">
        <v>147</v>
      </c>
      <c r="I23" s="5">
        <f>VLOOKUP($A23,'[1]CAS table SpeciesStock'!$C$5:$J$79,8,FALSE)</f>
        <v>3</v>
      </c>
      <c r="J23" s="5" t="s">
        <v>156</v>
      </c>
      <c r="K23" s="2" t="s">
        <v>159</v>
      </c>
      <c r="L23" s="2" t="s">
        <v>3</v>
      </c>
      <c r="M23" s="2" t="s">
        <v>150</v>
      </c>
      <c r="N23" s="6">
        <v>48.753551000000002</v>
      </c>
      <c r="O23" s="6">
        <v>-123.63701500000001</v>
      </c>
    </row>
    <row r="24" spans="1:20" ht="12.75" customHeight="1" x14ac:dyDescent="0.25">
      <c r="A24" s="2" t="s">
        <v>37</v>
      </c>
      <c r="B24" s="2" t="s">
        <v>174</v>
      </c>
      <c r="C24" s="2" t="s">
        <v>155</v>
      </c>
      <c r="D24" s="2">
        <v>2</v>
      </c>
      <c r="E24" s="2">
        <v>4</v>
      </c>
      <c r="F24" s="2">
        <v>5</v>
      </c>
      <c r="G24" s="5">
        <f>VLOOKUP($A24,'[1]CAS table SpeciesStock'!$C$5:$J$79,7,FALSE)</f>
        <v>0</v>
      </c>
      <c r="H24" s="5" t="s">
        <v>147</v>
      </c>
      <c r="I24" s="5">
        <f>VLOOKUP($A24,'[1]CAS table SpeciesStock'!$C$5:$J$79,8,FALSE)</f>
        <v>3</v>
      </c>
      <c r="J24" s="5" t="s">
        <v>156</v>
      </c>
      <c r="K24" s="2" t="s">
        <v>157</v>
      </c>
      <c r="L24" s="2" t="s">
        <v>36</v>
      </c>
      <c r="N24" s="6">
        <v>46.215000000000003</v>
      </c>
      <c r="O24" s="6">
        <v>-123.86199999999999</v>
      </c>
    </row>
    <row r="25" spans="1:20" ht="12.75" customHeight="1" x14ac:dyDescent="0.25">
      <c r="A25" s="2" t="s">
        <v>175</v>
      </c>
      <c r="B25" s="2" t="s">
        <v>176</v>
      </c>
      <c r="C25" s="2" t="s">
        <v>155</v>
      </c>
      <c r="D25" s="2">
        <v>3</v>
      </c>
      <c r="E25" s="2">
        <v>5</v>
      </c>
      <c r="F25" s="2">
        <v>6</v>
      </c>
      <c r="G25" s="5">
        <f>VLOOKUP($A25,'[1]CAS table SpeciesStock'!$C$5:$J$79,7,FALSE)</f>
        <v>1</v>
      </c>
      <c r="H25" s="5" t="s">
        <v>138</v>
      </c>
      <c r="I25" s="5">
        <f>VLOOKUP($A25,'[1]CAS table SpeciesStock'!$C$5:$J$79,8,FALSE)</f>
        <v>1</v>
      </c>
      <c r="J25" s="5" t="s">
        <v>139</v>
      </c>
      <c r="K25" s="2" t="s">
        <v>157</v>
      </c>
      <c r="L25" s="2" t="s">
        <v>36</v>
      </c>
      <c r="N25" s="6">
        <v>46.215000000000003</v>
      </c>
      <c r="O25" s="6">
        <v>-123.86199999999999</v>
      </c>
    </row>
    <row r="26" spans="1:20" ht="12.75" customHeight="1" x14ac:dyDescent="0.25">
      <c r="A26" s="2" t="s">
        <v>30</v>
      </c>
      <c r="B26" s="1" t="s">
        <v>31</v>
      </c>
      <c r="C26" s="2" t="s">
        <v>146</v>
      </c>
      <c r="D26" s="2">
        <v>3</v>
      </c>
      <c r="E26" s="2">
        <v>5</v>
      </c>
      <c r="F26" s="2">
        <v>6</v>
      </c>
      <c r="G26" s="5">
        <f>VLOOKUP($A26,'[1]CAS table SpeciesStock'!$C$5:$J$79,7,FALSE)</f>
        <v>1</v>
      </c>
      <c r="H26" s="5" t="s">
        <v>138</v>
      </c>
      <c r="I26" s="5">
        <f>VLOOKUP($A26,'[1]CAS table SpeciesStock'!$C$5:$J$79,8,FALSE)</f>
        <v>1</v>
      </c>
      <c r="J26" s="5" t="s">
        <v>139</v>
      </c>
      <c r="K26" s="2" t="s">
        <v>177</v>
      </c>
      <c r="L26" s="2" t="s">
        <v>3</v>
      </c>
      <c r="M26" s="2" t="s">
        <v>150</v>
      </c>
      <c r="N26" s="6">
        <v>53.754021999999999</v>
      </c>
      <c r="O26" s="6">
        <v>-121.023499</v>
      </c>
    </row>
    <row r="27" spans="1:20" ht="12.75" customHeight="1" x14ac:dyDescent="0.25">
      <c r="A27" s="2" t="s">
        <v>39</v>
      </c>
      <c r="B27" s="2" t="s">
        <v>40</v>
      </c>
      <c r="C27" s="2" t="s">
        <v>178</v>
      </c>
      <c r="D27" s="2">
        <v>2</v>
      </c>
      <c r="E27" s="2">
        <v>4</v>
      </c>
      <c r="F27" s="2">
        <v>5</v>
      </c>
      <c r="G27" s="5">
        <f>VLOOKUP($A27,'[1]CAS table SpeciesStock'!$C$5:$J$79,7,FALSE)</f>
        <v>0</v>
      </c>
      <c r="H27" s="5" t="s">
        <v>147</v>
      </c>
      <c r="I27" s="5">
        <f>VLOOKUP($A27,'[1]CAS table SpeciesStock'!$C$5:$J$79,8,FALSE)</f>
        <v>3</v>
      </c>
      <c r="J27" s="5" t="s">
        <v>156</v>
      </c>
      <c r="K27" s="2" t="s">
        <v>179</v>
      </c>
      <c r="L27" s="2" t="s">
        <v>36</v>
      </c>
      <c r="N27" s="6">
        <v>42.807899999999997</v>
      </c>
      <c r="O27" s="6">
        <v>-124.5309</v>
      </c>
    </row>
    <row r="28" spans="1:20" ht="12.75" customHeight="1" x14ac:dyDescent="0.25">
      <c r="A28" s="2" t="s">
        <v>41</v>
      </c>
      <c r="B28" s="2" t="s">
        <v>42</v>
      </c>
      <c r="C28" s="2" t="s">
        <v>180</v>
      </c>
      <c r="D28" s="2">
        <v>2</v>
      </c>
      <c r="E28" s="2">
        <v>4</v>
      </c>
      <c r="F28" s="2">
        <v>5</v>
      </c>
      <c r="G28" s="5">
        <f>VLOOKUP($A28,'[1]CAS table SpeciesStock'!$C$5:$J$79,7,FALSE)</f>
        <v>0</v>
      </c>
      <c r="H28" s="5" t="s">
        <v>147</v>
      </c>
      <c r="I28" s="5">
        <f>VLOOKUP($A28,'[1]CAS table SpeciesStock'!$C$5:$J$79,8,FALSE)</f>
        <v>3</v>
      </c>
      <c r="J28" s="5" t="s">
        <v>156</v>
      </c>
      <c r="K28" s="2" t="s">
        <v>181</v>
      </c>
      <c r="L28" s="2" t="s">
        <v>36</v>
      </c>
      <c r="N28" s="6">
        <v>48.145499999999998</v>
      </c>
      <c r="O28" s="6">
        <v>-123.566</v>
      </c>
    </row>
    <row r="29" spans="1:20" ht="12.75" customHeight="1" x14ac:dyDescent="0.25">
      <c r="A29" s="2" t="s">
        <v>43</v>
      </c>
      <c r="B29" s="2" t="s">
        <v>44</v>
      </c>
      <c r="C29" s="2" t="s">
        <v>180</v>
      </c>
      <c r="D29" s="2">
        <v>2</v>
      </c>
      <c r="E29" s="2">
        <v>4</v>
      </c>
      <c r="F29" s="2">
        <v>5</v>
      </c>
      <c r="G29" s="5">
        <f>VLOOKUP($A29,'[1]CAS table SpeciesStock'!$C$5:$J$79,7,FALSE)</f>
        <v>0</v>
      </c>
      <c r="H29" s="5" t="s">
        <v>147</v>
      </c>
      <c r="I29" s="5">
        <f>VLOOKUP($A29,'[1]CAS table SpeciesStock'!$C$5:$J$79,8,FALSE)</f>
        <v>3</v>
      </c>
      <c r="J29" s="5" t="s">
        <v>156</v>
      </c>
      <c r="K29" s="2" t="s">
        <v>182</v>
      </c>
      <c r="L29" s="2" t="s">
        <v>36</v>
      </c>
      <c r="M29" s="2" t="s">
        <v>183</v>
      </c>
      <c r="N29" s="6">
        <v>47.334200000000003</v>
      </c>
      <c r="O29" s="6">
        <v>-123.11790000000001</v>
      </c>
    </row>
    <row r="30" spans="1:20" ht="12.75" customHeight="1" x14ac:dyDescent="0.25">
      <c r="A30" s="2" t="s">
        <v>184</v>
      </c>
      <c r="B30" s="2" t="s">
        <v>185</v>
      </c>
      <c r="C30" s="2" t="s">
        <v>180</v>
      </c>
      <c r="D30" s="2">
        <v>2</v>
      </c>
      <c r="E30" s="2">
        <v>4</v>
      </c>
      <c r="F30" s="2">
        <v>5</v>
      </c>
      <c r="G30" s="5">
        <f>VLOOKUP($A30,'[1]CAS table SpeciesStock'!$C$5:$J$79,7,FALSE)</f>
        <v>0</v>
      </c>
      <c r="H30" s="5" t="s">
        <v>147</v>
      </c>
      <c r="I30" s="5">
        <f>VLOOKUP($A30,'[1]CAS table SpeciesStock'!$C$5:$J$79,8,FALSE)</f>
        <v>3</v>
      </c>
      <c r="J30" s="5" t="s">
        <v>156</v>
      </c>
      <c r="K30" s="2" t="s">
        <v>186</v>
      </c>
      <c r="L30" s="2" t="s">
        <v>36</v>
      </c>
      <c r="N30" s="6">
        <v>47.567599999999999</v>
      </c>
      <c r="O30" s="6">
        <v>-122.3486</v>
      </c>
    </row>
    <row r="31" spans="1:20" ht="12.75" customHeight="1" x14ac:dyDescent="0.25">
      <c r="A31" s="2" t="s">
        <v>187</v>
      </c>
      <c r="B31" s="2" t="s">
        <v>188</v>
      </c>
      <c r="C31" s="2" t="s">
        <v>180</v>
      </c>
      <c r="D31" s="2">
        <v>2</v>
      </c>
      <c r="E31" s="2">
        <v>4</v>
      </c>
      <c r="F31" s="2">
        <v>5</v>
      </c>
      <c r="G31" s="5">
        <f>VLOOKUP($A31,'[1]CAS table SpeciesStock'!$C$5:$J$79,7,FALSE)</f>
        <v>0</v>
      </c>
      <c r="H31" s="5" t="s">
        <v>147</v>
      </c>
      <c r="I31" s="5">
        <f>VLOOKUP($A31,'[1]CAS table SpeciesStock'!$C$5:$J$79,8,FALSE)</f>
        <v>3</v>
      </c>
      <c r="J31" s="5" t="s">
        <v>156</v>
      </c>
      <c r="K31" s="2" t="s">
        <v>186</v>
      </c>
      <c r="L31" s="2" t="s">
        <v>36</v>
      </c>
      <c r="N31" s="6">
        <v>47.567599999999999</v>
      </c>
      <c r="O31" s="6">
        <v>-122.3486</v>
      </c>
    </row>
    <row r="32" spans="1:20" ht="12.75" customHeight="1" x14ac:dyDescent="0.25">
      <c r="A32" s="2" t="s">
        <v>45</v>
      </c>
      <c r="B32" s="2" t="s">
        <v>46</v>
      </c>
      <c r="C32" s="2" t="s">
        <v>155</v>
      </c>
      <c r="D32" s="2">
        <v>2</v>
      </c>
      <c r="E32" s="2">
        <v>4</v>
      </c>
      <c r="F32" s="2">
        <v>5</v>
      </c>
      <c r="G32" s="5">
        <f>VLOOKUP($A32,'[1]CAS table SpeciesStock'!$C$5:$J$79,7,FALSE)</f>
        <v>0</v>
      </c>
      <c r="H32" s="5" t="s">
        <v>147</v>
      </c>
      <c r="I32" s="5">
        <f>VLOOKUP($A32,'[1]CAS table SpeciesStock'!$C$5:$J$79,8,FALSE)</f>
        <v>3</v>
      </c>
      <c r="J32" s="5" t="s">
        <v>156</v>
      </c>
      <c r="K32" s="2" t="s">
        <v>189</v>
      </c>
      <c r="L32" s="2" t="s">
        <v>36</v>
      </c>
      <c r="N32" s="6">
        <v>46.215000000000003</v>
      </c>
      <c r="O32" s="6">
        <v>-123.86199999999999</v>
      </c>
    </row>
    <row r="33" spans="1:15" ht="12.75" customHeight="1" x14ac:dyDescent="0.25">
      <c r="A33" s="2" t="s">
        <v>14</v>
      </c>
      <c r="B33" s="1" t="s">
        <v>15</v>
      </c>
      <c r="C33" s="2" t="s">
        <v>146</v>
      </c>
      <c r="D33" s="2">
        <v>2</v>
      </c>
      <c r="E33" s="2">
        <v>4</v>
      </c>
      <c r="F33" s="2">
        <v>5</v>
      </c>
      <c r="G33" s="5">
        <f>VLOOKUP($A33,'[1]CAS table SpeciesStock'!$C$5:$J$79,7,FALSE)</f>
        <v>0</v>
      </c>
      <c r="H33" s="5" t="s">
        <v>147</v>
      </c>
      <c r="I33" s="5">
        <f>VLOOKUP($A33,'[1]CAS table SpeciesStock'!$C$5:$J$79,8,FALSE)</f>
        <v>3</v>
      </c>
      <c r="J33" s="5" t="s">
        <v>156</v>
      </c>
      <c r="K33" s="2" t="s">
        <v>164</v>
      </c>
      <c r="L33" s="2" t="s">
        <v>3</v>
      </c>
      <c r="M33" s="2" t="s">
        <v>150</v>
      </c>
      <c r="N33" s="6">
        <v>49.218902999999997</v>
      </c>
      <c r="O33" s="6">
        <v>-121.945066</v>
      </c>
    </row>
    <row r="34" spans="1:15" ht="12.75" customHeight="1" x14ac:dyDescent="0.25">
      <c r="A34" s="2" t="s">
        <v>47</v>
      </c>
      <c r="B34" s="2" t="s">
        <v>48</v>
      </c>
      <c r="C34" s="2" t="s">
        <v>180</v>
      </c>
      <c r="D34" s="2">
        <v>2</v>
      </c>
      <c r="E34" s="2">
        <v>4</v>
      </c>
      <c r="F34" s="2">
        <v>6</v>
      </c>
      <c r="G34" s="5">
        <f>VLOOKUP($A34,'[1]CAS table SpeciesStock'!$C$5:$J$79,7,FALSE)</f>
        <v>0</v>
      </c>
      <c r="H34" s="5" t="s">
        <v>147</v>
      </c>
      <c r="I34" s="5">
        <f>VLOOKUP($A34,'[1]CAS table SpeciesStock'!$C$5:$J$79,8,FALSE)</f>
        <v>3</v>
      </c>
      <c r="J34" s="5" t="s">
        <v>156</v>
      </c>
      <c r="K34" s="2" t="s">
        <v>181</v>
      </c>
      <c r="L34" s="2" t="s">
        <v>36</v>
      </c>
      <c r="N34" s="6">
        <v>48.286879999999996</v>
      </c>
      <c r="O34" s="6">
        <v>-124.36199999999999</v>
      </c>
    </row>
    <row r="35" spans="1:15" ht="12.75" customHeight="1" x14ac:dyDescent="0.25">
      <c r="A35" s="2" t="s">
        <v>190</v>
      </c>
      <c r="B35" s="2" t="s">
        <v>191</v>
      </c>
      <c r="C35" s="2" t="s">
        <v>180</v>
      </c>
      <c r="D35" s="2">
        <v>2</v>
      </c>
      <c r="E35" s="2">
        <v>4</v>
      </c>
      <c r="F35" s="2">
        <v>5</v>
      </c>
      <c r="G35" s="5">
        <f>VLOOKUP($A35,'[1]CAS table SpeciesStock'!$C$5:$J$79,7,FALSE)</f>
        <v>0</v>
      </c>
      <c r="H35" s="5" t="s">
        <v>147</v>
      </c>
      <c r="I35" s="5">
        <f>VLOOKUP($A35,'[1]CAS table SpeciesStock'!$C$5:$J$79,8,FALSE)</f>
        <v>3</v>
      </c>
      <c r="J35" s="5" t="s">
        <v>156</v>
      </c>
      <c r="K35" s="2" t="s">
        <v>186</v>
      </c>
      <c r="L35" s="2" t="s">
        <v>36</v>
      </c>
      <c r="N35" s="6">
        <v>47.6691</v>
      </c>
      <c r="O35" s="6">
        <v>-122.40600000000001</v>
      </c>
    </row>
    <row r="36" spans="1:15" ht="12.75" customHeight="1" x14ac:dyDescent="0.25">
      <c r="A36" s="2" t="s">
        <v>192</v>
      </c>
      <c r="B36" s="2" t="s">
        <v>193</v>
      </c>
      <c r="C36" s="2" t="s">
        <v>155</v>
      </c>
      <c r="D36" s="2">
        <v>2</v>
      </c>
      <c r="E36" s="2">
        <v>4</v>
      </c>
      <c r="F36" s="2">
        <v>5</v>
      </c>
      <c r="G36" s="5">
        <v>0</v>
      </c>
      <c r="H36" s="5" t="s">
        <v>147</v>
      </c>
      <c r="I36" s="5">
        <f>VLOOKUP($A36,'[1]CAS table SpeciesStock'!$C$5:$J$79,8,FALSE)</f>
        <v>3</v>
      </c>
      <c r="J36" s="5" t="s">
        <v>156</v>
      </c>
      <c r="K36" s="2" t="s">
        <v>157</v>
      </c>
      <c r="L36" s="2" t="s">
        <v>36</v>
      </c>
      <c r="N36" s="6">
        <v>46.215000000000003</v>
      </c>
      <c r="O36" s="6">
        <v>-123.86199999999999</v>
      </c>
    </row>
    <row r="37" spans="1:15" ht="12.75" customHeight="1" x14ac:dyDescent="0.25">
      <c r="A37" s="2" t="s">
        <v>194</v>
      </c>
      <c r="B37" s="2" t="s">
        <v>195</v>
      </c>
      <c r="C37" s="2" t="s">
        <v>146</v>
      </c>
      <c r="D37" s="2">
        <v>3</v>
      </c>
      <c r="E37" s="2">
        <v>5</v>
      </c>
      <c r="F37" s="2">
        <v>6</v>
      </c>
      <c r="G37" s="5">
        <f>VLOOKUP($A37,'[1]CAS table SpeciesStock'!$C$5:$J$79,7,FALSE)</f>
        <v>1</v>
      </c>
      <c r="H37" s="5" t="s">
        <v>138</v>
      </c>
      <c r="I37" s="5">
        <f>VLOOKUP($A37,'[1]CAS table SpeciesStock'!$C$5:$J$79,8,FALSE)</f>
        <v>1</v>
      </c>
      <c r="J37" s="5" t="s">
        <v>139</v>
      </c>
      <c r="K37" s="2" t="s">
        <v>196</v>
      </c>
      <c r="L37" s="2" t="s">
        <v>3</v>
      </c>
      <c r="M37" s="2" t="s">
        <v>152</v>
      </c>
      <c r="N37" s="6" t="s">
        <v>142</v>
      </c>
      <c r="O37" s="6" t="s">
        <v>142</v>
      </c>
    </row>
    <row r="38" spans="1:15" ht="12.75" customHeight="1" x14ac:dyDescent="0.25">
      <c r="A38" s="2" t="s">
        <v>32</v>
      </c>
      <c r="B38" s="1" t="s">
        <v>197</v>
      </c>
      <c r="C38" s="2" t="s">
        <v>146</v>
      </c>
      <c r="D38" s="2">
        <v>3</v>
      </c>
      <c r="E38" s="2">
        <v>5</v>
      </c>
      <c r="F38" s="2">
        <v>6</v>
      </c>
      <c r="G38" s="5">
        <v>0</v>
      </c>
      <c r="H38" s="5" t="s">
        <v>147</v>
      </c>
      <c r="I38" s="5">
        <f>VLOOKUP($A38,'[1]CAS table SpeciesStock'!$C$5:$J$79,8,FALSE)</f>
        <v>2</v>
      </c>
      <c r="J38" s="5" t="s">
        <v>148</v>
      </c>
      <c r="K38" s="2" t="s">
        <v>196</v>
      </c>
      <c r="L38" s="2" t="s">
        <v>3</v>
      </c>
      <c r="M38" s="2" t="s">
        <v>150</v>
      </c>
      <c r="N38" s="6">
        <v>54.520958999999998</v>
      </c>
      <c r="O38" s="6">
        <v>-128.66089199999999</v>
      </c>
    </row>
    <row r="39" spans="1:15" ht="12.75" customHeight="1" x14ac:dyDescent="0.25">
      <c r="A39" s="2" t="s">
        <v>34</v>
      </c>
      <c r="B39" s="2" t="s">
        <v>198</v>
      </c>
      <c r="C39" s="2" t="s">
        <v>146</v>
      </c>
      <c r="D39" s="2">
        <v>3</v>
      </c>
      <c r="E39" s="2">
        <v>5</v>
      </c>
      <c r="F39" s="2">
        <v>6</v>
      </c>
      <c r="G39" s="5">
        <v>1</v>
      </c>
      <c r="H39" s="5" t="s">
        <v>138</v>
      </c>
      <c r="I39" s="5">
        <v>2</v>
      </c>
      <c r="J39" s="5" t="s">
        <v>148</v>
      </c>
      <c r="K39" s="2" t="s">
        <v>196</v>
      </c>
      <c r="L39" s="2" t="s">
        <v>3</v>
      </c>
      <c r="M39" s="2" t="s">
        <v>152</v>
      </c>
      <c r="N39" s="6">
        <v>54.520958999999998</v>
      </c>
      <c r="O39" s="6">
        <v>-128.66089199999999</v>
      </c>
    </row>
    <row r="40" spans="1:15" ht="12.75" customHeight="1" x14ac:dyDescent="0.25">
      <c r="A40" s="2" t="s">
        <v>49</v>
      </c>
      <c r="B40" s="2" t="s">
        <v>50</v>
      </c>
      <c r="C40" s="2" t="s">
        <v>155</v>
      </c>
      <c r="D40" s="2">
        <v>2</v>
      </c>
      <c r="E40" s="2">
        <v>4</v>
      </c>
      <c r="F40" s="2">
        <v>5</v>
      </c>
      <c r="G40" s="5">
        <f>VLOOKUP($A40,'[1]CAS table SpeciesStock'!$C$5:$J$79,7,FALSE)</f>
        <v>0</v>
      </c>
      <c r="H40" s="5" t="s">
        <v>147</v>
      </c>
      <c r="I40" s="5">
        <f>VLOOKUP($A40,'[1]CAS table SpeciesStock'!$C$5:$J$79,8,FALSE)</f>
        <v>3</v>
      </c>
      <c r="J40" s="5" t="s">
        <v>156</v>
      </c>
      <c r="K40" s="2" t="s">
        <v>157</v>
      </c>
      <c r="L40" s="2" t="s">
        <v>36</v>
      </c>
      <c r="N40" s="6">
        <v>46.215000000000003</v>
      </c>
      <c r="O40" s="6">
        <v>-123.86199999999999</v>
      </c>
    </row>
    <row r="41" spans="1:15" ht="12.75" customHeight="1" x14ac:dyDescent="0.25">
      <c r="A41" s="2" t="s">
        <v>51</v>
      </c>
      <c r="B41" s="2" t="s">
        <v>52</v>
      </c>
      <c r="C41" s="2" t="s">
        <v>155</v>
      </c>
      <c r="D41" s="2">
        <v>2</v>
      </c>
      <c r="E41" s="2">
        <v>4</v>
      </c>
      <c r="F41" s="2">
        <v>5</v>
      </c>
      <c r="G41" s="5">
        <f>VLOOKUP($A41,'[1]CAS table SpeciesStock'!$C$5:$J$79,7,FALSE)</f>
        <v>0</v>
      </c>
      <c r="H41" s="5" t="s">
        <v>147</v>
      </c>
      <c r="I41" s="5">
        <f>VLOOKUP($A41,'[1]CAS table SpeciesStock'!$C$5:$J$79,8,FALSE)</f>
        <v>3</v>
      </c>
      <c r="J41" s="5" t="s">
        <v>156</v>
      </c>
      <c r="K41" s="2" t="s">
        <v>157</v>
      </c>
      <c r="L41" s="2" t="s">
        <v>36</v>
      </c>
      <c r="N41" s="6">
        <v>46.215000000000003</v>
      </c>
      <c r="O41" s="6">
        <v>-123.86199999999999</v>
      </c>
    </row>
    <row r="42" spans="1:15" ht="12.75" customHeight="1" x14ac:dyDescent="0.25">
      <c r="A42" s="9" t="s">
        <v>53</v>
      </c>
      <c r="B42" s="9" t="s">
        <v>54</v>
      </c>
      <c r="C42" s="2" t="s">
        <v>155</v>
      </c>
      <c r="D42" s="9">
        <v>2</v>
      </c>
      <c r="E42" s="9">
        <v>4</v>
      </c>
      <c r="F42" s="9">
        <v>5</v>
      </c>
      <c r="G42" s="10">
        <f>VLOOKUP($A42,'[1]CAS table SpeciesStock'!$C$5:$J$79,7,FALSE)</f>
        <v>0</v>
      </c>
      <c r="H42" s="5" t="s">
        <v>147</v>
      </c>
      <c r="I42" s="10">
        <f>VLOOKUP($A42,'[1]CAS table SpeciesStock'!$C$5:$J$79,8,FALSE)</f>
        <v>3</v>
      </c>
      <c r="J42" s="5" t="s">
        <v>156</v>
      </c>
      <c r="K42" s="2" t="s">
        <v>189</v>
      </c>
      <c r="L42" s="2" t="s">
        <v>36</v>
      </c>
      <c r="M42" s="2" t="s">
        <v>199</v>
      </c>
      <c r="N42" s="6">
        <v>46.215000000000003</v>
      </c>
      <c r="O42" s="6">
        <v>-123.86199999999999</v>
      </c>
    </row>
    <row r="43" spans="1:15" ht="12.75" customHeight="1" x14ac:dyDescent="0.25">
      <c r="A43" s="9" t="s">
        <v>55</v>
      </c>
      <c r="B43" s="9" t="s">
        <v>56</v>
      </c>
      <c r="C43" s="2" t="s">
        <v>155</v>
      </c>
      <c r="D43" s="9">
        <v>3</v>
      </c>
      <c r="E43" s="9">
        <v>5</v>
      </c>
      <c r="F43" s="9">
        <v>6</v>
      </c>
      <c r="G43" s="10">
        <v>1</v>
      </c>
      <c r="H43" s="5" t="s">
        <v>138</v>
      </c>
      <c r="I43" s="10">
        <v>3</v>
      </c>
      <c r="J43" s="5" t="s">
        <v>156</v>
      </c>
      <c r="K43" s="2" t="s">
        <v>189</v>
      </c>
      <c r="L43" s="2" t="s">
        <v>36</v>
      </c>
      <c r="M43" s="2" t="s">
        <v>199</v>
      </c>
      <c r="N43" s="6">
        <v>46.215000000000003</v>
      </c>
      <c r="O43" s="6">
        <v>-123.86199999999999</v>
      </c>
    </row>
    <row r="44" spans="1:15" ht="12.75" customHeight="1" x14ac:dyDescent="0.25">
      <c r="A44" s="2" t="s">
        <v>17</v>
      </c>
      <c r="B44" s="1" t="s">
        <v>18</v>
      </c>
      <c r="C44" s="2" t="s">
        <v>146</v>
      </c>
      <c r="D44" s="2">
        <v>2</v>
      </c>
      <c r="E44" s="2">
        <v>4</v>
      </c>
      <c r="F44" s="2">
        <v>5</v>
      </c>
      <c r="G44" s="5">
        <f>VLOOKUP($A44,'[1]CAS table SpeciesStock'!$C$5:$J$79,7,FALSE)</f>
        <v>0</v>
      </c>
      <c r="H44" s="5" t="s">
        <v>147</v>
      </c>
      <c r="I44" s="5">
        <f>VLOOKUP($A44,'[1]CAS table SpeciesStock'!$C$5:$J$79,8,FALSE)</f>
        <v>3</v>
      </c>
      <c r="J44" s="5" t="s">
        <v>156</v>
      </c>
      <c r="K44" s="2" t="s">
        <v>159</v>
      </c>
      <c r="L44" s="2" t="s">
        <v>3</v>
      </c>
      <c r="M44" s="2" t="s">
        <v>150</v>
      </c>
      <c r="N44" s="6">
        <v>49.137895</v>
      </c>
      <c r="O44" s="6">
        <v>-123.895779</v>
      </c>
    </row>
    <row r="45" spans="1:15" ht="12.75" customHeight="1" x14ac:dyDescent="0.25">
      <c r="A45" s="2" t="s">
        <v>19</v>
      </c>
      <c r="B45" s="1" t="s">
        <v>20</v>
      </c>
      <c r="C45" s="2" t="s">
        <v>146</v>
      </c>
      <c r="D45" s="2">
        <v>2</v>
      </c>
      <c r="E45" s="2">
        <v>4</v>
      </c>
      <c r="F45" s="2">
        <v>5</v>
      </c>
      <c r="G45" s="5">
        <f>VLOOKUP($A45,'[1]CAS table SpeciesStock'!$C$5:$J$79,7,FALSE)</f>
        <v>1</v>
      </c>
      <c r="H45" s="5" t="s">
        <v>138</v>
      </c>
      <c r="I45" s="5">
        <f>VLOOKUP($A45,'[1]CAS table SpeciesStock'!$C$5:$J$79,8,FALSE)</f>
        <v>1</v>
      </c>
      <c r="J45" s="5" t="s">
        <v>139</v>
      </c>
      <c r="K45" s="2" t="s">
        <v>172</v>
      </c>
      <c r="L45" s="2" t="s">
        <v>3</v>
      </c>
      <c r="M45" s="2" t="s">
        <v>150</v>
      </c>
      <c r="N45" s="6">
        <v>50.427137999999999</v>
      </c>
      <c r="O45" s="6">
        <v>-121.31668500000001</v>
      </c>
    </row>
    <row r="46" spans="1:15" ht="12.75" customHeight="1" x14ac:dyDescent="0.25">
      <c r="A46" s="2" t="s">
        <v>57</v>
      </c>
      <c r="B46" s="2" t="s">
        <v>58</v>
      </c>
      <c r="C46" s="2" t="s">
        <v>180</v>
      </c>
      <c r="D46" s="2">
        <v>2</v>
      </c>
      <c r="E46" s="2">
        <v>4</v>
      </c>
      <c r="F46" s="2">
        <v>5</v>
      </c>
      <c r="G46" s="5">
        <f>VLOOKUP($A46,'[1]CAS table SpeciesStock'!$C$5:$J$79,7,FALSE)</f>
        <v>0</v>
      </c>
      <c r="H46" s="5" t="s">
        <v>147</v>
      </c>
      <c r="I46" s="5">
        <f>VLOOKUP($A46,'[1]CAS table SpeciesStock'!$C$5:$J$79,8,FALSE)</f>
        <v>3</v>
      </c>
      <c r="J46" s="5" t="s">
        <v>156</v>
      </c>
      <c r="K46" s="2" t="s">
        <v>186</v>
      </c>
      <c r="L46" s="2" t="s">
        <v>36</v>
      </c>
      <c r="N46" s="6">
        <v>47.085700000000003</v>
      </c>
      <c r="O46" s="6">
        <v>-122.7073</v>
      </c>
    </row>
    <row r="47" spans="1:15" ht="12.75" customHeight="1" x14ac:dyDescent="0.25">
      <c r="A47" s="2" t="s">
        <v>200</v>
      </c>
      <c r="B47" s="2" t="s">
        <v>201</v>
      </c>
      <c r="C47" s="2" t="s">
        <v>180</v>
      </c>
      <c r="D47" s="2">
        <v>2</v>
      </c>
      <c r="E47" s="2">
        <v>4</v>
      </c>
      <c r="F47" s="2">
        <v>5</v>
      </c>
      <c r="G47" s="5">
        <f>VLOOKUP($A47,'[1]CAS table SpeciesStock'!$C$5:$J$79,7,FALSE)</f>
        <v>0</v>
      </c>
      <c r="H47" s="5" t="s">
        <v>147</v>
      </c>
      <c r="I47" s="5">
        <f>VLOOKUP($A47,'[1]CAS table SpeciesStock'!$C$5:$J$79,8,FALSE)</f>
        <v>3</v>
      </c>
      <c r="J47" s="5" t="s">
        <v>156</v>
      </c>
      <c r="K47" s="2" t="s">
        <v>202</v>
      </c>
      <c r="L47" s="2" t="s">
        <v>36</v>
      </c>
      <c r="N47" s="6">
        <v>48.784100000000002</v>
      </c>
      <c r="O47" s="6">
        <v>-122.5883</v>
      </c>
    </row>
    <row r="48" spans="1:15" ht="12.75" customHeight="1" x14ac:dyDescent="0.25">
      <c r="A48" s="2" t="s">
        <v>59</v>
      </c>
      <c r="B48" s="2" t="s">
        <v>60</v>
      </c>
      <c r="C48" s="2" t="s">
        <v>180</v>
      </c>
      <c r="D48" s="2">
        <v>2</v>
      </c>
      <c r="E48" s="2">
        <v>4</v>
      </c>
      <c r="F48" s="2">
        <v>5</v>
      </c>
      <c r="G48" s="5">
        <f>VLOOKUP($A48,'[1]CAS table SpeciesStock'!$C$5:$J$79,7,FALSE)</f>
        <v>1</v>
      </c>
      <c r="H48" s="5" t="s">
        <v>138</v>
      </c>
      <c r="I48" s="5">
        <f>VLOOKUP($A48,'[1]CAS table SpeciesStock'!$C$5:$J$79,8,FALSE)</f>
        <v>1</v>
      </c>
      <c r="J48" s="5" t="s">
        <v>139</v>
      </c>
      <c r="K48" s="2" t="s">
        <v>202</v>
      </c>
      <c r="L48" s="2" t="s">
        <v>36</v>
      </c>
      <c r="N48" s="6">
        <v>48.784100000000002</v>
      </c>
      <c r="O48" s="6">
        <v>-122.5883</v>
      </c>
    </row>
    <row r="49" spans="1:15" ht="12.75" customHeight="1" x14ac:dyDescent="0.25">
      <c r="A49" s="2" t="s">
        <v>203</v>
      </c>
      <c r="B49" s="2" t="s">
        <v>204</v>
      </c>
      <c r="C49" s="2" t="s">
        <v>180</v>
      </c>
      <c r="D49" s="2">
        <v>2</v>
      </c>
      <c r="E49" s="2">
        <v>4</v>
      </c>
      <c r="F49" s="2">
        <v>5</v>
      </c>
      <c r="G49" s="5">
        <f>VLOOKUP($A49,'[1]CAS table SpeciesStock'!$C$5:$J$79,7,FALSE)</f>
        <v>0</v>
      </c>
      <c r="H49" s="5" t="s">
        <v>147</v>
      </c>
      <c r="I49" s="5">
        <f>VLOOKUP($A49,'[1]CAS table SpeciesStock'!$C$5:$J$79,8,FALSE)</f>
        <v>3</v>
      </c>
      <c r="J49" s="5" t="s">
        <v>156</v>
      </c>
      <c r="K49" s="2" t="s">
        <v>202</v>
      </c>
      <c r="L49" s="2" t="s">
        <v>36</v>
      </c>
      <c r="M49" s="2" t="s">
        <v>205</v>
      </c>
      <c r="N49" s="6" t="s">
        <v>142</v>
      </c>
      <c r="O49" s="6" t="s">
        <v>142</v>
      </c>
    </row>
    <row r="50" spans="1:15" ht="12.75" customHeight="1" x14ac:dyDescent="0.25">
      <c r="A50" s="2" t="s">
        <v>61</v>
      </c>
      <c r="B50" s="2" t="s">
        <v>62</v>
      </c>
      <c r="C50" s="2" t="s">
        <v>180</v>
      </c>
      <c r="D50" s="2">
        <v>2</v>
      </c>
      <c r="E50" s="2">
        <v>4</v>
      </c>
      <c r="F50" s="2">
        <v>5</v>
      </c>
      <c r="G50" s="5">
        <f>VLOOKUP($A50,'[1]CAS table SpeciesStock'!$C$5:$J$79,7,FALSE)</f>
        <v>1</v>
      </c>
      <c r="H50" s="5" t="s">
        <v>138</v>
      </c>
      <c r="I50" s="5">
        <f>VLOOKUP($A50,'[1]CAS table SpeciesStock'!$C$5:$J$79,8,FALSE)</f>
        <v>1</v>
      </c>
      <c r="J50" s="5" t="s">
        <v>139</v>
      </c>
      <c r="K50" s="2" t="s">
        <v>202</v>
      </c>
      <c r="L50" s="2" t="s">
        <v>36</v>
      </c>
      <c r="N50" s="6">
        <v>48.784100000000002</v>
      </c>
      <c r="O50" s="6">
        <v>-122.5883</v>
      </c>
    </row>
    <row r="51" spans="1:15" ht="12.75" customHeight="1" x14ac:dyDescent="0.25">
      <c r="A51" s="2" t="s">
        <v>21</v>
      </c>
      <c r="B51" s="1" t="s">
        <v>260</v>
      </c>
      <c r="C51" s="2" t="s">
        <v>146</v>
      </c>
      <c r="D51" s="2">
        <v>2</v>
      </c>
      <c r="E51" s="2">
        <v>4</v>
      </c>
      <c r="F51" s="2">
        <v>5</v>
      </c>
      <c r="G51" s="5" t="e">
        <f>VLOOKUP($A51,'[1]CAS table SpeciesStock'!$C$5:$J$79,7,FALSE)</f>
        <v>#N/A</v>
      </c>
      <c r="H51" s="5" t="s">
        <v>147</v>
      </c>
      <c r="I51" s="5" t="e">
        <f>VLOOKUP($A51,'[1]CAS table SpeciesStock'!$C$5:$J$79,8,FALSE)</f>
        <v>#N/A</v>
      </c>
      <c r="J51" s="5" t="s">
        <v>148</v>
      </c>
      <c r="K51" s="2" t="s">
        <v>159</v>
      </c>
      <c r="L51" s="2" t="s">
        <v>3</v>
      </c>
      <c r="M51" s="2" t="s">
        <v>150</v>
      </c>
      <c r="N51" s="6"/>
      <c r="O51" s="6"/>
    </row>
    <row r="52" spans="1:15" ht="12.75" customHeight="1" x14ac:dyDescent="0.25">
      <c r="A52" s="2" t="s">
        <v>22</v>
      </c>
      <c r="B52" s="1" t="s">
        <v>206</v>
      </c>
      <c r="C52" s="2" t="s">
        <v>146</v>
      </c>
      <c r="D52" s="2">
        <v>2</v>
      </c>
      <c r="E52" s="2">
        <v>4</v>
      </c>
      <c r="F52" s="2">
        <v>5</v>
      </c>
      <c r="G52" s="5">
        <f>VLOOKUP($A52,'[1]CAS table SpeciesStock'!$C$5:$J$79,7,FALSE)</f>
        <v>0</v>
      </c>
      <c r="H52" s="5" t="s">
        <v>147</v>
      </c>
      <c r="I52" s="5">
        <f>VLOOKUP($A52,'[1]CAS table SpeciesStock'!$C$5:$J$79,8,FALSE)</f>
        <v>2</v>
      </c>
      <c r="J52" s="5" t="s">
        <v>148</v>
      </c>
      <c r="K52" s="2" t="s">
        <v>159</v>
      </c>
      <c r="L52" s="2" t="s">
        <v>3</v>
      </c>
      <c r="M52" s="2" t="s">
        <v>150</v>
      </c>
      <c r="N52" s="6">
        <v>49.696528999999998</v>
      </c>
      <c r="O52" s="6">
        <v>-124.995198</v>
      </c>
    </row>
    <row r="53" spans="1:15" ht="12.75" customHeight="1" x14ac:dyDescent="0.25">
      <c r="A53" s="2" t="s">
        <v>207</v>
      </c>
      <c r="B53" s="2" t="s">
        <v>208</v>
      </c>
      <c r="C53" s="2" t="s">
        <v>180</v>
      </c>
      <c r="D53" s="2">
        <v>2</v>
      </c>
      <c r="E53" s="2">
        <v>4</v>
      </c>
      <c r="F53" s="2">
        <v>6</v>
      </c>
      <c r="G53" s="5">
        <f>VLOOKUP($A53,'[1]CAS table SpeciesStock'!$C$5:$J$79,7,FALSE)</f>
        <v>0</v>
      </c>
      <c r="H53" s="5" t="s">
        <v>147</v>
      </c>
      <c r="I53" s="5">
        <f>VLOOKUP($A53,'[1]CAS table SpeciesStock'!$C$5:$J$79,8,FALSE)</f>
        <v>3</v>
      </c>
      <c r="J53" s="5" t="s">
        <v>156</v>
      </c>
      <c r="K53" s="2" t="s">
        <v>209</v>
      </c>
      <c r="L53" s="2" t="s">
        <v>36</v>
      </c>
      <c r="N53" s="6">
        <v>47.348700000000001</v>
      </c>
      <c r="O53" s="6">
        <v>-124.29730000000001</v>
      </c>
    </row>
    <row r="54" spans="1:15" ht="12.75" customHeight="1" x14ac:dyDescent="0.25">
      <c r="A54" s="2" t="s">
        <v>210</v>
      </c>
      <c r="B54" s="2" t="s">
        <v>211</v>
      </c>
      <c r="C54" s="2" t="s">
        <v>180</v>
      </c>
      <c r="D54" s="2">
        <v>2</v>
      </c>
      <c r="E54" s="2">
        <v>4</v>
      </c>
      <c r="F54" s="2">
        <v>6</v>
      </c>
      <c r="G54" s="5">
        <f>VLOOKUP($A54,'[1]CAS table SpeciesStock'!$C$5:$J$79,7,FALSE)</f>
        <v>0</v>
      </c>
      <c r="H54" s="5" t="s">
        <v>147</v>
      </c>
      <c r="I54" s="5">
        <f>VLOOKUP($A54,'[1]CAS table SpeciesStock'!$C$5:$J$79,8,FALSE)</f>
        <v>3</v>
      </c>
      <c r="J54" s="5" t="s">
        <v>156</v>
      </c>
      <c r="K54" s="2" t="s">
        <v>209</v>
      </c>
      <c r="L54" s="2" t="s">
        <v>36</v>
      </c>
      <c r="N54" s="6">
        <v>47.348700000000001</v>
      </c>
      <c r="O54" s="6">
        <v>-124.29730000000001</v>
      </c>
    </row>
    <row r="55" spans="1:15" ht="12.75" customHeight="1" x14ac:dyDescent="0.25">
      <c r="A55" s="2" t="s">
        <v>111</v>
      </c>
      <c r="B55" s="2" t="s">
        <v>112</v>
      </c>
      <c r="C55" s="2" t="s">
        <v>180</v>
      </c>
      <c r="D55" s="2">
        <v>2</v>
      </c>
      <c r="E55" s="2">
        <v>4</v>
      </c>
      <c r="F55" s="2">
        <v>6</v>
      </c>
      <c r="G55" s="5">
        <f>VLOOKUP($A55,'[1]CAS table SpeciesStock'!$C$5:$J$79,7,FALSE)</f>
        <v>0</v>
      </c>
      <c r="H55" s="5" t="s">
        <v>147</v>
      </c>
      <c r="I55" s="5">
        <f>VLOOKUP($A55,'[1]CAS table SpeciesStock'!$C$5:$J$79,8,FALSE)</f>
        <v>3</v>
      </c>
      <c r="J55" s="5" t="s">
        <v>156</v>
      </c>
      <c r="K55" s="2" t="s">
        <v>209</v>
      </c>
      <c r="L55" s="2" t="s">
        <v>36</v>
      </c>
      <c r="N55" s="6">
        <v>47.542499999999997</v>
      </c>
      <c r="O55" s="6">
        <v>-124.3539</v>
      </c>
    </row>
    <row r="56" spans="1:15" ht="12.75" customHeight="1" x14ac:dyDescent="0.25">
      <c r="A56" s="2" t="s">
        <v>24</v>
      </c>
      <c r="B56" s="1" t="s">
        <v>212</v>
      </c>
      <c r="C56" s="2" t="s">
        <v>146</v>
      </c>
      <c r="D56" s="2">
        <v>2</v>
      </c>
      <c r="E56" s="2">
        <v>4</v>
      </c>
      <c r="F56" s="2">
        <v>6</v>
      </c>
      <c r="G56" s="5">
        <f>VLOOKUP($A56,'[1]CAS table SpeciesStock'!$C$5:$J$79,7,FALSE)</f>
        <v>0</v>
      </c>
      <c r="H56" s="5" t="s">
        <v>147</v>
      </c>
      <c r="I56" s="5">
        <f>VLOOKUP($A56,'[1]CAS table SpeciesStock'!$C$5:$J$79,8,FALSE)</f>
        <v>3</v>
      </c>
      <c r="J56" s="5" t="s">
        <v>156</v>
      </c>
      <c r="K56" s="2" t="s">
        <v>159</v>
      </c>
      <c r="L56" s="2" t="s">
        <v>3</v>
      </c>
      <c r="M56" s="2" t="s">
        <v>150</v>
      </c>
      <c r="N56" s="6">
        <v>50.037646000000002</v>
      </c>
      <c r="O56" s="6">
        <v>-125.29470999999999</v>
      </c>
    </row>
    <row r="57" spans="1:15" ht="12.75" customHeight="1" x14ac:dyDescent="0.25">
      <c r="A57" s="2" t="s">
        <v>26</v>
      </c>
      <c r="B57" s="1" t="s">
        <v>213</v>
      </c>
      <c r="C57" s="2" t="s">
        <v>146</v>
      </c>
      <c r="D57" s="2">
        <v>2</v>
      </c>
      <c r="E57" s="2">
        <v>4</v>
      </c>
      <c r="F57" s="2">
        <v>5</v>
      </c>
      <c r="G57" s="5">
        <f>VLOOKUP($A57,'[1]CAS table SpeciesStock'!$C$5:$J$79,7,FALSE)</f>
        <v>0</v>
      </c>
      <c r="H57" s="5" t="s">
        <v>147</v>
      </c>
      <c r="I57" s="5">
        <f>VLOOKUP($A57,'[1]CAS table SpeciesStock'!$C$5:$J$79,8,FALSE)</f>
        <v>3</v>
      </c>
      <c r="J57" s="5" t="s">
        <v>156</v>
      </c>
      <c r="K57" s="2" t="s">
        <v>214</v>
      </c>
      <c r="L57" s="2" t="s">
        <v>3</v>
      </c>
      <c r="M57" s="2" t="s">
        <v>150</v>
      </c>
      <c r="N57" s="6">
        <v>49.246175999999998</v>
      </c>
      <c r="O57" s="6">
        <v>-124.820148</v>
      </c>
    </row>
    <row r="58" spans="1:15" ht="12.75" customHeight="1" x14ac:dyDescent="0.25">
      <c r="A58" s="2" t="s">
        <v>63</v>
      </c>
      <c r="B58" s="2" t="s">
        <v>64</v>
      </c>
      <c r="C58" s="2" t="s">
        <v>180</v>
      </c>
      <c r="D58" s="2">
        <v>2</v>
      </c>
      <c r="E58" s="2">
        <v>4</v>
      </c>
      <c r="F58" s="2">
        <v>5</v>
      </c>
      <c r="G58" s="5">
        <f>VLOOKUP($A58,'[1]CAS table SpeciesStock'!$C$5:$J$79,7,FALSE)</f>
        <v>0</v>
      </c>
      <c r="H58" s="5" t="s">
        <v>147</v>
      </c>
      <c r="I58" s="5">
        <f>VLOOKUP($A58,'[1]CAS table SpeciesStock'!$C$5:$J$79,8,FALSE)</f>
        <v>3</v>
      </c>
      <c r="J58" s="5" t="s">
        <v>156</v>
      </c>
      <c r="K58" s="2" t="s">
        <v>202</v>
      </c>
      <c r="L58" s="2" t="s">
        <v>36</v>
      </c>
      <c r="N58" s="6">
        <v>48.556399999999996</v>
      </c>
      <c r="O58" s="6">
        <v>-122.4605</v>
      </c>
    </row>
    <row r="59" spans="1:15" ht="12.75" customHeight="1" x14ac:dyDescent="0.25">
      <c r="A59" s="2" t="s">
        <v>28</v>
      </c>
      <c r="B59" s="1" t="s">
        <v>215</v>
      </c>
      <c r="C59" s="2" t="s">
        <v>146</v>
      </c>
      <c r="D59" s="2">
        <v>2</v>
      </c>
      <c r="E59" s="2">
        <v>4</v>
      </c>
      <c r="F59" s="2">
        <v>5</v>
      </c>
      <c r="G59" s="5">
        <f>VLOOKUP($A59,'[1]CAS table SpeciesStock'!$C$5:$J$79,7,FALSE)</f>
        <v>0</v>
      </c>
      <c r="H59" s="5" t="s">
        <v>147</v>
      </c>
      <c r="I59" s="5">
        <f>VLOOKUP($A59,'[1]CAS table SpeciesStock'!$C$5:$J$79,8,FALSE)</f>
        <v>2</v>
      </c>
      <c r="J59" s="5" t="s">
        <v>148</v>
      </c>
      <c r="K59" s="2" t="s">
        <v>172</v>
      </c>
      <c r="L59" s="2" t="s">
        <v>3</v>
      </c>
      <c r="M59" s="2" t="s">
        <v>150</v>
      </c>
      <c r="N59" s="6">
        <v>50.721418999999997</v>
      </c>
      <c r="O59" s="6">
        <v>-119.046825</v>
      </c>
    </row>
    <row r="60" spans="1:15" ht="12.75" customHeight="1" x14ac:dyDescent="0.25">
      <c r="A60" s="2" t="s">
        <v>216</v>
      </c>
      <c r="B60" s="2" t="s">
        <v>217</v>
      </c>
      <c r="C60" s="2" t="s">
        <v>146</v>
      </c>
      <c r="D60" s="2">
        <v>2</v>
      </c>
      <c r="E60" s="2">
        <v>4</v>
      </c>
      <c r="F60" s="2">
        <v>6</v>
      </c>
      <c r="G60" s="5">
        <v>1</v>
      </c>
      <c r="H60" s="5" t="s">
        <v>138</v>
      </c>
      <c r="I60" s="5">
        <f>VLOOKUP($A60,'[1]CAS table SpeciesStock'!$C$5:$J$79,8,FALSE)</f>
        <v>2</v>
      </c>
      <c r="J60" s="5" t="s">
        <v>148</v>
      </c>
      <c r="K60" s="2" t="s">
        <v>196</v>
      </c>
      <c r="L60" s="2" t="s">
        <v>3</v>
      </c>
      <c r="M60" s="2" t="s">
        <v>152</v>
      </c>
      <c r="N60" s="6">
        <v>54.520958999999998</v>
      </c>
      <c r="O60" s="6">
        <v>-128.66089199999999</v>
      </c>
    </row>
    <row r="61" spans="1:15" ht="12.75" customHeight="1" x14ac:dyDescent="0.25">
      <c r="A61" s="2" t="s">
        <v>65</v>
      </c>
      <c r="B61" s="2" t="s">
        <v>66</v>
      </c>
      <c r="C61" s="2" t="s">
        <v>180</v>
      </c>
      <c r="D61" s="2">
        <v>2</v>
      </c>
      <c r="E61" s="2">
        <v>4</v>
      </c>
      <c r="F61" s="2">
        <v>5</v>
      </c>
      <c r="G61" s="10">
        <v>0</v>
      </c>
      <c r="H61" s="5" t="s">
        <v>147</v>
      </c>
      <c r="I61" s="5">
        <f>VLOOKUP($A61,'[1]CAS table SpeciesStock'!$C$5:$J$79,8,FALSE)</f>
        <v>1</v>
      </c>
      <c r="J61" s="5" t="s">
        <v>139</v>
      </c>
      <c r="K61" s="2" t="s">
        <v>202</v>
      </c>
      <c r="L61" s="2" t="s">
        <v>36</v>
      </c>
      <c r="N61" s="6">
        <v>48.387300000000003</v>
      </c>
      <c r="O61" s="6">
        <v>-122.3686</v>
      </c>
    </row>
    <row r="62" spans="1:15" ht="12.75" customHeight="1" x14ac:dyDescent="0.25">
      <c r="A62" s="2" t="s">
        <v>67</v>
      </c>
      <c r="B62" s="2" t="s">
        <v>68</v>
      </c>
      <c r="C62" s="2" t="s">
        <v>180</v>
      </c>
      <c r="D62" s="2">
        <v>2</v>
      </c>
      <c r="E62" s="2">
        <v>4</v>
      </c>
      <c r="F62" s="2">
        <v>5</v>
      </c>
      <c r="G62" s="5">
        <f>VLOOKUP($A62,'[1]CAS table SpeciesStock'!$C$5:$J$79,7,FALSE)</f>
        <v>1</v>
      </c>
      <c r="H62" s="5" t="s">
        <v>138</v>
      </c>
      <c r="I62" s="5">
        <f>VLOOKUP($A62,'[1]CAS table SpeciesStock'!$C$5:$J$79,8,FALSE)</f>
        <v>1</v>
      </c>
      <c r="J62" s="5" t="s">
        <v>139</v>
      </c>
      <c r="K62" s="2" t="s">
        <v>202</v>
      </c>
      <c r="L62" s="2" t="s">
        <v>36</v>
      </c>
      <c r="N62" s="6">
        <v>48.387300000000003</v>
      </c>
      <c r="O62" s="6">
        <v>-122.3686</v>
      </c>
    </row>
    <row r="63" spans="1:15" ht="12.75" customHeight="1" x14ac:dyDescent="0.25">
      <c r="A63" s="2" t="s">
        <v>69</v>
      </c>
      <c r="B63" s="2" t="s">
        <v>70</v>
      </c>
      <c r="C63" s="2" t="s">
        <v>180</v>
      </c>
      <c r="D63" s="2">
        <v>2</v>
      </c>
      <c r="E63" s="2">
        <v>4</v>
      </c>
      <c r="F63" s="2">
        <v>5</v>
      </c>
      <c r="G63" s="5">
        <f>VLOOKUP($A63,'[1]CAS table SpeciesStock'!$C$5:$J$79,7,FALSE)</f>
        <v>0</v>
      </c>
      <c r="H63" s="5" t="s">
        <v>147</v>
      </c>
      <c r="I63" s="5">
        <v>2</v>
      </c>
      <c r="J63" s="5" t="s">
        <v>148</v>
      </c>
      <c r="K63" s="2" t="s">
        <v>202</v>
      </c>
      <c r="L63" s="2" t="s">
        <v>36</v>
      </c>
      <c r="M63" s="2" t="s">
        <v>218</v>
      </c>
      <c r="N63" s="6">
        <v>48.017299999999999</v>
      </c>
      <c r="O63" s="6">
        <v>-122.18980000000001</v>
      </c>
    </row>
    <row r="64" spans="1:15" ht="12.75" customHeight="1" x14ac:dyDescent="0.25">
      <c r="A64" s="2" t="s">
        <v>71</v>
      </c>
      <c r="B64" s="2" t="s">
        <v>72</v>
      </c>
      <c r="C64" s="2" t="s">
        <v>180</v>
      </c>
      <c r="D64" s="2">
        <v>2</v>
      </c>
      <c r="E64" s="2">
        <v>4</v>
      </c>
      <c r="F64" s="2">
        <v>6</v>
      </c>
      <c r="G64" s="5">
        <f>VLOOKUP($A64,'[1]CAS table SpeciesStock'!$C$5:$J$79,7,FALSE)</f>
        <v>0</v>
      </c>
      <c r="H64" s="5" t="s">
        <v>147</v>
      </c>
      <c r="I64" s="5">
        <f>VLOOKUP($A64,'[1]CAS table SpeciesStock'!$C$5:$J$79,8,FALSE)</f>
        <v>3</v>
      </c>
      <c r="J64" s="5" t="s">
        <v>156</v>
      </c>
      <c r="K64" s="2" t="s">
        <v>209</v>
      </c>
      <c r="L64" s="2" t="s">
        <v>36</v>
      </c>
      <c r="M64" s="2" t="s">
        <v>219</v>
      </c>
      <c r="N64" s="6">
        <v>48.3215</v>
      </c>
      <c r="O64" s="6">
        <v>-124.6572</v>
      </c>
    </row>
    <row r="65" spans="1:17" ht="12.75" customHeight="1" x14ac:dyDescent="0.25">
      <c r="A65" s="2" t="s">
        <v>73</v>
      </c>
      <c r="B65" s="2" t="s">
        <v>74</v>
      </c>
      <c r="C65" s="2" t="s">
        <v>155</v>
      </c>
      <c r="D65" s="2">
        <v>2</v>
      </c>
      <c r="E65" s="2">
        <v>4</v>
      </c>
      <c r="F65" s="2">
        <v>5</v>
      </c>
      <c r="G65" s="5">
        <f>VLOOKUP($A65,'[1]CAS table SpeciesStock'!$C$5:$J$79,7,FALSE)</f>
        <v>0</v>
      </c>
      <c r="H65" s="5" t="s">
        <v>147</v>
      </c>
      <c r="I65" s="5">
        <f>VLOOKUP($A65,'[1]CAS table SpeciesStock'!$C$5:$J$79,8,FALSE)</f>
        <v>3</v>
      </c>
      <c r="J65" s="5" t="s">
        <v>156</v>
      </c>
      <c r="K65" s="2" t="s">
        <v>220</v>
      </c>
      <c r="L65" s="2" t="s">
        <v>36</v>
      </c>
      <c r="N65" s="6">
        <v>46.215000000000003</v>
      </c>
      <c r="O65" s="6">
        <v>-123.86199999999999</v>
      </c>
    </row>
    <row r="66" spans="1:17" ht="12.75" customHeight="1" x14ac:dyDescent="0.25">
      <c r="A66" s="2" t="s">
        <v>75</v>
      </c>
      <c r="B66" s="2" t="s">
        <v>76</v>
      </c>
      <c r="C66" s="2" t="s">
        <v>180</v>
      </c>
      <c r="D66" s="2">
        <v>2</v>
      </c>
      <c r="E66" s="2">
        <v>4</v>
      </c>
      <c r="F66" s="2">
        <v>5</v>
      </c>
      <c r="G66" s="5">
        <f>VLOOKUP($A66,'[1]CAS table SpeciesStock'!$C$5:$J$79,7,FALSE)</f>
        <v>0</v>
      </c>
      <c r="H66" s="5" t="s">
        <v>147</v>
      </c>
      <c r="I66" s="5">
        <f>VLOOKUP($A66,'[1]CAS table SpeciesStock'!$C$5:$J$79,8,FALSE)</f>
        <v>3</v>
      </c>
      <c r="J66" s="5" t="s">
        <v>156</v>
      </c>
      <c r="K66" s="2" t="s">
        <v>186</v>
      </c>
      <c r="L66" s="2" t="s">
        <v>36</v>
      </c>
      <c r="N66" s="6">
        <v>47.0261</v>
      </c>
      <c r="O66" s="6">
        <v>-122.9068</v>
      </c>
    </row>
    <row r="67" spans="1:17" ht="12.75" customHeight="1" x14ac:dyDescent="0.25">
      <c r="A67" s="2" t="s">
        <v>77</v>
      </c>
      <c r="B67" s="2" t="s">
        <v>78</v>
      </c>
      <c r="C67" s="2" t="s">
        <v>180</v>
      </c>
      <c r="D67" s="2">
        <v>2</v>
      </c>
      <c r="E67" s="2">
        <v>4</v>
      </c>
      <c r="F67" s="2">
        <v>5</v>
      </c>
      <c r="G67" s="5">
        <v>1</v>
      </c>
      <c r="H67" s="5" t="s">
        <v>138</v>
      </c>
      <c r="I67" s="5">
        <f>VLOOKUP($A67,'[1]CAS table SpeciesStock'!$C$5:$J$79,8,FALSE)</f>
        <v>3</v>
      </c>
      <c r="J67" s="5" t="s">
        <v>156</v>
      </c>
      <c r="K67" s="2" t="s">
        <v>186</v>
      </c>
      <c r="L67" s="2" t="s">
        <v>36</v>
      </c>
      <c r="N67" s="6">
        <v>47.567599999999999</v>
      </c>
      <c r="O67" s="6">
        <v>-122.3486</v>
      </c>
    </row>
    <row r="68" spans="1:17" ht="12.75" customHeight="1" x14ac:dyDescent="0.25">
      <c r="A68" s="2" t="s">
        <v>79</v>
      </c>
      <c r="B68" s="2" t="s">
        <v>80</v>
      </c>
      <c r="C68" s="2" t="s">
        <v>180</v>
      </c>
      <c r="D68" s="2">
        <v>2</v>
      </c>
      <c r="E68" s="2">
        <v>4</v>
      </c>
      <c r="F68" s="2">
        <v>5</v>
      </c>
      <c r="G68" s="5">
        <f>VLOOKUP($A68,'[1]CAS table SpeciesStock'!$C$5:$J$79,7,FALSE)</f>
        <v>0</v>
      </c>
      <c r="H68" s="5" t="s">
        <v>147</v>
      </c>
      <c r="I68" s="5">
        <f>VLOOKUP($A68,'[1]CAS table SpeciesStock'!$C$5:$J$79,8,FALSE)</f>
        <v>3</v>
      </c>
      <c r="J68" s="5" t="s">
        <v>156</v>
      </c>
      <c r="K68" s="2" t="s">
        <v>186</v>
      </c>
      <c r="L68" s="2" t="s">
        <v>36</v>
      </c>
      <c r="N68" s="6">
        <v>47.197200000000002</v>
      </c>
      <c r="O68" s="6">
        <v>-122.89530000000001</v>
      </c>
    </row>
    <row r="69" spans="1:17" ht="12.75" customHeight="1" x14ac:dyDescent="0.25">
      <c r="A69" s="2" t="s">
        <v>81</v>
      </c>
      <c r="B69" s="2" t="s">
        <v>82</v>
      </c>
      <c r="C69" s="2" t="s">
        <v>178</v>
      </c>
      <c r="D69" s="2">
        <v>2</v>
      </c>
      <c r="E69" s="2">
        <v>4</v>
      </c>
      <c r="F69" s="2">
        <v>6</v>
      </c>
      <c r="G69" s="5">
        <f>VLOOKUP($A69,'[1]CAS table SpeciesStock'!$C$5:$J$79,7,FALSE)</f>
        <v>0</v>
      </c>
      <c r="H69" s="5" t="s">
        <v>147</v>
      </c>
      <c r="I69" s="5">
        <f>VLOOKUP($A69,'[1]CAS table SpeciesStock'!$C$5:$J$79,8,FALSE)</f>
        <v>3</v>
      </c>
      <c r="J69" s="5" t="s">
        <v>156</v>
      </c>
      <c r="K69" s="2" t="s">
        <v>179</v>
      </c>
      <c r="L69" s="2" t="s">
        <v>36</v>
      </c>
      <c r="N69" s="6">
        <v>45.047800000000002</v>
      </c>
      <c r="O69" s="6">
        <v>-124.0061</v>
      </c>
    </row>
    <row r="70" spans="1:17" ht="12.75" customHeight="1" x14ac:dyDescent="0.25">
      <c r="A70" s="2" t="s">
        <v>83</v>
      </c>
      <c r="B70" s="2" t="s">
        <v>84</v>
      </c>
      <c r="C70" s="2" t="s">
        <v>180</v>
      </c>
      <c r="D70" s="2">
        <v>2</v>
      </c>
      <c r="E70" s="2">
        <v>4</v>
      </c>
      <c r="F70" s="2">
        <v>5</v>
      </c>
      <c r="G70" s="5">
        <f>VLOOKUP($A70,'[1]CAS table SpeciesStock'!$C$5:$J$79,7,FALSE)</f>
        <v>0</v>
      </c>
      <c r="H70" s="5" t="s">
        <v>147</v>
      </c>
      <c r="I70" s="5">
        <f>VLOOKUP($A70,'[1]CAS table SpeciesStock'!$C$5:$J$79,8,FALSE)</f>
        <v>2</v>
      </c>
      <c r="J70" s="5" t="s">
        <v>148</v>
      </c>
      <c r="K70" s="2" t="s">
        <v>202</v>
      </c>
      <c r="L70" s="2" t="s">
        <v>36</v>
      </c>
      <c r="N70" s="6">
        <v>48.387300000000003</v>
      </c>
      <c r="O70" s="6">
        <v>-122.3686</v>
      </c>
    </row>
    <row r="71" spans="1:17" ht="12.75" customHeight="1" x14ac:dyDescent="0.25">
      <c r="A71" s="2" t="s">
        <v>114</v>
      </c>
      <c r="B71" s="2" t="s">
        <v>221</v>
      </c>
      <c r="C71" s="2" t="s">
        <v>137</v>
      </c>
      <c r="D71" s="2">
        <v>3</v>
      </c>
      <c r="E71" s="2">
        <v>5</v>
      </c>
      <c r="F71" s="2">
        <v>6</v>
      </c>
      <c r="G71" s="5">
        <f>VLOOKUP($A71,'[1]CAS table SpeciesStock'!$C$5:$J$79,7,FALSE)</f>
        <v>1</v>
      </c>
      <c r="H71" s="5" t="s">
        <v>138</v>
      </c>
      <c r="I71" s="5">
        <f>VLOOKUP($A71,'[1]CAS table SpeciesStock'!$C$5:$J$79,8,FALSE)</f>
        <v>1</v>
      </c>
      <c r="J71" s="5" t="s">
        <v>139</v>
      </c>
      <c r="K71" s="2" t="s">
        <v>222</v>
      </c>
      <c r="L71" s="2" t="s">
        <v>36</v>
      </c>
      <c r="M71" s="2" t="s">
        <v>165</v>
      </c>
      <c r="N71" s="6">
        <v>56.691000000000003</v>
      </c>
      <c r="O71" s="6">
        <v>-132.21299999999999</v>
      </c>
    </row>
    <row r="72" spans="1:17" ht="12.75" customHeight="1" x14ac:dyDescent="0.25">
      <c r="A72" s="9" t="s">
        <v>85</v>
      </c>
      <c r="B72" s="9" t="s">
        <v>223</v>
      </c>
      <c r="C72" s="2" t="s">
        <v>180</v>
      </c>
      <c r="D72" s="9">
        <v>2</v>
      </c>
      <c r="E72" s="9">
        <v>4</v>
      </c>
      <c r="F72" s="9">
        <v>5</v>
      </c>
      <c r="G72" s="10">
        <f>VLOOKUP($A72,'[1]CAS table SpeciesStock'!$C$5:$J$79,7,FALSE)</f>
        <v>0</v>
      </c>
      <c r="H72" s="5" t="s">
        <v>147</v>
      </c>
      <c r="I72" s="10">
        <v>2</v>
      </c>
      <c r="J72" s="5" t="s">
        <v>148</v>
      </c>
      <c r="K72" s="2" t="s">
        <v>202</v>
      </c>
      <c r="L72" s="2" t="s">
        <v>36</v>
      </c>
      <c r="M72" s="2" t="s">
        <v>224</v>
      </c>
      <c r="N72" s="6">
        <v>48.238100000000003</v>
      </c>
      <c r="O72" s="6">
        <v>-122.3767</v>
      </c>
    </row>
    <row r="73" spans="1:17" ht="12.75" customHeight="1" x14ac:dyDescent="0.25">
      <c r="A73" s="2" t="s">
        <v>87</v>
      </c>
      <c r="B73" s="2" t="s">
        <v>88</v>
      </c>
      <c r="C73" s="2" t="s">
        <v>155</v>
      </c>
      <c r="D73" s="2">
        <v>2</v>
      </c>
      <c r="E73" s="2">
        <v>4</v>
      </c>
      <c r="F73" s="2">
        <v>5</v>
      </c>
      <c r="G73" s="5">
        <f>VLOOKUP($A73,'[1]CAS table SpeciesStock'!$C$5:$J$79,7,FALSE)</f>
        <v>0</v>
      </c>
      <c r="H73" s="5" t="s">
        <v>147</v>
      </c>
      <c r="I73" s="5">
        <f>VLOOKUP($A73,'[1]CAS table SpeciesStock'!$C$5:$J$79,8,FALSE)</f>
        <v>2</v>
      </c>
      <c r="J73" s="5" t="s">
        <v>148</v>
      </c>
      <c r="K73" s="2" t="s">
        <v>189</v>
      </c>
      <c r="L73" s="2" t="s">
        <v>36</v>
      </c>
      <c r="M73" s="2" t="s">
        <v>225</v>
      </c>
      <c r="N73" s="6">
        <v>46.215000000000003</v>
      </c>
      <c r="O73" s="6">
        <v>-123.86199999999999</v>
      </c>
    </row>
    <row r="74" spans="1:17" ht="12.75" customHeight="1" x14ac:dyDescent="0.25">
      <c r="A74" s="2" t="s">
        <v>116</v>
      </c>
      <c r="B74" s="2" t="s">
        <v>117</v>
      </c>
      <c r="C74" s="2" t="s">
        <v>137</v>
      </c>
      <c r="D74" s="2">
        <v>3</v>
      </c>
      <c r="E74" s="2">
        <v>5</v>
      </c>
      <c r="F74" s="2">
        <v>6</v>
      </c>
      <c r="G74" s="5">
        <f>VLOOKUP($A74,'[1]CAS table SpeciesStock'!$C$5:$J$79,7,FALSE)</f>
        <v>1</v>
      </c>
      <c r="H74" s="5" t="s">
        <v>138</v>
      </c>
      <c r="I74" s="5">
        <f>VLOOKUP($A74,'[1]CAS table SpeciesStock'!$C$5:$J$79,8,FALSE)</f>
        <v>1</v>
      </c>
      <c r="J74" s="5" t="s">
        <v>139</v>
      </c>
      <c r="K74" s="2" t="s">
        <v>222</v>
      </c>
      <c r="L74" s="2" t="s">
        <v>36</v>
      </c>
      <c r="M74" s="2" t="s">
        <v>165</v>
      </c>
      <c r="N74" s="6">
        <v>58.419899999999998</v>
      </c>
      <c r="O74" s="6">
        <v>-133.99709999999999</v>
      </c>
    </row>
    <row r="75" spans="1:17" ht="12.75" customHeight="1" x14ac:dyDescent="0.25">
      <c r="A75" s="9" t="s">
        <v>118</v>
      </c>
      <c r="B75" s="9" t="s">
        <v>119</v>
      </c>
      <c r="C75" s="9" t="s">
        <v>137</v>
      </c>
      <c r="D75" s="9">
        <v>3</v>
      </c>
      <c r="E75" s="9">
        <v>5</v>
      </c>
      <c r="F75" s="9">
        <v>6</v>
      </c>
      <c r="G75" s="10">
        <f>VLOOKUP($A75,'[1]CAS table SpeciesStock'!$C$5:$J$79,7,FALSE)</f>
        <v>1</v>
      </c>
      <c r="H75" s="10" t="s">
        <v>138</v>
      </c>
      <c r="I75" s="10">
        <f>VLOOKUP($A75,'[1]CAS table SpeciesStock'!$C$5:$J$79,8,FALSE)</f>
        <v>1</v>
      </c>
      <c r="J75" s="10" t="s">
        <v>139</v>
      </c>
      <c r="K75" s="9" t="s">
        <v>140</v>
      </c>
      <c r="L75" s="9" t="s">
        <v>36</v>
      </c>
      <c r="M75" s="9" t="s">
        <v>165</v>
      </c>
      <c r="N75" s="11">
        <v>56.077199999999998</v>
      </c>
      <c r="O75" s="11">
        <v>-131.0753</v>
      </c>
    </row>
    <row r="76" spans="1:17" ht="12.75" customHeight="1" x14ac:dyDescent="0.25">
      <c r="A76" s="2" t="s">
        <v>89</v>
      </c>
      <c r="B76" s="2" t="s">
        <v>226</v>
      </c>
      <c r="C76" s="2" t="s">
        <v>155</v>
      </c>
      <c r="D76" s="2">
        <v>2</v>
      </c>
      <c r="E76" s="2">
        <v>4</v>
      </c>
      <c r="F76" s="2">
        <v>5</v>
      </c>
      <c r="G76" s="5">
        <f>VLOOKUP($A76,'[1]CAS table SpeciesStock'!$C$5:$J$79,7,FALSE)</f>
        <v>0</v>
      </c>
      <c r="H76" s="5" t="s">
        <v>147</v>
      </c>
      <c r="I76" s="5">
        <f>VLOOKUP($A76,'[1]CAS table SpeciesStock'!$C$5:$J$79,8,FALSE)</f>
        <v>3</v>
      </c>
      <c r="J76" s="5" t="s">
        <v>156</v>
      </c>
      <c r="K76" s="2" t="s">
        <v>189</v>
      </c>
      <c r="L76" s="2" t="s">
        <v>36</v>
      </c>
      <c r="N76" s="6">
        <v>46.215000000000003</v>
      </c>
      <c r="O76" s="6">
        <v>-123.86199999999999</v>
      </c>
    </row>
    <row r="77" spans="1:17" ht="12.75" customHeight="1" x14ac:dyDescent="0.25">
      <c r="A77" s="2" t="s">
        <v>91</v>
      </c>
      <c r="B77" s="2" t="s">
        <v>92</v>
      </c>
      <c r="C77" s="2" t="s">
        <v>180</v>
      </c>
      <c r="D77" s="2">
        <v>2</v>
      </c>
      <c r="E77" s="2">
        <v>4</v>
      </c>
      <c r="F77" s="2">
        <v>5</v>
      </c>
      <c r="G77" s="5">
        <f>VLOOKUP($A77,'[1]CAS table SpeciesStock'!$C$5:$J$79,7,FALSE)</f>
        <v>0</v>
      </c>
      <c r="H77" s="5" t="s">
        <v>147</v>
      </c>
      <c r="I77" s="5">
        <f>VLOOKUP($A77,'[1]CAS table SpeciesStock'!$C$5:$J$79,8,FALSE)</f>
        <v>3</v>
      </c>
      <c r="J77" s="5" t="s">
        <v>156</v>
      </c>
      <c r="K77" s="2" t="s">
        <v>186</v>
      </c>
      <c r="L77" s="2" t="s">
        <v>36</v>
      </c>
      <c r="N77" s="6">
        <v>47.6691</v>
      </c>
      <c r="O77" s="6">
        <v>-122.40600000000001</v>
      </c>
    </row>
    <row r="78" spans="1:17" ht="12.75" customHeight="1" x14ac:dyDescent="0.25">
      <c r="A78" s="2" t="s">
        <v>227</v>
      </c>
      <c r="B78" s="2" t="s">
        <v>228</v>
      </c>
      <c r="C78" s="2" t="s">
        <v>155</v>
      </c>
      <c r="D78" s="2">
        <v>2</v>
      </c>
      <c r="E78" s="2">
        <v>4</v>
      </c>
      <c r="F78" s="2">
        <v>5</v>
      </c>
      <c r="G78" s="5">
        <f>VLOOKUP($A78,'[1]CAS table SpeciesStock'!$C$5:$J$79,7,FALSE)</f>
        <v>0</v>
      </c>
      <c r="H78" s="5" t="s">
        <v>147</v>
      </c>
      <c r="I78" s="5">
        <f>VLOOKUP($A78,'[1]CAS table SpeciesStock'!$C$5:$J$79,8,FALSE)</f>
        <v>3</v>
      </c>
      <c r="J78" s="5" t="s">
        <v>156</v>
      </c>
      <c r="K78" s="2" t="s">
        <v>157</v>
      </c>
      <c r="L78" s="2" t="s">
        <v>36</v>
      </c>
      <c r="N78" s="6">
        <v>46.215000000000003</v>
      </c>
      <c r="O78" s="6">
        <v>-123.86199999999999</v>
      </c>
    </row>
    <row r="79" spans="1:17" ht="12.75" customHeight="1" x14ac:dyDescent="0.25">
      <c r="A79" s="9" t="s">
        <v>229</v>
      </c>
      <c r="B79" s="9" t="s">
        <v>230</v>
      </c>
      <c r="C79" s="2" t="s">
        <v>180</v>
      </c>
      <c r="D79" s="9">
        <v>2</v>
      </c>
      <c r="E79" s="9">
        <v>4</v>
      </c>
      <c r="F79" s="9">
        <v>5</v>
      </c>
      <c r="G79" s="10">
        <v>0</v>
      </c>
      <c r="H79" s="5" t="s">
        <v>147</v>
      </c>
      <c r="I79" s="10">
        <f>VLOOKUP($A79,'[1]CAS table SpeciesStock'!$C$5:$J$79,8,FALSE)</f>
        <v>1</v>
      </c>
      <c r="J79" s="5" t="s">
        <v>139</v>
      </c>
      <c r="K79" s="2" t="s">
        <v>186</v>
      </c>
      <c r="L79" s="2" t="s">
        <v>36</v>
      </c>
      <c r="M79" s="2" t="s">
        <v>231</v>
      </c>
      <c r="N79" s="6">
        <v>47.250599999999999</v>
      </c>
      <c r="O79" s="6">
        <v>-122.4157</v>
      </c>
      <c r="Q79" s="12"/>
    </row>
    <row r="80" spans="1:17" ht="12.75" customHeight="1" x14ac:dyDescent="0.25">
      <c r="A80" s="9" t="s">
        <v>232</v>
      </c>
      <c r="B80" s="9" t="s">
        <v>233</v>
      </c>
      <c r="C80" s="2" t="s">
        <v>180</v>
      </c>
      <c r="D80" s="9">
        <v>2</v>
      </c>
      <c r="E80" s="9">
        <v>4</v>
      </c>
      <c r="F80" s="9">
        <v>5</v>
      </c>
      <c r="G80" s="10">
        <f>VLOOKUP($A80,'[1]CAS table SpeciesStock'!$C$5:$J$79,7,FALSE)</f>
        <v>1</v>
      </c>
      <c r="H80" s="5" t="s">
        <v>138</v>
      </c>
      <c r="I80" s="10">
        <f>VLOOKUP($A80,'[1]CAS table SpeciesStock'!$C$5:$J$79,8,FALSE)</f>
        <v>1</v>
      </c>
      <c r="J80" s="5" t="s">
        <v>139</v>
      </c>
      <c r="K80" s="2" t="s">
        <v>186</v>
      </c>
      <c r="L80" s="2" t="s">
        <v>36</v>
      </c>
      <c r="M80" s="2" t="s">
        <v>234</v>
      </c>
      <c r="N80" s="6">
        <v>47.250599999999999</v>
      </c>
      <c r="O80" s="6">
        <v>-122.4157</v>
      </c>
    </row>
    <row r="81" spans="1:15" ht="12.75" customHeight="1" x14ac:dyDescent="0.25">
      <c r="A81" s="2" t="s">
        <v>235</v>
      </c>
      <c r="B81" s="2" t="s">
        <v>236</v>
      </c>
      <c r="C81" s="2" t="s">
        <v>180</v>
      </c>
      <c r="D81" s="2">
        <v>2</v>
      </c>
      <c r="E81" s="2">
        <v>4</v>
      </c>
      <c r="F81" s="2">
        <v>5</v>
      </c>
      <c r="G81" s="5">
        <f>VLOOKUP($A81,'[1]CAS table SpeciesStock'!$C$5:$J$79,7,FALSE)</f>
        <v>1</v>
      </c>
      <c r="H81" s="5" t="s">
        <v>138</v>
      </c>
      <c r="I81" s="5">
        <f>VLOOKUP($A81,'[1]CAS table SpeciesStock'!$C$5:$J$79,8,FALSE)</f>
        <v>1</v>
      </c>
      <c r="J81" s="5" t="s">
        <v>139</v>
      </c>
      <c r="K81" s="2" t="s">
        <v>186</v>
      </c>
      <c r="L81" s="2" t="s">
        <v>36</v>
      </c>
      <c r="N81" s="6">
        <v>47.250599999999999</v>
      </c>
      <c r="O81" s="6">
        <v>-122.4157</v>
      </c>
    </row>
    <row r="82" spans="1:15" ht="12.75" customHeight="1" x14ac:dyDescent="0.25">
      <c r="A82" s="2" t="s">
        <v>93</v>
      </c>
      <c r="B82" s="2" t="s">
        <v>94</v>
      </c>
      <c r="C82" s="2" t="s">
        <v>180</v>
      </c>
      <c r="D82" s="2">
        <v>2</v>
      </c>
      <c r="E82" s="2">
        <v>4</v>
      </c>
      <c r="F82" s="2">
        <v>5</v>
      </c>
      <c r="G82" s="5">
        <f>VLOOKUP($A82,'[1]CAS table SpeciesStock'!$C$5:$J$79,7,FALSE)</f>
        <v>1</v>
      </c>
      <c r="H82" s="5" t="s">
        <v>138</v>
      </c>
      <c r="I82" s="5">
        <f>VLOOKUP($A82,'[1]CAS table SpeciesStock'!$C$5:$J$79,8,FALSE)</f>
        <v>1</v>
      </c>
      <c r="J82" s="5" t="s">
        <v>139</v>
      </c>
      <c r="K82" s="2" t="s">
        <v>186</v>
      </c>
      <c r="L82" s="2" t="s">
        <v>36</v>
      </c>
      <c r="N82" s="6">
        <v>47.250599999999999</v>
      </c>
      <c r="O82" s="6">
        <v>-122.4157</v>
      </c>
    </row>
    <row r="83" spans="1:15" ht="12.75" customHeight="1" x14ac:dyDescent="0.25">
      <c r="A83" s="2" t="s">
        <v>120</v>
      </c>
      <c r="B83" s="2" t="s">
        <v>121</v>
      </c>
      <c r="C83" s="2" t="s">
        <v>155</v>
      </c>
      <c r="D83" s="2">
        <v>3</v>
      </c>
      <c r="E83" s="2">
        <v>5</v>
      </c>
      <c r="F83" s="2">
        <v>6</v>
      </c>
      <c r="G83" s="5">
        <f>VLOOKUP($A83,'[1]CAS table SpeciesStock'!$C$5:$J$79,7,FALSE)</f>
        <v>1</v>
      </c>
      <c r="H83" s="5" t="s">
        <v>138</v>
      </c>
      <c r="I83" s="5">
        <f>VLOOKUP($A83,'[1]CAS table SpeciesStock'!$C$5:$J$79,8,FALSE)</f>
        <v>1</v>
      </c>
      <c r="J83" s="5" t="s">
        <v>139</v>
      </c>
      <c r="K83" s="2" t="s">
        <v>157</v>
      </c>
      <c r="L83" s="2" t="s">
        <v>36</v>
      </c>
      <c r="N83" s="6">
        <v>46.215000000000003</v>
      </c>
      <c r="O83" s="6">
        <v>-123.86199999999999</v>
      </c>
    </row>
  </sheetData>
  <autoFilter ref="A5:O83"/>
  <pageMargins left="0.75" right="0.75" top="1" bottom="1"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Sheet1</vt:lpstr>
      <vt:lpstr>Coh Anal Surv Rate Data</vt:lpstr>
      <vt:lpstr>Surv Rate summary (stock, OEY)</vt:lpstr>
      <vt:lpstr>Surv Rate summary (stock, BY)</vt:lpstr>
      <vt:lpstr>Info on Coh Anal Stocks</vt:lpstr>
      <vt:lpstr>CWT Indicator Information 2015</vt:lpstr>
      <vt:lpstr>'CWT Indicator Information 2015'!SpeciesStock</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DFO</cp:lastModifiedBy>
  <dcterms:created xsi:type="dcterms:W3CDTF">2015-11-05T23:50:22Z</dcterms:created>
  <dcterms:modified xsi:type="dcterms:W3CDTF">2019-03-26T22:32:03Z</dcterms:modified>
</cp:coreProperties>
</file>