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mailunicundiedu-my.sharepoint.com/personal/jcgonzalezgalindo_ucundinamarca_edu_co/Documents/UDEC/SEMESTRE 6/INSTRUMENTACION/REVISTA INCUBADORA/"/>
    </mc:Choice>
  </mc:AlternateContent>
  <xr:revisionPtr revIDLastSave="579" documentId="13_ncr:1_{E16F869C-C9CF-4781-9038-D5C78A42DE21}" xr6:coauthVersionLast="47" xr6:coauthVersionMax="47" xr10:uidLastSave="{D4D4F430-C8B2-46FF-A3FE-0F4BADE1929C}"/>
  <bookViews>
    <workbookView xWindow="-120" yWindow="-120" windowWidth="20730" windowHeight="11160" firstSheet="2" activeTab="4" xr2:uid="{E2426970-2011-40D2-94BD-C4BE5894F812}"/>
  </bookViews>
  <sheets>
    <sheet name="ESPECIFICACIONES" sheetId="1" r:id="rId1"/>
    <sheet name="RANGO OPERACIÓN" sheetId="9" r:id="rId2"/>
    <sheet name="CALCULOS ONDAS" sheetId="2" r:id="rId3"/>
    <sheet name="NTC 10K" sheetId="3" r:id="rId4"/>
    <sheet name="DIVISOR DE VOLTAJE" sheetId="10" r:id="rId5"/>
    <sheet name="DIFERENCIA DE VOLTAJE" sheetId="6" r:id="rId6"/>
    <sheet name="ESP32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4" i="2"/>
  <c r="C2" i="2" s="1"/>
  <c r="E6" i="2"/>
  <c r="D2" i="2" l="1"/>
  <c r="G2" i="2" s="1"/>
  <c r="C105" i="2"/>
  <c r="D105" i="2" s="1"/>
  <c r="C97" i="2"/>
  <c r="D97" i="2" s="1"/>
  <c r="C89" i="2"/>
  <c r="D89" i="2" s="1"/>
  <c r="C81" i="2"/>
  <c r="D81" i="2" s="1"/>
  <c r="C73" i="2"/>
  <c r="D73" i="2" s="1"/>
  <c r="C65" i="2"/>
  <c r="D65" i="2" s="1"/>
  <c r="C57" i="2"/>
  <c r="D57" i="2" s="1"/>
  <c r="C49" i="2"/>
  <c r="D49" i="2" s="1"/>
  <c r="C41" i="2"/>
  <c r="D41" i="2" s="1"/>
  <c r="C33" i="2"/>
  <c r="D33" i="2" s="1"/>
  <c r="C25" i="2"/>
  <c r="D25" i="2" s="1"/>
  <c r="C17" i="2"/>
  <c r="D17" i="2" s="1"/>
  <c r="C9" i="2"/>
  <c r="D9" i="2" s="1"/>
  <c r="C108" i="2"/>
  <c r="D108" i="2" s="1"/>
  <c r="C100" i="2"/>
  <c r="D100" i="2" s="1"/>
  <c r="C92" i="2"/>
  <c r="D92" i="2" s="1"/>
  <c r="C84" i="2"/>
  <c r="D84" i="2" s="1"/>
  <c r="C76" i="2"/>
  <c r="D76" i="2" s="1"/>
  <c r="C68" i="2"/>
  <c r="D68" i="2" s="1"/>
  <c r="C60" i="2"/>
  <c r="D60" i="2" s="1"/>
  <c r="C52" i="2"/>
  <c r="D52" i="2" s="1"/>
  <c r="C48" i="2"/>
  <c r="D48" i="2" s="1"/>
  <c r="C44" i="2"/>
  <c r="D44" i="2" s="1"/>
  <c r="C36" i="2"/>
  <c r="D36" i="2" s="1"/>
  <c r="C28" i="2"/>
  <c r="D28" i="2" s="1"/>
  <c r="C20" i="2"/>
  <c r="D20" i="2" s="1"/>
  <c r="C12" i="2"/>
  <c r="D12" i="2" s="1"/>
  <c r="C4" i="2"/>
  <c r="D4" i="2" s="1"/>
  <c r="C107" i="2"/>
  <c r="D107" i="2" s="1"/>
  <c r="C99" i="2"/>
  <c r="D99" i="2" s="1"/>
  <c r="C87" i="2"/>
  <c r="D87" i="2" s="1"/>
  <c r="C79" i="2"/>
  <c r="D79" i="2" s="1"/>
  <c r="C71" i="2"/>
  <c r="D71" i="2" s="1"/>
  <c r="C59" i="2"/>
  <c r="D59" i="2" s="1"/>
  <c r="C3" i="2"/>
  <c r="D3" i="2" s="1"/>
  <c r="C109" i="2"/>
  <c r="D109" i="2" s="1"/>
  <c r="C101" i="2"/>
  <c r="D101" i="2" s="1"/>
  <c r="C93" i="2"/>
  <c r="D93" i="2" s="1"/>
  <c r="C85" i="2"/>
  <c r="D85" i="2" s="1"/>
  <c r="C77" i="2"/>
  <c r="D77" i="2" s="1"/>
  <c r="C69" i="2"/>
  <c r="D69" i="2" s="1"/>
  <c r="C61" i="2"/>
  <c r="D61" i="2" s="1"/>
  <c r="C53" i="2"/>
  <c r="D53" i="2" s="1"/>
  <c r="C45" i="2"/>
  <c r="D45" i="2" s="1"/>
  <c r="C37" i="2"/>
  <c r="D37" i="2" s="1"/>
  <c r="C29" i="2"/>
  <c r="D29" i="2" s="1"/>
  <c r="C21" i="2"/>
  <c r="D21" i="2" s="1"/>
  <c r="C13" i="2"/>
  <c r="D13" i="2" s="1"/>
  <c r="C5" i="2"/>
  <c r="D5" i="2" s="1"/>
  <c r="C104" i="2"/>
  <c r="D104" i="2" s="1"/>
  <c r="C96" i="2"/>
  <c r="D96" i="2" s="1"/>
  <c r="C88" i="2"/>
  <c r="D88" i="2" s="1"/>
  <c r="C80" i="2"/>
  <c r="D80" i="2" s="1"/>
  <c r="C72" i="2"/>
  <c r="D72" i="2" s="1"/>
  <c r="C64" i="2"/>
  <c r="D64" i="2" s="1"/>
  <c r="C56" i="2"/>
  <c r="D56" i="2" s="1"/>
  <c r="C40" i="2"/>
  <c r="D40" i="2" s="1"/>
  <c r="C32" i="2"/>
  <c r="D32" i="2" s="1"/>
  <c r="C24" i="2"/>
  <c r="D24" i="2" s="1"/>
  <c r="C16" i="2"/>
  <c r="D16" i="2" s="1"/>
  <c r="C8" i="2"/>
  <c r="D8" i="2" s="1"/>
  <c r="C111" i="2"/>
  <c r="D111" i="2" s="1"/>
  <c r="C103" i="2"/>
  <c r="D103" i="2" s="1"/>
  <c r="C95" i="2"/>
  <c r="D95" i="2" s="1"/>
  <c r="C91" i="2"/>
  <c r="D91" i="2" s="1"/>
  <c r="C83" i="2"/>
  <c r="D83" i="2" s="1"/>
  <c r="C75" i="2"/>
  <c r="D75" i="2" s="1"/>
  <c r="C67" i="2"/>
  <c r="D67" i="2" s="1"/>
  <c r="C63" i="2"/>
  <c r="D63" i="2" s="1"/>
  <c r="C55" i="2"/>
  <c r="D55" i="2" s="1"/>
  <c r="C51" i="2"/>
  <c r="D51" i="2" s="1"/>
  <c r="C47" i="2"/>
  <c r="D47" i="2" s="1"/>
  <c r="C43" i="2"/>
  <c r="D43" i="2" s="1"/>
  <c r="C39" i="2"/>
  <c r="D39" i="2" s="1"/>
  <c r="C35" i="2"/>
  <c r="D35" i="2" s="1"/>
  <c r="C31" i="2"/>
  <c r="D31" i="2" s="1"/>
  <c r="C27" i="2"/>
  <c r="D27" i="2" s="1"/>
  <c r="C23" i="2"/>
  <c r="D23" i="2" s="1"/>
  <c r="C19" i="2"/>
  <c r="D19" i="2" s="1"/>
  <c r="C15" i="2"/>
  <c r="D15" i="2" s="1"/>
  <c r="C11" i="2"/>
  <c r="D11" i="2" s="1"/>
  <c r="C7" i="2"/>
  <c r="D7" i="2" s="1"/>
  <c r="C110" i="2"/>
  <c r="D110" i="2" s="1"/>
  <c r="C106" i="2"/>
  <c r="D106" i="2" s="1"/>
  <c r="C102" i="2"/>
  <c r="D102" i="2" s="1"/>
  <c r="C98" i="2"/>
  <c r="D98" i="2" s="1"/>
  <c r="C94" i="2"/>
  <c r="D94" i="2" s="1"/>
  <c r="C90" i="2"/>
  <c r="D90" i="2" s="1"/>
  <c r="C86" i="2"/>
  <c r="D86" i="2" s="1"/>
  <c r="C82" i="2"/>
  <c r="D82" i="2" s="1"/>
  <c r="C78" i="2"/>
  <c r="D78" i="2" s="1"/>
  <c r="C74" i="2"/>
  <c r="D74" i="2" s="1"/>
  <c r="C70" i="2"/>
  <c r="D70" i="2" s="1"/>
  <c r="C66" i="2"/>
  <c r="D66" i="2" s="1"/>
  <c r="C62" i="2"/>
  <c r="D62" i="2" s="1"/>
  <c r="C58" i="2"/>
  <c r="D58" i="2" s="1"/>
  <c r="C54" i="2"/>
  <c r="D54" i="2" s="1"/>
  <c r="C50" i="2"/>
  <c r="D50" i="2" s="1"/>
  <c r="C46" i="2"/>
  <c r="D46" i="2" s="1"/>
  <c r="C42" i="2"/>
  <c r="D42" i="2" s="1"/>
  <c r="C38" i="2"/>
  <c r="D38" i="2" s="1"/>
  <c r="C34" i="2"/>
  <c r="D34" i="2" s="1"/>
  <c r="C30" i="2"/>
  <c r="D30" i="2" s="1"/>
  <c r="C26" i="2"/>
  <c r="D26" i="2" s="1"/>
  <c r="C22" i="2"/>
  <c r="D22" i="2" s="1"/>
  <c r="C18" i="2"/>
  <c r="D18" i="2" s="1"/>
  <c r="C14" i="2"/>
  <c r="D14" i="2" s="1"/>
  <c r="C10" i="2"/>
  <c r="D10" i="2" s="1"/>
  <c r="C6" i="2"/>
  <c r="D6" i="2" s="1"/>
  <c r="F10" i="2" l="1"/>
  <c r="G10" i="2"/>
  <c r="F26" i="2"/>
  <c r="G26" i="2"/>
  <c r="F42" i="2"/>
  <c r="G42" i="2"/>
  <c r="F58" i="2"/>
  <c r="G58" i="2"/>
  <c r="F74" i="2"/>
  <c r="G74" i="2"/>
  <c r="F90" i="2"/>
  <c r="G90" i="2"/>
  <c r="F106" i="2"/>
  <c r="G106" i="2"/>
  <c r="G15" i="2"/>
  <c r="F15" i="2"/>
  <c r="G31" i="2"/>
  <c r="F31" i="2"/>
  <c r="G47" i="2"/>
  <c r="F47" i="2"/>
  <c r="G67" i="2"/>
  <c r="F67" i="2"/>
  <c r="G95" i="2"/>
  <c r="F95" i="2"/>
  <c r="F16" i="2"/>
  <c r="G16" i="2"/>
  <c r="F56" i="2"/>
  <c r="G56" i="2"/>
  <c r="F88" i="2"/>
  <c r="G88" i="2"/>
  <c r="G13" i="2"/>
  <c r="F13" i="2"/>
  <c r="G45" i="2"/>
  <c r="F45" i="2"/>
  <c r="G77" i="2"/>
  <c r="F77" i="2"/>
  <c r="G109" i="2"/>
  <c r="F109" i="2"/>
  <c r="G79" i="2"/>
  <c r="F79" i="2"/>
  <c r="G4" i="2"/>
  <c r="F4" i="2"/>
  <c r="F36" i="2"/>
  <c r="G36" i="2"/>
  <c r="F60" i="2"/>
  <c r="G60" i="2"/>
  <c r="F92" i="2"/>
  <c r="G92" i="2"/>
  <c r="G17" i="2"/>
  <c r="F17" i="2"/>
  <c r="G49" i="2"/>
  <c r="F49" i="2"/>
  <c r="G81" i="2"/>
  <c r="F81" i="2"/>
  <c r="F14" i="2"/>
  <c r="G14" i="2"/>
  <c r="F30" i="2"/>
  <c r="G30" i="2"/>
  <c r="F46" i="2"/>
  <c r="G46" i="2"/>
  <c r="F62" i="2"/>
  <c r="G62" i="2"/>
  <c r="F78" i="2"/>
  <c r="G78" i="2"/>
  <c r="F94" i="2"/>
  <c r="G94" i="2"/>
  <c r="F110" i="2"/>
  <c r="G110" i="2"/>
  <c r="G19" i="2"/>
  <c r="F19" i="2"/>
  <c r="G35" i="2"/>
  <c r="F35" i="2"/>
  <c r="G51" i="2"/>
  <c r="F51" i="2"/>
  <c r="G75" i="2"/>
  <c r="H75" i="2" s="1"/>
  <c r="F75" i="2"/>
  <c r="G103" i="2"/>
  <c r="F103" i="2"/>
  <c r="F24" i="2"/>
  <c r="G24" i="2"/>
  <c r="F64" i="2"/>
  <c r="G64" i="2"/>
  <c r="G96" i="2"/>
  <c r="H96" i="2" s="1"/>
  <c r="F96" i="2"/>
  <c r="G21" i="2"/>
  <c r="F21" i="2"/>
  <c r="G53" i="2"/>
  <c r="F53" i="2"/>
  <c r="G85" i="2"/>
  <c r="F85" i="2"/>
  <c r="G3" i="2"/>
  <c r="H3" i="2" s="1"/>
  <c r="G87" i="2"/>
  <c r="F87" i="2"/>
  <c r="F12" i="2"/>
  <c r="G12" i="2"/>
  <c r="F44" i="2"/>
  <c r="G44" i="2"/>
  <c r="F68" i="2"/>
  <c r="G68" i="2"/>
  <c r="F100" i="2"/>
  <c r="G100" i="2"/>
  <c r="G25" i="2"/>
  <c r="F25" i="2"/>
  <c r="G57" i="2"/>
  <c r="F57" i="2"/>
  <c r="G89" i="2"/>
  <c r="H89" i="2" s="1"/>
  <c r="F89" i="2"/>
  <c r="F18" i="2"/>
  <c r="G18" i="2"/>
  <c r="H18" i="2" s="1"/>
  <c r="F34" i="2"/>
  <c r="G34" i="2"/>
  <c r="F50" i="2"/>
  <c r="G50" i="2"/>
  <c r="F66" i="2"/>
  <c r="G66" i="2"/>
  <c r="F82" i="2"/>
  <c r="G82" i="2"/>
  <c r="H82" i="2" s="1"/>
  <c r="F98" i="2"/>
  <c r="G98" i="2"/>
  <c r="G7" i="2"/>
  <c r="F7" i="2"/>
  <c r="G23" i="2"/>
  <c r="F23" i="2"/>
  <c r="G39" i="2"/>
  <c r="F39" i="2"/>
  <c r="G55" i="2"/>
  <c r="F55" i="2"/>
  <c r="G83" i="2"/>
  <c r="F83" i="2"/>
  <c r="G111" i="2"/>
  <c r="F111" i="2"/>
  <c r="F32" i="2"/>
  <c r="G32" i="2"/>
  <c r="H32" i="2" s="1"/>
  <c r="F72" i="2"/>
  <c r="G72" i="2"/>
  <c r="F104" i="2"/>
  <c r="G104" i="2"/>
  <c r="H104" i="2" s="1"/>
  <c r="G29" i="2"/>
  <c r="F29" i="2"/>
  <c r="G61" i="2"/>
  <c r="F61" i="2"/>
  <c r="G93" i="2"/>
  <c r="F93" i="2"/>
  <c r="G59" i="2"/>
  <c r="F59" i="2"/>
  <c r="G99" i="2"/>
  <c r="F99" i="2"/>
  <c r="F20" i="2"/>
  <c r="G20" i="2"/>
  <c r="H20" i="2" s="1"/>
  <c r="F48" i="2"/>
  <c r="G48" i="2"/>
  <c r="F76" i="2"/>
  <c r="G76" i="2"/>
  <c r="F108" i="2"/>
  <c r="G108" i="2"/>
  <c r="G33" i="2"/>
  <c r="F33" i="2"/>
  <c r="G65" i="2"/>
  <c r="H65" i="2" s="1"/>
  <c r="F65" i="2"/>
  <c r="G97" i="2"/>
  <c r="F97" i="2"/>
  <c r="F6" i="2"/>
  <c r="G6" i="2"/>
  <c r="F22" i="2"/>
  <c r="G22" i="2"/>
  <c r="H22" i="2" s="1"/>
  <c r="F38" i="2"/>
  <c r="G38" i="2"/>
  <c r="F54" i="2"/>
  <c r="G54" i="2"/>
  <c r="F70" i="2"/>
  <c r="G70" i="2"/>
  <c r="F86" i="2"/>
  <c r="G86" i="2"/>
  <c r="H86" i="2" s="1"/>
  <c r="F102" i="2"/>
  <c r="G102" i="2"/>
  <c r="G11" i="2"/>
  <c r="F11" i="2"/>
  <c r="G27" i="2"/>
  <c r="F27" i="2"/>
  <c r="G43" i="2"/>
  <c r="F43" i="2"/>
  <c r="G63" i="2"/>
  <c r="H63" i="2" s="1"/>
  <c r="F63" i="2"/>
  <c r="G91" i="2"/>
  <c r="F91" i="2"/>
  <c r="F8" i="2"/>
  <c r="G8" i="2"/>
  <c r="F40" i="2"/>
  <c r="G40" i="2"/>
  <c r="H40" i="2" s="1"/>
  <c r="F80" i="2"/>
  <c r="G80" i="2"/>
  <c r="G5" i="2"/>
  <c r="H5" i="2" s="1"/>
  <c r="F5" i="2"/>
  <c r="G37" i="2"/>
  <c r="F37" i="2"/>
  <c r="G69" i="2"/>
  <c r="F69" i="2"/>
  <c r="G101" i="2"/>
  <c r="H101" i="2" s="1"/>
  <c r="F101" i="2"/>
  <c r="G71" i="2"/>
  <c r="F71" i="2"/>
  <c r="G107" i="2"/>
  <c r="H107" i="2" s="1"/>
  <c r="F107" i="2"/>
  <c r="F28" i="2"/>
  <c r="G28" i="2"/>
  <c r="F52" i="2"/>
  <c r="G52" i="2"/>
  <c r="F84" i="2"/>
  <c r="G84" i="2"/>
  <c r="H84" i="2" s="1"/>
  <c r="G9" i="2"/>
  <c r="F9" i="2"/>
  <c r="G41" i="2"/>
  <c r="F41" i="2"/>
  <c r="G73" i="2"/>
  <c r="F73" i="2"/>
  <c r="G105" i="2"/>
  <c r="F105" i="2"/>
  <c r="H29" i="2" l="1"/>
  <c r="H55" i="2"/>
  <c r="H23" i="2"/>
  <c r="H77" i="2"/>
  <c r="H95" i="2"/>
  <c r="H52" i="2"/>
  <c r="H80" i="2"/>
  <c r="H8" i="2"/>
  <c r="H102" i="2"/>
  <c r="H70" i="2"/>
  <c r="H38" i="2"/>
  <c r="H6" i="2"/>
  <c r="H108" i="2"/>
  <c r="H48" i="2"/>
  <c r="H72" i="2"/>
  <c r="H98" i="2"/>
  <c r="H66" i="2"/>
  <c r="H34" i="2"/>
  <c r="H68" i="2"/>
  <c r="H12" i="2"/>
  <c r="H24" i="2"/>
  <c r="H110" i="2"/>
  <c r="H78" i="2"/>
  <c r="H46" i="2"/>
  <c r="H14" i="2"/>
  <c r="H92" i="2"/>
  <c r="H36" i="2"/>
  <c r="H56" i="2"/>
  <c r="H90" i="2"/>
  <c r="H58" i="2"/>
  <c r="H26" i="2"/>
  <c r="H44" i="2"/>
  <c r="H62" i="2"/>
  <c r="H60" i="2"/>
  <c r="H88" i="2"/>
  <c r="H106" i="2"/>
  <c r="H42" i="2"/>
  <c r="H73" i="2"/>
  <c r="H9" i="2"/>
  <c r="H37" i="2"/>
  <c r="H27" i="2"/>
  <c r="H99" i="2"/>
  <c r="H93" i="2"/>
  <c r="H111" i="2"/>
  <c r="H25" i="2"/>
  <c r="H53" i="2"/>
  <c r="H35" i="2"/>
  <c r="H49" i="2"/>
  <c r="H79" i="2"/>
  <c r="H13" i="2"/>
  <c r="H47" i="2"/>
  <c r="H15" i="2"/>
  <c r="H28" i="2"/>
  <c r="H54" i="2"/>
  <c r="H76" i="2"/>
  <c r="H50" i="2"/>
  <c r="H100" i="2"/>
  <c r="H64" i="2"/>
  <c r="H94" i="2"/>
  <c r="H30" i="2"/>
  <c r="H16" i="2"/>
  <c r="H74" i="2"/>
  <c r="H10" i="2"/>
  <c r="H105" i="2"/>
  <c r="H41" i="2"/>
  <c r="H71" i="2"/>
  <c r="H69" i="2"/>
  <c r="H91" i="2"/>
  <c r="H43" i="2"/>
  <c r="H11" i="2"/>
  <c r="H97" i="2"/>
  <c r="H33" i="2"/>
  <c r="H59" i="2"/>
  <c r="H61" i="2"/>
  <c r="H83" i="2"/>
  <c r="H39" i="2"/>
  <c r="H7" i="2"/>
  <c r="H57" i="2"/>
  <c r="H87" i="2"/>
  <c r="H85" i="2"/>
  <c r="H21" i="2"/>
  <c r="H103" i="2"/>
  <c r="H51" i="2"/>
  <c r="H19" i="2"/>
  <c r="H81" i="2"/>
  <c r="H17" i="2"/>
  <c r="H4" i="2"/>
  <c r="H109" i="2"/>
  <c r="H45" i="2"/>
  <c r="H67" i="2"/>
  <c r="H31" i="2"/>
</calcChain>
</file>

<file path=xl/sharedStrings.xml><?xml version="1.0" encoding="utf-8"?>
<sst xmlns="http://schemas.openxmlformats.org/spreadsheetml/2006/main" count="122" uniqueCount="101">
  <si>
    <t>Sensor</t>
  </si>
  <si>
    <t>Resolución</t>
  </si>
  <si>
    <t>Rango de Operación</t>
  </si>
  <si>
    <t>Empresa Productora</t>
  </si>
  <si>
    <t>Tipo de Sensor</t>
  </si>
  <si>
    <t>Valor</t>
  </si>
  <si>
    <t>Precisión</t>
  </si>
  <si>
    <t>NTC B57164K</t>
  </si>
  <si>
    <t>-40°C a 125°C</t>
  </si>
  <si>
    <t>EPCOS</t>
  </si>
  <si>
    <t>Resistivo</t>
  </si>
  <si>
    <t>Variable</t>
  </si>
  <si>
    <t>Termocupla</t>
  </si>
  <si>
    <t>Depende del tipo</t>
  </si>
  <si>
    <t>Varias</t>
  </si>
  <si>
    <t>Termoeléctrico</t>
  </si>
  <si>
    <t>LM35</t>
  </si>
  <si>
    <t>0.1°C</t>
  </si>
  <si>
    <t>-55°C a 150°C</t>
  </si>
  <si>
    <t>Texas Instruments</t>
  </si>
  <si>
    <t>Analógico</t>
  </si>
  <si>
    <t>10 mV/°C</t>
  </si>
  <si>
    <t>±0.5°C a 25°C</t>
  </si>
  <si>
    <t>DHT22</t>
  </si>
  <si>
    <t>0.1°C / 1% RH</t>
  </si>
  <si>
    <t>-40°C a 80°C</t>
  </si>
  <si>
    <t>Adafruit</t>
  </si>
  <si>
    <t>Digital</t>
  </si>
  <si>
    <t>±0.5°C</t>
  </si>
  <si>
    <t>DS18B20</t>
  </si>
  <si>
    <t>0.0625°C</t>
  </si>
  <si>
    <t>-55°C a 125°C</t>
  </si>
  <si>
    <t>Maxim Integrated</t>
  </si>
  <si>
    <t>-178°C</t>
  </si>
  <si>
    <t>10°C</t>
  </si>
  <si>
    <t>37.8°C</t>
  </si>
  <si>
    <t>Termistor en circuito puente</t>
  </si>
  <si>
    <t>4680 mV/°C</t>
  </si>
  <si>
    <t>72000 mV/°C</t>
  </si>
  <si>
    <t>3870 mV/°C</t>
  </si>
  <si>
    <t>Termorresistencia de Pt en circuito puente</t>
  </si>
  <si>
    <t>18 mV/°C</t>
  </si>
  <si>
    <t>36 mV/°C</t>
  </si>
  <si>
    <t>-</t>
  </si>
  <si>
    <t>Termocuplas:</t>
  </si>
  <si>
    <t>Cobre/Constantán</t>
  </si>
  <si>
    <t>54 mV/°C</t>
  </si>
  <si>
    <t>48 mV/°C</t>
  </si>
  <si>
    <t>Hierro/Constantán</t>
  </si>
  <si>
    <t>38 mV/°C</t>
  </si>
  <si>
    <t>6 mV/°C</t>
  </si>
  <si>
    <t>40 mV/°C</t>
  </si>
  <si>
    <t>Chromel/Alumel</t>
  </si>
  <si>
    <t>50 mV/°C</t>
  </si>
  <si>
    <t>Pt/Pt - 10% Rh</t>
  </si>
  <si>
    <t>44 mV/°C</t>
  </si>
  <si>
    <t>52 mV/°C</t>
  </si>
  <si>
    <t>42 mV/°C</t>
  </si>
  <si>
    <t>°C</t>
  </si>
  <si>
    <t>Voltaje</t>
  </si>
  <si>
    <t>Paralelo</t>
  </si>
  <si>
    <t>Resistencia Paralelo</t>
  </si>
  <si>
    <t>R2</t>
  </si>
  <si>
    <t>Diferencia de Voltaje Linealización</t>
  </si>
  <si>
    <t>Linealización Divisor  De Voltaje</t>
  </si>
  <si>
    <t>---</t>
  </si>
  <si>
    <t>Vo Amplificador</t>
  </si>
  <si>
    <t>Diferencia de Voltaje antes de llegar a la esp32</t>
  </si>
  <si>
    <t>Aspecto</t>
  </si>
  <si>
    <t>Python</t>
  </si>
  <si>
    <t>MATLAB</t>
  </si>
  <si>
    <t>Programas Web (JavaScript, etc.)</t>
  </si>
  <si>
    <t>Facilidad de Uso</t>
  </si>
  <si>
    <t>Sintaxis simple y clara, ideal para principiantes.</t>
  </si>
  <si>
    <t>Sintaxis más especializada y puede requerir más aprendizaje.</t>
  </si>
  <si>
    <t>Requiere conocimiento de HTML, CSS, y JavaScript, lo cual puede ser complejo.</t>
  </si>
  <si>
    <t>Bibliotecas Especializadas</t>
  </si>
  <si>
    <t>Amplia gama de bibliotecas como Matplotlib, Seaborn, Plotly, y Pandas para manejo y visualización de datos.</t>
  </si>
  <si>
    <t>Fuertes capacidades integradas para visualización y análisis, pero menos extensibles que Python.</t>
  </si>
  <si>
    <t>Bibliotecas web como D3.js y Chart.js son poderosas, pero la implementación puede ser compleja.</t>
  </si>
  <si>
    <t>Comunidad y Soporte</t>
  </si>
  <si>
    <t>Gran comunidad de usuarios, abundantes recursos y documentación.</t>
  </si>
  <si>
    <t>Comunidad fuerte pero más pequeña en comparación con Python.</t>
  </si>
  <si>
    <t>Amplia comunidad de desarrolladores web, pero dispersa entre diferentes tecnologías.</t>
  </si>
  <si>
    <t>Desarrollo Rápido</t>
  </si>
  <si>
    <t>Prototipado rápido debido a la facilidad de uso y bibliotecas de alto nivel.</t>
  </si>
  <si>
    <t>Rápido prototipado dentro de MATLAB, pero menos flexible fuera de su ecosistema.</t>
  </si>
  <si>
    <t>Puede ser lento debido a la necesidad de manejar múltiples tecnologías (HTML, CSS, JS).</t>
  </si>
  <si>
    <t>Popularidad en Ciencia de Datos</t>
  </si>
  <si>
    <t>Preferido en el ámbito de ciencia de datos y análisis debido a su robustez y flexibilidad.</t>
  </si>
  <si>
    <t>Usado principalmente en ingeniería y áreas científicas específicas.</t>
  </si>
  <si>
    <t>No tan popular en ciencia de datos, pero ampliamente utilizado en desarrollo web.</t>
  </si>
  <si>
    <t>Actualizaciones y Evolución</t>
  </si>
  <si>
    <t>Constantemente actualizado con nuevas bibliotecas y mejoras.</t>
  </si>
  <si>
    <t>Actualizaciones regulares, pero dependientes de una única empresa (MathWorks).</t>
  </si>
  <si>
    <t>Evoluciona rápidamente, pero puede ser fragmentado y menos estable.</t>
  </si>
  <si>
    <t>Soporte de Gráficos en Tiempo Real</t>
  </si>
  <si>
    <t>Bibliotecas como Matplotlib y Plotly permiten gráficos en tiempo real de manera sencilla.</t>
  </si>
  <si>
    <t>Buen soporte para gráficos en tiempo real, pero menos intuitivo que Python.</t>
  </si>
  <si>
    <t>Fuerte soporte para gráficos en tiempo real, pero requiere más esfuerzo en implementación.</t>
  </si>
  <si>
    <t>Resistencia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</si>
</sst>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9.6"/>
      <color rgb="FF0D0D0D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AD67BC8-23BA-493E-897A-AEEDD22675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RANGO</a:t>
            </a:r>
            <a:r>
              <a:rPr lang="es-CO" baseline="0"/>
              <a:t> DE TRABAJO NTC 10K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'CALCULOS ONDAS'!$A$2:$A$111</c:f>
              <c:numCache>
                <c:formatCode>0.00</c:formatCode>
                <c:ptCount val="110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</c:numCache>
            </c:numRef>
          </c:xVal>
          <c:yVal>
            <c:numRef>
              <c:f>'CALCULOS ONDAS'!$B$2:$B$111</c:f>
              <c:numCache>
                <c:formatCode>0.00</c:formatCode>
                <c:ptCount val="110"/>
                <c:pt idx="0">
                  <c:v>340.92809999999997</c:v>
                </c:pt>
                <c:pt idx="1">
                  <c:v>318.87720000000002</c:v>
                </c:pt>
                <c:pt idx="2">
                  <c:v>298.39780000000002</c:v>
                </c:pt>
                <c:pt idx="3">
                  <c:v>279.36829999999998</c:v>
                </c:pt>
                <c:pt idx="4">
                  <c:v>261.67689999999999</c:v>
                </c:pt>
                <c:pt idx="5">
                  <c:v>245.22120000000001</c:v>
                </c:pt>
                <c:pt idx="6">
                  <c:v>229.90719999999999</c:v>
                </c:pt>
                <c:pt idx="7">
                  <c:v>215.64879999999999</c:v>
                </c:pt>
                <c:pt idx="8">
                  <c:v>202.36660000000001</c:v>
                </c:pt>
                <c:pt idx="9">
                  <c:v>189.98779999999999</c:v>
                </c:pt>
                <c:pt idx="10">
                  <c:v>178.44560000000001</c:v>
                </c:pt>
                <c:pt idx="11">
                  <c:v>167.67830000000001</c:v>
                </c:pt>
                <c:pt idx="12">
                  <c:v>157.6292</c:v>
                </c:pt>
                <c:pt idx="13">
                  <c:v>148.24600000000001</c:v>
                </c:pt>
                <c:pt idx="14">
                  <c:v>139.48070000000001</c:v>
                </c:pt>
                <c:pt idx="15">
                  <c:v>131.28880000000001</c:v>
                </c:pt>
                <c:pt idx="16">
                  <c:v>123.6294</c:v>
                </c:pt>
                <c:pt idx="17">
                  <c:v>116.4648</c:v>
                </c:pt>
                <c:pt idx="18">
                  <c:v>109.76</c:v>
                </c:pt>
                <c:pt idx="19">
                  <c:v>103.4829</c:v>
                </c:pt>
                <c:pt idx="20">
                  <c:v>97.603700000000003</c:v>
                </c:pt>
                <c:pt idx="21">
                  <c:v>92.094700000000003</c:v>
                </c:pt>
                <c:pt idx="22">
                  <c:v>86.930499999999995</c:v>
                </c:pt>
                <c:pt idx="23">
                  <c:v>82.087699999999998</c:v>
                </c:pt>
                <c:pt idx="24">
                  <c:v>77.544200000000004</c:v>
                </c:pt>
                <c:pt idx="25">
                  <c:v>73.279799999999994</c:v>
                </c:pt>
                <c:pt idx="26">
                  <c:v>69.275899999999993</c:v>
                </c:pt>
                <c:pt idx="27">
                  <c:v>65.514899999999997</c:v>
                </c:pt>
                <c:pt idx="28">
                  <c:v>61.980899999999998</c:v>
                </c:pt>
                <c:pt idx="29">
                  <c:v>58.658700000000003</c:v>
                </c:pt>
                <c:pt idx="30">
                  <c:v>55.534500000000001</c:v>
                </c:pt>
                <c:pt idx="31">
                  <c:v>52.595399999999998</c:v>
                </c:pt>
                <c:pt idx="32">
                  <c:v>49.8294</c:v>
                </c:pt>
                <c:pt idx="33">
                  <c:v>47.225299999999997</c:v>
                </c:pt>
                <c:pt idx="34">
                  <c:v>44.7727</c:v>
                </c:pt>
                <c:pt idx="35">
                  <c:v>42.462000000000003</c:v>
                </c:pt>
                <c:pt idx="36">
                  <c:v>40.284100000000002</c:v>
                </c:pt>
                <c:pt idx="37">
                  <c:v>38.230699999999999</c:v>
                </c:pt>
                <c:pt idx="38">
                  <c:v>36.293999999999997</c:v>
                </c:pt>
                <c:pt idx="39">
                  <c:v>34.046680000000002</c:v>
                </c:pt>
                <c:pt idx="40">
                  <c:v>32.074210000000001</c:v>
                </c:pt>
                <c:pt idx="41">
                  <c:v>31.113800000000001</c:v>
                </c:pt>
                <c:pt idx="42">
                  <c:v>29.575900000000001</c:v>
                </c:pt>
                <c:pt idx="43">
                  <c:v>28.122900000000001</c:v>
                </c:pt>
                <c:pt idx="44">
                  <c:v>26.749600000000001</c:v>
                </c:pt>
                <c:pt idx="45">
                  <c:v>25.4513</c:v>
                </c:pt>
                <c:pt idx="46">
                  <c:v>24.223400000000002</c:v>
                </c:pt>
                <c:pt idx="47">
                  <c:v>23.006180000000001</c:v>
                </c:pt>
                <c:pt idx="48">
                  <c:v>21.962499999999999</c:v>
                </c:pt>
                <c:pt idx="49">
                  <c:v>20.921800000000001</c:v>
                </c:pt>
                <c:pt idx="50">
                  <c:v>19.936399999999999</c:v>
                </c:pt>
                <c:pt idx="51">
                  <c:v>19.0029</c:v>
                </c:pt>
                <c:pt idx="52">
                  <c:v>18.118400000000001</c:v>
                </c:pt>
                <c:pt idx="53">
                  <c:v>17.28</c:v>
                </c:pt>
                <c:pt idx="54">
                  <c:v>16.485199999999999</c:v>
                </c:pt>
                <c:pt idx="55">
                  <c:v>15.731299999999999</c:v>
                </c:pt>
                <c:pt idx="56">
                  <c:v>15.0161</c:v>
                </c:pt>
                <c:pt idx="57">
                  <c:v>14.3375</c:v>
                </c:pt>
                <c:pt idx="58">
                  <c:v>13.693199999999999</c:v>
                </c:pt>
                <c:pt idx="59">
                  <c:v>13.0815</c:v>
                </c:pt>
                <c:pt idx="60">
                  <c:v>12.500500000000001</c:v>
                </c:pt>
                <c:pt idx="61">
                  <c:v>11.948499999999999</c:v>
                </c:pt>
                <c:pt idx="62">
                  <c:v>11.4239</c:v>
                </c:pt>
                <c:pt idx="63">
                  <c:v>10.9252</c:v>
                </c:pt>
                <c:pt idx="64">
                  <c:v>10.451000000000001</c:v>
                </c:pt>
                <c:pt idx="65">
                  <c:v>10</c:v>
                </c:pt>
                <c:pt idx="66">
                  <c:v>9.5709</c:v>
                </c:pt>
                <c:pt idx="67">
                  <c:v>9.1625999999999994</c:v>
                </c:pt>
                <c:pt idx="68">
                  <c:v>8.7737999999999996</c:v>
                </c:pt>
                <c:pt idx="69">
                  <c:v>8.4037000000000006</c:v>
                </c:pt>
                <c:pt idx="70">
                  <c:v>8.0511999999999997</c:v>
                </c:pt>
                <c:pt idx="71">
                  <c:v>7.7153999999999998</c:v>
                </c:pt>
                <c:pt idx="72">
                  <c:v>7.3954000000000004</c:v>
                </c:pt>
                <c:pt idx="73">
                  <c:v>7.0903999999999998</c:v>
                </c:pt>
                <c:pt idx="74">
                  <c:v>6.7995999999999999</c:v>
                </c:pt>
                <c:pt idx="75">
                  <c:v>6.5223000000000004</c:v>
                </c:pt>
                <c:pt idx="76">
                  <c:v>6.2576999999999998</c:v>
                </c:pt>
                <c:pt idx="77">
                  <c:v>6.0053000000000001</c:v>
                </c:pt>
                <c:pt idx="78">
                  <c:v>5.7645</c:v>
                </c:pt>
                <c:pt idx="79">
                  <c:v>5.5345000000000004</c:v>
                </c:pt>
                <c:pt idx="80">
                  <c:v>5.3150000000000004</c:v>
                </c:pt>
                <c:pt idx="81">
                  <c:v>5.1052999999999997</c:v>
                </c:pt>
                <c:pt idx="82">
                  <c:v>4.9050000000000002</c:v>
                </c:pt>
                <c:pt idx="83">
                  <c:v>4.7135999999999996</c:v>
                </c:pt>
                <c:pt idx="84">
                  <c:v>4.5307000000000004</c:v>
                </c:pt>
                <c:pt idx="85">
                  <c:v>4.3558000000000003</c:v>
                </c:pt>
                <c:pt idx="86">
                  <c:v>4.1886999999999999</c:v>
                </c:pt>
                <c:pt idx="87">
                  <c:v>4.0286999999999997</c:v>
                </c:pt>
                <c:pt idx="88">
                  <c:v>3.8757999999999999</c:v>
                </c:pt>
                <c:pt idx="89">
                  <c:v>3.7294</c:v>
                </c:pt>
                <c:pt idx="90">
                  <c:v>3.5893000000000002</c:v>
                </c:pt>
                <c:pt idx="91">
                  <c:v>3.4552999999999998</c:v>
                </c:pt>
                <c:pt idx="92">
                  <c:v>3.3269000000000002</c:v>
                </c:pt>
                <c:pt idx="93">
                  <c:v>3.2039</c:v>
                </c:pt>
                <c:pt idx="94">
                  <c:v>3.0861999999999998</c:v>
                </c:pt>
                <c:pt idx="95">
                  <c:v>2.9733000000000001</c:v>
                </c:pt>
                <c:pt idx="96">
                  <c:v>2.8652000000000002</c:v>
                </c:pt>
                <c:pt idx="97">
                  <c:v>2.7616000000000001</c:v>
                </c:pt>
                <c:pt idx="98">
                  <c:v>2.6621999999999999</c:v>
                </c:pt>
                <c:pt idx="99">
                  <c:v>2.5669</c:v>
                </c:pt>
                <c:pt idx="100">
                  <c:v>2.4754999999999998</c:v>
                </c:pt>
                <c:pt idx="101">
                  <c:v>2.3879000000000001</c:v>
                </c:pt>
                <c:pt idx="102">
                  <c:v>2.3037999999999998</c:v>
                </c:pt>
                <c:pt idx="103">
                  <c:v>2.2231000000000001</c:v>
                </c:pt>
                <c:pt idx="104">
                  <c:v>2.1456</c:v>
                </c:pt>
                <c:pt idx="105">
                  <c:v>2.0712000000000002</c:v>
                </c:pt>
                <c:pt idx="106">
                  <c:v>1.9998</c:v>
                </c:pt>
                <c:pt idx="107">
                  <c:v>1.9312</c:v>
                </c:pt>
                <c:pt idx="108">
                  <c:v>1.8653</c:v>
                </c:pt>
                <c:pt idx="109">
                  <c:v>1.8019000000000001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3-4729-A7D6-2FC05B318090}"/>
            </c:ext>
          </c:extLst>
        </c:ser>
        <c:ser>
          <c:idx val="1"/>
          <c:order val="1"/>
          <c:tx>
            <c:v>RANGO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'CALCULOS ONDAS'!$A$72:$A$82</c:f>
              <c:numCache>
                <c:formatCode>0.00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'CALCULOS ONDAS'!$B$72:$B$82</c:f>
              <c:numCache>
                <c:formatCode>0.00</c:formatCode>
                <c:ptCount val="11"/>
                <c:pt idx="0">
                  <c:v>8.0511999999999997</c:v>
                </c:pt>
                <c:pt idx="1">
                  <c:v>7.7153999999999998</c:v>
                </c:pt>
                <c:pt idx="2">
                  <c:v>7.3954000000000004</c:v>
                </c:pt>
                <c:pt idx="3">
                  <c:v>7.0903999999999998</c:v>
                </c:pt>
                <c:pt idx="4">
                  <c:v>6.7995999999999999</c:v>
                </c:pt>
                <c:pt idx="5">
                  <c:v>6.5223000000000004</c:v>
                </c:pt>
                <c:pt idx="6">
                  <c:v>6.2576999999999998</c:v>
                </c:pt>
                <c:pt idx="7">
                  <c:v>6.0053000000000001</c:v>
                </c:pt>
                <c:pt idx="8">
                  <c:v>5.7645</c:v>
                </c:pt>
                <c:pt idx="9">
                  <c:v>5.5345000000000004</c:v>
                </c:pt>
                <c:pt idx="10">
                  <c:v>5.3150000000000004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3-4729-A7D6-2FC05B31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9712"/>
        <c:axId val="136509072"/>
      </c:scatterChart>
      <c:valAx>
        <c:axId val="136529712"/>
        <c:scaling>
          <c:orientation val="minMax"/>
          <c:max val="7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°C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09072"/>
        <c:crosses val="autoZero"/>
        <c:crossBetween val="midCat"/>
      </c:valAx>
      <c:valAx>
        <c:axId val="1365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RESISTENCIA</a:t>
                </a:r>
                <a:r>
                  <a:rPr lang="es-CO" baseline="0"/>
                  <a:t> </a:t>
                </a:r>
                <a:r>
                  <a:rPr lang="el-GR" baseline="0"/>
                  <a:t>Ω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Resistencia del sensor respecto a la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'CALCULOS ONDAS'!$A$2:$A$111</c:f>
              <c:numCache>
                <c:formatCode>0.00</c:formatCode>
                <c:ptCount val="110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</c:numCache>
            </c:numRef>
          </c:xVal>
          <c:yVal>
            <c:numRef>
              <c:f>'CALCULOS ONDAS'!$B$2:$B$111</c:f>
              <c:numCache>
                <c:formatCode>0.00</c:formatCode>
                <c:ptCount val="110"/>
                <c:pt idx="0">
                  <c:v>340.92809999999997</c:v>
                </c:pt>
                <c:pt idx="1">
                  <c:v>318.87720000000002</c:v>
                </c:pt>
                <c:pt idx="2">
                  <c:v>298.39780000000002</c:v>
                </c:pt>
                <c:pt idx="3">
                  <c:v>279.36829999999998</c:v>
                </c:pt>
                <c:pt idx="4">
                  <c:v>261.67689999999999</c:v>
                </c:pt>
                <c:pt idx="5">
                  <c:v>245.22120000000001</c:v>
                </c:pt>
                <c:pt idx="6">
                  <c:v>229.90719999999999</c:v>
                </c:pt>
                <c:pt idx="7">
                  <c:v>215.64879999999999</c:v>
                </c:pt>
                <c:pt idx="8">
                  <c:v>202.36660000000001</c:v>
                </c:pt>
                <c:pt idx="9">
                  <c:v>189.98779999999999</c:v>
                </c:pt>
                <c:pt idx="10">
                  <c:v>178.44560000000001</c:v>
                </c:pt>
                <c:pt idx="11">
                  <c:v>167.67830000000001</c:v>
                </c:pt>
                <c:pt idx="12">
                  <c:v>157.6292</c:v>
                </c:pt>
                <c:pt idx="13">
                  <c:v>148.24600000000001</c:v>
                </c:pt>
                <c:pt idx="14">
                  <c:v>139.48070000000001</c:v>
                </c:pt>
                <c:pt idx="15">
                  <c:v>131.28880000000001</c:v>
                </c:pt>
                <c:pt idx="16">
                  <c:v>123.6294</c:v>
                </c:pt>
                <c:pt idx="17">
                  <c:v>116.4648</c:v>
                </c:pt>
                <c:pt idx="18">
                  <c:v>109.76</c:v>
                </c:pt>
                <c:pt idx="19">
                  <c:v>103.4829</c:v>
                </c:pt>
                <c:pt idx="20">
                  <c:v>97.603700000000003</c:v>
                </c:pt>
                <c:pt idx="21">
                  <c:v>92.094700000000003</c:v>
                </c:pt>
                <c:pt idx="22">
                  <c:v>86.930499999999995</c:v>
                </c:pt>
                <c:pt idx="23">
                  <c:v>82.087699999999998</c:v>
                </c:pt>
                <c:pt idx="24">
                  <c:v>77.544200000000004</c:v>
                </c:pt>
                <c:pt idx="25">
                  <c:v>73.279799999999994</c:v>
                </c:pt>
                <c:pt idx="26">
                  <c:v>69.275899999999993</c:v>
                </c:pt>
                <c:pt idx="27">
                  <c:v>65.514899999999997</c:v>
                </c:pt>
                <c:pt idx="28">
                  <c:v>61.980899999999998</c:v>
                </c:pt>
                <c:pt idx="29">
                  <c:v>58.658700000000003</c:v>
                </c:pt>
                <c:pt idx="30">
                  <c:v>55.534500000000001</c:v>
                </c:pt>
                <c:pt idx="31">
                  <c:v>52.595399999999998</c:v>
                </c:pt>
                <c:pt idx="32">
                  <c:v>49.8294</c:v>
                </c:pt>
                <c:pt idx="33">
                  <c:v>47.225299999999997</c:v>
                </c:pt>
                <c:pt idx="34">
                  <c:v>44.7727</c:v>
                </c:pt>
                <c:pt idx="35">
                  <c:v>42.462000000000003</c:v>
                </c:pt>
                <c:pt idx="36">
                  <c:v>40.284100000000002</c:v>
                </c:pt>
                <c:pt idx="37">
                  <c:v>38.230699999999999</c:v>
                </c:pt>
                <c:pt idx="38">
                  <c:v>36.293999999999997</c:v>
                </c:pt>
                <c:pt idx="39">
                  <c:v>34.046680000000002</c:v>
                </c:pt>
                <c:pt idx="40">
                  <c:v>32.074210000000001</c:v>
                </c:pt>
                <c:pt idx="41">
                  <c:v>31.113800000000001</c:v>
                </c:pt>
                <c:pt idx="42">
                  <c:v>29.575900000000001</c:v>
                </c:pt>
                <c:pt idx="43">
                  <c:v>28.122900000000001</c:v>
                </c:pt>
                <c:pt idx="44">
                  <c:v>26.749600000000001</c:v>
                </c:pt>
                <c:pt idx="45">
                  <c:v>25.4513</c:v>
                </c:pt>
                <c:pt idx="46">
                  <c:v>24.223400000000002</c:v>
                </c:pt>
                <c:pt idx="47">
                  <c:v>23.006180000000001</c:v>
                </c:pt>
                <c:pt idx="48">
                  <c:v>21.962499999999999</c:v>
                </c:pt>
                <c:pt idx="49">
                  <c:v>20.921800000000001</c:v>
                </c:pt>
                <c:pt idx="50">
                  <c:v>19.936399999999999</c:v>
                </c:pt>
                <c:pt idx="51">
                  <c:v>19.0029</c:v>
                </c:pt>
                <c:pt idx="52">
                  <c:v>18.118400000000001</c:v>
                </c:pt>
                <c:pt idx="53">
                  <c:v>17.28</c:v>
                </c:pt>
                <c:pt idx="54">
                  <c:v>16.485199999999999</c:v>
                </c:pt>
                <c:pt idx="55">
                  <c:v>15.731299999999999</c:v>
                </c:pt>
                <c:pt idx="56">
                  <c:v>15.0161</c:v>
                </c:pt>
                <c:pt idx="57">
                  <c:v>14.3375</c:v>
                </c:pt>
                <c:pt idx="58">
                  <c:v>13.693199999999999</c:v>
                </c:pt>
                <c:pt idx="59">
                  <c:v>13.0815</c:v>
                </c:pt>
                <c:pt idx="60">
                  <c:v>12.500500000000001</c:v>
                </c:pt>
                <c:pt idx="61">
                  <c:v>11.948499999999999</c:v>
                </c:pt>
                <c:pt idx="62">
                  <c:v>11.4239</c:v>
                </c:pt>
                <c:pt idx="63">
                  <c:v>10.9252</c:v>
                </c:pt>
                <c:pt idx="64">
                  <c:v>10.451000000000001</c:v>
                </c:pt>
                <c:pt idx="65">
                  <c:v>10</c:v>
                </c:pt>
                <c:pt idx="66">
                  <c:v>9.5709</c:v>
                </c:pt>
                <c:pt idx="67">
                  <c:v>9.1625999999999994</c:v>
                </c:pt>
                <c:pt idx="68">
                  <c:v>8.7737999999999996</c:v>
                </c:pt>
                <c:pt idx="69">
                  <c:v>8.4037000000000006</c:v>
                </c:pt>
                <c:pt idx="70">
                  <c:v>8.0511999999999997</c:v>
                </c:pt>
                <c:pt idx="71">
                  <c:v>7.7153999999999998</c:v>
                </c:pt>
                <c:pt idx="72">
                  <c:v>7.3954000000000004</c:v>
                </c:pt>
                <c:pt idx="73">
                  <c:v>7.0903999999999998</c:v>
                </c:pt>
                <c:pt idx="74">
                  <c:v>6.7995999999999999</c:v>
                </c:pt>
                <c:pt idx="75">
                  <c:v>6.5223000000000004</c:v>
                </c:pt>
                <c:pt idx="76">
                  <c:v>6.2576999999999998</c:v>
                </c:pt>
                <c:pt idx="77">
                  <c:v>6.0053000000000001</c:v>
                </c:pt>
                <c:pt idx="78">
                  <c:v>5.7645</c:v>
                </c:pt>
                <c:pt idx="79">
                  <c:v>5.5345000000000004</c:v>
                </c:pt>
                <c:pt idx="80">
                  <c:v>5.3150000000000004</c:v>
                </c:pt>
                <c:pt idx="81">
                  <c:v>5.1052999999999997</c:v>
                </c:pt>
                <c:pt idx="82">
                  <c:v>4.9050000000000002</c:v>
                </c:pt>
                <c:pt idx="83">
                  <c:v>4.7135999999999996</c:v>
                </c:pt>
                <c:pt idx="84">
                  <c:v>4.5307000000000004</c:v>
                </c:pt>
                <c:pt idx="85">
                  <c:v>4.3558000000000003</c:v>
                </c:pt>
                <c:pt idx="86">
                  <c:v>4.1886999999999999</c:v>
                </c:pt>
                <c:pt idx="87">
                  <c:v>4.0286999999999997</c:v>
                </c:pt>
                <c:pt idx="88">
                  <c:v>3.8757999999999999</c:v>
                </c:pt>
                <c:pt idx="89">
                  <c:v>3.7294</c:v>
                </c:pt>
                <c:pt idx="90">
                  <c:v>3.5893000000000002</c:v>
                </c:pt>
                <c:pt idx="91">
                  <c:v>3.4552999999999998</c:v>
                </c:pt>
                <c:pt idx="92">
                  <c:v>3.3269000000000002</c:v>
                </c:pt>
                <c:pt idx="93">
                  <c:v>3.2039</c:v>
                </c:pt>
                <c:pt idx="94">
                  <c:v>3.0861999999999998</c:v>
                </c:pt>
                <c:pt idx="95">
                  <c:v>2.9733000000000001</c:v>
                </c:pt>
                <c:pt idx="96">
                  <c:v>2.8652000000000002</c:v>
                </c:pt>
                <c:pt idx="97">
                  <c:v>2.7616000000000001</c:v>
                </c:pt>
                <c:pt idx="98">
                  <c:v>2.6621999999999999</c:v>
                </c:pt>
                <c:pt idx="99">
                  <c:v>2.5669</c:v>
                </c:pt>
                <c:pt idx="100">
                  <c:v>2.4754999999999998</c:v>
                </c:pt>
                <c:pt idx="101">
                  <c:v>2.3879000000000001</c:v>
                </c:pt>
                <c:pt idx="102">
                  <c:v>2.3037999999999998</c:v>
                </c:pt>
                <c:pt idx="103">
                  <c:v>2.2231000000000001</c:v>
                </c:pt>
                <c:pt idx="104">
                  <c:v>2.1456</c:v>
                </c:pt>
                <c:pt idx="105">
                  <c:v>2.0712000000000002</c:v>
                </c:pt>
                <c:pt idx="106">
                  <c:v>1.9998</c:v>
                </c:pt>
                <c:pt idx="107">
                  <c:v>1.9312</c:v>
                </c:pt>
                <c:pt idx="108">
                  <c:v>1.8653</c:v>
                </c:pt>
                <c:pt idx="109">
                  <c:v>1.8019000000000001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4-4BC3-8608-723085E6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63488"/>
        <c:axId val="613765888"/>
      </c:scatterChart>
      <c:valAx>
        <c:axId val="613763488"/>
        <c:scaling>
          <c:orientation val="minMax"/>
          <c:max val="62"/>
          <c:min val="-4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765888"/>
        <c:crosses val="autoZero"/>
        <c:crossBetween val="midCat"/>
      </c:valAx>
      <c:valAx>
        <c:axId val="61376588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RESISTENCIA  </a:t>
                </a:r>
                <a:r>
                  <a:rPr lang="el-GR"/>
                  <a:t>Ω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37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/>
              <a:t>Voltaje con linealización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'CALCULOS ONDAS'!$A$72:$A$82</c:f>
              <c:numCache>
                <c:formatCode>0.00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'CALCULOS ONDAS'!$D$72:$D$82</c:f>
              <c:numCache>
                <c:formatCode>General</c:formatCode>
                <c:ptCount val="11"/>
                <c:pt idx="0">
                  <c:v>1.4049036866885365</c:v>
                </c:pt>
                <c:pt idx="1">
                  <c:v>1.417758830104193</c:v>
                </c:pt>
                <c:pt idx="2">
                  <c:v>1.4309123967340773</c:v>
                </c:pt>
                <c:pt idx="3">
                  <c:v>1.4443616807303483</c:v>
                </c:pt>
                <c:pt idx="4">
                  <c:v>1.4581054902401862</c:v>
                </c:pt>
                <c:pt idx="5">
                  <c:v>1.4721395160837143</c:v>
                </c:pt>
                <c:pt idx="6">
                  <c:v>1.4864663993304699</c:v>
                </c:pt>
                <c:pt idx="7">
                  <c:v>1.501074289007557</c:v>
                </c:pt>
                <c:pt idx="8">
                  <c:v>1.5159571825230145</c:v>
                </c:pt>
                <c:pt idx="9">
                  <c:v>1.5311241642720035</c:v>
                </c:pt>
                <c:pt idx="10">
                  <c:v>1.5465536494836589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E-4295-99F2-9B3540D5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756720"/>
        <c:axId val="1611771120"/>
      </c:scatterChart>
      <c:valAx>
        <c:axId val="1611756720"/>
        <c:scaling>
          <c:orientation val="minMax"/>
          <c:max val="4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1" i="0" u="none" strike="noStrike" kern="1200" baseline="0">
                    <a:solidFill>
                      <a:srgbClr val="0E2841"/>
                    </a:solidFill>
                  </a:rPr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1771120"/>
        <c:crosses val="autoZero"/>
        <c:crossBetween val="midCat"/>
      </c:valAx>
      <c:valAx>
        <c:axId val="1611771120"/>
        <c:scaling>
          <c:orientation val="minMax"/>
          <c:max val="1.55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1" i="0" u="none" strike="noStrike" kern="1200" baseline="0">
                    <a:solidFill>
                      <a:srgbClr val="0E2841"/>
                    </a:solidFill>
                  </a:rPr>
                  <a:t>RESISTENCIA  </a:t>
                </a:r>
                <a:r>
                  <a:rPr lang="el-GR" sz="1000" b="1" i="0" u="none" strike="noStrike" kern="1200" baseline="0">
                    <a:solidFill>
                      <a:srgbClr val="0E2841"/>
                    </a:solidFill>
                  </a:rPr>
                  <a:t>Ω</a:t>
                </a:r>
                <a:endParaRPr lang="es-CO" sz="1000" b="1" i="0" u="none" strike="noStrike" kern="1200" baseline="0">
                  <a:solidFill>
                    <a:srgbClr val="0E284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175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DIVISOR DE VOLTAJE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'CALCULOS ONDAS'!$A$72:$A$82</c:f>
              <c:numCache>
                <c:formatCode>0.00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'CALCULOS ONDAS'!$F$72:$F$82</c:f>
              <c:numCache>
                <c:formatCode>General</c:formatCode>
                <c:ptCount val="11"/>
                <c:pt idx="0">
                  <c:v>1.2556463037289411E-2</c:v>
                </c:pt>
                <c:pt idx="1">
                  <c:v>1.2855143415656523E-2</c:v>
                </c:pt>
                <c:pt idx="2">
                  <c:v>1.3153566629884317E-2</c:v>
                </c:pt>
                <c:pt idx="3">
                  <c:v>1.3449283996270989E-2</c:v>
                </c:pt>
                <c:pt idx="4">
                  <c:v>1.374380950983789E-2</c:v>
                </c:pt>
                <c:pt idx="5">
                  <c:v>1.4034025843528086E-2</c:v>
                </c:pt>
                <c:pt idx="6">
                  <c:v>1.4326883246755573E-2</c:v>
                </c:pt>
                <c:pt idx="7">
                  <c:v>1.4607889677087149E-2</c:v>
                </c:pt>
                <c:pt idx="8">
                  <c:v>1.4882893515457463E-2</c:v>
                </c:pt>
                <c:pt idx="9">
                  <c:v>1.5166981748989006E-2</c:v>
                </c:pt>
                <c:pt idx="10">
                  <c:v>1.5429485211655436E-2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5-45AD-A692-18597ECDE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66144"/>
        <c:axId val="1505655104"/>
      </c:scatterChart>
      <c:valAx>
        <c:axId val="1505666144"/>
        <c:scaling>
          <c:orientation val="minMax"/>
          <c:max val="4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655104"/>
        <c:crosses val="autoZero"/>
        <c:crossBetween val="midCat"/>
      </c:valAx>
      <c:valAx>
        <c:axId val="15056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DIFERENCIA</a:t>
                </a:r>
                <a:r>
                  <a:rPr lang="es-CO" baseline="0"/>
                  <a:t> DE VOLTAJE  (mV)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6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AMPLIFICACIÓN</a:t>
            </a:r>
            <a:r>
              <a:rPr lang="es-CO" baseline="0"/>
              <a:t> CIRCUITO DE LINEALIZACIÓN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7526978513871803E-2"/>
          <c:y val="0.12928879344627375"/>
          <c:w val="0.867891294838145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'CALCULOS ONDAS'!$A$72:$A$82</c:f>
              <c:numCache>
                <c:formatCode>0.00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'CALCULOS ONDAS'!$G$72:$G$82</c:f>
              <c:numCache>
                <c:formatCode>General</c:formatCode>
                <c:ptCount val="11"/>
                <c:pt idx="0">
                  <c:v>2.809807373377073</c:v>
                </c:pt>
                <c:pt idx="1">
                  <c:v>2.835517660208386</c:v>
                </c:pt>
                <c:pt idx="2">
                  <c:v>2.8618247934681547</c:v>
                </c:pt>
                <c:pt idx="3">
                  <c:v>2.8887233614606966</c:v>
                </c:pt>
                <c:pt idx="4">
                  <c:v>2.9162109804803724</c:v>
                </c:pt>
                <c:pt idx="5">
                  <c:v>2.9442790321674286</c:v>
                </c:pt>
                <c:pt idx="6">
                  <c:v>2.9729327986609397</c:v>
                </c:pt>
                <c:pt idx="7">
                  <c:v>3.002148578015114</c:v>
                </c:pt>
                <c:pt idx="8">
                  <c:v>3.031914365046029</c:v>
                </c:pt>
                <c:pt idx="9">
                  <c:v>3.062248328544007</c:v>
                </c:pt>
                <c:pt idx="10">
                  <c:v>3.0931072989673178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E-4BBF-9F17-DBF85C08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064032"/>
        <c:axId val="1500062592"/>
      </c:scatterChart>
      <c:valAx>
        <c:axId val="1500064032"/>
        <c:scaling>
          <c:orientation val="minMax"/>
          <c:max val="4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TEMPERATURA °C</a:t>
                </a:r>
              </a:p>
            </c:rich>
          </c:tx>
          <c:layout>
            <c:manualLayout>
              <c:xMode val="edge"/>
              <c:yMode val="edge"/>
              <c:x val="0.46287474874863793"/>
              <c:y val="0.93361409369283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062592"/>
        <c:crosses val="autoZero"/>
        <c:crossBetween val="midCat"/>
      </c:valAx>
      <c:valAx>
        <c:axId val="15000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0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7D1F9F-23D6-41C4-82B7-7BDE85D6F550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DDB963-32EB-4565-A6EC-C2C4AE9246A2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85D026-6002-43E5-88B1-822518CFC178}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77FCB3-399A-4786-9EC7-88304061B3B8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FD1475-2640-436D-843A-3ECD260E32B6}">
  <sheetPr/>
  <sheetViews>
    <sheetView zoomScale="7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6BEB0E-573D-ABDC-D42E-F6F0BED94E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B5BC78-07FC-3294-37ED-F9896BD271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F0927-35DD-1389-AFAD-D29ED2D721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5B40C5-E81B-7D64-9C01-1AD5C362F3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D08B27-62F7-9EEF-6E1B-5479ECE17B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6EFF-B727-4F7F-8367-9A0EBE50A0F5}">
  <dimension ref="B1:L19"/>
  <sheetViews>
    <sheetView workbookViewId="0">
      <selection activeCell="G9" sqref="G9:J16"/>
    </sheetView>
  </sheetViews>
  <sheetFormatPr baseColWidth="10" defaultColWidth="11.42578125" defaultRowHeight="15" x14ac:dyDescent="0.25"/>
  <cols>
    <col min="2" max="2" width="16.5703125" customWidth="1"/>
    <col min="7" max="7" width="15.42578125" customWidth="1"/>
    <col min="8" max="8" width="19.42578125" customWidth="1"/>
    <col min="9" max="9" width="20.85546875" customWidth="1"/>
    <col min="10" max="10" width="26.85546875" customWidth="1"/>
  </cols>
  <sheetData>
    <row r="1" spans="2:12" ht="15.75" thickBot="1" x14ac:dyDescent="0.3"/>
    <row r="2" spans="2:12" ht="26.2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12" x14ac:dyDescent="0.25">
      <c r="B3" s="10" t="s">
        <v>7</v>
      </c>
      <c r="C3" s="11" t="s">
        <v>11</v>
      </c>
      <c r="D3" s="11" t="s">
        <v>8</v>
      </c>
      <c r="E3" s="11" t="s">
        <v>9</v>
      </c>
      <c r="F3" s="11" t="s">
        <v>10</v>
      </c>
      <c r="G3" s="11" t="s">
        <v>11</v>
      </c>
      <c r="H3" s="12" t="s">
        <v>11</v>
      </c>
    </row>
    <row r="4" spans="2:12" ht="25.5" x14ac:dyDescent="0.25">
      <c r="B4" s="10" t="s">
        <v>12</v>
      </c>
      <c r="C4" s="4" t="s">
        <v>11</v>
      </c>
      <c r="D4" s="4" t="s">
        <v>13</v>
      </c>
      <c r="E4" s="4" t="s">
        <v>14</v>
      </c>
      <c r="F4" s="4" t="s">
        <v>15</v>
      </c>
      <c r="G4" s="4" t="s">
        <v>11</v>
      </c>
      <c r="H4" s="5" t="s">
        <v>11</v>
      </c>
    </row>
    <row r="5" spans="2:12" ht="25.5" x14ac:dyDescent="0.25">
      <c r="B5" s="10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5" t="s">
        <v>22</v>
      </c>
    </row>
    <row r="6" spans="2:12" ht="25.5" x14ac:dyDescent="0.25">
      <c r="B6" s="10" t="s">
        <v>23</v>
      </c>
      <c r="C6" s="4" t="s">
        <v>24</v>
      </c>
      <c r="D6" s="4" t="s">
        <v>25</v>
      </c>
      <c r="E6" s="4" t="s">
        <v>26</v>
      </c>
      <c r="F6" s="4" t="s">
        <v>27</v>
      </c>
      <c r="G6" s="4" t="s">
        <v>11</v>
      </c>
      <c r="H6" s="5" t="s">
        <v>28</v>
      </c>
    </row>
    <row r="7" spans="2:12" ht="26.25" thickBot="1" x14ac:dyDescent="0.3">
      <c r="B7" s="13" t="s">
        <v>29</v>
      </c>
      <c r="C7" s="6" t="s">
        <v>30</v>
      </c>
      <c r="D7" s="6" t="s">
        <v>31</v>
      </c>
      <c r="E7" s="6" t="s">
        <v>32</v>
      </c>
      <c r="F7" s="6" t="s">
        <v>27</v>
      </c>
      <c r="G7" s="6" t="s">
        <v>11</v>
      </c>
      <c r="H7" s="7" t="s">
        <v>28</v>
      </c>
    </row>
    <row r="8" spans="2:12" ht="15.75" thickBot="1" x14ac:dyDescent="0.3"/>
    <row r="9" spans="2:12" ht="30.6" customHeight="1" x14ac:dyDescent="0.25">
      <c r="B9" s="14" t="s">
        <v>4</v>
      </c>
      <c r="C9" s="15" t="s">
        <v>33</v>
      </c>
      <c r="D9" s="15" t="s">
        <v>34</v>
      </c>
      <c r="E9" s="16" t="s">
        <v>35</v>
      </c>
      <c r="G9" s="29" t="s">
        <v>68</v>
      </c>
      <c r="H9" s="29" t="s">
        <v>69</v>
      </c>
      <c r="I9" s="29" t="s">
        <v>70</v>
      </c>
      <c r="J9" s="29" t="s">
        <v>71</v>
      </c>
      <c r="K9" s="17"/>
      <c r="L9" s="17"/>
    </row>
    <row r="10" spans="2:12" ht="67.5" customHeight="1" x14ac:dyDescent="0.25">
      <c r="B10" s="8" t="s">
        <v>36</v>
      </c>
      <c r="C10" s="4" t="s">
        <v>37</v>
      </c>
      <c r="D10" s="4" t="s">
        <v>38</v>
      </c>
      <c r="E10" s="5" t="s">
        <v>39</v>
      </c>
      <c r="G10" s="30" t="s">
        <v>72</v>
      </c>
      <c r="H10" s="30" t="s">
        <v>73</v>
      </c>
      <c r="I10" s="30" t="s">
        <v>74</v>
      </c>
      <c r="J10" s="30" t="s">
        <v>75</v>
      </c>
      <c r="K10" s="17"/>
      <c r="L10" s="17"/>
    </row>
    <row r="11" spans="2:12" ht="87.95" customHeight="1" x14ac:dyDescent="0.25">
      <c r="B11" s="8" t="s">
        <v>40</v>
      </c>
      <c r="C11" s="4" t="s">
        <v>41</v>
      </c>
      <c r="D11" s="4" t="s">
        <v>42</v>
      </c>
      <c r="E11" s="5" t="s">
        <v>43</v>
      </c>
      <c r="G11" s="30" t="s">
        <v>76</v>
      </c>
      <c r="H11" s="30" t="s">
        <v>77</v>
      </c>
      <c r="I11" s="30" t="s">
        <v>78</v>
      </c>
      <c r="J11" s="30" t="s">
        <v>79</v>
      </c>
      <c r="K11" s="17"/>
      <c r="L11" s="17"/>
    </row>
    <row r="12" spans="2:12" ht="67.5" customHeight="1" x14ac:dyDescent="0.25">
      <c r="B12" s="8" t="s">
        <v>44</v>
      </c>
      <c r="C12" s="4"/>
      <c r="D12" s="4"/>
      <c r="E12" s="5"/>
      <c r="G12" s="30" t="s">
        <v>80</v>
      </c>
      <c r="H12" s="30" t="s">
        <v>81</v>
      </c>
      <c r="I12" s="30" t="s">
        <v>82</v>
      </c>
      <c r="J12" s="30" t="s">
        <v>83</v>
      </c>
      <c r="K12" s="17"/>
      <c r="L12" s="17"/>
    </row>
    <row r="13" spans="2:12" ht="67.5" customHeight="1" x14ac:dyDescent="0.25">
      <c r="B13" s="8" t="s">
        <v>45</v>
      </c>
      <c r="C13" s="4" t="s">
        <v>46</v>
      </c>
      <c r="D13" s="4" t="s">
        <v>42</v>
      </c>
      <c r="E13" s="5" t="s">
        <v>47</v>
      </c>
      <c r="F13" s="17"/>
      <c r="G13" s="30" t="s">
        <v>84</v>
      </c>
      <c r="H13" s="30" t="s">
        <v>85</v>
      </c>
      <c r="I13" s="30" t="s">
        <v>86</v>
      </c>
      <c r="J13" s="30" t="s">
        <v>87</v>
      </c>
    </row>
    <row r="14" spans="2:12" ht="67.5" customHeight="1" x14ac:dyDescent="0.25">
      <c r="B14" s="8" t="s">
        <v>48</v>
      </c>
      <c r="C14" s="4" t="s">
        <v>49</v>
      </c>
      <c r="D14" s="4" t="s">
        <v>50</v>
      </c>
      <c r="E14" s="5" t="s">
        <v>51</v>
      </c>
      <c r="G14" s="30" t="s">
        <v>88</v>
      </c>
      <c r="H14" s="30" t="s">
        <v>89</v>
      </c>
      <c r="I14" s="30" t="s">
        <v>90</v>
      </c>
      <c r="J14" s="30" t="s">
        <v>91</v>
      </c>
      <c r="K14" s="17"/>
      <c r="L14" s="17"/>
    </row>
    <row r="15" spans="2:12" ht="67.5" customHeight="1" x14ac:dyDescent="0.25">
      <c r="B15" s="8" t="s">
        <v>52</v>
      </c>
      <c r="C15" s="4" t="s">
        <v>53</v>
      </c>
      <c r="D15" s="4" t="s">
        <v>51</v>
      </c>
      <c r="E15" s="5" t="s">
        <v>50</v>
      </c>
      <c r="G15" s="30" t="s">
        <v>92</v>
      </c>
      <c r="H15" s="30" t="s">
        <v>93</v>
      </c>
      <c r="I15" s="30" t="s">
        <v>94</v>
      </c>
      <c r="J15" s="30" t="s">
        <v>95</v>
      </c>
      <c r="K15" s="17"/>
      <c r="L15" s="17"/>
    </row>
    <row r="16" spans="2:12" ht="67.5" customHeight="1" thickBot="1" x14ac:dyDescent="0.3">
      <c r="B16" s="9" t="s">
        <v>54</v>
      </c>
      <c r="C16" s="6" t="s">
        <v>55</v>
      </c>
      <c r="D16" s="6" t="s">
        <v>56</v>
      </c>
      <c r="E16" s="7" t="s">
        <v>57</v>
      </c>
      <c r="G16" s="30" t="s">
        <v>96</v>
      </c>
      <c r="H16" s="30" t="s">
        <v>97</v>
      </c>
      <c r="I16" s="30" t="s">
        <v>98</v>
      </c>
      <c r="J16" s="30" t="s">
        <v>99</v>
      </c>
      <c r="K16" s="17"/>
      <c r="L16" s="17"/>
    </row>
    <row r="17" spans="7:8" ht="67.5" customHeight="1" x14ac:dyDescent="0.25">
      <c r="G17" s="17"/>
      <c r="H17" s="17"/>
    </row>
    <row r="18" spans="7:8" ht="83.1" customHeight="1" x14ac:dyDescent="0.25">
      <c r="G18" s="17"/>
      <c r="H18" s="17"/>
    </row>
    <row r="19" spans="7:8" ht="96" customHeight="1" x14ac:dyDescent="0.25">
      <c r="G19" s="17"/>
      <c r="H1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9995-A094-484D-A532-20BB6127DABB}">
  <dimension ref="A1:Q111"/>
  <sheetViews>
    <sheetView topLeftCell="E1" zoomScale="94" zoomScaleNormal="94" workbookViewId="0">
      <selection activeCell="K2" sqref="K2:L12"/>
    </sheetView>
  </sheetViews>
  <sheetFormatPr baseColWidth="10" defaultColWidth="13.7109375" defaultRowHeight="15" x14ac:dyDescent="0.25"/>
  <cols>
    <col min="1" max="16384" width="13.7109375" style="17"/>
  </cols>
  <sheetData>
    <row r="1" spans="1:17" ht="60" x14ac:dyDescent="0.25">
      <c r="A1" s="18" t="s">
        <v>58</v>
      </c>
      <c r="B1" s="18" t="s">
        <v>100</v>
      </c>
      <c r="C1" s="18" t="s">
        <v>60</v>
      </c>
      <c r="D1" s="18" t="s">
        <v>64</v>
      </c>
      <c r="E1" s="18" t="s">
        <v>59</v>
      </c>
      <c r="F1" s="23" t="s">
        <v>63</v>
      </c>
      <c r="G1" s="27" t="s">
        <v>66</v>
      </c>
      <c r="H1" s="23" t="s">
        <v>67</v>
      </c>
      <c r="K1" s="18" t="s">
        <v>58</v>
      </c>
      <c r="L1" s="18" t="s">
        <v>100</v>
      </c>
      <c r="M1" s="18" t="s">
        <v>60</v>
      </c>
      <c r="N1" s="18" t="s">
        <v>64</v>
      </c>
      <c r="O1" s="23" t="s">
        <v>63</v>
      </c>
      <c r="P1" s="27" t="s">
        <v>66</v>
      </c>
      <c r="Q1" s="23" t="s">
        <v>67</v>
      </c>
    </row>
    <row r="2" spans="1:17" x14ac:dyDescent="0.25">
      <c r="A2" s="20">
        <v>-40</v>
      </c>
      <c r="B2" s="20">
        <v>340.92809999999997</v>
      </c>
      <c r="C2" s="19">
        <f>((B2*$E$4)/(B2+$E$4))</f>
        <v>4.636087372525556</v>
      </c>
      <c r="D2" s="19">
        <f>$E$2*(($E$6/($E$6+C2)))</f>
        <v>1.0620110019626376</v>
      </c>
      <c r="E2" s="24">
        <v>3.3</v>
      </c>
      <c r="F2" s="26" t="s">
        <v>65</v>
      </c>
      <c r="G2" s="19">
        <f>D2*2</f>
        <v>2.1240220039252753</v>
      </c>
      <c r="H2" s="26" t="s">
        <v>65</v>
      </c>
      <c r="K2" s="20">
        <v>30</v>
      </c>
      <c r="L2" s="20">
        <v>8.0511999999999997</v>
      </c>
      <c r="M2" s="19">
        <v>2.9676140284835935</v>
      </c>
      <c r="N2" s="19">
        <v>1.4049036866885365</v>
      </c>
      <c r="O2" s="19">
        <v>1.2556463037289411E-2</v>
      </c>
      <c r="P2" s="19">
        <v>2.809807373377073</v>
      </c>
      <c r="Q2" s="19">
        <v>2.5112926074578823E-2</v>
      </c>
    </row>
    <row r="3" spans="1:17" ht="30" x14ac:dyDescent="0.25">
      <c r="A3" s="20">
        <v>-39</v>
      </c>
      <c r="B3" s="21">
        <v>318.87720000000002</v>
      </c>
      <c r="C3" s="19">
        <f t="shared" ref="C3:C66" si="0">((B3*$E$4)/(B3+$E$4))</f>
        <v>4.6317319020005119</v>
      </c>
      <c r="D3" s="19">
        <f t="shared" ref="D3:D66" si="1">$E$2*(($E$6/($E$6+C3)))</f>
        <v>1.062688071508497</v>
      </c>
      <c r="E3" s="25" t="s">
        <v>61</v>
      </c>
      <c r="F3" s="19">
        <f>D3-D2</f>
        <v>6.7706954585933232E-4</v>
      </c>
      <c r="G3" s="19">
        <f t="shared" ref="G3:G66" si="2">D3*2</f>
        <v>2.125376143016994</v>
      </c>
      <c r="H3" s="19">
        <f>G3-G2</f>
        <v>1.3541390917186646E-3</v>
      </c>
      <c r="K3" s="20">
        <v>31</v>
      </c>
      <c r="L3" s="20">
        <v>7.7153999999999998</v>
      </c>
      <c r="M3" s="19">
        <v>2.9207580907582518</v>
      </c>
      <c r="N3" s="19">
        <v>1.417758830104193</v>
      </c>
      <c r="O3" s="19">
        <v>1.2855143415656523E-2</v>
      </c>
      <c r="P3" s="19">
        <v>2.835517660208386</v>
      </c>
      <c r="Q3" s="19">
        <v>2.5710286831313045E-2</v>
      </c>
    </row>
    <row r="4" spans="1:17" x14ac:dyDescent="0.25">
      <c r="A4" s="20">
        <v>-38</v>
      </c>
      <c r="B4" s="20">
        <v>298.39780000000002</v>
      </c>
      <c r="C4" s="19">
        <f t="shared" si="0"/>
        <v>4.6271192334619391</v>
      </c>
      <c r="D4" s="19">
        <f t="shared" si="1"/>
        <v>1.0634060650964423</v>
      </c>
      <c r="E4" s="24">
        <f>4.7</f>
        <v>4.7</v>
      </c>
      <c r="F4" s="19">
        <f>D4-D3</f>
        <v>7.1799358794533141E-4</v>
      </c>
      <c r="G4" s="19">
        <f t="shared" si="2"/>
        <v>2.1268121301928846</v>
      </c>
      <c r="H4" s="19">
        <f t="shared" ref="H4:H67" si="3">G4-G3</f>
        <v>1.4359871758906628E-3</v>
      </c>
      <c r="K4" s="20">
        <v>32</v>
      </c>
      <c r="L4" s="20">
        <v>7.3954000000000004</v>
      </c>
      <c r="M4" s="19">
        <v>2.8736858640474892</v>
      </c>
      <c r="N4" s="19">
        <v>1.4309123967340773</v>
      </c>
      <c r="O4" s="19">
        <v>1.3153566629884317E-2</v>
      </c>
      <c r="P4" s="19">
        <v>2.8618247934681547</v>
      </c>
      <c r="Q4" s="19">
        <v>2.6307133259768634E-2</v>
      </c>
    </row>
    <row r="5" spans="1:17" x14ac:dyDescent="0.25">
      <c r="A5" s="20">
        <v>-37</v>
      </c>
      <c r="B5" s="20">
        <v>279.36829999999998</v>
      </c>
      <c r="C5" s="19">
        <f t="shared" si="0"/>
        <v>4.6222370113103084</v>
      </c>
      <c r="D5" s="19">
        <f t="shared" si="1"/>
        <v>1.064167074225645</v>
      </c>
      <c r="E5" s="25" t="s">
        <v>62</v>
      </c>
      <c r="F5" s="19">
        <f t="shared" ref="F5:F67" si="4">D5-D4</f>
        <v>7.6100912920273878E-4</v>
      </c>
      <c r="G5" s="19">
        <f t="shared" si="2"/>
        <v>2.1283341484512901</v>
      </c>
      <c r="H5" s="19">
        <f t="shared" si="3"/>
        <v>1.5220182584054776E-3</v>
      </c>
      <c r="K5" s="20">
        <v>33</v>
      </c>
      <c r="L5" s="20">
        <v>7.0903999999999998</v>
      </c>
      <c r="M5" s="19">
        <v>2.8264418509974218</v>
      </c>
      <c r="N5" s="19">
        <v>1.4443616807303483</v>
      </c>
      <c r="O5" s="19">
        <v>1.3449283996270989E-2</v>
      </c>
      <c r="P5" s="19">
        <v>2.8887233614606966</v>
      </c>
      <c r="Q5" s="19">
        <v>2.6898567992541977E-2</v>
      </c>
    </row>
    <row r="6" spans="1:17" x14ac:dyDescent="0.25">
      <c r="A6" s="20">
        <v>-36</v>
      </c>
      <c r="B6" s="20">
        <v>261.67689999999999</v>
      </c>
      <c r="C6" s="19">
        <f t="shared" si="0"/>
        <v>4.6170723887844627</v>
      </c>
      <c r="D6" s="19">
        <f t="shared" si="1"/>
        <v>1.0649732885254743</v>
      </c>
      <c r="E6" s="24">
        <f>2.2</f>
        <v>2.2000000000000002</v>
      </c>
      <c r="F6" s="19">
        <f t="shared" si="4"/>
        <v>8.0621429982929982E-4</v>
      </c>
      <c r="G6" s="19">
        <f t="shared" si="2"/>
        <v>2.1299465770509487</v>
      </c>
      <c r="H6" s="19">
        <f t="shared" si="3"/>
        <v>1.6124285996585996E-3</v>
      </c>
      <c r="K6" s="20">
        <v>34</v>
      </c>
      <c r="L6" s="20">
        <v>6.7995999999999999</v>
      </c>
      <c r="M6" s="19">
        <v>2.7790636196041598</v>
      </c>
      <c r="N6" s="19">
        <v>1.4581054902401862</v>
      </c>
      <c r="O6" s="19">
        <v>1.374380950983789E-2</v>
      </c>
      <c r="P6" s="19">
        <v>2.9162109804803724</v>
      </c>
      <c r="Q6" s="19">
        <v>2.748761901967578E-2</v>
      </c>
    </row>
    <row r="7" spans="1:17" x14ac:dyDescent="0.25">
      <c r="A7" s="20">
        <v>-35</v>
      </c>
      <c r="B7" s="20">
        <v>245.22120000000001</v>
      </c>
      <c r="C7" s="19">
        <f t="shared" si="0"/>
        <v>4.6116121401465753</v>
      </c>
      <c r="D7" s="19">
        <f t="shared" si="1"/>
        <v>1.0658269805485101</v>
      </c>
      <c r="F7" s="19">
        <f t="shared" si="4"/>
        <v>8.5369202303575697E-4</v>
      </c>
      <c r="G7" s="19">
        <f t="shared" si="2"/>
        <v>2.1316539610970202</v>
      </c>
      <c r="H7" s="19">
        <f t="shared" si="3"/>
        <v>1.7073840460715139E-3</v>
      </c>
      <c r="K7" s="20">
        <v>35</v>
      </c>
      <c r="L7" s="20">
        <v>6.5223000000000004</v>
      </c>
      <c r="M7" s="19">
        <v>2.7315978008073216</v>
      </c>
      <c r="N7" s="19">
        <v>1.4721395160837143</v>
      </c>
      <c r="O7" s="19">
        <v>1.4034025843528086E-2</v>
      </c>
      <c r="P7" s="19">
        <v>2.9442790321674286</v>
      </c>
      <c r="Q7" s="19">
        <v>2.8068051687056172E-2</v>
      </c>
    </row>
    <row r="8" spans="1:17" x14ac:dyDescent="0.25">
      <c r="A8" s="20">
        <v>-34</v>
      </c>
      <c r="B8" s="20">
        <v>229.90719999999999</v>
      </c>
      <c r="C8" s="19">
        <f t="shared" si="0"/>
        <v>4.6058426169358828</v>
      </c>
      <c r="D8" s="19">
        <f t="shared" si="1"/>
        <v>1.0667305150333593</v>
      </c>
      <c r="F8" s="19">
        <f t="shared" si="4"/>
        <v>9.0353448484914445E-4</v>
      </c>
      <c r="G8" s="19">
        <f t="shared" si="2"/>
        <v>2.1334610300667185</v>
      </c>
      <c r="H8" s="19">
        <f t="shared" si="3"/>
        <v>1.8070689696982889E-3</v>
      </c>
      <c r="K8" s="20">
        <v>36</v>
      </c>
      <c r="L8" s="20">
        <v>6.2576999999999998</v>
      </c>
      <c r="M8" s="19">
        <v>2.684065999251668</v>
      </c>
      <c r="N8" s="19">
        <v>1.4864663993304699</v>
      </c>
      <c r="O8" s="19">
        <v>1.4326883246755573E-2</v>
      </c>
      <c r="P8" s="19">
        <v>2.9729327986609397</v>
      </c>
      <c r="Q8" s="19">
        <v>2.8653766493511146E-2</v>
      </c>
    </row>
    <row r="9" spans="1:17" x14ac:dyDescent="0.25">
      <c r="A9" s="20">
        <v>-33</v>
      </c>
      <c r="B9" s="20">
        <v>215.64879999999999</v>
      </c>
      <c r="C9" s="19">
        <f t="shared" si="0"/>
        <v>4.599749851145094</v>
      </c>
      <c r="D9" s="19">
        <f t="shared" si="1"/>
        <v>1.0676863353697341</v>
      </c>
      <c r="F9" s="19">
        <f t="shared" si="4"/>
        <v>9.5582033637486852E-4</v>
      </c>
      <c r="G9" s="19">
        <f t="shared" si="2"/>
        <v>2.1353726707394682</v>
      </c>
      <c r="H9" s="19">
        <f t="shared" si="3"/>
        <v>1.911640672749737E-3</v>
      </c>
      <c r="K9" s="20">
        <v>37</v>
      </c>
      <c r="L9" s="20">
        <v>6.0053000000000001</v>
      </c>
      <c r="M9" s="19">
        <v>2.6365361082828129</v>
      </c>
      <c r="N9" s="19">
        <v>1.501074289007557</v>
      </c>
      <c r="O9" s="19">
        <v>1.4607889677087149E-2</v>
      </c>
      <c r="P9" s="19">
        <v>3.002148578015114</v>
      </c>
      <c r="Q9" s="19">
        <v>2.9215779354174298E-2</v>
      </c>
    </row>
    <row r="10" spans="1:17" x14ac:dyDescent="0.25">
      <c r="A10" s="20">
        <v>-32</v>
      </c>
      <c r="B10" s="20">
        <v>202.36660000000001</v>
      </c>
      <c r="C10" s="19">
        <f t="shared" si="0"/>
        <v>4.593319347494961</v>
      </c>
      <c r="D10" s="19">
        <f t="shared" si="1"/>
        <v>1.068696999012291</v>
      </c>
      <c r="F10" s="19">
        <f t="shared" si="4"/>
        <v>1.0106636425568638E-3</v>
      </c>
      <c r="G10" s="19">
        <f t="shared" si="2"/>
        <v>2.137393998024582</v>
      </c>
      <c r="H10" s="19">
        <f t="shared" si="3"/>
        <v>2.0213272851137276E-3</v>
      </c>
      <c r="K10" s="20">
        <v>38</v>
      </c>
      <c r="L10" s="20">
        <v>5.7645</v>
      </c>
      <c r="M10" s="19">
        <v>2.5890534664819151</v>
      </c>
      <c r="N10" s="19">
        <v>1.5159571825230145</v>
      </c>
      <c r="O10" s="19">
        <v>1.4882893515457463E-2</v>
      </c>
      <c r="P10" s="19">
        <v>3.031914365046029</v>
      </c>
      <c r="Q10" s="19">
        <v>2.9765787030914925E-2</v>
      </c>
    </row>
    <row r="11" spans="1:17" x14ac:dyDescent="0.25">
      <c r="A11" s="20">
        <v>-31</v>
      </c>
      <c r="B11" s="20">
        <v>189.98779999999999</v>
      </c>
      <c r="C11" s="19">
        <f t="shared" si="0"/>
        <v>4.586536290409569</v>
      </c>
      <c r="D11" s="19">
        <f t="shared" si="1"/>
        <v>1.069765148130057</v>
      </c>
      <c r="F11" s="19">
        <f t="shared" si="4"/>
        <v>1.0681491177659819E-3</v>
      </c>
      <c r="G11" s="19">
        <f t="shared" si="2"/>
        <v>2.1395302962601139</v>
      </c>
      <c r="H11" s="19">
        <f t="shared" si="3"/>
        <v>2.1362982355319637E-3</v>
      </c>
      <c r="K11" s="20">
        <v>39</v>
      </c>
      <c r="L11" s="20">
        <v>5.5345000000000004</v>
      </c>
      <c r="M11" s="19">
        <v>2.5416141482241437</v>
      </c>
      <c r="N11" s="19">
        <v>1.5311241642720035</v>
      </c>
      <c r="O11" s="19">
        <v>1.5166981748989006E-2</v>
      </c>
      <c r="P11" s="19">
        <v>3.062248328544007</v>
      </c>
      <c r="Q11" s="19">
        <v>3.0333963497978012E-2</v>
      </c>
    </row>
    <row r="12" spans="1:17" x14ac:dyDescent="0.25">
      <c r="A12" s="20">
        <v>-30</v>
      </c>
      <c r="B12" s="20">
        <v>178.44560000000001</v>
      </c>
      <c r="C12" s="19">
        <f t="shared" si="0"/>
        <v>4.5793855817447975</v>
      </c>
      <c r="D12" s="19">
        <f t="shared" si="1"/>
        <v>1.0708935068613559</v>
      </c>
      <c r="F12" s="19">
        <f t="shared" si="4"/>
        <v>1.1283587312989063E-3</v>
      </c>
      <c r="G12" s="19">
        <f t="shared" si="2"/>
        <v>2.1417870137227117</v>
      </c>
      <c r="H12" s="19">
        <f t="shared" si="3"/>
        <v>2.2567174625978126E-3</v>
      </c>
      <c r="K12" s="20">
        <v>40</v>
      </c>
      <c r="L12" s="20">
        <v>5.3150000000000004</v>
      </c>
      <c r="M12" s="19">
        <v>2.4943085371942089</v>
      </c>
      <c r="N12" s="19">
        <v>1.5465536494836589</v>
      </c>
      <c r="O12" s="19">
        <v>1.5429485211655436E-2</v>
      </c>
      <c r="P12" s="19">
        <v>3.0931072989673178</v>
      </c>
      <c r="Q12" s="19">
        <v>3.0858970423310872E-2</v>
      </c>
    </row>
    <row r="13" spans="1:17" x14ac:dyDescent="0.25">
      <c r="A13" s="20">
        <v>-29</v>
      </c>
      <c r="B13" s="20">
        <v>167.67830000000001</v>
      </c>
      <c r="C13" s="19">
        <f t="shared" si="0"/>
        <v>4.5718516193743648</v>
      </c>
      <c r="D13" s="19">
        <f t="shared" si="1"/>
        <v>1.0720849197624229</v>
      </c>
      <c r="F13" s="19">
        <f t="shared" si="4"/>
        <v>1.1914129010670571E-3</v>
      </c>
      <c r="G13" s="19">
        <f t="shared" si="2"/>
        <v>2.1441698395248459</v>
      </c>
      <c r="H13" s="19">
        <f t="shared" si="3"/>
        <v>2.3828258021341142E-3</v>
      </c>
    </row>
    <row r="14" spans="1:17" x14ac:dyDescent="0.25">
      <c r="A14" s="20">
        <v>-28</v>
      </c>
      <c r="B14" s="20">
        <v>157.6292</v>
      </c>
      <c r="C14" s="19">
        <f t="shared" si="0"/>
        <v>4.5639185063438994</v>
      </c>
      <c r="D14" s="19">
        <f t="shared" si="1"/>
        <v>1.0733423226774279</v>
      </c>
      <c r="F14" s="19">
        <f t="shared" si="4"/>
        <v>1.2574029150049792E-3</v>
      </c>
      <c r="G14" s="19">
        <f t="shared" si="2"/>
        <v>2.1466846453548558</v>
      </c>
      <c r="H14" s="19">
        <f t="shared" si="3"/>
        <v>2.5148058300099585E-3</v>
      </c>
    </row>
    <row r="15" spans="1:17" x14ac:dyDescent="0.25">
      <c r="A15" s="20">
        <v>-27</v>
      </c>
      <c r="B15" s="20">
        <v>148.24600000000001</v>
      </c>
      <c r="C15" s="19">
        <f t="shared" si="0"/>
        <v>4.5555699397172864</v>
      </c>
      <c r="D15" s="19">
        <f t="shared" si="1"/>
        <v>1.0746687644098054</v>
      </c>
      <c r="F15" s="19">
        <f t="shared" si="4"/>
        <v>1.3264417323775035E-3</v>
      </c>
      <c r="G15" s="19">
        <f t="shared" si="2"/>
        <v>2.1493375288196108</v>
      </c>
      <c r="H15" s="19">
        <f t="shared" si="3"/>
        <v>2.652883464755007E-3</v>
      </c>
    </row>
    <row r="16" spans="1:17" x14ac:dyDescent="0.25">
      <c r="A16" s="20">
        <v>-26</v>
      </c>
      <c r="B16" s="20">
        <v>139.48070000000001</v>
      </c>
      <c r="C16" s="19">
        <f t="shared" si="0"/>
        <v>4.5467894801454012</v>
      </c>
      <c r="D16" s="19">
        <f t="shared" si="1"/>
        <v>1.0760673682445385</v>
      </c>
      <c r="F16" s="19">
        <f t="shared" si="4"/>
        <v>1.3986038347331142E-3</v>
      </c>
      <c r="G16" s="19">
        <f t="shared" si="2"/>
        <v>2.152134736489077</v>
      </c>
      <c r="H16" s="19">
        <f t="shared" si="3"/>
        <v>2.7972076694662285E-3</v>
      </c>
    </row>
    <row r="17" spans="1:8" x14ac:dyDescent="0.25">
      <c r="A17" s="20">
        <v>-25</v>
      </c>
      <c r="B17" s="20">
        <v>131.28880000000001</v>
      </c>
      <c r="C17" s="19">
        <f t="shared" si="0"/>
        <v>4.5375601520125191</v>
      </c>
      <c r="D17" s="19">
        <f t="shared" si="1"/>
        <v>1.077541400180513</v>
      </c>
      <c r="F17" s="19">
        <f t="shared" si="4"/>
        <v>1.4740319359745069E-3</v>
      </c>
      <c r="G17" s="19">
        <f t="shared" si="2"/>
        <v>2.1550828003610261</v>
      </c>
      <c r="H17" s="19">
        <f t="shared" si="3"/>
        <v>2.9480638719490138E-3</v>
      </c>
    </row>
    <row r="18" spans="1:8" x14ac:dyDescent="0.25">
      <c r="A18" s="20">
        <v>-24</v>
      </c>
      <c r="B18" s="20">
        <v>123.6294</v>
      </c>
      <c r="C18" s="19">
        <f t="shared" si="0"/>
        <v>4.5278648540396826</v>
      </c>
      <c r="D18" s="19">
        <f t="shared" si="1"/>
        <v>1.0790942085646684</v>
      </c>
      <c r="F18" s="19">
        <f t="shared" si="4"/>
        <v>1.5528083841553908E-3</v>
      </c>
      <c r="G18" s="19">
        <f t="shared" si="2"/>
        <v>2.1581884171293368</v>
      </c>
      <c r="H18" s="19">
        <f t="shared" si="3"/>
        <v>3.1056167683107816E-3</v>
      </c>
    </row>
    <row r="19" spans="1:8" x14ac:dyDescent="0.25">
      <c r="A19" s="20">
        <v>-23</v>
      </c>
      <c r="B19" s="20">
        <v>116.4648</v>
      </c>
      <c r="C19" s="19">
        <f t="shared" si="0"/>
        <v>4.5176863247411783</v>
      </c>
      <c r="D19" s="19">
        <f t="shared" si="1"/>
        <v>1.0807292345969601</v>
      </c>
      <c r="F19" s="19">
        <f t="shared" si="4"/>
        <v>1.6350260322917087E-3</v>
      </c>
      <c r="G19" s="19">
        <f t="shared" si="2"/>
        <v>2.1614584691939203</v>
      </c>
      <c r="H19" s="19">
        <f t="shared" si="3"/>
        <v>3.2700520645834175E-3</v>
      </c>
    </row>
    <row r="20" spans="1:8" x14ac:dyDescent="0.25">
      <c r="A20" s="20">
        <v>-22</v>
      </c>
      <c r="B20" s="20">
        <v>109.76</v>
      </c>
      <c r="C20" s="19">
        <f t="shared" si="0"/>
        <v>4.5070068146077231</v>
      </c>
      <c r="D20" s="19">
        <f t="shared" si="1"/>
        <v>1.0824500706019666</v>
      </c>
      <c r="F20" s="19">
        <f t="shared" si="4"/>
        <v>1.7208360050064986E-3</v>
      </c>
      <c r="G20" s="19">
        <f t="shared" si="2"/>
        <v>2.1649001412039333</v>
      </c>
      <c r="H20" s="19">
        <f t="shared" si="3"/>
        <v>3.4416720100129972E-3</v>
      </c>
    </row>
    <row r="21" spans="1:8" x14ac:dyDescent="0.25">
      <c r="A21" s="20">
        <v>-21</v>
      </c>
      <c r="B21" s="20">
        <v>103.4829</v>
      </c>
      <c r="C21" s="19">
        <f t="shared" si="0"/>
        <v>4.4958087646014295</v>
      </c>
      <c r="D21" s="19">
        <f t="shared" si="1"/>
        <v>1.0842603567744149</v>
      </c>
      <c r="F21" s="19">
        <f t="shared" si="4"/>
        <v>1.8102861724482722E-3</v>
      </c>
      <c r="G21" s="19">
        <f t="shared" si="2"/>
        <v>2.1685207135488298</v>
      </c>
      <c r="H21" s="19">
        <f t="shared" si="3"/>
        <v>3.6205723448965443E-3</v>
      </c>
    </row>
    <row r="22" spans="1:8" x14ac:dyDescent="0.25">
      <c r="A22" s="20">
        <v>-20</v>
      </c>
      <c r="B22" s="20">
        <v>97.603700000000003</v>
      </c>
      <c r="C22" s="19">
        <f t="shared" si="0"/>
        <v>4.4840742807933633</v>
      </c>
      <c r="D22" s="19">
        <f t="shared" si="1"/>
        <v>1.08616387176629</v>
      </c>
      <c r="F22" s="19">
        <f t="shared" si="4"/>
        <v>1.9035149918751326E-3</v>
      </c>
      <c r="G22" s="19">
        <f t="shared" si="2"/>
        <v>2.1723277435325801</v>
      </c>
      <c r="H22" s="19">
        <f t="shared" si="3"/>
        <v>3.8070299837502652E-3</v>
      </c>
    </row>
    <row r="23" spans="1:8" x14ac:dyDescent="0.25">
      <c r="A23" s="20">
        <v>-19</v>
      </c>
      <c r="B23" s="20">
        <v>92.094700000000003</v>
      </c>
      <c r="C23" s="19">
        <f t="shared" si="0"/>
        <v>4.4717850254197806</v>
      </c>
      <c r="D23" s="19">
        <f t="shared" si="1"/>
        <v>1.0881645575118348</v>
      </c>
      <c r="F23" s="19">
        <f t="shared" si="4"/>
        <v>2.0006857455447946E-3</v>
      </c>
      <c r="G23" s="19">
        <f t="shared" si="2"/>
        <v>2.1763291150236697</v>
      </c>
      <c r="H23" s="19">
        <f t="shared" si="3"/>
        <v>4.0013714910895892E-3</v>
      </c>
    </row>
    <row r="24" spans="1:8" x14ac:dyDescent="0.25">
      <c r="A24" s="20">
        <v>-18</v>
      </c>
      <c r="B24" s="20">
        <v>86.930499999999995</v>
      </c>
      <c r="C24" s="19">
        <f t="shared" si="0"/>
        <v>4.4589230660096799</v>
      </c>
      <c r="D24" s="19">
        <f t="shared" si="1"/>
        <v>1.0902663881279095</v>
      </c>
      <c r="F24" s="19">
        <f t="shared" si="4"/>
        <v>2.101830616074718E-3</v>
      </c>
      <c r="G24" s="19">
        <f t="shared" si="2"/>
        <v>2.1805327762558191</v>
      </c>
      <c r="H24" s="19">
        <f t="shared" si="3"/>
        <v>4.203661232149436E-3</v>
      </c>
    </row>
    <row r="25" spans="1:8" x14ac:dyDescent="0.25">
      <c r="A25" s="20">
        <v>-17</v>
      </c>
      <c r="B25" s="20">
        <v>82.087699999999998</v>
      </c>
      <c r="C25" s="19">
        <f t="shared" si="0"/>
        <v>4.4454708443708038</v>
      </c>
      <c r="D25" s="19">
        <f t="shared" si="1"/>
        <v>1.0924733807461886</v>
      </c>
      <c r="F25" s="19">
        <f t="shared" si="4"/>
        <v>2.2069926182790578E-3</v>
      </c>
      <c r="G25" s="19">
        <f t="shared" si="2"/>
        <v>2.1849467614923772</v>
      </c>
      <c r="H25" s="19">
        <f t="shared" si="3"/>
        <v>4.4139852365581156E-3</v>
      </c>
    </row>
    <row r="26" spans="1:8" x14ac:dyDescent="0.25">
      <c r="A26" s="20">
        <v>-16</v>
      </c>
      <c r="B26" s="20">
        <v>77.544200000000004</v>
      </c>
      <c r="C26" s="19">
        <f t="shared" si="0"/>
        <v>4.4314096313174671</v>
      </c>
      <c r="D26" s="19">
        <f t="shared" si="1"/>
        <v>1.0947898567016512</v>
      </c>
      <c r="F26" s="19">
        <f t="shared" si="4"/>
        <v>2.3164759554625824E-3</v>
      </c>
      <c r="G26" s="19">
        <f t="shared" si="2"/>
        <v>2.1895797134033024</v>
      </c>
      <c r="H26" s="19">
        <f t="shared" si="3"/>
        <v>4.6329519109251649E-3</v>
      </c>
    </row>
    <row r="27" spans="1:8" x14ac:dyDescent="0.25">
      <c r="A27" s="20">
        <v>-15</v>
      </c>
      <c r="B27" s="20">
        <v>73.279799999999994</v>
      </c>
      <c r="C27" s="19">
        <f t="shared" si="0"/>
        <v>4.4167215099294941</v>
      </c>
      <c r="D27" s="19">
        <f t="shared" si="1"/>
        <v>1.097220124665238</v>
      </c>
      <c r="F27" s="19">
        <f t="shared" si="4"/>
        <v>2.4302679635868074E-3</v>
      </c>
      <c r="G27" s="19">
        <f t="shared" si="2"/>
        <v>2.194440249330476</v>
      </c>
      <c r="H27" s="19">
        <f t="shared" si="3"/>
        <v>4.8605359271736148E-3</v>
      </c>
    </row>
    <row r="28" spans="1:8" x14ac:dyDescent="0.25">
      <c r="A28" s="20">
        <v>-14</v>
      </c>
      <c r="B28" s="20">
        <v>69.275899999999993</v>
      </c>
      <c r="C28" s="19">
        <f t="shared" si="0"/>
        <v>4.4013892362242295</v>
      </c>
      <c r="D28" s="19">
        <f t="shared" si="1"/>
        <v>1.0997685093558387</v>
      </c>
      <c r="F28" s="19">
        <f t="shared" si="4"/>
        <v>2.5483846906007024E-3</v>
      </c>
      <c r="G28" s="19">
        <f t="shared" si="2"/>
        <v>2.1995370187116774</v>
      </c>
      <c r="H28" s="19">
        <f t="shared" si="3"/>
        <v>5.0967693812014048E-3</v>
      </c>
    </row>
    <row r="29" spans="1:8" x14ac:dyDescent="0.25">
      <c r="A29" s="20">
        <v>-13</v>
      </c>
      <c r="B29" s="20">
        <v>65.514899999999997</v>
      </c>
      <c r="C29" s="19">
        <f t="shared" si="0"/>
        <v>4.3853944105880664</v>
      </c>
      <c r="D29" s="19">
        <f t="shared" si="1"/>
        <v>1.1024396638001355</v>
      </c>
      <c r="F29" s="19">
        <f t="shared" si="4"/>
        <v>2.671154444296775E-3</v>
      </c>
      <c r="G29" s="19">
        <f t="shared" si="2"/>
        <v>2.2048793276002709</v>
      </c>
      <c r="H29" s="19">
        <f t="shared" si="3"/>
        <v>5.3423088885935499E-3</v>
      </c>
    </row>
    <row r="30" spans="1:8" x14ac:dyDescent="0.25">
      <c r="A30" s="20">
        <v>-12</v>
      </c>
      <c r="B30" s="20">
        <v>61.980899999999998</v>
      </c>
      <c r="C30" s="19">
        <f t="shared" si="0"/>
        <v>4.3687207281245453</v>
      </c>
      <c r="D30" s="19">
        <f t="shared" si="1"/>
        <v>1.105238036519909</v>
      </c>
      <c r="F30" s="19">
        <f t="shared" si="4"/>
        <v>2.7983727197735675E-3</v>
      </c>
      <c r="G30" s="19">
        <f t="shared" si="2"/>
        <v>2.2104760730398181</v>
      </c>
      <c r="H30" s="19">
        <f t="shared" si="3"/>
        <v>5.596745439547135E-3</v>
      </c>
    </row>
    <row r="31" spans="1:8" x14ac:dyDescent="0.25">
      <c r="A31" s="20">
        <v>-11</v>
      </c>
      <c r="B31" s="20">
        <v>58.658700000000003</v>
      </c>
      <c r="C31" s="19">
        <f t="shared" si="0"/>
        <v>4.3513501697478008</v>
      </c>
      <c r="D31" s="19">
        <f t="shared" si="1"/>
        <v>1.1081685167012649</v>
      </c>
      <c r="F31" s="19">
        <f t="shared" si="4"/>
        <v>2.9304801813558878E-3</v>
      </c>
      <c r="G31" s="19">
        <f t="shared" si="2"/>
        <v>2.2163370334025299</v>
      </c>
      <c r="H31" s="19">
        <f t="shared" si="3"/>
        <v>5.8609603627117757E-3</v>
      </c>
    </row>
    <row r="32" spans="1:8" x14ac:dyDescent="0.25">
      <c r="A32" s="20">
        <v>-10</v>
      </c>
      <c r="B32" s="20">
        <v>55.534500000000001</v>
      </c>
      <c r="C32" s="19">
        <f t="shared" si="0"/>
        <v>4.3332666495114927</v>
      </c>
      <c r="D32" s="19">
        <f t="shared" si="1"/>
        <v>1.1112358318549338</v>
      </c>
      <c r="F32" s="19">
        <f t="shared" si="4"/>
        <v>3.0673151536688703E-3</v>
      </c>
      <c r="G32" s="19">
        <f t="shared" si="2"/>
        <v>2.2224716637098676</v>
      </c>
      <c r="H32" s="19">
        <f t="shared" si="3"/>
        <v>6.1346303073377406E-3</v>
      </c>
    </row>
    <row r="33" spans="1:8" x14ac:dyDescent="0.25">
      <c r="A33" s="20">
        <v>-9</v>
      </c>
      <c r="B33" s="20">
        <v>52.595399999999998</v>
      </c>
      <c r="C33" s="19">
        <f t="shared" si="0"/>
        <v>4.31445421447446</v>
      </c>
      <c r="D33" s="19">
        <f t="shared" si="1"/>
        <v>1.1144448576933756</v>
      </c>
      <c r="F33" s="19">
        <f t="shared" si="4"/>
        <v>3.209025838441848E-3</v>
      </c>
      <c r="G33" s="19">
        <f t="shared" si="2"/>
        <v>2.2288897153867513</v>
      </c>
      <c r="H33" s="19">
        <f t="shared" si="3"/>
        <v>6.4180516768836959E-3</v>
      </c>
    </row>
    <row r="34" spans="1:8" x14ac:dyDescent="0.25">
      <c r="A34" s="20">
        <v>-8</v>
      </c>
      <c r="B34" s="20">
        <v>49.8294</v>
      </c>
      <c r="C34" s="19">
        <f t="shared" si="0"/>
        <v>4.2948974314773318</v>
      </c>
      <c r="D34" s="19">
        <f t="shared" si="1"/>
        <v>1.1178005621481597</v>
      </c>
      <c r="F34" s="19">
        <f t="shared" si="4"/>
        <v>3.3557044547840587E-3</v>
      </c>
      <c r="G34" s="19">
        <f t="shared" si="2"/>
        <v>2.2356011242963194</v>
      </c>
      <c r="H34" s="19">
        <f t="shared" si="3"/>
        <v>6.7114089095681173E-3</v>
      </c>
    </row>
    <row r="35" spans="1:8" x14ac:dyDescent="0.25">
      <c r="A35" s="20">
        <v>-7</v>
      </c>
      <c r="B35" s="20">
        <v>47.225299999999997</v>
      </c>
      <c r="C35" s="19">
        <f t="shared" si="0"/>
        <v>4.27458117719108</v>
      </c>
      <c r="D35" s="19">
        <f t="shared" si="1"/>
        <v>1.121308050870661</v>
      </c>
      <c r="F35" s="19">
        <f t="shared" si="4"/>
        <v>3.5074887225012841E-3</v>
      </c>
      <c r="G35" s="19">
        <f t="shared" si="2"/>
        <v>2.242616101741322</v>
      </c>
      <c r="H35" s="19">
        <f t="shared" si="3"/>
        <v>7.0149774450025681E-3</v>
      </c>
    </row>
    <row r="36" spans="1:8" x14ac:dyDescent="0.25">
      <c r="A36" s="20">
        <v>-6</v>
      </c>
      <c r="B36" s="20">
        <v>44.7727</v>
      </c>
      <c r="C36" s="19">
        <f t="shared" si="0"/>
        <v>4.253491117323291</v>
      </c>
      <c r="D36" s="19">
        <f t="shared" si="1"/>
        <v>1.1249724944242618</v>
      </c>
      <c r="F36" s="19">
        <f t="shared" si="4"/>
        <v>3.6644435536008491E-3</v>
      </c>
      <c r="G36" s="19">
        <f t="shared" si="2"/>
        <v>2.2499449888485237</v>
      </c>
      <c r="H36" s="19">
        <f t="shared" si="3"/>
        <v>7.3288871072016981E-3</v>
      </c>
    </row>
    <row r="37" spans="1:8" x14ac:dyDescent="0.25">
      <c r="A37" s="20">
        <v>-5</v>
      </c>
      <c r="B37" s="20">
        <v>42.462000000000003</v>
      </c>
      <c r="C37" s="19">
        <f t="shared" si="0"/>
        <v>4.2316144353504939</v>
      </c>
      <c r="D37" s="19">
        <f t="shared" si="1"/>
        <v>1.1287990088610407</v>
      </c>
      <c r="F37" s="19">
        <f t="shared" si="4"/>
        <v>3.8265144367788384E-3</v>
      </c>
      <c r="G37" s="19">
        <f t="shared" si="2"/>
        <v>2.2575980177220814</v>
      </c>
      <c r="H37" s="19">
        <f t="shared" si="3"/>
        <v>7.6530288735576768E-3</v>
      </c>
    </row>
    <row r="38" spans="1:8" x14ac:dyDescent="0.25">
      <c r="A38" s="20">
        <v>-4</v>
      </c>
      <c r="B38" s="20">
        <v>40.284100000000002</v>
      </c>
      <c r="C38" s="19">
        <f t="shared" si="0"/>
        <v>4.2089376023972909</v>
      </c>
      <c r="D38" s="19">
        <f t="shared" si="1"/>
        <v>1.1327930540756654</v>
      </c>
      <c r="F38" s="19">
        <f t="shared" si="4"/>
        <v>3.994045214624764E-3</v>
      </c>
      <c r="G38" s="19">
        <f t="shared" si="2"/>
        <v>2.2655861081513309</v>
      </c>
      <c r="H38" s="19">
        <f t="shared" si="3"/>
        <v>7.9880904292495281E-3</v>
      </c>
    </row>
    <row r="39" spans="1:8" x14ac:dyDescent="0.25">
      <c r="A39" s="20">
        <v>-3</v>
      </c>
      <c r="B39" s="20">
        <v>38.230699999999999</v>
      </c>
      <c r="C39" s="19">
        <f t="shared" si="0"/>
        <v>4.1854498063157601</v>
      </c>
      <c r="D39" s="19">
        <f t="shared" si="1"/>
        <v>1.1369598415477691</v>
      </c>
      <c r="F39" s="19">
        <f t="shared" si="4"/>
        <v>4.1667874721036391E-3</v>
      </c>
      <c r="G39" s="19">
        <f t="shared" si="2"/>
        <v>2.2739196830955382</v>
      </c>
      <c r="H39" s="19">
        <f t="shared" si="3"/>
        <v>8.3335749442072782E-3</v>
      </c>
    </row>
    <row r="40" spans="1:8" x14ac:dyDescent="0.25">
      <c r="A40" s="20">
        <v>-2</v>
      </c>
      <c r="B40" s="20">
        <v>36.293999999999997</v>
      </c>
      <c r="C40" s="19">
        <f t="shared" si="0"/>
        <v>4.1611406547299605</v>
      </c>
      <c r="D40" s="19">
        <f t="shared" si="1"/>
        <v>1.1413047429790244</v>
      </c>
      <c r="F40" s="19">
        <f t="shared" si="4"/>
        <v>4.3449014312553214E-3</v>
      </c>
      <c r="G40" s="19">
        <f t="shared" si="2"/>
        <v>2.2826094859580488</v>
      </c>
      <c r="H40" s="19">
        <f t="shared" si="3"/>
        <v>8.6898028625106427E-3</v>
      </c>
    </row>
    <row r="41" spans="1:8" x14ac:dyDescent="0.25">
      <c r="A41" s="20">
        <v>-1</v>
      </c>
      <c r="B41" s="20">
        <v>34.046680000000002</v>
      </c>
      <c r="C41" s="19">
        <f t="shared" si="0"/>
        <v>4.1298866380293742</v>
      </c>
      <c r="D41" s="19">
        <f t="shared" si="1"/>
        <v>1.1469399714653008</v>
      </c>
      <c r="F41" s="19">
        <f t="shared" si="4"/>
        <v>5.6352284862764002E-3</v>
      </c>
      <c r="G41" s="19">
        <f t="shared" si="2"/>
        <v>2.2938799429306016</v>
      </c>
      <c r="H41" s="19">
        <f t="shared" si="3"/>
        <v>1.12704569725528E-2</v>
      </c>
    </row>
    <row r="42" spans="1:8" x14ac:dyDescent="0.25">
      <c r="A42" s="20">
        <v>0</v>
      </c>
      <c r="B42" s="20">
        <v>32.074210000000001</v>
      </c>
      <c r="C42" s="19">
        <f t="shared" si="0"/>
        <v>4.0993072862748106</v>
      </c>
      <c r="D42" s="19">
        <f t="shared" si="1"/>
        <v>1.1525076758548334</v>
      </c>
      <c r="F42" s="19">
        <f t="shared" si="4"/>
        <v>5.5677043895325795E-3</v>
      </c>
      <c r="G42" s="19">
        <f t="shared" si="2"/>
        <v>2.3050153517096668</v>
      </c>
      <c r="H42" s="19">
        <f t="shared" si="3"/>
        <v>1.1135408779065159E-2</v>
      </c>
    </row>
    <row r="43" spans="1:8" x14ac:dyDescent="0.25">
      <c r="A43" s="20">
        <v>1</v>
      </c>
      <c r="B43" s="20">
        <v>31.113800000000001</v>
      </c>
      <c r="C43" s="19">
        <f t="shared" si="0"/>
        <v>4.0831986552669637</v>
      </c>
      <c r="D43" s="19">
        <f t="shared" si="1"/>
        <v>1.1554624321664924</v>
      </c>
      <c r="F43" s="19">
        <f t="shared" si="4"/>
        <v>2.9547563116589792E-3</v>
      </c>
      <c r="G43" s="19">
        <f t="shared" si="2"/>
        <v>2.3109248643329847</v>
      </c>
      <c r="H43" s="19">
        <f t="shared" si="3"/>
        <v>5.9095126233179585E-3</v>
      </c>
    </row>
    <row r="44" spans="1:8" x14ac:dyDescent="0.25">
      <c r="A44" s="20">
        <v>2</v>
      </c>
      <c r="B44" s="20">
        <v>29.575900000000001</v>
      </c>
      <c r="C44" s="19">
        <f t="shared" si="0"/>
        <v>4.0555238520359786</v>
      </c>
      <c r="D44" s="19">
        <f t="shared" si="1"/>
        <v>1.1605742655168831</v>
      </c>
      <c r="F44" s="19">
        <f t="shared" si="4"/>
        <v>5.111833350390782E-3</v>
      </c>
      <c r="G44" s="19">
        <f t="shared" si="2"/>
        <v>2.3211485310337663</v>
      </c>
      <c r="H44" s="19">
        <f t="shared" si="3"/>
        <v>1.0223666700781564E-2</v>
      </c>
    </row>
    <row r="45" spans="1:8" x14ac:dyDescent="0.25">
      <c r="A45" s="20">
        <v>3</v>
      </c>
      <c r="B45" s="20">
        <v>28.122900000000001</v>
      </c>
      <c r="C45" s="19">
        <f t="shared" si="0"/>
        <v>4.0269942631516411</v>
      </c>
      <c r="D45" s="19">
        <f t="shared" si="1"/>
        <v>1.1658915510748404</v>
      </c>
      <c r="F45" s="19">
        <f t="shared" si="4"/>
        <v>5.3172855579572964E-3</v>
      </c>
      <c r="G45" s="19">
        <f t="shared" si="2"/>
        <v>2.3317831021496809</v>
      </c>
      <c r="H45" s="19">
        <f t="shared" si="3"/>
        <v>1.0634571115914593E-2</v>
      </c>
    </row>
    <row r="46" spans="1:8" x14ac:dyDescent="0.25">
      <c r="A46" s="20">
        <v>4</v>
      </c>
      <c r="B46" s="20">
        <v>26.749600000000001</v>
      </c>
      <c r="C46" s="19">
        <f t="shared" si="0"/>
        <v>3.997606328856329</v>
      </c>
      <c r="D46" s="19">
        <f t="shared" si="1"/>
        <v>1.171419999072403</v>
      </c>
      <c r="F46" s="19">
        <f t="shared" si="4"/>
        <v>5.52844799756258E-3</v>
      </c>
      <c r="G46" s="19">
        <f t="shared" si="2"/>
        <v>2.342839998144806</v>
      </c>
      <c r="H46" s="19">
        <f t="shared" si="3"/>
        <v>1.105689599512516E-2</v>
      </c>
    </row>
    <row r="47" spans="1:8" x14ac:dyDescent="0.25">
      <c r="A47" s="20">
        <v>5</v>
      </c>
      <c r="B47" s="20">
        <v>25.4513</v>
      </c>
      <c r="C47" s="19">
        <f t="shared" si="0"/>
        <v>3.9673616062988994</v>
      </c>
      <c r="D47" s="19">
        <f t="shared" si="1"/>
        <v>1.1771646391846327</v>
      </c>
      <c r="F47" s="19">
        <f t="shared" si="4"/>
        <v>5.7446401122296376E-3</v>
      </c>
      <c r="G47" s="19">
        <f t="shared" si="2"/>
        <v>2.3543292783692653</v>
      </c>
      <c r="H47" s="19">
        <f t="shared" si="3"/>
        <v>1.1489280224459275E-2</v>
      </c>
    </row>
    <row r="48" spans="1:8" x14ac:dyDescent="0.25">
      <c r="A48" s="20">
        <v>6</v>
      </c>
      <c r="B48" s="20">
        <v>24.223400000000002</v>
      </c>
      <c r="C48" s="19">
        <f t="shared" si="0"/>
        <v>3.9362585311547056</v>
      </c>
      <c r="D48" s="19">
        <f t="shared" si="1"/>
        <v>1.183131376088522</v>
      </c>
      <c r="F48" s="19">
        <f t="shared" si="4"/>
        <v>5.9667369038893803E-3</v>
      </c>
      <c r="G48" s="19">
        <f t="shared" si="2"/>
        <v>2.3662627521770441</v>
      </c>
      <c r="H48" s="19">
        <f t="shared" si="3"/>
        <v>1.1933473807778761E-2</v>
      </c>
    </row>
    <row r="49" spans="1:8" x14ac:dyDescent="0.25">
      <c r="A49" s="20">
        <v>7</v>
      </c>
      <c r="B49" s="20">
        <v>23.006180000000001</v>
      </c>
      <c r="C49" s="19">
        <f t="shared" si="0"/>
        <v>3.9027049560783911</v>
      </c>
      <c r="D49" s="19">
        <f t="shared" si="1"/>
        <v>1.1896364075030246</v>
      </c>
      <c r="F49" s="19">
        <f t="shared" si="4"/>
        <v>6.5050314145025379E-3</v>
      </c>
      <c r="G49" s="19">
        <f t="shared" si="2"/>
        <v>2.3792728150060491</v>
      </c>
      <c r="H49" s="19">
        <f t="shared" si="3"/>
        <v>1.3010062829005076E-2</v>
      </c>
    </row>
    <row r="50" spans="1:8" x14ac:dyDescent="0.25">
      <c r="A50" s="20">
        <v>8</v>
      </c>
      <c r="B50" s="20">
        <v>21.962499999999999</v>
      </c>
      <c r="C50" s="19">
        <f t="shared" si="0"/>
        <v>3.8714955461790908</v>
      </c>
      <c r="D50" s="19">
        <f t="shared" si="1"/>
        <v>1.1957515153855063</v>
      </c>
      <c r="F50" s="19">
        <f t="shared" si="4"/>
        <v>6.1151078824817073E-3</v>
      </c>
      <c r="G50" s="19">
        <f t="shared" si="2"/>
        <v>2.3915030307710126</v>
      </c>
      <c r="H50" s="19">
        <f t="shared" si="3"/>
        <v>1.2230215764963415E-2</v>
      </c>
    </row>
    <row r="51" spans="1:8" x14ac:dyDescent="0.25">
      <c r="A51" s="20">
        <v>9</v>
      </c>
      <c r="B51" s="20">
        <v>20.921800000000001</v>
      </c>
      <c r="C51" s="19">
        <f t="shared" si="0"/>
        <v>3.8378435550976127</v>
      </c>
      <c r="D51" s="19">
        <f t="shared" si="1"/>
        <v>1.2024160503248795</v>
      </c>
      <c r="F51" s="19">
        <f t="shared" si="4"/>
        <v>6.6645349393732456E-3</v>
      </c>
      <c r="G51" s="19">
        <f t="shared" si="2"/>
        <v>2.4048321006497591</v>
      </c>
      <c r="H51" s="19">
        <f t="shared" si="3"/>
        <v>1.3329069878746491E-2</v>
      </c>
    </row>
    <row r="52" spans="1:8" x14ac:dyDescent="0.25">
      <c r="A52" s="20">
        <v>10</v>
      </c>
      <c r="B52" s="20">
        <v>19.936399999999999</v>
      </c>
      <c r="C52" s="19">
        <f t="shared" si="0"/>
        <v>3.8033592570343076</v>
      </c>
      <c r="D52" s="19">
        <f t="shared" si="1"/>
        <v>1.2093229289073864</v>
      </c>
      <c r="F52" s="19">
        <f t="shared" si="4"/>
        <v>6.9068785825068257E-3</v>
      </c>
      <c r="G52" s="19">
        <f t="shared" si="2"/>
        <v>2.4186458578147727</v>
      </c>
      <c r="H52" s="19">
        <f t="shared" si="3"/>
        <v>1.3813757165013651E-2</v>
      </c>
    </row>
    <row r="53" spans="1:8" x14ac:dyDescent="0.25">
      <c r="A53" s="20">
        <v>11</v>
      </c>
      <c r="B53" s="20">
        <v>19.0029</v>
      </c>
      <c r="C53" s="19">
        <f t="shared" si="0"/>
        <v>3.7680465259525207</v>
      </c>
      <c r="D53" s="19">
        <f t="shared" si="1"/>
        <v>1.2164784521081258</v>
      </c>
      <c r="F53" s="19">
        <f t="shared" si="4"/>
        <v>7.1555232007394221E-3</v>
      </c>
      <c r="G53" s="19">
        <f t="shared" si="2"/>
        <v>2.4329569042162515</v>
      </c>
      <c r="H53" s="19">
        <f t="shared" si="3"/>
        <v>1.4311046401478844E-2</v>
      </c>
    </row>
    <row r="54" spans="1:8" x14ac:dyDescent="0.25">
      <c r="A54" s="20">
        <v>12</v>
      </c>
      <c r="B54" s="20">
        <v>18.118400000000001</v>
      </c>
      <c r="C54" s="19">
        <f t="shared" si="0"/>
        <v>3.7319216071240753</v>
      </c>
      <c r="D54" s="19">
        <f t="shared" si="1"/>
        <v>1.2238867066754455</v>
      </c>
      <c r="F54" s="19">
        <f t="shared" si="4"/>
        <v>7.4082545673197497E-3</v>
      </c>
      <c r="G54" s="19">
        <f t="shared" si="2"/>
        <v>2.447773413350891</v>
      </c>
      <c r="H54" s="19">
        <f t="shared" si="3"/>
        <v>1.4816509134639499E-2</v>
      </c>
    </row>
    <row r="55" spans="1:8" x14ac:dyDescent="0.25">
      <c r="A55" s="20">
        <v>13</v>
      </c>
      <c r="B55" s="20">
        <v>17.28</v>
      </c>
      <c r="C55" s="19">
        <f t="shared" si="0"/>
        <v>3.6949954504094635</v>
      </c>
      <c r="D55" s="19">
        <f t="shared" si="1"/>
        <v>1.2315531133269533</v>
      </c>
      <c r="F55" s="19">
        <f t="shared" si="4"/>
        <v>7.6664066515077511E-3</v>
      </c>
      <c r="G55" s="19">
        <f t="shared" si="2"/>
        <v>2.4631062266539065</v>
      </c>
      <c r="H55" s="19">
        <f t="shared" si="3"/>
        <v>1.5332813303015502E-2</v>
      </c>
    </row>
    <row r="56" spans="1:8" x14ac:dyDescent="0.25">
      <c r="A56" s="20">
        <v>14</v>
      </c>
      <c r="B56" s="20">
        <v>16.485199999999999</v>
      </c>
      <c r="C56" s="19">
        <f t="shared" si="0"/>
        <v>3.6572909389573858</v>
      </c>
      <c r="D56" s="19">
        <f t="shared" si="1"/>
        <v>1.2394808582433674</v>
      </c>
      <c r="F56" s="19">
        <f t="shared" si="4"/>
        <v>7.9277449164141256E-3</v>
      </c>
      <c r="G56" s="19">
        <f t="shared" si="2"/>
        <v>2.4789617164867348</v>
      </c>
      <c r="H56" s="19">
        <f t="shared" si="3"/>
        <v>1.5855489832828251E-2</v>
      </c>
    </row>
    <row r="57" spans="1:8" x14ac:dyDescent="0.25">
      <c r="A57" s="20">
        <v>15</v>
      </c>
      <c r="B57" s="20">
        <v>15.731299999999999</v>
      </c>
      <c r="C57" s="19">
        <f t="shared" si="0"/>
        <v>3.6188157385971524</v>
      </c>
      <c r="D57" s="19">
        <f t="shared" si="1"/>
        <v>1.2476765593114143</v>
      </c>
      <c r="F57" s="19">
        <f t="shared" si="4"/>
        <v>8.1957010680469011E-3</v>
      </c>
      <c r="G57" s="19">
        <f t="shared" si="2"/>
        <v>2.4953531186228286</v>
      </c>
      <c r="H57" s="19">
        <f t="shared" si="3"/>
        <v>1.6391402136093802E-2</v>
      </c>
    </row>
    <row r="58" spans="1:8" x14ac:dyDescent="0.25">
      <c r="A58" s="20">
        <v>16</v>
      </c>
      <c r="B58" s="20">
        <v>15.0161</v>
      </c>
      <c r="C58" s="19">
        <f t="shared" si="0"/>
        <v>3.5795958632792488</v>
      </c>
      <c r="D58" s="19">
        <f t="shared" si="1"/>
        <v>1.2561431926627469</v>
      </c>
      <c r="F58" s="19">
        <f t="shared" si="4"/>
        <v>8.4666333513325753E-3</v>
      </c>
      <c r="G58" s="19">
        <f t="shared" si="2"/>
        <v>2.5122863853254938</v>
      </c>
      <c r="H58" s="19">
        <f t="shared" si="3"/>
        <v>1.6933266702665151E-2</v>
      </c>
    </row>
    <row r="59" spans="1:8" x14ac:dyDescent="0.25">
      <c r="A59" s="20">
        <v>17</v>
      </c>
      <c r="B59" s="20">
        <v>14.3375</v>
      </c>
      <c r="C59" s="19">
        <f t="shared" si="0"/>
        <v>3.5396585686145765</v>
      </c>
      <c r="D59" s="19">
        <f t="shared" si="1"/>
        <v>1.2648836012126066</v>
      </c>
      <c r="F59" s="19">
        <f t="shared" si="4"/>
        <v>8.7404085498596906E-3</v>
      </c>
      <c r="G59" s="19">
        <f t="shared" si="2"/>
        <v>2.5297672024252131</v>
      </c>
      <c r="H59" s="19">
        <f t="shared" si="3"/>
        <v>1.7480817099719381E-2</v>
      </c>
    </row>
    <row r="60" spans="1:8" x14ac:dyDescent="0.25">
      <c r="A60" s="20">
        <v>18</v>
      </c>
      <c r="B60" s="20">
        <v>13.693199999999999</v>
      </c>
      <c r="C60" s="19">
        <f t="shared" si="0"/>
        <v>3.4990126785986124</v>
      </c>
      <c r="D60" s="19">
        <f t="shared" si="1"/>
        <v>1.2739048690421997</v>
      </c>
      <c r="F60" s="19">
        <f t="shared" si="4"/>
        <v>9.0212678295931159E-3</v>
      </c>
      <c r="G60" s="19">
        <f t="shared" si="2"/>
        <v>2.5478097380843994</v>
      </c>
      <c r="H60" s="19">
        <f t="shared" si="3"/>
        <v>1.8042535659186232E-2</v>
      </c>
    </row>
    <row r="61" spans="1:8" x14ac:dyDescent="0.25">
      <c r="A61" s="20">
        <v>19</v>
      </c>
      <c r="B61" s="20">
        <v>13.0815</v>
      </c>
      <c r="C61" s="19">
        <f t="shared" si="0"/>
        <v>3.4576976070635213</v>
      </c>
      <c r="D61" s="19">
        <f t="shared" si="1"/>
        <v>1.2832074996260026</v>
      </c>
      <c r="F61" s="19">
        <f t="shared" si="4"/>
        <v>9.3026305838028733E-3</v>
      </c>
      <c r="G61" s="19">
        <f t="shared" si="2"/>
        <v>2.5664149992520051</v>
      </c>
      <c r="H61" s="19">
        <f t="shared" si="3"/>
        <v>1.8605261167605747E-2</v>
      </c>
    </row>
    <row r="62" spans="1:8" x14ac:dyDescent="0.25">
      <c r="A62" s="20">
        <v>20</v>
      </c>
      <c r="B62" s="20">
        <v>12.500500000000001</v>
      </c>
      <c r="C62" s="19">
        <f t="shared" si="0"/>
        <v>3.4157350077032644</v>
      </c>
      <c r="D62" s="19">
        <f t="shared" si="1"/>
        <v>1.292796043624076</v>
      </c>
      <c r="F62" s="19">
        <f t="shared" si="4"/>
        <v>9.5885439980734066E-3</v>
      </c>
      <c r="G62" s="19">
        <f t="shared" si="2"/>
        <v>2.5855920872481519</v>
      </c>
      <c r="H62" s="19">
        <f t="shared" si="3"/>
        <v>1.9177087996146813E-2</v>
      </c>
    </row>
    <row r="63" spans="1:8" x14ac:dyDescent="0.25">
      <c r="A63" s="20">
        <v>21</v>
      </c>
      <c r="B63" s="20">
        <v>11.948499999999999</v>
      </c>
      <c r="C63" s="19">
        <f t="shared" si="0"/>
        <v>3.373153737573956</v>
      </c>
      <c r="D63" s="19">
        <f t="shared" si="1"/>
        <v>1.3026735564557284</v>
      </c>
      <c r="F63" s="19">
        <f t="shared" si="4"/>
        <v>9.8775128316523908E-3</v>
      </c>
      <c r="G63" s="19">
        <f t="shared" si="2"/>
        <v>2.6053471129114567</v>
      </c>
      <c r="H63" s="19">
        <f t="shared" si="3"/>
        <v>1.9755025663304782E-2</v>
      </c>
    </row>
    <row r="64" spans="1:8" x14ac:dyDescent="0.25">
      <c r="A64" s="20">
        <v>22</v>
      </c>
      <c r="B64" s="20">
        <v>11.4239</v>
      </c>
      <c r="C64" s="19">
        <f t="shared" si="0"/>
        <v>3.3299840609281874</v>
      </c>
      <c r="D64" s="19">
        <f t="shared" si="1"/>
        <v>1.3128428436702286</v>
      </c>
      <c r="F64" s="19">
        <f t="shared" si="4"/>
        <v>1.0169287214500278E-2</v>
      </c>
      <c r="G64" s="19">
        <f t="shared" si="2"/>
        <v>2.6256856873404573</v>
      </c>
      <c r="H64" s="19">
        <f t="shared" si="3"/>
        <v>2.0338574429000555E-2</v>
      </c>
    </row>
    <row r="65" spans="1:8" x14ac:dyDescent="0.25">
      <c r="A65" s="20">
        <v>23</v>
      </c>
      <c r="B65" s="20">
        <v>10.9252</v>
      </c>
      <c r="C65" s="19">
        <f t="shared" si="0"/>
        <v>3.2862580958963727</v>
      </c>
      <c r="D65" s="19">
        <f t="shared" si="1"/>
        <v>1.3233063179128148</v>
      </c>
      <c r="F65" s="19">
        <f t="shared" si="4"/>
        <v>1.0463474242586202E-2</v>
      </c>
      <c r="G65" s="19">
        <f t="shared" si="2"/>
        <v>2.6466126358256297</v>
      </c>
      <c r="H65" s="19">
        <f t="shared" si="3"/>
        <v>2.0926948485172403E-2</v>
      </c>
    </row>
    <row r="66" spans="1:8" x14ac:dyDescent="0.25">
      <c r="A66" s="20">
        <v>24</v>
      </c>
      <c r="B66" s="20">
        <v>10.451000000000001</v>
      </c>
      <c r="C66" s="19">
        <f t="shared" si="0"/>
        <v>3.2420104283545643</v>
      </c>
      <c r="D66" s="19">
        <f t="shared" si="1"/>
        <v>1.3340658007880959</v>
      </c>
      <c r="F66" s="19">
        <f t="shared" si="4"/>
        <v>1.0759482875281057E-2</v>
      </c>
      <c r="G66" s="19">
        <f t="shared" si="2"/>
        <v>2.6681316015761918</v>
      </c>
      <c r="H66" s="19">
        <f t="shared" si="3"/>
        <v>2.1518965750562113E-2</v>
      </c>
    </row>
    <row r="67" spans="1:8" x14ac:dyDescent="0.25">
      <c r="A67" s="20">
        <v>25</v>
      </c>
      <c r="B67" s="20">
        <v>10</v>
      </c>
      <c r="C67" s="19">
        <f t="shared" ref="C67:C111" si="5">((B67*$E$4)/(B67+$E$4))</f>
        <v>3.1972789115646258</v>
      </c>
      <c r="D67" s="19">
        <f t="shared" ref="D67:D111" si="6">$E$2*(($E$6/($E$6+C67)))</f>
        <v>1.3451222586337281</v>
      </c>
      <c r="F67" s="19">
        <f t="shared" si="4"/>
        <v>1.105645784563225E-2</v>
      </c>
      <c r="G67" s="19">
        <f t="shared" ref="G67:G111" si="7">D67*2</f>
        <v>2.6902445172674563</v>
      </c>
      <c r="H67" s="19">
        <f t="shared" si="3"/>
        <v>2.2112915691264501E-2</v>
      </c>
    </row>
    <row r="68" spans="1:8" x14ac:dyDescent="0.25">
      <c r="A68" s="20">
        <v>26</v>
      </c>
      <c r="B68" s="20">
        <v>9.5709</v>
      </c>
      <c r="C68" s="19">
        <f t="shared" si="5"/>
        <v>3.1520948223307568</v>
      </c>
      <c r="D68" s="19">
        <f t="shared" si="6"/>
        <v>1.356478209188076</v>
      </c>
      <c r="F68" s="19">
        <f t="shared" ref="F68:F111" si="8">D68-D67</f>
        <v>1.1355950554347904E-2</v>
      </c>
      <c r="G68" s="19">
        <f t="shared" si="7"/>
        <v>2.7129564183761521</v>
      </c>
      <c r="H68" s="19">
        <f t="shared" ref="H68:H111" si="9">G68-G67</f>
        <v>2.2711901108695809E-2</v>
      </c>
    </row>
    <row r="69" spans="1:8" x14ac:dyDescent="0.25">
      <c r="A69" s="20">
        <v>27</v>
      </c>
      <c r="B69" s="20">
        <v>9.1625999999999994</v>
      </c>
      <c r="C69" s="19">
        <f t="shared" si="5"/>
        <v>3.1065038304502761</v>
      </c>
      <c r="D69" s="19">
        <f t="shared" si="6"/>
        <v>1.3681324337014493</v>
      </c>
      <c r="F69" s="19">
        <f t="shared" si="8"/>
        <v>1.1654224513373279E-2</v>
      </c>
      <c r="G69" s="19">
        <f t="shared" si="7"/>
        <v>2.7362648674028986</v>
      </c>
      <c r="H69" s="19">
        <f t="shared" si="9"/>
        <v>2.3308449026746558E-2</v>
      </c>
    </row>
    <row r="70" spans="1:8" x14ac:dyDescent="0.25">
      <c r="A70" s="20">
        <v>28</v>
      </c>
      <c r="B70" s="20">
        <v>8.7737999999999996</v>
      </c>
      <c r="C70" s="19">
        <f t="shared" si="5"/>
        <v>3.0605219017649063</v>
      </c>
      <c r="D70" s="19">
        <f t="shared" si="6"/>
        <v>1.3800912030352479</v>
      </c>
      <c r="F70" s="19">
        <f t="shared" si="8"/>
        <v>1.195876933379858E-2</v>
      </c>
      <c r="G70" s="19">
        <f t="shared" si="7"/>
        <v>2.7601824060704958</v>
      </c>
      <c r="H70" s="19">
        <f t="shared" si="9"/>
        <v>2.391753866759716E-2</v>
      </c>
    </row>
    <row r="71" spans="1:8" x14ac:dyDescent="0.25">
      <c r="A71" s="20">
        <v>29</v>
      </c>
      <c r="B71" s="20">
        <v>8.4037000000000006</v>
      </c>
      <c r="C71" s="19">
        <f t="shared" si="5"/>
        <v>3.0142165953127744</v>
      </c>
      <c r="D71" s="19">
        <f t="shared" si="6"/>
        <v>1.3923472236512471</v>
      </c>
      <c r="F71" s="19">
        <f t="shared" si="8"/>
        <v>1.2256020615999175E-2</v>
      </c>
      <c r="G71" s="19">
        <f t="shared" si="7"/>
        <v>2.7846944473024942</v>
      </c>
      <c r="H71" s="19">
        <f t="shared" si="9"/>
        <v>2.4512041231998349E-2</v>
      </c>
    </row>
    <row r="72" spans="1:8" x14ac:dyDescent="0.25">
      <c r="A72" s="22">
        <v>30</v>
      </c>
      <c r="B72" s="22">
        <v>8.0511999999999997</v>
      </c>
      <c r="C72" s="18">
        <f t="shared" si="5"/>
        <v>2.9676140284835935</v>
      </c>
      <c r="D72" s="18">
        <f t="shared" si="6"/>
        <v>1.4049036866885365</v>
      </c>
      <c r="E72" s="28"/>
      <c r="F72" s="18">
        <f t="shared" si="8"/>
        <v>1.2556463037289411E-2</v>
      </c>
      <c r="G72" s="18">
        <f t="shared" si="7"/>
        <v>2.809807373377073</v>
      </c>
      <c r="H72" s="18">
        <f t="shared" si="9"/>
        <v>2.5112926074578823E-2</v>
      </c>
    </row>
    <row r="73" spans="1:8" x14ac:dyDescent="0.25">
      <c r="A73" s="22">
        <v>31</v>
      </c>
      <c r="B73" s="22">
        <v>7.7153999999999998</v>
      </c>
      <c r="C73" s="18">
        <f t="shared" si="5"/>
        <v>2.9207580907582518</v>
      </c>
      <c r="D73" s="18">
        <f t="shared" si="6"/>
        <v>1.417758830104193</v>
      </c>
      <c r="E73" s="28"/>
      <c r="F73" s="18">
        <f t="shared" si="8"/>
        <v>1.2855143415656523E-2</v>
      </c>
      <c r="G73" s="18">
        <f t="shared" si="7"/>
        <v>2.835517660208386</v>
      </c>
      <c r="H73" s="18">
        <f t="shared" si="9"/>
        <v>2.5710286831313045E-2</v>
      </c>
    </row>
    <row r="74" spans="1:8" x14ac:dyDescent="0.25">
      <c r="A74" s="22">
        <v>32</v>
      </c>
      <c r="B74" s="22">
        <v>7.3954000000000004</v>
      </c>
      <c r="C74" s="18">
        <f t="shared" si="5"/>
        <v>2.8736858640474892</v>
      </c>
      <c r="D74" s="18">
        <f t="shared" si="6"/>
        <v>1.4309123967340773</v>
      </c>
      <c r="E74" s="28"/>
      <c r="F74" s="18">
        <f t="shared" si="8"/>
        <v>1.3153566629884317E-2</v>
      </c>
      <c r="G74" s="18">
        <f t="shared" si="7"/>
        <v>2.8618247934681547</v>
      </c>
      <c r="H74" s="18">
        <f t="shared" si="9"/>
        <v>2.6307133259768634E-2</v>
      </c>
    </row>
    <row r="75" spans="1:8" x14ac:dyDescent="0.25">
      <c r="A75" s="22">
        <v>33</v>
      </c>
      <c r="B75" s="22">
        <v>7.0903999999999998</v>
      </c>
      <c r="C75" s="18">
        <f t="shared" si="5"/>
        <v>2.8264418509974218</v>
      </c>
      <c r="D75" s="18">
        <f t="shared" si="6"/>
        <v>1.4443616807303483</v>
      </c>
      <c r="E75" s="28"/>
      <c r="F75" s="18">
        <f t="shared" si="8"/>
        <v>1.3449283996270989E-2</v>
      </c>
      <c r="G75" s="18">
        <f t="shared" si="7"/>
        <v>2.8887233614606966</v>
      </c>
      <c r="H75" s="18">
        <f t="shared" si="9"/>
        <v>2.6898567992541977E-2</v>
      </c>
    </row>
    <row r="76" spans="1:8" x14ac:dyDescent="0.25">
      <c r="A76" s="22">
        <v>34</v>
      </c>
      <c r="B76" s="22">
        <v>6.7995999999999999</v>
      </c>
      <c r="C76" s="18">
        <f t="shared" si="5"/>
        <v>2.7790636196041598</v>
      </c>
      <c r="D76" s="18">
        <f t="shared" si="6"/>
        <v>1.4581054902401862</v>
      </c>
      <c r="E76" s="28"/>
      <c r="F76" s="18">
        <f t="shared" si="8"/>
        <v>1.374380950983789E-2</v>
      </c>
      <c r="G76" s="18">
        <f t="shared" si="7"/>
        <v>2.9162109804803724</v>
      </c>
      <c r="H76" s="18">
        <f t="shared" si="9"/>
        <v>2.748761901967578E-2</v>
      </c>
    </row>
    <row r="77" spans="1:8" x14ac:dyDescent="0.25">
      <c r="A77" s="22">
        <v>35</v>
      </c>
      <c r="B77" s="22">
        <v>6.5223000000000004</v>
      </c>
      <c r="C77" s="18">
        <f t="shared" si="5"/>
        <v>2.7315978008073216</v>
      </c>
      <c r="D77" s="18">
        <f t="shared" si="6"/>
        <v>1.4721395160837143</v>
      </c>
      <c r="E77" s="28"/>
      <c r="F77" s="18">
        <f t="shared" si="8"/>
        <v>1.4034025843528086E-2</v>
      </c>
      <c r="G77" s="18">
        <f t="shared" si="7"/>
        <v>2.9442790321674286</v>
      </c>
      <c r="H77" s="18">
        <f t="shared" si="9"/>
        <v>2.8068051687056172E-2</v>
      </c>
    </row>
    <row r="78" spans="1:8" x14ac:dyDescent="0.25">
      <c r="A78" s="22">
        <v>36</v>
      </c>
      <c r="B78" s="22">
        <v>6.2576999999999998</v>
      </c>
      <c r="C78" s="18">
        <f t="shared" si="5"/>
        <v>2.684065999251668</v>
      </c>
      <c r="D78" s="18">
        <f t="shared" si="6"/>
        <v>1.4864663993304699</v>
      </c>
      <c r="E78" s="28"/>
      <c r="F78" s="18">
        <f t="shared" si="8"/>
        <v>1.4326883246755573E-2</v>
      </c>
      <c r="G78" s="18">
        <f t="shared" si="7"/>
        <v>2.9729327986609397</v>
      </c>
      <c r="H78" s="18">
        <f t="shared" si="9"/>
        <v>2.8653766493511146E-2</v>
      </c>
    </row>
    <row r="79" spans="1:8" x14ac:dyDescent="0.25">
      <c r="A79" s="22">
        <v>37</v>
      </c>
      <c r="B79" s="22">
        <v>6.0053000000000001</v>
      </c>
      <c r="C79" s="18">
        <f t="shared" si="5"/>
        <v>2.6365361082828129</v>
      </c>
      <c r="D79" s="18">
        <f t="shared" si="6"/>
        <v>1.501074289007557</v>
      </c>
      <c r="E79" s="28"/>
      <c r="F79" s="18">
        <f t="shared" si="8"/>
        <v>1.4607889677087149E-2</v>
      </c>
      <c r="G79" s="18">
        <f t="shared" si="7"/>
        <v>3.002148578015114</v>
      </c>
      <c r="H79" s="18">
        <f t="shared" si="9"/>
        <v>2.9215779354174298E-2</v>
      </c>
    </row>
    <row r="80" spans="1:8" x14ac:dyDescent="0.25">
      <c r="A80" s="22">
        <v>38</v>
      </c>
      <c r="B80" s="22">
        <v>5.7645</v>
      </c>
      <c r="C80" s="18">
        <f t="shared" si="5"/>
        <v>2.5890534664819151</v>
      </c>
      <c r="D80" s="18">
        <f t="shared" si="6"/>
        <v>1.5159571825230145</v>
      </c>
      <c r="E80" s="28"/>
      <c r="F80" s="18">
        <f t="shared" si="8"/>
        <v>1.4882893515457463E-2</v>
      </c>
      <c r="G80" s="18">
        <f t="shared" si="7"/>
        <v>3.031914365046029</v>
      </c>
      <c r="H80" s="18">
        <f t="shared" si="9"/>
        <v>2.9765787030914925E-2</v>
      </c>
    </row>
    <row r="81" spans="1:8" x14ac:dyDescent="0.25">
      <c r="A81" s="22">
        <v>39</v>
      </c>
      <c r="B81" s="22">
        <v>5.5345000000000004</v>
      </c>
      <c r="C81" s="18">
        <f t="shared" si="5"/>
        <v>2.5416141482241437</v>
      </c>
      <c r="D81" s="18">
        <f t="shared" si="6"/>
        <v>1.5311241642720035</v>
      </c>
      <c r="E81" s="28"/>
      <c r="F81" s="18">
        <f t="shared" si="8"/>
        <v>1.5166981748989006E-2</v>
      </c>
      <c r="G81" s="18">
        <f t="shared" si="7"/>
        <v>3.062248328544007</v>
      </c>
      <c r="H81" s="18">
        <f t="shared" si="9"/>
        <v>3.0333963497978012E-2</v>
      </c>
    </row>
    <row r="82" spans="1:8" x14ac:dyDescent="0.25">
      <c r="A82" s="22">
        <v>40</v>
      </c>
      <c r="B82" s="22">
        <v>5.3150000000000004</v>
      </c>
      <c r="C82" s="18">
        <f t="shared" si="5"/>
        <v>2.4943085371942089</v>
      </c>
      <c r="D82" s="18">
        <f t="shared" si="6"/>
        <v>1.5465536494836589</v>
      </c>
      <c r="E82" s="28"/>
      <c r="F82" s="18">
        <f t="shared" si="8"/>
        <v>1.5429485211655436E-2</v>
      </c>
      <c r="G82" s="18">
        <f t="shared" si="7"/>
        <v>3.0931072989673178</v>
      </c>
      <c r="H82" s="18">
        <f t="shared" si="9"/>
        <v>3.0858970423310872E-2</v>
      </c>
    </row>
    <row r="83" spans="1:8" x14ac:dyDescent="0.25">
      <c r="A83" s="20">
        <v>41</v>
      </c>
      <c r="B83" s="20">
        <v>5.1052999999999997</v>
      </c>
      <c r="C83" s="19">
        <f t="shared" si="5"/>
        <v>2.4471367525725887</v>
      </c>
      <c r="D83" s="19">
        <f t="shared" si="6"/>
        <v>1.5622522827590488</v>
      </c>
      <c r="F83" s="19">
        <f t="shared" si="8"/>
        <v>1.5698633275389895E-2</v>
      </c>
      <c r="G83" s="19">
        <f t="shared" si="7"/>
        <v>3.1245045655180976</v>
      </c>
      <c r="H83" s="19">
        <f t="shared" si="9"/>
        <v>3.139726655077979E-2</v>
      </c>
    </row>
    <row r="84" spans="1:8" x14ac:dyDescent="0.25">
      <c r="A84" s="20">
        <v>42</v>
      </c>
      <c r="B84" s="20">
        <v>4.9050000000000002</v>
      </c>
      <c r="C84" s="19">
        <f t="shared" si="5"/>
        <v>2.4001561686621553</v>
      </c>
      <c r="D84" s="19">
        <f t="shared" si="6"/>
        <v>1.578207289886725</v>
      </c>
      <c r="F84" s="19">
        <f t="shared" si="8"/>
        <v>1.5955007127676168E-2</v>
      </c>
      <c r="G84" s="19">
        <f t="shared" si="7"/>
        <v>3.15641457977345</v>
      </c>
      <c r="H84" s="19">
        <f t="shared" si="9"/>
        <v>3.1910014255352337E-2</v>
      </c>
    </row>
    <row r="85" spans="1:8" x14ac:dyDescent="0.25">
      <c r="A85" s="20">
        <v>43</v>
      </c>
      <c r="B85" s="20">
        <v>4.7135999999999996</v>
      </c>
      <c r="C85" s="19">
        <f t="shared" si="5"/>
        <v>2.3533950879578485</v>
      </c>
      <c r="D85" s="19">
        <f t="shared" si="6"/>
        <v>1.5944146861317134</v>
      </c>
      <c r="F85" s="19">
        <f t="shared" si="8"/>
        <v>1.6207396244988459E-2</v>
      </c>
      <c r="G85" s="19">
        <f t="shared" si="7"/>
        <v>3.1888293722634269</v>
      </c>
      <c r="H85" s="19">
        <f t="shared" si="9"/>
        <v>3.2414792489976918E-2</v>
      </c>
    </row>
    <row r="86" spans="1:8" x14ac:dyDescent="0.25">
      <c r="A86" s="20">
        <v>44</v>
      </c>
      <c r="B86" s="20">
        <v>4.5307000000000004</v>
      </c>
      <c r="C86" s="19">
        <f t="shared" si="5"/>
        <v>2.3068987184070551</v>
      </c>
      <c r="D86" s="19">
        <f t="shared" si="6"/>
        <v>1.6108638009433718</v>
      </c>
      <c r="F86" s="19">
        <f t="shared" si="8"/>
        <v>1.6449114811658339E-2</v>
      </c>
      <c r="G86" s="19">
        <f t="shared" si="7"/>
        <v>3.2217276018867436</v>
      </c>
      <c r="H86" s="19">
        <f t="shared" si="9"/>
        <v>3.2898229623316677E-2</v>
      </c>
    </row>
    <row r="87" spans="1:8" x14ac:dyDescent="0.25">
      <c r="A87" s="20">
        <v>45</v>
      </c>
      <c r="B87" s="20">
        <v>4.3558000000000003</v>
      </c>
      <c r="C87" s="19">
        <f t="shared" si="5"/>
        <v>2.2606793436250801</v>
      </c>
      <c r="D87" s="19">
        <f t="shared" si="6"/>
        <v>1.6275547827430212</v>
      </c>
      <c r="F87" s="19">
        <f t="shared" si="8"/>
        <v>1.6690981799649451E-2</v>
      </c>
      <c r="G87" s="19">
        <f t="shared" si="7"/>
        <v>3.2551095654860425</v>
      </c>
      <c r="H87" s="19">
        <f t="shared" si="9"/>
        <v>3.3381963599298903E-2</v>
      </c>
    </row>
    <row r="88" spans="1:8" x14ac:dyDescent="0.25">
      <c r="A88" s="20">
        <v>46</v>
      </c>
      <c r="B88" s="20">
        <v>4.1886999999999999</v>
      </c>
      <c r="C88" s="19">
        <f t="shared" si="5"/>
        <v>2.214822189971537</v>
      </c>
      <c r="D88" s="19">
        <f t="shared" si="6"/>
        <v>1.6444603400996329</v>
      </c>
      <c r="F88" s="19">
        <f t="shared" si="8"/>
        <v>1.69055573566117E-2</v>
      </c>
      <c r="G88" s="19">
        <f t="shared" si="7"/>
        <v>3.2889206801992659</v>
      </c>
      <c r="H88" s="19">
        <f t="shared" si="9"/>
        <v>3.38111147132234E-2</v>
      </c>
    </row>
    <row r="89" spans="1:8" x14ac:dyDescent="0.25">
      <c r="A89" s="20">
        <v>47</v>
      </c>
      <c r="B89" s="20">
        <v>4.0286999999999997</v>
      </c>
      <c r="C89" s="19">
        <f t="shared" si="5"/>
        <v>2.1692680467881815</v>
      </c>
      <c r="D89" s="19">
        <f t="shared" si="6"/>
        <v>1.6616055417650044</v>
      </c>
      <c r="F89" s="19">
        <f t="shared" si="8"/>
        <v>1.7145201665371479E-2</v>
      </c>
      <c r="G89" s="19">
        <f t="shared" si="7"/>
        <v>3.3232110835300088</v>
      </c>
      <c r="H89" s="19">
        <f t="shared" si="9"/>
        <v>3.4290403330742958E-2</v>
      </c>
    </row>
    <row r="90" spans="1:8" x14ac:dyDescent="0.25">
      <c r="A90" s="20">
        <v>48</v>
      </c>
      <c r="B90" s="20">
        <v>3.8757999999999999</v>
      </c>
      <c r="C90" s="19">
        <f t="shared" si="5"/>
        <v>2.1241470183539728</v>
      </c>
      <c r="D90" s="19">
        <f t="shared" si="6"/>
        <v>1.6789438400648062</v>
      </c>
      <c r="F90" s="19">
        <f t="shared" si="8"/>
        <v>1.7338298299801824E-2</v>
      </c>
      <c r="G90" s="19">
        <f t="shared" si="7"/>
        <v>3.3578876801296125</v>
      </c>
      <c r="H90" s="19">
        <f t="shared" si="9"/>
        <v>3.4676596599603648E-2</v>
      </c>
    </row>
    <row r="91" spans="1:8" x14ac:dyDescent="0.25">
      <c r="A91" s="20">
        <v>49</v>
      </c>
      <c r="B91" s="20">
        <v>3.7294</v>
      </c>
      <c r="C91" s="19">
        <f t="shared" si="5"/>
        <v>2.0794101596792181</v>
      </c>
      <c r="D91" s="19">
        <f t="shared" si="6"/>
        <v>1.6964954816446491</v>
      </c>
      <c r="F91" s="19">
        <f t="shared" si="8"/>
        <v>1.7551641579842903E-2</v>
      </c>
      <c r="G91" s="19">
        <f t="shared" si="7"/>
        <v>3.3929909632892983</v>
      </c>
      <c r="H91" s="19">
        <f t="shared" si="9"/>
        <v>3.5103283159685805E-2</v>
      </c>
    </row>
    <row r="92" spans="1:8" x14ac:dyDescent="0.25">
      <c r="A92" s="20">
        <v>50</v>
      </c>
      <c r="B92" s="20">
        <v>3.5893000000000002</v>
      </c>
      <c r="C92" s="19">
        <f t="shared" si="5"/>
        <v>2.0351187675678282</v>
      </c>
      <c r="D92" s="19">
        <f t="shared" si="6"/>
        <v>1.7142376397083479</v>
      </c>
      <c r="F92" s="19">
        <f t="shared" si="8"/>
        <v>1.7742158063698721E-2</v>
      </c>
      <c r="G92" s="19">
        <f t="shared" si="7"/>
        <v>3.4284752794166957</v>
      </c>
      <c r="H92" s="19">
        <f t="shared" si="9"/>
        <v>3.5484316127397442E-2</v>
      </c>
    </row>
    <row r="93" spans="1:8" x14ac:dyDescent="0.25">
      <c r="A93" s="20">
        <v>51</v>
      </c>
      <c r="B93" s="20">
        <v>3.4552999999999998</v>
      </c>
      <c r="C93" s="19">
        <f t="shared" si="5"/>
        <v>1.991332017215798</v>
      </c>
      <c r="D93" s="19">
        <f t="shared" si="6"/>
        <v>1.7321462413809547</v>
      </c>
      <c r="F93" s="19">
        <f t="shared" si="8"/>
        <v>1.7908601672606883E-2</v>
      </c>
      <c r="G93" s="19">
        <f t="shared" si="7"/>
        <v>3.4642924827619095</v>
      </c>
      <c r="H93" s="19">
        <f t="shared" si="9"/>
        <v>3.5817203345213766E-2</v>
      </c>
    </row>
    <row r="94" spans="1:8" x14ac:dyDescent="0.25">
      <c r="A94" s="20">
        <v>52</v>
      </c>
      <c r="B94" s="20">
        <v>3.3269000000000002</v>
      </c>
      <c r="C94" s="19">
        <f t="shared" si="5"/>
        <v>1.9480035879355664</v>
      </c>
      <c r="D94" s="19">
        <f t="shared" si="6"/>
        <v>1.750239566116975</v>
      </c>
      <c r="F94" s="19">
        <f t="shared" si="8"/>
        <v>1.8093324736020211E-2</v>
      </c>
      <c r="G94" s="19">
        <f t="shared" si="7"/>
        <v>3.5004791322339499</v>
      </c>
      <c r="H94" s="19">
        <f t="shared" si="9"/>
        <v>3.6186649472040422E-2</v>
      </c>
    </row>
    <row r="95" spans="1:8" x14ac:dyDescent="0.25">
      <c r="A95" s="20">
        <v>53</v>
      </c>
      <c r="B95" s="20">
        <v>3.2039</v>
      </c>
      <c r="C95" s="19">
        <f t="shared" si="5"/>
        <v>1.9051771910069712</v>
      </c>
      <c r="D95" s="19">
        <f t="shared" si="6"/>
        <v>1.7684985719749584</v>
      </c>
      <c r="F95" s="19">
        <f t="shared" si="8"/>
        <v>1.8259005857983457E-2</v>
      </c>
      <c r="G95" s="19">
        <f t="shared" si="7"/>
        <v>3.5369971439499168</v>
      </c>
      <c r="H95" s="19">
        <f t="shared" si="9"/>
        <v>3.6518011715966914E-2</v>
      </c>
    </row>
    <row r="96" spans="1:8" x14ac:dyDescent="0.25">
      <c r="A96" s="20">
        <v>54</v>
      </c>
      <c r="B96" s="20">
        <v>3.0861999999999998</v>
      </c>
      <c r="C96" s="19">
        <f t="shared" si="5"/>
        <v>1.8629292851455137</v>
      </c>
      <c r="D96" s="19">
        <f t="shared" si="6"/>
        <v>1.786888102272246</v>
      </c>
      <c r="F96" s="19">
        <f t="shared" si="8"/>
        <v>1.8389530297287626E-2</v>
      </c>
      <c r="G96" s="19">
        <f t="shared" si="7"/>
        <v>3.5737762045444921</v>
      </c>
      <c r="H96" s="19">
        <f t="shared" si="9"/>
        <v>3.6779060594575252E-2</v>
      </c>
    </row>
    <row r="97" spans="1:8" x14ac:dyDescent="0.25">
      <c r="A97" s="20">
        <v>55</v>
      </c>
      <c r="B97" s="20">
        <v>2.9733000000000001</v>
      </c>
      <c r="C97" s="19">
        <f t="shared" si="5"/>
        <v>1.8211864517222056</v>
      </c>
      <c r="D97" s="19">
        <f t="shared" si="6"/>
        <v>1.8054372974649475</v>
      </c>
      <c r="F97" s="19">
        <f t="shared" si="8"/>
        <v>1.8549195192701484E-2</v>
      </c>
      <c r="G97" s="19">
        <f t="shared" si="7"/>
        <v>3.610874594929895</v>
      </c>
      <c r="H97" s="19">
        <f t="shared" si="9"/>
        <v>3.7098390385402968E-2</v>
      </c>
    </row>
    <row r="98" spans="1:8" x14ac:dyDescent="0.25">
      <c r="A98" s="20">
        <v>56</v>
      </c>
      <c r="B98" s="20">
        <v>2.8652000000000002</v>
      </c>
      <c r="C98" s="19">
        <f t="shared" si="5"/>
        <v>1.7800507587373766</v>
      </c>
      <c r="D98" s="19">
        <f t="shared" si="6"/>
        <v>1.8240973394779385</v>
      </c>
      <c r="F98" s="19">
        <f t="shared" si="8"/>
        <v>1.8660042012990985E-2</v>
      </c>
      <c r="G98" s="19">
        <f t="shared" si="7"/>
        <v>3.648194678955877</v>
      </c>
      <c r="H98" s="19">
        <f t="shared" si="9"/>
        <v>3.732008402598197E-2</v>
      </c>
    </row>
    <row r="99" spans="1:8" x14ac:dyDescent="0.25">
      <c r="A99" s="20">
        <v>57</v>
      </c>
      <c r="B99" s="20">
        <v>2.7616000000000001</v>
      </c>
      <c r="C99" s="19">
        <f t="shared" si="5"/>
        <v>1.7395089525034844</v>
      </c>
      <c r="D99" s="19">
        <f t="shared" si="6"/>
        <v>1.842869273183503</v>
      </c>
      <c r="F99" s="19">
        <f t="shared" si="8"/>
        <v>1.8771933705564514E-2</v>
      </c>
      <c r="G99" s="19">
        <f t="shared" si="7"/>
        <v>3.685738546367006</v>
      </c>
      <c r="H99" s="19">
        <f t="shared" si="9"/>
        <v>3.7543867411129028E-2</v>
      </c>
    </row>
    <row r="100" spans="1:8" x14ac:dyDescent="0.25">
      <c r="A100" s="20">
        <v>58</v>
      </c>
      <c r="B100" s="20">
        <v>2.6621999999999999</v>
      </c>
      <c r="C100" s="19">
        <f t="shared" si="5"/>
        <v>1.6995381815218278</v>
      </c>
      <c r="D100" s="19">
        <f t="shared" si="6"/>
        <v>1.861758921710756</v>
      </c>
      <c r="F100" s="19">
        <f t="shared" si="8"/>
        <v>1.8889648527252945E-2</v>
      </c>
      <c r="G100" s="19">
        <f t="shared" si="7"/>
        <v>3.7235178434215119</v>
      </c>
      <c r="H100" s="19">
        <f t="shared" si="9"/>
        <v>3.7779297054505889E-2</v>
      </c>
    </row>
    <row r="101" spans="1:8" x14ac:dyDescent="0.25">
      <c r="A101" s="20">
        <v>59</v>
      </c>
      <c r="B101" s="20">
        <v>2.5669</v>
      </c>
      <c r="C101" s="19">
        <f t="shared" si="5"/>
        <v>1.6601893517180641</v>
      </c>
      <c r="D101" s="19">
        <f t="shared" si="6"/>
        <v>1.8807367562860025</v>
      </c>
      <c r="F101" s="19">
        <f t="shared" si="8"/>
        <v>1.8977834575246488E-2</v>
      </c>
      <c r="G101" s="19">
        <f t="shared" si="7"/>
        <v>3.7614735125720049</v>
      </c>
      <c r="H101" s="19">
        <f t="shared" si="9"/>
        <v>3.7955669150492977E-2</v>
      </c>
    </row>
    <row r="102" spans="1:8" x14ac:dyDescent="0.25">
      <c r="A102" s="20">
        <v>60</v>
      </c>
      <c r="B102" s="20">
        <v>2.4754999999999998</v>
      </c>
      <c r="C102" s="19">
        <f t="shared" si="5"/>
        <v>1.621468887185562</v>
      </c>
      <c r="D102" s="19">
        <f t="shared" si="6"/>
        <v>1.8997930414518827</v>
      </c>
      <c r="F102" s="19">
        <f t="shared" si="8"/>
        <v>1.9056285165880205E-2</v>
      </c>
      <c r="G102" s="19">
        <f t="shared" si="7"/>
        <v>3.7995860829037653</v>
      </c>
      <c r="H102" s="19">
        <f t="shared" si="9"/>
        <v>3.8112570331760409E-2</v>
      </c>
    </row>
    <row r="103" spans="1:8" x14ac:dyDescent="0.25">
      <c r="A103" s="20">
        <v>61</v>
      </c>
      <c r="B103" s="20">
        <v>2.3879000000000001</v>
      </c>
      <c r="C103" s="19">
        <f t="shared" si="5"/>
        <v>1.5834210414932492</v>
      </c>
      <c r="D103" s="19">
        <f t="shared" si="6"/>
        <v>1.9188982458940405</v>
      </c>
      <c r="F103" s="19">
        <f t="shared" si="8"/>
        <v>1.9105204442157797E-2</v>
      </c>
      <c r="G103" s="19">
        <f t="shared" si="7"/>
        <v>3.8377964917880809</v>
      </c>
      <c r="H103" s="19">
        <f t="shared" si="9"/>
        <v>3.8210408884315594E-2</v>
      </c>
    </row>
    <row r="104" spans="1:8" x14ac:dyDescent="0.25">
      <c r="A104" s="20">
        <v>62</v>
      </c>
      <c r="B104" s="20">
        <v>2.3037999999999998</v>
      </c>
      <c r="C104" s="19">
        <f t="shared" si="5"/>
        <v>1.5459978868614179</v>
      </c>
      <c r="D104" s="19">
        <f t="shared" si="6"/>
        <v>1.9380683650312434</v>
      </c>
      <c r="F104" s="19">
        <f t="shared" si="8"/>
        <v>1.9170119137202901E-2</v>
      </c>
      <c r="G104" s="19">
        <f t="shared" si="7"/>
        <v>3.8761367300624867</v>
      </c>
      <c r="H104" s="19">
        <f t="shared" si="9"/>
        <v>3.8340238274405802E-2</v>
      </c>
    </row>
    <row r="105" spans="1:8" x14ac:dyDescent="0.25">
      <c r="A105" s="20">
        <v>63</v>
      </c>
      <c r="B105" s="20">
        <v>2.2231000000000001</v>
      </c>
      <c r="C105" s="19">
        <f t="shared" si="5"/>
        <v>1.5092328581126953</v>
      </c>
      <c r="D105" s="19">
        <f t="shared" si="6"/>
        <v>1.9572780350312058</v>
      </c>
      <c r="F105" s="19">
        <f t="shared" si="8"/>
        <v>1.9209669999962431E-2</v>
      </c>
      <c r="G105" s="19">
        <f t="shared" si="7"/>
        <v>3.9145560700624116</v>
      </c>
      <c r="H105" s="19">
        <f t="shared" si="9"/>
        <v>3.8419339999924862E-2</v>
      </c>
    </row>
    <row r="106" spans="1:8" x14ac:dyDescent="0.25">
      <c r="A106" s="20">
        <v>64</v>
      </c>
      <c r="B106" s="20">
        <v>2.1456</v>
      </c>
      <c r="C106" s="19">
        <f t="shared" si="5"/>
        <v>1.4731097347201121</v>
      </c>
      <c r="D106" s="19">
        <f t="shared" si="6"/>
        <v>1.9765268462781727</v>
      </c>
      <c r="F106" s="19">
        <f t="shared" si="8"/>
        <v>1.9248811246966868E-2</v>
      </c>
      <c r="G106" s="19">
        <f t="shared" si="7"/>
        <v>3.9530536925563453</v>
      </c>
      <c r="H106" s="19">
        <f t="shared" si="9"/>
        <v>3.8497622493933736E-2</v>
      </c>
    </row>
    <row r="107" spans="1:8" x14ac:dyDescent="0.25">
      <c r="A107" s="20">
        <v>65</v>
      </c>
      <c r="B107" s="20">
        <v>2.0712000000000002</v>
      </c>
      <c r="C107" s="19">
        <f t="shared" si="5"/>
        <v>1.4376535916824196</v>
      </c>
      <c r="D107" s="19">
        <f t="shared" si="6"/>
        <v>1.9957920173048254</v>
      </c>
      <c r="F107" s="19">
        <f t="shared" si="8"/>
        <v>1.9265171026652705E-2</v>
      </c>
      <c r="G107" s="19">
        <f t="shared" si="7"/>
        <v>3.9915840346096507</v>
      </c>
      <c r="H107" s="19">
        <f t="shared" si="9"/>
        <v>3.8530342053305411E-2</v>
      </c>
    </row>
    <row r="108" spans="1:8" x14ac:dyDescent="0.25">
      <c r="A108" s="20">
        <v>66</v>
      </c>
      <c r="B108" s="20">
        <v>1.9998</v>
      </c>
      <c r="C108" s="19">
        <f t="shared" si="5"/>
        <v>1.4028866533329354</v>
      </c>
      <c r="D108" s="19">
        <f t="shared" si="6"/>
        <v>2.0150509018328306</v>
      </c>
      <c r="F108" s="19">
        <f t="shared" si="8"/>
        <v>1.9258884528005282E-2</v>
      </c>
      <c r="G108" s="19">
        <f t="shared" si="7"/>
        <v>4.0301018036656613</v>
      </c>
      <c r="H108" s="19">
        <f t="shared" si="9"/>
        <v>3.8517769056010565E-2</v>
      </c>
    </row>
    <row r="109" spans="1:8" x14ac:dyDescent="0.25">
      <c r="A109" s="20">
        <v>67</v>
      </c>
      <c r="B109" s="20">
        <v>1.9312</v>
      </c>
      <c r="C109" s="19">
        <f t="shared" si="5"/>
        <v>1.3687778984195924</v>
      </c>
      <c r="D109" s="19">
        <f t="shared" si="6"/>
        <v>2.0343098412526706</v>
      </c>
      <c r="F109" s="19">
        <f t="shared" si="8"/>
        <v>1.9258939419839916E-2</v>
      </c>
      <c r="G109" s="19">
        <f t="shared" si="7"/>
        <v>4.0686196825053411</v>
      </c>
      <c r="H109" s="19">
        <f t="shared" si="9"/>
        <v>3.8517878839679831E-2</v>
      </c>
    </row>
    <row r="110" spans="1:8" x14ac:dyDescent="0.25">
      <c r="A110" s="20">
        <v>68</v>
      </c>
      <c r="B110" s="20">
        <v>1.8653</v>
      </c>
      <c r="C110" s="19">
        <f t="shared" si="5"/>
        <v>1.3353403500220855</v>
      </c>
      <c r="D110" s="19">
        <f t="shared" si="6"/>
        <v>2.05355051599336</v>
      </c>
      <c r="F110" s="19">
        <f t="shared" si="8"/>
        <v>1.9240674740689467E-2</v>
      </c>
      <c r="G110" s="19">
        <f t="shared" si="7"/>
        <v>4.1071010319867201</v>
      </c>
      <c r="H110" s="19">
        <f t="shared" si="9"/>
        <v>3.8481349481378935E-2</v>
      </c>
    </row>
    <row r="111" spans="1:8" x14ac:dyDescent="0.25">
      <c r="A111" s="20">
        <v>69</v>
      </c>
      <c r="B111" s="20">
        <v>1.8019000000000001</v>
      </c>
      <c r="C111" s="19">
        <f t="shared" si="5"/>
        <v>1.3025315676955966</v>
      </c>
      <c r="D111" s="19">
        <f t="shared" si="6"/>
        <v>2.0727864573613357</v>
      </c>
      <c r="F111" s="19">
        <f t="shared" si="8"/>
        <v>1.9235941367975684E-2</v>
      </c>
      <c r="G111" s="19">
        <f t="shared" si="7"/>
        <v>4.1455729147226714</v>
      </c>
      <c r="H111" s="19">
        <f t="shared" si="9"/>
        <v>3.8471882735951368E-2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5</vt:i4>
      </vt:variant>
    </vt:vector>
  </HeadingPairs>
  <TitlesOfParts>
    <vt:vector size="7" baseType="lpstr">
      <vt:lpstr>ESPECIFICACIONES</vt:lpstr>
      <vt:lpstr>CALCULOS ONDAS</vt:lpstr>
      <vt:lpstr>RANGO OPERACIÓN</vt:lpstr>
      <vt:lpstr>NTC 10K</vt:lpstr>
      <vt:lpstr>DIVISOR DE VOLTAJE</vt:lpstr>
      <vt:lpstr>DIFERENCIA DE VOLTAJE</vt:lpstr>
      <vt:lpstr>ESP32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CAMILO GONZALEZ GALINDO</dc:creator>
  <cp:keywords/>
  <dc:description/>
  <cp:lastModifiedBy>ANDRÉS FELIPE CARRERO COY</cp:lastModifiedBy>
  <cp:revision/>
  <dcterms:created xsi:type="dcterms:W3CDTF">2024-04-14T18:14:02Z</dcterms:created>
  <dcterms:modified xsi:type="dcterms:W3CDTF">2024-05-14T14:06:20Z</dcterms:modified>
  <cp:category/>
  <cp:contentStatus/>
</cp:coreProperties>
</file>