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xml"/>
  <Override PartName="/xl/charts/chart2.xml" ContentType="application/vnd.openxmlformats-officedocument.drawingml.chart+xml"/>
  <Override PartName="/xl/drawings/drawing4.xml" ContentType="application/vnd.openxmlformats-officedocument.drawing+xml"/>
  <Override PartName="/xl/charts/chart3.xml" ContentType="application/vnd.openxmlformats-officedocument.drawingml.chart+xml"/>
  <Override PartName="/xl/drawings/drawing5.xml" ContentType="application/vnd.openxmlformats-officedocument.drawing+xml"/>
  <Override PartName="/xl/charts/chart4.xml" ContentType="application/vnd.openxmlformats-officedocument.drawingml.chart+xml"/>
  <Override PartName="/xl/drawings/drawing6.xml" ContentType="application/vnd.openxmlformats-officedocument.drawing+xml"/>
  <Override PartName="/xl/charts/chart5.xml" ContentType="application/vnd.openxmlformats-officedocument.drawingml.chart+xml"/>
  <Override PartName="/xl/drawings/drawing7.xml" ContentType="application/vnd.openxmlformats-officedocument.drawing+xml"/>
  <Override PartName="/xl/charts/chart6.xml" ContentType="application/vnd.openxmlformats-officedocument.drawingml.chart+xml"/>
  <Override PartName="/xl/drawings/drawing8.xml" ContentType="application/vnd.openxmlformats-officedocument.drawing+xml"/>
  <Override PartName="/xl/charts/chart7.xml" ContentType="application/vnd.openxmlformats-officedocument.drawingml.chart+xml"/>
  <Override PartName="/xl/drawings/drawing9.xml" ContentType="application/vnd.openxmlformats-officedocument.drawing+xml"/>
  <Override PartName="/xl/charts/chart8.xml" ContentType="application/vnd.openxmlformats-officedocument.drawingml.chart+xml"/>
  <Override PartName="/xl/drawings/drawing10.xml" ContentType="application/vnd.openxmlformats-officedocument.drawing+xml"/>
  <Override PartName="/xl/charts/chart9.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autoCompressPictures="0" defaultThemeVersion="124226"/>
  <bookViews>
    <workbookView xWindow="-45" yWindow="195" windowWidth="25440" windowHeight="10410" firstSheet="1" activeTab="1"/>
  </bookViews>
  <sheets>
    <sheet name="CB_DATA_" sheetId="15" state="veryHidden" r:id="rId1"/>
    <sheet name="Port. Ex with Data" sheetId="4" r:id="rId2"/>
    <sheet name="A" sheetId="6" r:id="rId3"/>
    <sheet name="B" sheetId="7" r:id="rId4"/>
    <sheet name="C" sheetId="8" r:id="rId5"/>
    <sheet name="D" sheetId="9" r:id="rId6"/>
    <sheet name="E" sheetId="10" r:id="rId7"/>
    <sheet name="F" sheetId="11" r:id="rId8"/>
    <sheet name="G" sheetId="12" r:id="rId9"/>
    <sheet name="H" sheetId="13" r:id="rId10"/>
    <sheet name="I" sheetId="14" r:id="rId11"/>
  </sheets>
  <externalReferences>
    <externalReference r:id="rId12"/>
  </externalReferences>
  <definedNames>
    <definedName name="Capital_Avail.">'[1]Protrac Capital'!$H$8:$H$12</definedName>
    <definedName name="Capital_Req.">'[1]Protrac Capital'!$G$8:$G$12</definedName>
    <definedName name="CB_01a0634272344078be59dec884c238d8" localSheetId="1" hidden="1">'Port. Ex with Data'!$C$12</definedName>
    <definedName name="CB_04a08844e147421dad8ec666b7a9fa7d" localSheetId="1" hidden="1">'Port. Ex with Data'!$D$11</definedName>
    <definedName name="CB_1201caeb6b64479eb1f260578119cbef" localSheetId="1" hidden="1">'Port. Ex with Data'!$D$15</definedName>
    <definedName name="CB_14b3ec4dcf974ca6a4c0362da475b9bb" localSheetId="1" hidden="1">'Port. Ex with Data'!$E$16</definedName>
    <definedName name="CB_2557122f963f458ba2f9e48574e95679" localSheetId="1" hidden="1">'Port. Ex with Data'!$C$16</definedName>
    <definedName name="CB_26f354e62a7143108b357a11c6b1b5dc" localSheetId="1" hidden="1">'Port. Ex with Data'!$C$8</definedName>
    <definedName name="CB_2b916251e9494dc284c03491f32bccb9" localSheetId="1" hidden="1">'Port. Ex with Data'!$E$10</definedName>
    <definedName name="CB_2eaa6149d3774f6c91f94c3afbd5a071" localSheetId="1" hidden="1">'Port. Ex with Data'!$E$12</definedName>
    <definedName name="CB_31b213b6f2e84a9d86e2cadc1dca04c8" localSheetId="1" hidden="1">'Port. Ex with Data'!$D$10</definedName>
    <definedName name="CB_49888d61361d4f0e9ce4ceac354e7176" localSheetId="1" hidden="1">'Port. Ex with Data'!$D$18</definedName>
    <definedName name="CB_510f822069684e0e98cd51ce28402068" localSheetId="1" hidden="1">'Port. Ex with Data'!$E$13</definedName>
    <definedName name="CB_568cc2f320e443bba352d35a1f315337" localSheetId="1" hidden="1">'Port. Ex with Data'!$E$9</definedName>
    <definedName name="CB_75525967f06d451d8f650b3083b1e545" localSheetId="1" hidden="1">'Port. Ex with Data'!$C$18</definedName>
    <definedName name="CB_767935ff744246578e8a2ebd78c649f8" localSheetId="1" hidden="1">'Port. Ex with Data'!$E$17</definedName>
    <definedName name="CB_7844581a148d4b0f9bcd478ea009f731" localSheetId="1" hidden="1">'Port. Ex with Data'!$D$12</definedName>
    <definedName name="CB_8bf805d8a6a442ec88f308fd4cbef76b" localSheetId="1" hidden="1">'Port. Ex with Data'!$C$10</definedName>
    <definedName name="CB_95cd0bb90605405f8d34f36c8b980146" localSheetId="1" hidden="1">'Port. Ex with Data'!$E$11</definedName>
    <definedName name="CB_a07cb2f434eb4131a9b4512ad2f7fe9f" localSheetId="1" hidden="1">'Port. Ex with Data'!$C$15</definedName>
    <definedName name="CB_a15e1cbc339b4705912c95c3ffce6273" localSheetId="1" hidden="1">'Port. Ex with Data'!$D$8</definedName>
    <definedName name="CB_a747fe38de164fa9b7cc6347d613e678" localSheetId="1" hidden="1">'Port. Ex with Data'!$E$14</definedName>
    <definedName name="CB_a8c20e7b22644666a067b6466b841f88" localSheetId="1" hidden="1">'Port. Ex with Data'!$C$13</definedName>
    <definedName name="CB_a96b732c426841ce9480943a734e8fff" localSheetId="1" hidden="1">'Port. Ex with Data'!$E$15</definedName>
    <definedName name="CB_ae34797525aa4809a3d68aebd1e1cb9c" localSheetId="1" hidden="1">'Port. Ex with Data'!$D$13</definedName>
    <definedName name="CB_b565881a7d114c12ac291012dc12db7d" localSheetId="1" hidden="1">'Port. Ex with Data'!$D$16</definedName>
    <definedName name="CB_be2eba2fd80a4e269ed88cb0b5d092c0" localSheetId="1" hidden="1">'Port. Ex with Data'!$C$9</definedName>
    <definedName name="CB_Block_00000000000000000000000000000000" localSheetId="1" hidden="1">"'7.0.0.0"</definedName>
    <definedName name="CB_Block_00000000000000000000000000000001" localSheetId="0" hidden="1">"'634902142975144779"</definedName>
    <definedName name="CB_Block_00000000000000000000000000000001" localSheetId="1" hidden="1">"'634902142975144779"</definedName>
    <definedName name="CB_Block_00000000000000000000000000000003" localSheetId="1" hidden="1">"'11.1.2391.0"</definedName>
    <definedName name="CB_BlockExt_00000000000000000000000000000003" localSheetId="1" hidden="1">"'11.1.2.1.000"</definedName>
    <definedName name="CB_c5cec856e6ed44f59e0f504daa33a4c7" localSheetId="1" hidden="1">'Port. Ex with Data'!$D$9</definedName>
    <definedName name="CB_cca7aedf9daa47b7a7d9a90b4dbf27b4" localSheetId="1" hidden="1">'Port. Ex with Data'!$C$11</definedName>
    <definedName name="CB_d78477dc49df413d945358de5c2e6b3b" localSheetId="1" hidden="1">'Port. Ex with Data'!$D$14</definedName>
    <definedName name="CB_d9231acc487240518a32ebc2254d9166" localSheetId="1" hidden="1">'Port. Ex with Data'!$F$33</definedName>
    <definedName name="CB_e92ec603148a4d91a93e333246cc8803" localSheetId="1" hidden="1">'Port. Ex with Data'!$C$14</definedName>
    <definedName name="CB_ee66c33b5b20463c83105741cf4ade54" localSheetId="1" hidden="1">'Port. Ex with Data'!$C$17</definedName>
    <definedName name="CB_f0113875600e4349b7692c0f77be53d6" localSheetId="1" hidden="1">'Port. Ex with Data'!$E$8</definedName>
    <definedName name="CB_f0c4f71a3c56471dbf9ec203c67d1f94" localSheetId="1" hidden="1">'Port. Ex with Data'!$D$17</definedName>
    <definedName name="CB_fbc73a63512f430c91996e3b97aa335b" localSheetId="1" hidden="1">'Port. Ex with Data'!$F$29</definedName>
    <definedName name="CBWorkbookPriority" localSheetId="0" hidden="1">-645103189</definedName>
    <definedName name="CBx_325e78b736d04348aef32f1e04929c47" localSheetId="0" hidden="1">"'Port. Ex with Data'!$A$1"</definedName>
    <definedName name="CBx_863129a4e2014b9bafd5227e06b77524" localSheetId="0" hidden="1">"'CB_DATA_'!$A$1"</definedName>
    <definedName name="CBx_Sheet_Guid" localSheetId="0" hidden="1">"'863129a4-e201-4b9b-afd5-227e06b77524"</definedName>
    <definedName name="CBx_Sheet_Guid" localSheetId="1" hidden="1">"'325e78b7-36d0-4348-aef3-2f1e04929c47"</definedName>
    <definedName name="CBx_SheetRef" localSheetId="0" hidden="1">CB_DATA_!$A$14</definedName>
    <definedName name="CBx_SheetRef" localSheetId="1" hidden="1">CB_DATA_!$B$14</definedName>
    <definedName name="CBx_StorageType" localSheetId="0" hidden="1">2</definedName>
    <definedName name="CBx_StorageType" localSheetId="1" hidden="1">2</definedName>
    <definedName name="Decision">'[1]Protrac Capital'!$C$5:$F$5</definedName>
    <definedName name="sencount" hidden="1">13</definedName>
    <definedName name="sencount1" hidden="1">17</definedName>
    <definedName name="solver_adj" localSheetId="1" hidden="1">'Port. Ex with Data'!$C$26:$E$26</definedName>
    <definedName name="solver_cvg" localSheetId="1" hidden="1">0.000001</definedName>
    <definedName name="solver_drv" localSheetId="1" hidden="1">1</definedName>
    <definedName name="solver_eng" localSheetId="1" hidden="1">1</definedName>
    <definedName name="solver_est" localSheetId="1" hidden="1">1</definedName>
    <definedName name="solver_itr" localSheetId="1" hidden="1">100</definedName>
    <definedName name="solver_lhs1" localSheetId="1" hidden="1">'Port. Ex with Data'!$C$26:$E$26</definedName>
    <definedName name="solver_lhs2" localSheetId="1" hidden="1">'Port. Ex with Data'!$C$26:$E$26</definedName>
    <definedName name="solver_lhs3" localSheetId="1" hidden="1">'Port. Ex with Data'!$F$33</definedName>
    <definedName name="solver_lhs4" localSheetId="1" hidden="1">'Port. Ex with Data'!$F$33</definedName>
    <definedName name="solver_lhs5" localSheetId="1" hidden="1">'Port. Ex with Data'!$F$26</definedName>
    <definedName name="solver_lhs6" localSheetId="1" hidden="1">'Port. Ex with Data'!$F$29</definedName>
    <definedName name="solver_lhs7" localSheetId="1" hidden="1">'Port. Ex with Data'!$F$29</definedName>
    <definedName name="solver_lin" localSheetId="1" hidden="1">2</definedName>
    <definedName name="solver_mip" localSheetId="1" hidden="1">2147483647</definedName>
    <definedName name="solver_mni" localSheetId="1" hidden="1">30</definedName>
    <definedName name="solver_mrt" localSheetId="1" hidden="1">0.075</definedName>
    <definedName name="solver_msl" localSheetId="1" hidden="1">2</definedName>
    <definedName name="solver_neg" localSheetId="1" hidden="1">1</definedName>
    <definedName name="solver_nod" localSheetId="1" hidden="1">2147483647</definedName>
    <definedName name="solver_num" localSheetId="1" hidden="1">7</definedName>
    <definedName name="solver_nwt" localSheetId="1" hidden="1">1</definedName>
    <definedName name="solver_opt" localSheetId="1" hidden="1">'Port. Ex with Data'!$F$33</definedName>
    <definedName name="solver_pre" localSheetId="1" hidden="1">0.000001</definedName>
    <definedName name="solver_rbv" localSheetId="1" hidden="1">1</definedName>
    <definedName name="solver_rel1" localSheetId="1" hidden="1">1</definedName>
    <definedName name="solver_rel2" localSheetId="1" hidden="1">3</definedName>
    <definedName name="solver_rel3" localSheetId="1" hidden="1">1</definedName>
    <definedName name="solver_rel4" localSheetId="1" hidden="1">3</definedName>
    <definedName name="solver_rel5" localSheetId="1" hidden="1">2</definedName>
    <definedName name="solver_rel6" localSheetId="1" hidden="1">1</definedName>
    <definedName name="solver_rel7" localSheetId="1" hidden="1">3</definedName>
    <definedName name="solver_rhs1" localSheetId="1" hidden="1">'Port. Ex with Data'!$C$28:$E$28</definedName>
    <definedName name="solver_rhs2" localSheetId="1" hidden="1">'Port. Ex with Data'!$C$27:$E$27</definedName>
    <definedName name="solver_rhs3" localSheetId="1" hidden="1">'Port. Ex with Data'!$F$35</definedName>
    <definedName name="solver_rhs4" localSheetId="1" hidden="1">'Port. Ex with Data'!$F$34</definedName>
    <definedName name="solver_rhs5" localSheetId="1" hidden="1">'Port. Ex with Data'!$F$27</definedName>
    <definedName name="solver_rhs6" localSheetId="1" hidden="1">'Port. Ex with Data'!$G$30</definedName>
    <definedName name="solver_rhs7" localSheetId="1" hidden="1">'Port. Ex with Data'!$G$29</definedName>
    <definedName name="solver_rlx" localSheetId="1" hidden="1">1</definedName>
    <definedName name="solver_rsd" localSheetId="1" hidden="1">0</definedName>
    <definedName name="solver_scl" localSheetId="1" hidden="1">2</definedName>
    <definedName name="solver_sho" localSheetId="1" hidden="1">2</definedName>
    <definedName name="solver_ssz" localSheetId="1" hidden="1">1000</definedName>
    <definedName name="solver_tim" localSheetId="1" hidden="1">100</definedName>
    <definedName name="solver_tol" localSheetId="1" hidden="1">0.05</definedName>
    <definedName name="solver_typ" localSheetId="1" hidden="1">2</definedName>
    <definedName name="solver_val" localSheetId="1" hidden="1">0</definedName>
    <definedName name="solver_ver" localSheetId="1" hidden="1">3</definedName>
    <definedName name="Total_PV">'[1]Protrac Capital'!$G$6</definedName>
  </definedNames>
  <calcPr calcId="145621" concurrentCalc="0"/>
  <extLst>
    <ext xmlns:mx="http://schemas.microsoft.com/office/mac/excel/2008/main" uri="{7523E5D3-25F3-A5E0-1632-64F254C22452}">
      <mx:ArchID Flags="2"/>
    </ext>
  </extLst>
</workbook>
</file>

<file path=xl/calcChain.xml><?xml version="1.0" encoding="utf-8"?>
<calcChain xmlns="http://schemas.openxmlformats.org/spreadsheetml/2006/main">
  <c r="B13" i="13" l="1"/>
  <c r="B9" i="14"/>
  <c r="B17" i="6"/>
  <c r="B16" i="6"/>
  <c r="B15" i="12"/>
  <c r="B14" i="12"/>
  <c r="B13" i="12"/>
  <c r="B15" i="6"/>
  <c r="B14" i="6"/>
  <c r="D25" i="4"/>
  <c r="D23" i="4"/>
  <c r="E23" i="4"/>
  <c r="C23" i="4"/>
  <c r="C24" i="4"/>
  <c r="D24" i="4"/>
  <c r="E24" i="4"/>
  <c r="C25" i="4"/>
  <c r="E25" i="4"/>
  <c r="G26" i="4"/>
  <c r="B11" i="15"/>
  <c r="A11" i="15"/>
  <c r="C20" i="4"/>
  <c r="D20" i="4"/>
  <c r="E20" i="4"/>
  <c r="E21" i="4"/>
  <c r="E19" i="4"/>
  <c r="D19" i="4"/>
  <c r="D21" i="4"/>
  <c r="D29" i="4"/>
  <c r="C19" i="4"/>
  <c r="C21" i="4"/>
  <c r="C29" i="4"/>
  <c r="E29" i="4"/>
  <c r="F29" i="4"/>
  <c r="F26" i="4"/>
  <c r="F33" i="4"/>
  <c r="H35" i="4"/>
  <c r="G35" i="4"/>
</calcChain>
</file>

<file path=xl/comments1.xml><?xml version="1.0" encoding="utf-8"?>
<comments xmlns="http://schemas.openxmlformats.org/spreadsheetml/2006/main">
  <authors>
    <author>Aaron Tyler Camacho</author>
  </authors>
  <commentList>
    <comment ref="C8" authorId="0">
      <text>
        <r>
          <rPr>
            <b/>
            <sz val="9"/>
            <color indexed="81"/>
            <rFont val="Tahoma"/>
            <family val="2"/>
          </rPr>
          <t>Assumption</t>
        </r>
        <r>
          <rPr>
            <sz val="9"/>
            <color indexed="81"/>
            <rFont val="Tahoma"/>
            <family val="2"/>
          </rPr>
          <t>: Row  "C7:K7" Included
  Triangular distribution
  Minimum = -12.00%
  Likeliest = 13.00%
  Maximum = 30.00%</t>
        </r>
      </text>
    </comment>
    <comment ref="D8" authorId="0">
      <text>
        <r>
          <rPr>
            <b/>
            <sz val="9"/>
            <color indexed="81"/>
            <rFont val="Tahoma"/>
            <family val="2"/>
          </rPr>
          <t>Assumption</t>
        </r>
        <r>
          <rPr>
            <sz val="9"/>
            <color indexed="81"/>
            <rFont val="Tahoma"/>
            <family val="2"/>
          </rPr>
          <t>: VEIPX (Vanguard Equity)
  Triangular distribution
  Minimum = -16.00%
  Likeliest = 14.00%
  Maximum = 26.00%</t>
        </r>
      </text>
    </comment>
    <comment ref="E8" authorId="0">
      <text>
        <r>
          <rPr>
            <b/>
            <sz val="9"/>
            <color indexed="81"/>
            <rFont val="Tahoma"/>
            <family val="2"/>
          </rPr>
          <t>Assumption</t>
        </r>
        <r>
          <rPr>
            <sz val="9"/>
            <color indexed="81"/>
            <rFont val="Tahoma"/>
            <family val="2"/>
          </rPr>
          <t>: USLIX (JHANCOCK)
  Triangular distribution
  Minimum = -13.00%
  Likeliest = 7.00%
  Maximum = 27.00%</t>
        </r>
      </text>
    </comment>
    <comment ref="C9" authorId="0">
      <text>
        <r>
          <rPr>
            <b/>
            <sz val="9"/>
            <color indexed="81"/>
            <rFont val="Tahoma"/>
            <family val="2"/>
          </rPr>
          <t>Assumption</t>
        </r>
        <r>
          <rPr>
            <sz val="9"/>
            <color indexed="81"/>
            <rFont val="Tahoma"/>
            <family val="2"/>
          </rPr>
          <t>: Row  "C7:K7" Included (C9)
  Triangular distribution
  Minimum = -12.00%
  Likeliest = 13.00%
  Maximum = 30.00%</t>
        </r>
      </text>
    </comment>
    <comment ref="D9" authorId="0">
      <text>
        <r>
          <rPr>
            <b/>
            <sz val="9"/>
            <color indexed="81"/>
            <rFont val="Tahoma"/>
            <family val="2"/>
          </rPr>
          <t>Assumption</t>
        </r>
        <r>
          <rPr>
            <sz val="9"/>
            <color indexed="81"/>
            <rFont val="Tahoma"/>
            <family val="2"/>
          </rPr>
          <t>: VEIPX (Vanguard Equity) (D9)
  Triangular distribution
  Minimum = -16.00%
  Likeliest = 14.00%
  Maximum = 26.00%</t>
        </r>
      </text>
    </comment>
    <comment ref="E9" authorId="0">
      <text>
        <r>
          <rPr>
            <b/>
            <sz val="9"/>
            <color indexed="81"/>
            <rFont val="Tahoma"/>
            <family val="2"/>
          </rPr>
          <t>Assumption</t>
        </r>
        <r>
          <rPr>
            <sz val="9"/>
            <color indexed="81"/>
            <rFont val="Tahoma"/>
            <family val="2"/>
          </rPr>
          <t>: USLIX (JHANCOCK) (E9)
  Triangular distribution
  Minimum = -13.00%
  Likeliest = 7.00%
  Maximum = 27.00%</t>
        </r>
      </text>
    </comment>
    <comment ref="C10" authorId="0">
      <text>
        <r>
          <rPr>
            <b/>
            <sz val="9"/>
            <color indexed="81"/>
            <rFont val="Tahoma"/>
            <family val="2"/>
          </rPr>
          <t>Assumption</t>
        </r>
        <r>
          <rPr>
            <sz val="9"/>
            <color indexed="81"/>
            <rFont val="Tahoma"/>
            <family val="2"/>
          </rPr>
          <t>: Row  "C7:K7" Included (C10)
  Triangular distribution
  Minimum = -12.00%
  Likeliest = 13.00%
  Maximum = 30.00%</t>
        </r>
      </text>
    </comment>
    <comment ref="D10" authorId="0">
      <text>
        <r>
          <rPr>
            <b/>
            <sz val="9"/>
            <color indexed="81"/>
            <rFont val="Tahoma"/>
            <family val="2"/>
          </rPr>
          <t>Assumption</t>
        </r>
        <r>
          <rPr>
            <sz val="9"/>
            <color indexed="81"/>
            <rFont val="Tahoma"/>
            <family val="2"/>
          </rPr>
          <t>: VEIPX (Vanguard Equity) (D10)
  Triangular distribution
  Minimum = -16.00%
  Likeliest = 14.00%
  Maximum = 26.00%</t>
        </r>
      </text>
    </comment>
    <comment ref="E10" authorId="0">
      <text>
        <r>
          <rPr>
            <b/>
            <sz val="9"/>
            <color indexed="81"/>
            <rFont val="Tahoma"/>
            <family val="2"/>
          </rPr>
          <t>Assumption</t>
        </r>
        <r>
          <rPr>
            <sz val="9"/>
            <color indexed="81"/>
            <rFont val="Tahoma"/>
            <family val="2"/>
          </rPr>
          <t>: USLIX (JHANCOCK) (E10)
  Triangular distribution
  Minimum = -13.00%
  Likeliest = 7.00%
  Maximum = 27.00%</t>
        </r>
      </text>
    </comment>
    <comment ref="C11" authorId="0">
      <text>
        <r>
          <rPr>
            <b/>
            <sz val="9"/>
            <color indexed="81"/>
            <rFont val="Tahoma"/>
            <family val="2"/>
          </rPr>
          <t>Assumption</t>
        </r>
        <r>
          <rPr>
            <sz val="9"/>
            <color indexed="81"/>
            <rFont val="Tahoma"/>
            <family val="2"/>
          </rPr>
          <t>: Row  "C7:K7" Included (C11)
  Triangular distribution
  Minimum = -12.00%
  Likeliest = 13.00%
  Maximum = 30.00%</t>
        </r>
      </text>
    </comment>
    <comment ref="D11" authorId="0">
      <text>
        <r>
          <rPr>
            <b/>
            <sz val="9"/>
            <color indexed="81"/>
            <rFont val="Tahoma"/>
            <family val="2"/>
          </rPr>
          <t>Assumption</t>
        </r>
        <r>
          <rPr>
            <sz val="9"/>
            <color indexed="81"/>
            <rFont val="Tahoma"/>
            <family val="2"/>
          </rPr>
          <t>: VEIPX (Vanguard Equity) (D11)
  Triangular distribution
  Minimum = -16.00%
  Likeliest = 14.00%
  Maximum = 26.00%</t>
        </r>
      </text>
    </comment>
    <comment ref="E11" authorId="0">
      <text>
        <r>
          <rPr>
            <b/>
            <sz val="9"/>
            <color indexed="81"/>
            <rFont val="Tahoma"/>
            <family val="2"/>
          </rPr>
          <t>Assumption</t>
        </r>
        <r>
          <rPr>
            <sz val="9"/>
            <color indexed="81"/>
            <rFont val="Tahoma"/>
            <family val="2"/>
          </rPr>
          <t>: USLIX (JHANCOCK) (E11)
  Triangular distribution
  Minimum = -13.00%
  Likeliest = 7.00%
  Maximum = 27.00%</t>
        </r>
      </text>
    </comment>
    <comment ref="C12" authorId="0">
      <text>
        <r>
          <rPr>
            <b/>
            <sz val="9"/>
            <color indexed="81"/>
            <rFont val="Tahoma"/>
            <family val="2"/>
          </rPr>
          <t>Assumption</t>
        </r>
        <r>
          <rPr>
            <sz val="9"/>
            <color indexed="81"/>
            <rFont val="Tahoma"/>
            <family val="2"/>
          </rPr>
          <t>: Row  "C7:K7" Included (C12)
  Triangular distribution
  Minimum = -12.00%
  Likeliest = 13.00%
  Maximum = 30.00%</t>
        </r>
      </text>
    </comment>
    <comment ref="D12" authorId="0">
      <text>
        <r>
          <rPr>
            <b/>
            <sz val="9"/>
            <color indexed="81"/>
            <rFont val="Tahoma"/>
            <family val="2"/>
          </rPr>
          <t>Assumption</t>
        </r>
        <r>
          <rPr>
            <sz val="9"/>
            <color indexed="81"/>
            <rFont val="Tahoma"/>
            <family val="2"/>
          </rPr>
          <t>: VEIPX (Vanguard Equity) (D12)
  Triangular distribution
  Minimum = -16.00%
  Likeliest = 14.00%
  Maximum = 26.00%</t>
        </r>
      </text>
    </comment>
    <comment ref="E12" authorId="0">
      <text>
        <r>
          <rPr>
            <b/>
            <sz val="9"/>
            <color indexed="81"/>
            <rFont val="Tahoma"/>
            <family val="2"/>
          </rPr>
          <t>Assumption</t>
        </r>
        <r>
          <rPr>
            <sz val="9"/>
            <color indexed="81"/>
            <rFont val="Tahoma"/>
            <family val="2"/>
          </rPr>
          <t>: USLIX (JHANCOCK) (E12)
  Triangular distribution
  Minimum = -13.00%
  Likeliest = 7.00%
  Maximum = 27.00%</t>
        </r>
      </text>
    </comment>
    <comment ref="C13" authorId="0">
      <text>
        <r>
          <rPr>
            <b/>
            <sz val="9"/>
            <color indexed="81"/>
            <rFont val="Tahoma"/>
            <family val="2"/>
          </rPr>
          <t>Assumption</t>
        </r>
        <r>
          <rPr>
            <sz val="9"/>
            <color indexed="81"/>
            <rFont val="Tahoma"/>
            <family val="2"/>
          </rPr>
          <t>: Row  "C7:K7" Included (C13)
  Triangular distribution
  Minimum = -12.00%
  Likeliest = 13.00%
  Maximum = 30.00%</t>
        </r>
      </text>
    </comment>
    <comment ref="D13" authorId="0">
      <text>
        <r>
          <rPr>
            <b/>
            <sz val="9"/>
            <color indexed="81"/>
            <rFont val="Tahoma"/>
            <family val="2"/>
          </rPr>
          <t>Assumption</t>
        </r>
        <r>
          <rPr>
            <sz val="9"/>
            <color indexed="81"/>
            <rFont val="Tahoma"/>
            <family val="2"/>
          </rPr>
          <t>: VEIPX (Vanguard Equity) (D13)
  Triangular distribution
  Minimum = -16.00%
  Likeliest = 14.00%
  Maximum = 26.00%</t>
        </r>
      </text>
    </comment>
    <comment ref="E13" authorId="0">
      <text>
        <r>
          <rPr>
            <b/>
            <sz val="9"/>
            <color indexed="81"/>
            <rFont val="Tahoma"/>
            <family val="2"/>
          </rPr>
          <t>Assumption</t>
        </r>
        <r>
          <rPr>
            <sz val="9"/>
            <color indexed="81"/>
            <rFont val="Tahoma"/>
            <family val="2"/>
          </rPr>
          <t>: USLIX (JHANCOCK) (E13)
  Triangular distribution
  Minimum = -13.00%
  Likeliest = 7.00%
  Maximum = 27.00%</t>
        </r>
      </text>
    </comment>
    <comment ref="C14" authorId="0">
      <text>
        <r>
          <rPr>
            <b/>
            <sz val="9"/>
            <color indexed="81"/>
            <rFont val="Tahoma"/>
            <family val="2"/>
          </rPr>
          <t>Assumption</t>
        </r>
        <r>
          <rPr>
            <sz val="9"/>
            <color indexed="81"/>
            <rFont val="Tahoma"/>
            <family val="2"/>
          </rPr>
          <t>: Row  "C7:K7" Included (C14)
  Triangular distribution
  Minimum = -12.00%
  Likeliest = 13.00%
  Maximum = 30.00%</t>
        </r>
      </text>
    </comment>
    <comment ref="D14" authorId="0">
      <text>
        <r>
          <rPr>
            <b/>
            <sz val="9"/>
            <color indexed="81"/>
            <rFont val="Tahoma"/>
            <family val="2"/>
          </rPr>
          <t>Assumption</t>
        </r>
        <r>
          <rPr>
            <sz val="9"/>
            <color indexed="81"/>
            <rFont val="Tahoma"/>
            <family val="2"/>
          </rPr>
          <t>: VEIPX (Vanguard Equity) (D14)
  Triangular distribution
  Minimum = -16.00%
  Likeliest = 14.00%
  Maximum = 26.00%</t>
        </r>
      </text>
    </comment>
    <comment ref="E14" authorId="0">
      <text>
        <r>
          <rPr>
            <b/>
            <sz val="9"/>
            <color indexed="81"/>
            <rFont val="Tahoma"/>
            <family val="2"/>
          </rPr>
          <t>Assumption</t>
        </r>
        <r>
          <rPr>
            <sz val="9"/>
            <color indexed="81"/>
            <rFont val="Tahoma"/>
            <family val="2"/>
          </rPr>
          <t>: USLIX (JHANCOCK) (E14)
  Triangular distribution
  Minimum = -13.00%
  Likeliest = 7.00%
  Maximum = 27.00%</t>
        </r>
      </text>
    </comment>
    <comment ref="C15" authorId="0">
      <text>
        <r>
          <rPr>
            <b/>
            <sz val="9"/>
            <color indexed="81"/>
            <rFont val="Tahoma"/>
            <family val="2"/>
          </rPr>
          <t>Assumption</t>
        </r>
        <r>
          <rPr>
            <sz val="9"/>
            <color indexed="81"/>
            <rFont val="Tahoma"/>
            <family val="2"/>
          </rPr>
          <t>: Row  "C7:K7" Included (C15)
  Triangular distribution
  Minimum = -12.00%
  Likeliest = 13.00%
  Maximum = 30.00%</t>
        </r>
      </text>
    </comment>
    <comment ref="D15" authorId="0">
      <text>
        <r>
          <rPr>
            <b/>
            <sz val="9"/>
            <color indexed="81"/>
            <rFont val="Tahoma"/>
            <family val="2"/>
          </rPr>
          <t>Assumption</t>
        </r>
        <r>
          <rPr>
            <sz val="9"/>
            <color indexed="81"/>
            <rFont val="Tahoma"/>
            <family val="2"/>
          </rPr>
          <t>: VEIPX (Vanguard Equity) (D15)
  Triangular distribution
  Minimum = -16.00%
  Likeliest = 14.00%
  Maximum = 26.00%</t>
        </r>
      </text>
    </comment>
    <comment ref="E15" authorId="0">
      <text>
        <r>
          <rPr>
            <b/>
            <sz val="9"/>
            <color indexed="81"/>
            <rFont val="Tahoma"/>
            <family val="2"/>
          </rPr>
          <t>Assumption</t>
        </r>
        <r>
          <rPr>
            <sz val="9"/>
            <color indexed="81"/>
            <rFont val="Tahoma"/>
            <family val="2"/>
          </rPr>
          <t>: USLIX (JHANCOCK) (E15)
  Triangular distribution
  Minimum = -13.00%
  Likeliest = 7.00%
  Maximum = 27.00%</t>
        </r>
      </text>
    </comment>
    <comment ref="C16" authorId="0">
      <text>
        <r>
          <rPr>
            <b/>
            <sz val="9"/>
            <color indexed="81"/>
            <rFont val="Tahoma"/>
            <family val="2"/>
          </rPr>
          <t>Assumption</t>
        </r>
        <r>
          <rPr>
            <sz val="9"/>
            <color indexed="81"/>
            <rFont val="Tahoma"/>
            <family val="2"/>
          </rPr>
          <t>: Row  "C7:K7" Included (C16)
  Triangular distribution
  Minimum = -12.00%
  Likeliest = 13.00%
  Maximum = 30.00%</t>
        </r>
      </text>
    </comment>
    <comment ref="D16" authorId="0">
      <text>
        <r>
          <rPr>
            <b/>
            <sz val="9"/>
            <color indexed="81"/>
            <rFont val="Tahoma"/>
            <family val="2"/>
          </rPr>
          <t>Assumption</t>
        </r>
        <r>
          <rPr>
            <sz val="9"/>
            <color indexed="81"/>
            <rFont val="Tahoma"/>
            <family val="2"/>
          </rPr>
          <t>: VEIPX (Vanguard Equity) (D16)
  Triangular distribution
  Minimum = -16.00%
  Likeliest = 14.00%
  Maximum = 26.00%</t>
        </r>
      </text>
    </comment>
    <comment ref="E16" authorId="0">
      <text>
        <r>
          <rPr>
            <b/>
            <sz val="9"/>
            <color indexed="81"/>
            <rFont val="Tahoma"/>
            <family val="2"/>
          </rPr>
          <t>Assumption</t>
        </r>
        <r>
          <rPr>
            <sz val="9"/>
            <color indexed="81"/>
            <rFont val="Tahoma"/>
            <family val="2"/>
          </rPr>
          <t>: USLIX (JHANCOCK) (E16)
  Triangular distribution
  Minimum = -13.00%
  Likeliest = 7.00%
  Maximum = 27.00%</t>
        </r>
      </text>
    </comment>
    <comment ref="C17" authorId="0">
      <text>
        <r>
          <rPr>
            <b/>
            <sz val="9"/>
            <color indexed="81"/>
            <rFont val="Tahoma"/>
            <family val="2"/>
          </rPr>
          <t>Assumption</t>
        </r>
        <r>
          <rPr>
            <sz val="9"/>
            <color indexed="81"/>
            <rFont val="Tahoma"/>
            <family val="2"/>
          </rPr>
          <t>: Row  "C7:K7" Included (C17)
  Triangular distribution
  Minimum = -12.00%
  Likeliest = 13.00%
  Maximum = 30.00%</t>
        </r>
      </text>
    </comment>
    <comment ref="D17" authorId="0">
      <text>
        <r>
          <rPr>
            <b/>
            <sz val="9"/>
            <color indexed="81"/>
            <rFont val="Tahoma"/>
            <family val="2"/>
          </rPr>
          <t>Assumption</t>
        </r>
        <r>
          <rPr>
            <sz val="9"/>
            <color indexed="81"/>
            <rFont val="Tahoma"/>
            <family val="2"/>
          </rPr>
          <t>: VEIPX (Vanguard Equity) (D17)
  Triangular distribution
  Minimum = -16.00%
  Likeliest = 14.00%
  Maximum = 26.00%</t>
        </r>
      </text>
    </comment>
    <comment ref="E17" authorId="0">
      <text>
        <r>
          <rPr>
            <b/>
            <sz val="9"/>
            <color indexed="81"/>
            <rFont val="Tahoma"/>
            <family val="2"/>
          </rPr>
          <t>Assumption</t>
        </r>
        <r>
          <rPr>
            <sz val="9"/>
            <color indexed="81"/>
            <rFont val="Tahoma"/>
            <family val="2"/>
          </rPr>
          <t>: USLIX (JHANCOCK) (E17)
  Triangular distribution
  Minimum = -13.00%
  Likeliest = 7.00%
  Maximum = 27.00%</t>
        </r>
      </text>
    </comment>
    <comment ref="C18" authorId="0">
      <text>
        <r>
          <rPr>
            <b/>
            <sz val="9"/>
            <color indexed="81"/>
            <rFont val="Tahoma"/>
            <family val="2"/>
          </rPr>
          <t>Assumption</t>
        </r>
        <r>
          <rPr>
            <sz val="9"/>
            <color indexed="81"/>
            <rFont val="Tahoma"/>
            <family val="2"/>
          </rPr>
          <t>: Row  "C7:K7" Included (C18)
  Triangular distribution
  Minimum = -12.00%
  Likeliest = 13.00%
  Maximum = 30.00%</t>
        </r>
      </text>
    </comment>
    <comment ref="D18" authorId="0">
      <text>
        <r>
          <rPr>
            <b/>
            <sz val="9"/>
            <color indexed="81"/>
            <rFont val="Tahoma"/>
            <family val="2"/>
          </rPr>
          <t>Assumption</t>
        </r>
        <r>
          <rPr>
            <sz val="9"/>
            <color indexed="81"/>
            <rFont val="Tahoma"/>
            <family val="2"/>
          </rPr>
          <t>: VEIPX (Vanguard Equity) (D18)
  Triangular distribution
  Minimum = -16.00%
  Likeliest = 14.00%
  Maximum = 26.00%</t>
        </r>
      </text>
    </comment>
    <comment ref="F29" authorId="0">
      <text>
        <r>
          <rPr>
            <b/>
            <sz val="9"/>
            <color indexed="81"/>
            <rFont val="Tahoma"/>
            <family val="2"/>
          </rPr>
          <t>Forecast</t>
        </r>
        <r>
          <rPr>
            <sz val="9"/>
            <color indexed="81"/>
            <rFont val="Tahoma"/>
            <family val="2"/>
          </rPr>
          <t>: Expected Return</t>
        </r>
      </text>
    </comment>
    <comment ref="F33" authorId="0">
      <text>
        <r>
          <rPr>
            <b/>
            <sz val="9"/>
            <color indexed="81"/>
            <rFont val="Tahoma"/>
            <family val="2"/>
          </rPr>
          <t>Forecast</t>
        </r>
        <r>
          <rPr>
            <sz val="9"/>
            <color indexed="81"/>
            <rFont val="Tahoma"/>
            <family val="2"/>
          </rPr>
          <t xml:space="preserve">: Std Dev. </t>
        </r>
      </text>
    </comment>
  </commentList>
</comments>
</file>

<file path=xl/sharedStrings.xml><?xml version="1.0" encoding="utf-8"?>
<sst xmlns="http://schemas.openxmlformats.org/spreadsheetml/2006/main" count="71" uniqueCount="54">
  <si>
    <t>Total</t>
  </si>
  <si>
    <t>Requirements</t>
  </si>
  <si>
    <t>Year</t>
  </si>
  <si>
    <t>Average Return</t>
  </si>
  <si>
    <t>Covariance Matrix</t>
  </si>
  <si>
    <t xml:space="preserve">Portfolio Variance </t>
  </si>
  <si>
    <t>Std Dev.</t>
  </si>
  <si>
    <t>-2 Std Dev.</t>
  </si>
  <si>
    <t>+2 Std Dev.</t>
  </si>
  <si>
    <t>Expected Return</t>
  </si>
  <si>
    <t>Variance</t>
  </si>
  <si>
    <t>2012 (YTD)</t>
  </si>
  <si>
    <t>Growth of 10,000 Portfolio Model</t>
  </si>
  <si>
    <t>Low End</t>
  </si>
  <si>
    <t>High End</t>
  </si>
  <si>
    <t>95% Confidence Level</t>
  </si>
  <si>
    <t>Decision: Weighted Stock %</t>
  </si>
  <si>
    <t>Row  "C7:K7" Included</t>
  </si>
  <si>
    <t>Standard Deviation</t>
  </si>
  <si>
    <t>Crystal Ball Data</t>
  </si>
  <si>
    <t>Workbook Variables</t>
  </si>
  <si>
    <t>Last Var Column</t>
  </si>
  <si>
    <t xml:space="preserve">    Name:</t>
  </si>
  <si>
    <t xml:space="preserve">    Value:</t>
  </si>
  <si>
    <t>Worksheet Data</t>
  </si>
  <si>
    <t>Last Data Column Used</t>
  </si>
  <si>
    <t>Sheet Ref</t>
  </si>
  <si>
    <t>Sheet Guid</t>
  </si>
  <si>
    <t>Deleted sheet count</t>
  </si>
  <si>
    <t>Last row used</t>
  </si>
  <si>
    <t>Data blocks</t>
  </si>
  <si>
    <t>863129a4-e201-4b9b-afd5-227e06b77524</t>
  </si>
  <si>
    <t>CB_Block_0</t>
  </si>
  <si>
    <t>㜸〱敤㕣㕤㙣ㅣ搷㜵摥扢攴㉥㜷㤶愴㐸㡢戲㘵㌹㡥捤挴昱㉦㔵㕡㤴慤摡㑡慢㌰晣ㄱ㈵㈶㤴㐸㡢㤴㘴搷㑥改攱敥㡣㌸搲捥㉣㍤㌳㑢㠹㡥㕢㍢㘹搲㌴捤㑦〳〳㐵敡挴㠵㝦㡡㍥〴㐸ぢ攴㈱慥㡤扡㉤㡡戶㐸㔰㌸㐰ㅦ搲㠷〲㐵攱〶㐵㕢愰㐵㈱愰㉦㜹〸㤰㝥摦戹㌳扢戳㑢敥㤰㕥摢㉤㕤㜰散㍤扣㜳敥扤㌳昷摥昳㝢捦戹愳㡣捡㘴㌲㍦挷挵扦扣扡㔹戸㜵㜱㈳〸㉤㜷㜴慡㕡愹㔸愵搰愹㝡挱攸㠴敦㥢ㅢ㜳㑥㄰㜶愱㐱㝥搹㐱㝤㤰㕢づ㥣愷慤挲昲扡攵〷㘸㤴换㘴ち〵㈳㡢㝡㍥㠴扦挱昸挶㘰慦扥㙥㠰愵愹挹昹㤵换㜸敡㘲㔸昵慤挳挳ㄷ㜴摦ㄳ㘳㘳愳㘳愳㐷ㅦ㌸㍥㌶㝡攴昰昰㔴慤ㄲ搶㝣敢㠴㘷搵㐲摦慣ㅣㅥ㕥愸慤㔴㥣搲愷慤㡤愵敡ㄵ换㍢㘱慤ㅣ㜹㘰挵㝣昰攱戱〷㡦ㅤ戳㡦ㅦ㝦戸て慦捥㥣㥤㥡㕣昰㉤㍢㜸㡦㥥㤹攳㤰ㅦ㥣戶㑡づ攷㘶㔹扥攳㕤ㅡ㥤㥡挴晦㠹昱攳敥愱搱挵㔵换ち昹㙡换户扣㤲ㄵㄸ攸搸敢㑥〴㐱捤㕤攳攲ㄹ敥っ愶㕡㌲㠳㌰攷㑥㔹㤵㡡攱挶㑦㉤戸昳㔸扢㡡戹搱攷㉥㕡㕥攰㠴捥扡ㄳ㙥攴摤㈵㍣愸摣敦㥥て慣㜳愶㜷挹㍡㙢扡㔶捥㍤㔵㜳捡摤晡捡㜴摤ㅤ㍦㈲㌹㌰㤹晥攸㐴攰㑥慤㥡扥㡣㈸攰挲愴戴㥤昱㑢捤㙤敦㘸晦㕣づ㕤摥挰㘷摥搹扥ㅤ㙡㉥㤸㝥扤攵㐸晢㤶搱攴㥢㐷㜰㝦晢昶㠹㌵㙡敥㜳㙦晢㍥戲㤴捤慤㔵㙦挴摦戲愲㤸㡣㤱㈷攸㈱㈸㄰㤰㠰㐶㤱愰㤷愰て㐰㜵晦㌷愴㈴搹㤱㔵搹㘵㌳扢扣㤲㕤㉥㘵㤷换搹㘵㉢扢㙣㘷㤷㉦㘵㤷㔷戳换㑥㜶昹㜲㜶昹ち摡挴㔷愱愷㈷ㅢ㕤てづ㝦敦收㘷㕦㥣㥣㜹昳㠷愷晥晤て敦㝡昵㥦晡昶愱搱㈳搱愰愶㝤昳㉡㔸慤挱挵㐷㐷㡦昰扦敤愵〲㐲㘱ㅦ戳ㅦ戲挷挶捡挷㡥㤸て㤸㌹㑥㉢㠵昸㑤㡣㌲㠸戶㝤昶㐵挷㉢㔷慦ち敤㙥㥤㌴〳慢戱㜰㈳㔱摤㘴戵收㤵㠳て㙤㕤戹ㄸ㥡愱㜵㑢㙢㕤攳㈱㥢扡㉤㐲慣慣㐰摥㜷㕢㙢户ぢ㘶愵㘶㑤㕣㜳㜴昵㠷㕢慡摤〵扦扡搲扥㜶挶户㥥慡搷㙥ㅡ搱〴㤴摡扡㍣㝢搳㉣㜵㤵ㅥ搷昰搴㙡㌵戰㍣ㄹ摥㠸扢攰㤴慥㔸晥愲㐵㤵㘸㤵㘵慡㌷戲㉡㤲晡㤱㜹てㄳ㠵戴㤶㍦㥡挴摡㈷慦㠵㄰㘶慢㡣昱慥㔹㝥戸戱㘴慥㔴慣㥢㥡㥡攸㜷愲攲㔰ㄳ㝡愶㕡慡〵㔳㔵㉦昴慢㤵收㥡㠹昲扡〹㑤㔳㍥㔳㉤㕢摤摤ㄹ㔱ち㔰戸㕤㕤㑡㘵敥㙢㉦ぢ㐲㠸〴㠹㈹挸㌷㌷戳摤攸㌹捣づ戳愸㔸攴挹散挷戶㜹ㄸ挷㉢㍡㈶㐵〲ㄳ㜳愲晤攰㑢敦搹收戱㜵捡扤扦㡤戳搹愱㘸昶㈷搷㉤㉦㍣㙤㝡攵㡡攵愷㕡㍦挵ㄱㄹ〳〰戹敢㔰〸㙤㔷㡦愶㑥㕤㔳ㅢ戹慢㑥㌹㕣捤慦㕡捥愵搵㄰㌸㔸挸㐲㠱㑢扢改㌲㙥〰捡搸㑦㌰〴㔰㉣㘶昲〷搸㈸㕦挴㤵挹㔱㍢愵挸㜲㤳㈲㘷扦㈶㔹敥戳㘷㥣㑡㘸㘹愵㍣㘰㠳㈲摡慡〹昹晡挹愲扥㔹搲〶攳㠰㍤〵㉥㌵ㅤ㉦摣㘸挸敤㈶㈹搱㑣戴愷ぢ㜶㥤㉥愰㉡㘸搶〷㈹戲〶愶㘹搱〶改㡤ㄳ㑣㐴㌱㐸戱散㜸㜲㌳㤳戱㝤㡡㡥㐰晢㈴ㄳ戲昵㤱昶㍡㠲捣扥㤹㐹搹愹慤㍣敥㘹戳慤㝣㜹慤捤㙥挴挲ㄹ㌷ㄱㅣ㈴戸㤹攰㄰㠰晡㔷㘸㌸㙡㌹㤴㥢㉦攳㐳戸㌷㙥㈵昸㌰〰昴㤳㐱㥤ㄳ愹㉡晡㔰㍢昱㈳搹慥ㅦ㝥戲㌸挵㕡ㄵ搱㌳慥晢㤹晤慥㄰㍡昲㍡㜷㠷慤敤ㄶㅢ㝢㔷㝢摥㑣㑥㠷ㅣ㤹搲㌴㌹搷㙤㥡㈶ㄷ㠲㑤㍢戴㕢户愳慢㌱㑣昰ㄱ㠰愲昱㔱㐲ㄸㄷ㍡扣㍢昳攸改㔲㝥㈰摣㈲敤っ㜵㘸攰㈳㐶收ㄶ㈰㐵挹㙤摡扥散昹搰㜴〷㐷散て扣て㝤戸扤㝣㐷㐴㙦戱㥢㝢㜶㠷昱愲㜷攸㐵摦〱昱㔲晦搸搶挶摣㠹㙡攳㉥㠲扢〱㕡㙣っ㜷摦敦㌴㔲㈰㙥戱㥢愰摣㝥㐶㕤挴换㕤摡㔸戳挴〲昵搹㑢愶㝦挹ちㄱ挱㤸㥤㠶㉦㕣昵㝤慢㠲㑤㙤㔹㄰摣扦ㅣ㙣㐶〶㌳㝥搵㈵㝥捦㐷づ㍥㄰㠶愱扢㍢摢㤵㘹昱㤱㔳㝣捤㐴捣㈹挱㌹戴挱て戴㔷ㄲ㠹㑥捤散挵㝥改晢换㍤㑤搲㠱㈶戹ㄷ换㙡摣〷〰㉤愱晥扥慤㐶㌹捣㘶扦㈰捤㥡㍤㔶㐶昸㔲㜶㈷㉤㌱挴㑤㝡愴㔷〷㙣㈷ㄱ㍦〸晡摤㐵挷慤㉢㡢㕥㜷挱昲㑢㠸㉤㌸ㄵ慢愸挳戲㔴㌵㝢扡攲〳愲㉢扡扡㌶敤愷㔳攲㙢挲㈷㉤㕡㈲㔵摡㔳㉢㔳昶攲つ愶㘲ㄸ㤲㑡㈵㈵㌴㔴搷㐰攴㍣戶摤㔳㌱ㅤ愸㤸晢戱㜰挶ㄱ㠲㌱㠲愳〰戹ㅦ㐱搳散㜴攱㤹づ敢㔹㘷㐸㝢㜹㌹㔳㈰ㄹ㈴㐴昸㔶㕢㘵㜵㡣慦昹㐵㠲㠷〰㕡摣ㅦ〶㈰㔳ㄸ㔱㐸㥥㘰㐴㐹㘳搸ㄷㅣ敢㉡㜹㘰㥦㡤挴搲㔴㉤〸慢㉥㌳㑢晤昶㜴昵㙣㌵㥣㜶㠲㌵㘴愲㠶散愸㜰㜱搵昲挰㕤㍥㝣㥦ㄶ㕣㜵㙤捤㉡ㅢ昶㘲戵〶搵㌶㍢扤ㅢ㌶收㔸づ昸㤲戲㌷捦㉡㕣㥤敤㡦昱〸㠵㤵㤶㜸㉢愳戱㍢㡡㝥㜳搳㌷搰㔸搱㈵㈷慣㔸扤戶ㄶ㍡㤶ぢ㌶㔶ㄱ㤹㠳㜲㡦扤戴敡㕢搶㜴扦㝤捡㜷捡ㄵ挷戳㐸っ昸㤸㑣搶捤㔹㤷㤰㈵㔸愸㌲〷㔸昵晡敤㈵摦昴㠲㌵㤳〹挵㡤晤㑤㜷㤲ㄶ挹搹㤳㡥ㄷ攰㌵㐲㐵㤶〷散挵搵敡㔵㘴㙣㙢慥㜷捡㕣ぢ㜶〵㔵挸昴晡ㄲ搲愸慣捡㘶㔵㈱㕢攸㤴㍥摣㤰㘷㌲㤴扤㙥〲愱㔵㈶挷㤸㜹㡡昵愶㕦ㅦ攵㘸攸愷㜳㑣㝤挸ㅥ搵㤱㕤愹㕡㤸㤲㙡ㅣ㘷㥦㡦〳㝣敡搴昹搹㐶㘶敥㕤攵慣㜳㡣昲愷攸㜸㘱㡢㝡㈲㠴㌱扡㝤㥡㔵㠸㈳攷㐰〲㐱㜱摥戵戲㕦搱㤶㌶攴扥㝤㡤攲っ㌲㐹㝤昶㥣戹㘲㔵㤰㡦㜶捤㜰㥦扥愱ㅢ敢㥡㤵㈰慡㥢慡扡慥㐹搶㈲㕢㉥㤶㑣㜲昰㐴㉤慣㥥㜱㍣挳〶㄰晥㡢㔰收㌵愰捣㙢㠲敡戳捦㌱㌵㈸㘵㍥慢㝡挹昴㥤㜰搵㜵㑡〵摥㌰㝤户㉢㜸ㄲ㐲㑥捤ㅢ㕦戱捥ㄸ㙥昱收捦挳㘵ぢ㐶㐱敥㔱攸㔱㉥ㅤ挹て捥捤慡㍣晥㔳ㅤ〶㤶愰㘰㈴㔲㙡晣㌲㥥㤶㤳搳ㄱ㔰㌹㜲㕤㡦捦㘰㕣㝦ㄶㄸ慤㠴㐸昵ㄴㄶ㐱㔴㌰愱攴ㄹ攲捥摢攷㍤㈷〴昵㐸戱ㄹ㈷㥣づ㐰㜲〰ㄴ㘵㝢㝢㡢㔰㌵搱㘹愴㙥ㄵ㙥摦㕣搵㘴㈶㙥摢㕣㥦戴ㅢㅦ摢愲㕡㕢㤴㠴㈱搹慥㤱㔸㤶㉤挶戸㥢㑣㡤ㄲ挳ㅤ㕢ㅢ㤵ㄶ㌶㙤慣㍢戵挸扢㌰㑣挲㌳ㄹ攳ㄳ挲㈸㐸昴㐶㌶㡡㌱晢㜴昶㐸㘴㙣攸〳ㄴ㘹愷㌴慥㍦㑡〹捥攲搸㐹搹㉡㐶㜷㤰敦㝤㔱㜱扥ㄶ㌶搵㤸搷㠶愲㥡㠹㑡㘵摥㠳㤷㔰㌲晤昲㉥ㄱ㘹捣㑤㕢ㄸ㤱捥㑥慤扦㕥摥㠴㈰㐶㘲挸戴㐸㑡ㅣㄸ㘲〸攱㑡㘴㔴改㥤昵㜳愹敢攸〲敦捥㔸愶㈷ㄴ㔸っ换搳搶扡戸㘱つ㑦㝥㐸㍡搴㜷㡢愲㐷つ㝢㘲㈵㠰㐹て愹挷愳㤲〸戸㘱㥦㘳㔸ち㠷ㄸ愰㜶愳搲㐲㈹㐴㙡户晥〰敥っ㜶て㜵戰㈲㍡㜵㐲敦㡣ㅡ㌴㥦挲戸捤㤳愰散㜴㐸㔱㈸㔲㕢慥晦ㅡ㔷摦㝡㠱搷㜷挶㌳㜱㈱ㄲ㈲愶扢㔲扣〷㄰㌷㤹㤹愴ㄴつ挵〹㜳慤搹㐴㘹昵挵㌸扡ㄸ晤㜴昹晣㄰愷㜸㤸换ㅡ愰搸㔴㜰捥㉤㜴㘰㑤㉢ㅢ晢散㔹慦㔴愹㤵㉤㌱挵戱慥ㄶ㡢扣㉢攸㈵㐷〰戵㌴愵慣㑢戴㈸戳搸㑡㜱捡㈴㔲攷㝥户㌱㡥敥愲攴昰っ㙤晡㤸㠰㑣〹换㐹㐲㙣搳㌹〵晡㠷晢ㅢ〷ㄸ攴昰ㅣ㔴摡㈶ㄴ㜵搹ㅣ捥攳搵戳挸㈲㙤㠹㘶㜳搵戹㉡㝤昶〴敡戴愳㔱扢㠲㐶㤸愷㔶㜸昹㍣㥣㤱づ愵㠳て挹㕣㡦戲扢搷㥦㤵摢捣㜵㤰㐲㈸愰㤸攳攵㉥㈸㠳㔵㠵㈰搱攱捥㌶扣㙥挵散㉦㍤㙦㘳〲㐰㌱つ㑣㠷ㄶ㉤戵㠳㌳㠵昲昶づ捥敤㘸㤵㤲㈱㑤㈶㔳㤹愳ㅣ㐲挰ㅥ㐴㠳㌴㜱㈳扤㔴㠵ㄱちて挸挱戰昸㙣攲㠸㡢㉤㔰搵扦愹〵戹㘰㠶㌸晥攲ㅤ㙡㐱㑦㤴换㜴㜷ㄱ㥦摢ㄵ㔴挵搱つ敤㡥ㅥ㘸㌹㤴㈵㜳愲㝦㜷㐷㑢㐵㜴㔸昰攸昴攸㘹㌳㉣慤㉥㠶ㅢ晡攰㔶愷㉣㤱㝢ㄳ昱㠸㉤摦㑥㥦戹摢攳㐱搴㜵慥㝤昱㡡㔷扤敡挹戸㜲〱㑦晤㠱㐳㜰㠴戲㠷㠳㉣㘶㝥㡥晦攴捡㘶㜲㝦㡡㈷敥㘴搸㝣㐰㈳㐰挲攷昰㔲㐵㘳〶㝦㤸愴ㅥ挶摦ㄴ㕥㠱晦㕥㍦㌹㐰㕥㌹搰挲㉢愲っ昶㤸挵扢昴㥥㌱㡢㝡〳愴㈵挳㠰攰昱㈱㤱㙣㐶扤㡥ㅢㄲㅤ㌴㈰昹㘶昱㠷攴晢〸晥愶㤰㑦ㄴ㝡㜴搴㠳〷㐳晥晦㔰㉡㤶敡㉤挵敡㝦㐱愸搵㙢㈰㠶㤰〹㌴愹换愵晡㝥㌳㤹收㌴㤹ㄴ㡦㠴㠸㉣㥦㐱㈱扥㜲㑣搵扥愳愴㌸攷戵户ㄹ㝤摦て晦晥ㅦ㙥㐶攷㈳收㄰㝦つ㘹户㍢㜱㕦㜷ㄷ扡㌶戹ぢ㑣攴㡢扢戰㠰㠲㘲㐶㕦扢ぢ㔱㍣攴ㅣ㄰摢扢ぢ捣昳愵㌸㠵㠹戴㙢㈲挴挱摤搸㑤㉥㘳㘵愷㜱〸搷ち㤰摢㠷〱ぢ愶㄰㥤㍡戸ㄹ扤㘰晡愶㝢㐸昰愷㝣ぢ㠶捤㕦挲愹㙥改挲ㅥ户㙣㔹㈳㥤戶㠸㕢挴ㄱ昷扤搸捡捥捥戲㠳㔲晡搲愱㝣㔵㔰昹㜷ㄱ㌵㔱摣㐳㘴㍥㝢攰㡦㑦晤昳搳㕦ㄸ攷挹戵㠸㔷㜳㑣ㄵ㜷㤲扥愷㕦㠱〴㙦攲搰挸㡤晣㐸攷っ㍥㔷㜲搶㉡搶愴改㡢㐷ㄴㄸ㙥㕣搴㡣㤷㘰㑣捤㝣扢挱摤挴ㄹ〸敤㙥㡥戶㠴㍥攵㈳㈷〹ㄷ㡥㈶〶㉥昱扤㌸㠵愸摡ㅡ戳づ㍤捦摣ㅦ挱ㅣ扤挳㠱㌴㝢㡣摣㠱昲㔲敡扢戱扤搳㠸㑣收ㄸ㉣㥡摥㔶㉡ㅥ〱㠸戵ㄴ㜲ㄱ攴㤰攴愶㠶㠷〳㐴㑢㥤㐷㈱㜷㍦㐰㑡㤶慤㌵摤换搸挰㥥ㄲ戰敡〷〰㍢晣愰〵慢〸㉡挶㜱昹㑥㜷户っ〵挴愶㠹㘹㕢昱㘹㉥愰㈰ㅢㄹ㈲挶㘲散㐵ㄴ攲㉢㜷ㄴ愵ㅤ㠷愶昸㤲㝥㔷㈷攱戴㘰攷㕣挶摤㡡敥㐹慦㠶㔳㈰戰㌳㜹㌱ㄸ摥㝥愲戱㌹㤵㝣㥤㙥㕡搴㈸挲〱㕤慣㜷敡㡤慡㘰戳扣㐳搸愱㈲ㄱ挸慦㠶㔸㍦搲㜸昴㡤慤㌵戴㜱㕥て㈶挸ㅦ晣慦摢㔲〴ㅢ㙦愵挴㐰挳敥愸㔵㐱ㅦㄵ㝦ㄴ㕤㌸改㡣㌲ㅡ㐵戹㔷捣㔷挷㤲搵㤵摤㘴晦㤹挹ㄶ挹㝡㡣扤㤹搲㙥戲晦㡦〳戱慤晤㔷挷搹ㄷ㍦攳㠹愸挰㥢ㅣ㜳㈹摢愶㙦戸㈲㠸㜲㈳㤱㈳㥢㘴㐳㡡㑣㝦敢搲㈲㍥㘴搵搵愲挱ㄱ〳敢㙥㍤㈶㔱敦㑢摦戶户慤〲㘴㥥㈸昷〷㔰㐱㙤晢㌷敢慤㜸愷㥢晦㔵㜴㍣㜰挶㈹昹搵愰㙡㠷挳㡢㐸〰て昳㍢㌴ㅢ㍥捦㠴㝡愵㔵愹摤㠱㤵攸㝢ㄲ㝤捥捥㐳㘱㥦戵挲昷㉡㉦挹㉣挳捥戲ㅡ晣㈶㘹㌰㤱㙡愲㜵〸㙥戰ㅦ愹㤹ㄵ㝣挶㍡㡦戸㘷㐸搴慥㌰㜶㍡晡摣㝡㕡㠳㑢㠷昳㕡㥦㐶㙣挸慡㡣㈲㔱㈶㔳㜸晣㌳㕣搷搶㌵㘸㙥ㅢ捤㉤㘰换捥攲㙦挵摣㑢愰改捥摥搲捣㌲㝣㈷扦㑥㉥ㅡ㉢㠴搸㕣㡦攳敦捥㠳戵㝣摡㄰昸㍣晡戸㥢㐱戱㤱ち㐲㘹㍢挸㠴㤷搰㔵㑤㄰攰㘷㤴愳〲㙦ㄴ㈳㝥ㄴ㐵昵㙤㑣㡢〲㠰㌲昶㠰〰敤戹晡〵㌴搳ㄱ〴㌶挶㐵慥㔶㌳㈸挸昳㔷㔱愰摦挶㥦㘲㈰㐱戰㑥ㄲ换㝤慢㘰㉦㈷戰㠳昱收㔵㜱㤷㐲㠶㉥慡摦挵慢㕥挲㑦㉦㕣㠵㌸散㕡㘴㌷㠲戲ㄱ昷㐰㌹愳戸ㅢ㤱愹㍣㡦づ昵愹㔴㠱㙤㍦㤵㙦愰改收愹搰㡦㤰攱㈵㥦㍦ㄸ摢㈱挳㐷戵ㄱ㄰㠴〴㌵㠰挱搸ㅣつ㔰挳㔲㙤攵㜵挶攲つㄲㄹ搷摦㐵㝦摦ㅥ晦搱㕢扣晥㜳㕣㠹㑥㐵㔵昳㉣愸㔳㘵ㄶ㕦㑥捥攲ㅡ戰敤㘷昱愵慤㘶㌱昸〴晡㜰㈴挶搳〰晤㕤㡡㙣㈷戳晡㉣ち㕣㔰晥㔴㈹挶㌶捤㤵㍣㈲㝤㝦つ㠵晥慥㐱搲㤴〱ㅥ攳搷〹㥥㈵㜸㡥攰㜳〴㥦㈷昸つ㠰晥散㈰挹㉣つ扦㐰攴ㄷ〹㝥㤳攰㑢〴扦㐵昰㘵〰㌴㈴攵愵攱㙦ㄳ昹ㄵ㠲慦ㄲ㝣㡤攰敢〴扦〳搰㥦㔵㈴扡っ晢ㅢ㈸挴挳捥㤱〶㈹㥦㉢㠹㤷挷愳㥤㝣㐵㕥㠷㤷昳摡戶ㄷ摣㈸慥扣㉢㌴ㅣ愶挴敦㝦摢ㅡ愶㝣㠷㘷ㄶ㔴㌵收㠹搳愷戵㔰挳㘷㡥戲㘸攰㐹㥤㉣㈰て㜳㈱㤵ㄷ㌷晥摥㙢㡤㘰ㄳ㉡㜰㠱㜱㜵㘳昲扡㌴㜶攳挶㐷昱㥤㤹戴挱㤳昵昵㜶摣㤸㌲㈱㡤㉢㜱攳晦㌸㝡愸摥㌸ㄶ〱晤攴ㅣ昹㌳挵㘳㤷㍤㑣攲㥢昳〱㌴捦搹昴〲㝡㙤㡤愶晥㤷㘴㜸㐵晣㠰㍥ㅣ㙦昱昱搵昷ㅣ㑥㙢攱㔰ぢ㑣㠵晥挷ㅦ㘶㜱㡡㙢摡っ㑤㝣搴扤㡥昴戹㙦挸ㅤ㍢攷敤㜹ㅦ㠸ㅥ㝢㌶挰捥戰扣慢㔸〴㑥㑤户㕥摦㙤搲っ㈹づ㜰㘳㍤攲戴㕦㤶愷㘲㍡㌳㠱㤲㉡敡㔶㤷㘳捡㘶㥥㙢昰㡣昱㑤㄰〷ㅡㅡ㤰〵攳昷〰㜵㙡㠹攷慦㌳㠳㔴㍤愲㔷扥挵㡡㙦ㄳ扣〸㔰㔴搴㌳攴㠳晣敦〳っ挴晦昴挶昰扡㐴㝤戲㙡㈵㝥㔹㤲㡤㡣㤷搸攱㘵㠰㉥〴愲㔵挴㠴㐵攳ㄵ㘰ㄲ㉦捤㔱㘷晤㔲㝢慦㥡㥢收昸㥦〳㐰㠲戴改扢晦㤳昸㡥㝦㠳て敥挲㍦㘳㤲㤳㉤㐰㜷昶攳㥤㍤㡢㡣㐶敦㕤㝥㥦挱㠴摥挵㜳戸挰㡤扣ぢ㥦㐸捤㔸㔴搴捣㥣慥㝡〲捦攷㍢攸摣ㄷ搵㜳㌱晡昱〸捤㐳㈸㐵昵戹ㄸ晤㉢ㄱ晡愰愰㍦ㅦ愳ㅦ㡢搰昷〸㥡ㅡ㕥㥥晤㘸㠴扥㔷搰㔴昴㠲扥ㄸ愱昵㐸扥ㄸ愳㉦㐴㘸㍤ㄲㅡ〳㘹㝤㍥㐲敢㤱搰㍣〸㝡㈹㐲敢㤱搰㘰〸㝡㌱㐲敢㤱搰㠴〸晡㕣㠴搶㈳愱㈵ㄱ昴㈳ㄱ㕡㡦㠴戶㐵搰ぢㄱ㕡㡦㠴搶㐶搰昳ㄱ㕡㡦㠴昶㐷搰㘷㈳戴ㅥ〹㉤㤲愰捦㐴㘸㍤ㄲ摡㈸㐱捦㐵㘸ㄹ挹㈰㑤㤵戰昹昷㔱㌰㕥㈳昸ㄳ㠰㘲敥㥢㠰㍢㤶㔳ㄲ戹㐳㡦敦㜵㜴㔵ㄴ㍥㍥挳㜸㈳㉡昰㐶㔱昲㘴挸㌳搱㤰改㙤ㄴ戲㜹㐵㘹㤴㡡㤳㔱挵〹愹㔰㡡ㄲ㉡ㄵ搳㔱挵㌸㄰挶㥦〱㈸㑡㈰攷㘴晣㌹敦㕥㈱攰摤㕦㐴〵㜹㈱搷㐰扡㝦戲攵㠵㕣ㄷ愹ㄸ㙦㜹㈱搷㑡㉡㍥㤱㝣攱㕦昱愱㌲㌱ㄴ㥡㥣愶㐱㑥㔰搶晢㙦㔰攸敦ㅡ攰搸㉥攲㤷扤愶㑡㑦㤶㥦㝣昲愷〳摤挳户㜴㍦晡挹扥ㄷ摥晥摢㥦㍣晦攳㈷㑥晣摢捦㕥㝣昱挷晦昲晣㕢㍦㝢㜳攵挴て㕥㝤昵慦㍦昵搲㕢㍦搹㙦扦㥣㝤敤愷㜳㉦㍦㌳㜶攵㤹愷散昳昷㥤㝡收戱换㡦㡣㉤摣㌰搲搵搵搳㜳昷搰て㙦扥㘷昰戹愷㕥㔷㝦昹て〷㍤㈵搳挵ぢ㥡㠷挱㘹换㌰㝥㠰〲㠶挱ㄱ扦慦挳攰㜴㘵愱ㅥ㡥ㄶ㙡ㄲ㠸〲㥣㜱づ㐰㉡ㅥ㙡慥攸晤ㅦㄴ收㔸㍡</t>
  </si>
  <si>
    <t>Decisioneering:7.0.0.0</t>
  </si>
  <si>
    <t>325e78b7-36d0-4348-aef3-2f1e04929c47</t>
  </si>
  <si>
    <t>CB_Block_7.0.0.0:1</t>
  </si>
  <si>
    <t>㜸〱敤㕣㕤㙣ㅣ搷㜵摥扢攴㉥㜷㤶愴㐸㡢戲㘵㌹㡥捤挴㜱晣㐳㤵ㄶ㘵慢戶搲㉡っ㝦㐴㠹〹㈵搲㈲㈵搹戵㔳㝡戸㍢㈳㡥戴㌳㑢捦捣㔲愲攳搶捥㕦搳㌴㑤ㅡㄸ㈸㔲挷㉥㙣㈷㑦〵摡〲㝤㠸㙢㈳㘹㡢愲つㄲㄴづ㤰㠷〴㘸㠰㍣戸㐱㤰㍥戴㈸〴昴㈵て〱搲敦㍢㜷㘶㜷㜶挹ㅤ搲㙢扢愵ぢ㡥扤㠷㜷捥扤㜷收摥㝢㝥敦㌹㜷㤴㔱㤹㑣收搷戸昸㤷㔷㌷ぢ户㉥㙥〴愱攵㡥㑥㔵㉢ㄵ慢ㄴ㍡㔵㉦ㄸ㥤昰㝤㜳㘳捥〹挲㉥㌴挸㉦㍢愸て㜲换㠱昳㤴㔵㔸㕥户晣〰㡤㜲㤹㑣愱㘰㘴㔱捦㠷昰㌷ㄸ摦ㄸ散搵搷つ戰㌴㌵㌹扦㜲ㄹ㑦㕤っ慢扥㜵㜸昸㠲敥㝢㘲㙣㙣㜴㙣昴攸晤挷挷㐶㡦ㅣㅥ㥥慡㔵挲㥡㙦㥤昰慣㕡攸㥢㤵挳挳ぢ戵㤵㡡㔳晡㠴戵戱㔴扤㘲㜹㈷慣㤵㈳昷慦㤸て㍣㌴昶挰戱㘳昶昱攳て昵攱搵㤹戳㔳㤳ぢ扥㘵〷敦搰㌳㜳ㅣ昲〳搳㔶挹攱摣㉣换㜷扣㑢愳㔳㤳昸㍦㌱㝥摣㍤㌸扡戸㙡㔹㈱㕦㙤昹㤶㔷戲〲〳ㅤ㝢摤㠹㈰愸戹㙢㕣㍣挳㥤挱㔴㑢㘶㄰收摣㈹慢㔲㌱摣昸愹〵㜷ㅥ㙢㔷㌱㌷晡摣㐵换ぢ㥣搰㔹㜷挲㡤扣扢㠴〷㤵晢摤昳㠱㜵捥昴㉥㔹㘷㑤搷捡戹愷㙡㑥戹㕢㕦㤹慥扢攲㐷㈴〷㈶搳ㅦ㥤〸摣愹㔵搳㤷ㄱ〵㕣㤸㤴戶㌳㝥愹戹敤ㅤ敤㥦换愱换ㅢ昸捣㍢摢户㐳捤〵搳慦户ㅣ㘹摦㌲㥡㝣昳〸敥㙢摦㍥戱㐶捤㝤敥㘹摦㐷㤶戲戹戵敡㡤昸㕢㔶ㄴ㤳㌱昲〴㍤〴〵〲ㄲ搰㈸ㄲ昴ㄲ昴〱愸敥晦㠶㤴㈴㍢戲㉡扢㙣㘶㤷㔷戲换愵散㜲㌹扢㙣㘵㤷敤散昲愵散昲㙡㜶搹挹㉥㕦捥㉥㕦㐱㥢昸㉡昴昴㘴愳敢㘰㘱晥㑢㡦扣戰㜲敡㥢捦㕦㝤收㕦昷㍤昵敤扥㝤㘸昴㜰㌴愸㘹摦扣ち㔶㙢㜰昱搱搱㈳晣㙦㝢愹㠰㔰搸挷散〷敤戱戱昲戱㈳收晤㘶㡥搳㑡㈱㝥ㄳ愳っ愲㙤㥦㝤搱昱捡搵慢㐲扢㕢㈷捤挰㙡㉣摣㐸㔴㌷㔹慤㜹攵攰㝤㕢㔷㉥㠶㘶㘸摤搲㕡搷㜸挸愶㙥㡢㄰㉢㉢㤰昷摤搶摡敤㠲㔹愹㔹ㄳ搷ㅣ㕤晤晥㤶㙡㜷挱慦慥戴慦㥤昱慤㈷敢戵㥢㐶㌴〱愵戶㉥捦摥㌴㑢㕤愵挷㌵㍣戵㕡つ㉣㑦㠶㌷攲㉥㌸愵㉢㤶扦㘸㔱㈵㕡㘵㤹敡㡤慣㡡愴㝥㘴摥挳㐴㈱慤攵て㈶戱昶挹㙢㈱㠴搹㉡㘳扣㙢㤶ㅦ㙥㉣㤹㉢ㄵ敢愶愶㈶晡㥤愸㌸搴㠴㥥愹㤶㙡挱㔴搵ぢ晤㙡愵戹㘶愲扣㙥㐲搳㤴捦㔴换㔶㜷㜷㐶㤴〲ㄴ㙥㔷㤷㔲㤹㝢摢换㠲㄰㈲㐱㘲ち昲捤捤㙣㌷㝡づ戳挳㉣㉡ㄶ㜹㌲晢愱㙤ㅥ挶昱㡡㡥㐹㤱挰挴㥣㘸㍦昸搲扢户㜹㙣㥤㜲敦㙥攳㙣㜶㈸㥡晤挹㜵换ぢ㑦㥢㕥戹㘲昹愹搶㑦㜱㐴挶〰㐰敥㍡ㄴ㐲摢搵愳愹㔳搷搴㐶敥慡㔳づ㔷昳慢㤶㜳㘹㌵〴づㄶ戲㔰攰搲㙥扡㡣ㅢ㠰㌲昶ㄳっ〱ㄴ㡢㤹晣〱㌶捡ㄷ㜱㘵㜲搴㑥㈹戲摣愴挸搹慦㐹㤶晢散ㄹ愷ㄲ㕡㕡㈹て搸愰㠸戶㙡㐲扥㝥戲愸㙦㤶戴挱㌸㘰㑦㠱㑢㑤挷ぢ㌷ㅡ㜲扢㐹㑡㌴ㄳ敤改㠲㕤愷ぢ愸ち㥡昵㐱㡡慣㠱㘹㕡戴㐱㝡攳〴ㄳ㔱っ㔲㉣㍢㥥摣捣㘴㙣㥦愲㈳搰㍥挹㠴㙣㝤愴扤㡥㈰戳㙦㘶㔲㜶㙡㉢㡦㝢摡㙣㉢㕦㕥㙢戳ㅢ戱㜰挶㑤〴〷〹㙥㈶㌸〴愰㝥〱つ㐷㉤㠷㜲昳㘵扣て昷挶慤〴敦〷㠰㝥㌲愸㜳㈲㔵㐵ㅦ㙡㈷㝥㈴摢昵挳㑦ㄶ愷㔸慢㈲㝡挶㜵㍦戳摦ㄵ㐲㐷㕥攷敥戰戵摤㘲㘳㍦摣㥥㌷㤳搳㈱㐷愶㌴㑤捥㜵㥢愶挹㠵㘰搳づ敤搶敤攸㙡っㄳ㝣〰愰㘸㝣㤰㄰挶㠵づ敦捥㍣㝡扡㤴敦〹户㐸㍢㐳ㅤㅡ昸㠸㤱戹〵㐸㔱㜲㥢戶㉦㝢㍥㌴摤挱ㄱ晢㍤敦㐳ㅦ㙥㉦摦ㄱ搱㕢散收㥥摤㘱扣攸㉤㝡搱㜷㐰扣搴㑦摢摡㤸㍢㔱㙤㝣㤸攰㉥㠰ㄶㅢ挳摤昷㕢㡤ㄴ㠸㕢散㈶㈸户㥦㔱ㄷ昱㜲㤷㌶搶㉣戱㐰㝤昶㤲改㕦戲㐲㐴㌰㘶愷攱ぢ㔷㝤摦慡㘰㔳㕢ㄶ〴昷㉦〷㥢㤱挱㡣㕦㜵㠹摦昳㤱㠳昷㠴㘱攸敥捥㜶㘵㕡㝣攴ㄴ㕦㌳ㄱ㜳㑡㜰づ㙤昰晤敤㤵㐴愲㔳㌳㝢戱㕦晡晥㜲㑦㤳㜴愰㐹敥挱戲ㅡ昷〲㐰㑢愸ㅦ户搵㈸㠷搹散㌷愴㔹戳挷捡〸㕦捡敥愴㈵㠶戸㐹㡦昴敡㠰敤㈴攲〷㐱扦扢攸戸㜵㘵搱敢㉥㔸㝥〹戱〵愷㘲ㄵ㜵㔸㤶慡㘶㑦㔷扣㐷㜴㐵㔷搷愶晤㜴㑡㝣㑤昸愴㐵㑢愴㑡㝢㙡㘵捡㕥扣挱㔴っ㐳㔲愹愴㠴㠶敡ㅡ㠸㥣挷戶㝢㉡愶〳ㄵ㜳ㅦㄶ捥㌸㐲㌰㐶㜰ㄴ㈰昷〳㘸㥡㥤㉥㍣搳㘱㍤敢っ㘹㉦㉦㘷ち㈴㠳㠴〸摦㘸慢慣㡥昱㌵扦㐹昰㈰㐰㡢晢挳〰㘴ち㈳ち挹ㄳ㡣㈸㘹っ晢㠲㘳㕤㈵て散戳㤱㔸㥡慡〵㘱搵㘵㘶愹摦㥥慥㥥慤㠶搳㑥戰㠶㑣搴㤰ㅤㄵ㉥慥㕡ㅥ戸换㠷敦搳㠲慢慥慤㔹㘵挳㕥慣搶愰摡㘶愷㜷挳挶ㅣ换〱㕦㔲昶收㔹㠵慢戳晤㌱ㅥ愱戰搲ㄲ㙦㘵㌴㜶㐷搱㙦㙥晡〶ㅡ㉢扡攴㠴ㄵ慢搷搶㐲挷㜲挱挶㉡㈲㜳㔰敥戱㤷㔶㝤换㥡敥户㑦昹㑥戹攲㜸ㄶ㠹〱ㅦ㤳挹扡㌹敢ㄲ戲〴ぢ㔵收〰慢㕥扦扤攴㥢㕥戰㘶㌲愱戸戱扦改㑥搲㈲㌹㝢搲昱〲扣㐶愸挸昲㠰扤戸㕡扤㡡㡣㙤捤昵㑥㤹㙢挱慥愰ち㤹㕥㕦㐲ㅡ㤵㔵搹慣㉡㘴ぢ㥤搲㠷ㅢ昲㑣㠶戲搷㑤㈰戴捡攴ㄸ㌳㑦戱摥昴敢愳ㅣつ晤㜴㡥愹て搹愳㍡戲㉢㔵ぢ㔳㔲㡤攳散昳ㄱ㠰㡦㥦㍡㍦摢挸捣扤慤㥣㜵㡥㔱晥ㄴㅤ㉦㙣㔱㑦㠴㌰㐶户㑦戳ち㜱攴ㅣ㐸㈰㈸捥扢㔶昶㉢摡搲㠶摣户慦㔱㥣㐱㈶愹捦㥥㌳㔷慣ち昲搱慥ㄹ敥搳㌷㜴㘳㕤戳ㄲ㐴㜵㔳㔵搷㌵挹㕡㘴换挵㤲㐹づ㥥愸㠵搵㌳㡥㘷搸〰挲㝦ㄱ捡扣〶㤴㜹㑤㔰㝤昶㌹愶〶愵捣㘷㔵㉦㤹扥ㄳ慥扡㑥愹挰ㅢ愶敦㜶〵㑦㐲挸愹㜹攳㉢搶ㄹ挳㉤摥晣㜹戸㙣挱㈸挸㍤ち㍤捡愵㈳昹挱戹㔹㤵挷㝦慡挳挰ㄲㄴ㡣㐴㑡㡤摦挶搳㜲㜲㍡〲㉡㐷慥敢昱ㄹ㡣敢捦〰愳㤵㄰愹㥥挲㈲㠸ち㈶㤴㍣㐳摣㜹晢扣攷㠴愰ㅥ㈹㌶攳㠴搳〱㐸づ㠰愲㙣㙦㙦ㄱ慡㈶㍡㡤搴慤挲敤㥢慢㥡捣挴㙤㥢敢㤳㜶攳㐳㕢㔴㙢㡢㤲㌰㈴摢㌵ㄲ换戲挵ㄸ㜷㤳愹㔱㘲戸㘳㙢愳搲挲愶㡤㜵愷ㄶ㜹ㅢ㠶㐹㜸㈶㘳㝣㔴ㄸ〵㠹摥挸㐶㌱㘶㥦捥ㅥ㠹㡣つ㝤㠰㈲敤㤴挶昵㐷㈹挱㔹ㅣ㍢㈹㕢挵攸づ昲扤㉦㉡捥搷挲愶ㅡ昳摡㔰㔴㌳㔱愹捣㝢昰ㄲ㑡愶㕦摥㈵㈲㡤戹㘹ぢ㈳搲搹愹昵搷换㥢㄰挴㐸っ㤹ㄶ㐹㠹〳㐳っ㈱㕣㠹㡣㉡扤戳㝥㉥㜵ㅤ㕤攰摤ㄹ换昴㠴〲㡢㘱㜹摡㕡ㄷ㌷慣攱挹て㐹㠷晡㙥㔱昴愸㘱㑦慣〴㌰改㈱昵㜸㔴ㄲ〱㌷散㜳っ㑢攱㄰〳搴㙥㔴㕡㈸㠵㐸敤搶ㅦ挰㥤挱敥愱づ㔶㐴愷㑥攸㥤㔱㠳收㔳ㄸ户㜹ㄲ㤴㥤づ㈹ち㐵㙡换昵㕦攳敡敢捦昳晡㡢昱㑣㕣㠸㠴㠸改慥ㄴ敦〱挴㑤㘶㈶㈹㐵㐳㜱挲㕣㙢㌶㔱㕡㝤㌱㡥㉥㐶㍦㕤㍥㍦挴㈹ㅥ收戲〶㈸㌶ㄵ㥣㜳ぢㅤ㔸搳捡挶㍥㝢搶㉢㔵㙡㘵㑢㑣㜱慣慢挵㈲敦ち㝡挹ㄱ㐰㉤㑤㈹敢ㄲ㉤捡㉣戶㔲㥣㌲㠹搴戹摦㙤㡣愳扢㈸㌹㍣㐳㥢㍥㈶㈰㔳挲㜲㤲㄰摢㜴㑥㠱晥攱晥挶〱〶㌹㍣〷㤵戶〹㐵㕤㌶㠷昳㜸昵㉣戲㐸㕢愲搹㕣㜵慥㑡㥦㍤㠱㍡敤㘸搴慥愰ㄱ收愹ㄵ㕥㍥て㘷愴㐳改攰㐳㌲搷愳散敥昵㘷攴㌶㜳ㅤ愴㄰ち㈸收㜸戹ぢ捡㘰㔵㈱㐸㜴戸戳つ慦㕢㌱晢㑢捦摢㤸〰㔰㑣〳搳愱㐵㑢敤攰㑣愱扣扤㠳㜳㍢㕡愵㘴㐸㤳挹㔴收㈸㠷㄰戰〷搱㈰㑤摣㐸㉦㔵㘱㠴挲〳㜲㌰㉣㍥㥢㌸攲㘲ぢ㔴昵㙦㙡㐱㉥㤸㈱㡥扦㜸㠷㕡搰ㄳ攵㌲摤㕤挴攷㜶〵㔵㜱㜴㐳扢愳〷㕡づ㘵挹㥣攸摦摤搱㔲ㄱㅤㄶ㍣㍡㍤㝡摡っ㑢慢㡢攱㠶㍥戸搵㈹㑢攴扥㠳㜸挴㤶㙦愷捦摣敤昱㈰敡㍡搷扥㜸挵慢㕥昵㘴㕣戹㠰愷晥挰㈱㌸㐲搹挳㐱ㄶ㌳扦挶㝦㜲㘵㌳戹㙦攳㠹㍢ㄹ㌶ㅦ搰〸㤰昰㌹扣㔴搱㤸挱ㅦ㈶愹㠷昱㌷㠵㔷攰扦搷㑦づ㤰㔷づ戴昰㡡㈸㠳㍤㘶昱㉥扤㘳捣愲㕥〷㘹挹㌰㈰㜸㝣㐸㈴㥢㔱慦攱㠶㐴〷つ㐸扥㔹晣㈱昹㍥㠰扦㈹攴ㄳ㠵ㅥㅤ昵攰挱㤰晦㍦㤴㡡愵㝡㑢戱晡㕦㄰㙡昵㉡㠸㈱㘴〲㑤敡㜲愹扥搵㑣愶㌹㑤㈶挵㈳㈱㈲换㘷㔰㠸慦ㅣ㔳戵㙦㈹㈹捥㜹敤㙤㐶摦昵挳扦晦㠷㥢搱昹㠸㌹挴㕦㐳摡敤㑥摣搷摤㠵慥㑤敥〲ㄳ昹攲㉥㉣愰愰㤸搱搷敥㐲ㄴて㌹〷挴昶敥〲昳㝣㈹㑥㘱㈲敤㥡〸㜱㜰㌷㜶㤳换㔸搹㘹ㅣ挲戵〲攴昶㘱挰㠲㈹㐴愷づ㙥㐶㉦㤸扥改ㅥㄲ晣㈹摦㠲㘱昳㤷㜰慡㕢扡戰挷㉤㕢搶㐸愷㉤攲ㄶ㜱挴㝤㉦戶戲戳戳散愰㤴扥㜴㈸㕦ㄵ㔴晥㙤㐴㑤ㄴ昷㄰㤹㑦ㅤ昸敢㔳晦昶搴攷挶㜹㜲㉤攲搵ㅣ㔳挵㥤愴敦改㔷㈰挱㥢㌸㌴㜲㈳㍦搲㌹㠳捦㤵㥣戵㡡㌵㘹晡攲ㄱ〵㠶ㅢㄷ㌵攳㈵ㄸ㔳㌳摦㙥㜰㌷㜱〶㐲扢㥢愳㉤愱㑦昹挸㐹挲㠵愳㠹㠱㑢㝣㉦㑥㈱慡戶挶慣㐳捦㌳昷㔷㌰㐷㙦㜱㈰捤ㅥ㈳㜷愰扣㤴晡换搸摥㘹㐴㈶㜳っㄶ㑤㙦㉢ㄵ㡦〰挴㕡ち戹〸㜲㐸㜲㔳挳挳〱愲愵捥愳㤰扢て㈰㈵换搶㥡敥㘵㙣㘰㑦〹㔸昵〳㠰ㅤ㝥搰㠲㔵〴ㄵ攳戸㝣愷扢㕢㠶〲㘲搳挴戴慤昸㌴ㄷ㔰㤰㡤っㄱ㘳㌱昶㈲ち昱㤵㍢㡡搲㡥㐳㔳㝣㐹扦慢㤳㜰㕡戰㜳㉥攳㙥㐵昷愴㔷挳㈹㄰搸㤹扣ㄸっ㙦㍦搱搸㥣㑡扥㑥㌷㉤㙡ㄴ攱㠰㉥搶㍢昵㐶㔵戰㔹摥㈱散㔰㤱〸攴㔷㐳慣ㅦ㘹㍣晡挶搶ㅡ摡㌸慦〷ㄳ攴て晥搷㙤㈹㠲㡤户㔲㘲愰㘱㜷搴慡愰㡦㡡㍦㠲㉥㥣㜴㐶ㄹ㡤愲摣㉢收慢㘳挹敡捡㙥戲晦捣㘴㡢㘴㍤捡摥㑣㘹㌷搹晦挷㠰搸搶晥慢攳散㡢㥦昱㜸㔴攰㑤㡥戹㤴㙤搳㌷㕣ㄱ㐴戹㤱挸㤱㑤戲㈱㐵愶扦㜵㘹ㄱㅦ戲敡㙡搱攰㠸㠱㜵户ㅥ㤳愸昷愵㙦摢摢㔶〱㌲㑦㤴晢㈶㔴㔰摢晥捤㝡㉢摥改收㝦ㄷㅤて㥣㜱㑡㝥㌵愸摡攱昰㈲ㄲ挰挳晣づ捤㠶捦㌳愱㕥㘹㔵㙡㜷㘰㈵晡㥥㐰㥦戳昳㔰搸㘷慤昰㥤捡㑢㌲换戰戳慣〶扦㐹ㅡ㑣愴㥡㘸ㅤ㠲ㅢ散㠷㙢㘶〵㥦戱捥㈳敥ㄹㄲ戵㉢㡣㥤㡥㍥户㥥搶攰搲攱扣搶㈷㄰ㅢ戲㉡愳㐸㤴挹ㄴㅥ晢㈴搷戵㜵つ㥡摢㐶㜳ぢ搸戲戳昸㕢㌱昷ㄲ㘸扡戳户㌴戳っ摦挹慦㤳㡢挶ち㈱㌶搷攳昸扢昳㘰㉤㥦㌶〴㍥㡦㍥敥㘶㔰㙣愴㠲㔰摡づ㌲攱㈵㜴㔵ㄳ〴昸ㄹ攵愸挰ㅢ挵㠸ㅦ㐵㔱扤㠰㘹㔱〰㔰挶ㅥ㄰愰㍤㔷㍦㡦㘶㍡㠲挰挶戸挸搵㙡〶〵㜹晥㉡ち昴摢昸㔳っ㈴〸搶㐹㘲戹㙦ㄵ散攵〴㜶㌰摥扣㉡敥㔲挸搰㐵昵愷㜸搵㑢昸改㠵慢㄰㠷㕤㡢散㐶㔰㌶攲ㅥ㈸㘷ㄴ㜷㈳㌲㤵攷搰愱㍥㤵㉡戰敤愷昲㔵㌴摤㍣ㄵ晡ㄱ㌲扣攴昳〷㘳㍢㘴昸愸㌶〲㠲㤰愰〶㌰ㄸ㥢愳〱㙡㔸慡慤扣捥㔸扣㑥㈲攳晡㘱昴昷捤昱ㅦ扣挱敢㍦挷㤵攸㔴㔴㌵捦㠲㍡㔵㘶昱挵攴㉣慥〱摢㝥ㄶ㕦搸㙡ㄶ㠳㡦愳て㐷㘲㍣〵搰摦愵挸㜶㌲慢㑦愱挰〵攵㑦㤵㘲㙣搳㕣挹㈳搲昷昷㔰攸敦ㅡ㈴㑤ㄹ攰㌱㝥㥦攰ㄹ㠲㘷〹㍥㑤昰ㄹ㠲捦〲昴㘷〷㐹㘶㘹昸㌹㈲㍦㑦昰〷〴㕦㈰昸㐳㠲㉦〲愰㈱㈹㉦つ晦㠸挸㉦ㄱ晣㌱挱㤷〹扥㐲昰㈷〰晤㔹㐵愲换戰扦㡡㐲㍣散ㅣ㘹㤰昲戹㤲㜸㜹㍣摡挹㔷攴㜵㜸㌹慦㙤㝢挱㡤攲捡扢㐲挳㘱㑡晣晥户慤㘱捡㜷㜸㘶㐱㔵㘳㥥㌸㝤㕡ぢ㌵㝣收㈸㡢〶㥥搴挹〲昲㌰ㄷ㔲㜹㜱攳扦㜹戵ㄱ㙣㐲〵㉥㌰慥㙥㑣㕥㤷挶㙥摣昸㈸扥㌳㤳㌶㜸戲扥摥㡣ㅢ㔳㈶愴㜱㈵㙥晣ㅦ㐷て搵ㅢ挷㈲愰㥦㥣㈳㝦愶㜸散戲㠷㐹㝣㜳㍥㠰收㌹㥢㕥㐰慦慤搱搴晦㤲っ慦㠸ㅦ搰㠷攳㉤㍥扥晡㥥挳㘹㉤ㅣ㙡㠱愹搰晦昸挳㉣㑥㜱㑤㥢愱㠹㡦扡搷㤱㍥昷つ戹㘳攷扣㍤敦〳搱㘳捦〶搸ㄹ㤶㜷ㄵ㡢挰愹改搶敢扢㑤㥡㈱挵〱㙥慣㐷㥣昶换昲㔴㑣㘷㈶㔰㔲㐵摤敡㜲㑣搹捣戳つ㥥㌱扥〶攲㐰㐳〳戲㘰晣ㄹ愰㑥㉤昱晣㜵㘶㤰慡㐷昴捡搷㔹昱〲挱㡢〰㐵㐵㍤㐳㍥挸晦㌹挰㐰晣㑦㙦っ慦㑢搴㈷慢㔶攲㤷㈵搹挸㜸㠹ㅤ㕥〶攸㐲㈰㕡㐵㑣㔸㌴㕥〱㈶昱搲ㅣ㜵搶㙦戵昷慡戹㘹㡥晦㌹〰㈴㐸㥢扥晢㍦㠹敦昸㌷昸攰㉥晣㌳㈶㌹搹〲㜴㘷㍦搲搹戳挸㘸昴摥攵昷㐹㑣攸㙤㍣㠷ぢ摣挸扢昰㠹搴㡣㐵㐵捤捣改慡挷昱㝣扥㠳捥㝤㔱㍤ㅢ愳ㅦ㡢搰㍣㠴㔲㔴㥦㡥搱扦ㄳ愱てち晡㌳㌱晡搱〸㝤户愰愹攱攵搹㡦㐴攸㝢〴㑤㐵㉦攸㡢ㄱ㕡㡦攴昳㌱晡㐲㠴搶㈳愱㌱㤰搶攷㈳戴ㅥ〹捤㠳愰㤷㈲戴ㅥ〹つ㠶愰ㄷ㈳戴ㅥ〹㑤㠸愰捦㐵㘸㍤ㄲ㕡ㄲ㐱㍦ㅣ愱昵㐸㘸㕢〴扤㄰愱昵㐸㘸㙤〴㍤ㅦ愱昵㐸㘸㝦〴㝤㌶㐲敢㤱搰㈲〹晡㑣㠴搶㈳愱㡤ㄲ昴㕣㠴㤶㤱っ搲㔴〹㥢㝦ぢ〵攳㔵㠲扦〵㈸收扥〶戸㘳㌹㈵㤱㍢昴昸㕥㐳㔷㐵攱攳㌳㡣搷愳〲㙦ㄴ㈵㑦㠶㍣ㄳつ㤹摥㐶㈱㥢㔷㤴㐶愹㌸ㄹ㔵㥣㤰ち愵㈸愱㔲㌱ㅤ㔵㡣〳㘱晣ㅤ㠰愲〴㜲㑥挶摦昳敥ㄵ〲摥晤㐳㔴㤰ㄷ㜲つ愴晢挷㕡㕥挸㜵㤱㡡昱㤶ㄷ㜲慤愴攲愳挹ㄷ晥ㄳㅦ㉡ㄳ㐳愱挹㘹ㅡ攴〴㘵扤扦㡢㐲㝦搷〰挷㜶ㄱ扦散㌵㔵㝡愲晣挴ㄳ扦ㅣ攸ㅥ扥愵晢㤱㡦昵㍤晦收扦晣散戹ㅦ㍤㝥攲摦㝦昵攲㡢㍦晡昹㜳㙦晣敡㍢㉢㈷扥昷㡤㙦晣昳挷㕦㝡攳㘷晢敤㤷戳慦晥㜲敥攵愷挷慥㍣晤愴㝤晥摥㔳㑦㍦㝡昹攱戱㠵ㅢ㐶扡扡㝡㝡敥ㅡ晡晥捤㜷て㍥晢攴㙢敡ㅦ㝦㜲搰㔳㌲㕤扣愰㜹ㄸ㥣戶っ攳㝢㈸㘰ㄸㅣ昱扢㍡っ㑥㔷ㄶ敡愱㘸愱㈶㠱㈸挰ㄹ攷〰愴攲挱收㡡摥晦〱㐶慢㔷㕥</t>
  </si>
  <si>
    <t>CB_Block_7.0.0.0:2</t>
  </si>
  <si>
    <t>Average W/ 19.25</t>
  </si>
  <si>
    <t>Average W/O 19.25</t>
  </si>
  <si>
    <t>Average</t>
  </si>
  <si>
    <t>High</t>
  </si>
  <si>
    <t xml:space="preserve">Low </t>
  </si>
  <si>
    <t>Low</t>
  </si>
  <si>
    <t>㜸〱捤㕣つ㤰㔴搵㤵敥摢搳摤昴敤㤹㠱㡥愰㈲㈸戶㈰〶〴㐶㠶㝦〷ㄱ攷〷㠶攱㕦㘶昸昱㜷搲㌳晤㥡㘹攸㥦戱扢〷㘶㠸ち㔱㌴㙡搴㐴㠲㐶㠳㝦㔹㉤㑤㠸㡢㥡㡡慢㘶㉤挵㥦㘸㔵㑣㡣㔶㕣戵㌶慥㉥扢㕢搹㑡㌴㉥㠹㕢㜱㉢㕢〹晢㝤攷扤〷慦㕦扦㥥㠱㠹㕢攵㤵㌹㜳敥戹攷㥥㝢捦㜷敦㝢敦㥣晢摥攸㔳㍥㥦敦〸ち㝦戳〴挸㥣摥㍥㔰㈸ㅡ㤹扡收㕣㍡㙤㜴ㄷ㔳戹㙣愱慥㌱㥦㡦て慣㑣ㄵ㡡㔵㔰〸㜵愶搰㕥〸㜶ㄶ㔲㍢㡣㜰攷㌶㈳㕦㠰㔲搰攷ぢ㠷戵ㅦ敤摡晡㠹ㅥ慤戰㤷づ㤰㐰换愷㐳㈴㈳㐸挲㈴愲ㅦ㈱㔷つ㔲㔳〳搲搱摣戴愶㙢ぢ㐶㙦㉦收昲挶昴搸〶㜳㡣㐵昵昵㜵昵㜵戳㘶㥦㕦㕦㌷㜳㝡慣戹㉦㕤散换ㅢ㡢戲㐶㕦㌱ㅦ㑦㑦㡦慤敤敢㑡愷扡㔷ㄸ〳ㅤ戹慤㐶㜶㤱搱㌵㜳㜶㔷㝣捥㠲晡㌹㜳攷㈶捦㍦㝦㐱㑤㉤㉣慦㙥㙥㕡㥢㌷㤲㠵捦换收㐸摡㕣搳摣㔴户摡㈸㝥㕥㌶㐷挱㈶㑣戶攴㌲昱㔴昶㜳㌲ㅡ攴ㅡ捣㙤㌱扡㔳㕣㉣挳挸愷戲㥢敢㌰敤ㄲ愰㔱㥢㕦搷㔸㈸昴㘵㝡戹敥捤㐶㍡扤捥㐸捡㈲㘵㕡ち挵戵昱㝣愶㔰㤳㈱㝥㐶摥挸㜶ㅢ㠵㤱㤹㈵晤摤㐶摡㔲㉣㠴㌳ㅢ攲昹搵昱㡣ㄱ㈰㌳㉡㘳慥㘱㕢挲挸ㄶ㔳挵㠱摡捣晡㠲戱㉥㥥摤㙣㔰㈵㤸㘹敤㑢㈵㔴㈰㠰㝦扥慡㉦㝢捤㑣ㄶち昳挹㌴昷挴昳㐵愹㜱〹敢扤㜴ㅤ摢㐵扣㈸㤹ㄷ户㔴捣搵㡢㙢搶㥥捡慣㌰昲㔹㈳捤㐱戸㤲搳㕣㑡〲㤰戹づ㐷㤱戲摤攱㉡愹㙡敢㘲愱㉦ㅣ㈵ㄴ愵㤵㡥㝣ち㙥昶愵攳昹改慢㔲搹㐵㌳㘶搶搵捦㥡扥㌲戵搵㐸愷㡣㐲㜱ㄱ慡戳愷慦㡡昷㠳㤹慤扦㠴づ晡㈴㜶ㅤつ㜲摡扡摣昶㔸㙣㘲昳晣㠶ㄵ昳㈷挶摡戲摤改扥㠴㤱㘸愸㥦搹愰挷㔰昱㘴㄰ㄵ昸ㅤ慥㔹攷挸扣㙥晣㥤㜱㝦㘷㤷扦戳摢摦㤹昰㜷ㅡ晥捥愴扦㜳戳扦戳挷摦㤹昲㜷㙥昱㜷㙥㠵㡥㕤挲㈳㐶昸慤戲昰攵攴㈷戱换㉥㔸㝡㝤㜴㘳攳㉦㤷㝦搰愱㜸㤹捡㔵㝥㉡㤸改ㅥ㥥捣㉢昵㘴㡥攵挹慣㜹㝡㉣㝡攸搳㐰㐲攳㐰挶㙦㔸搲戶㜶㔳㙣捡〶㐲ㄱ捦㈷㘲㑢慥敡挳㉥㤸㉡捥㡣愷敡改㈰㑡晤㍢㥣愱㐳攳㍥㝢攵昰㠶ぢ捥㘸㝤攱晥㤷慡㕥扤收捣扤㡡昷ち㤹挹〴㌰㈷㌶㤳㌳㘹㍥〶ㄲ㍡ぢ攴搴ち㌳搱ㄳ愹㌶〹㐴愹昷慤㔹㍣㜷晡㤵摦摢㌷㍢搸㝡挷昴㍢㕦㍥昲㐶㔷㐱昱㘶㈵戳㤸っ收挴㘶㜱づ捤㝦ㄹ㈴㌴〵㘴㕣㠵㔹㌴捣㘹搰㔳愹㜹㉥㠸㔲晦㘴㑤愴攵愶〷〳慤㠷捥㘸晡晢摢㕦㑤㍥晤㠳㍦㕦愳㜸挳㤴㠹㑣〷㜳㐲㕢㙣〶慤搷㠱㠴捥〳ㄹ敢扤挵㘶㌵攸㤹搴慢〷㔱敡つ㙢ㄶ攷晤愴敥昹挸㝢攷慣扥晦扤㕢㥦㜸敡捤㍤〷ㄵ㙦〶㌲㡢搹㘰㑥っ㡥㌹㌴㍦ㄷ㈴㌴て愴㈲ㅣ昳ㅡ昴㝣㙡㉥〰㔱敡㌵㙢㈲㝤〳㜳づ散㥦慣㤷㍤昴捥㉤ㅦ扤㜵攸昵㝢ㄵ㥦ㅡ㌲㤱〶㌰㈷㌶㤱㠵㌴㝦〱㐸㘸ㄱ㐸挵㠹捣㙦搰ㄷ㔲㜳㌱㠸㔲〷慤㠹扣扦㝤昷扢ㅦ戶㉤㙡摣摢扥改㠳换敢戶㉥㔴㝣㜲挹㐴ㅡ挱㥣搸㐴㥡㘸扥ㄹ㈴搴〲㔲㜱㈲㜳ㅢ昴ㄲ㙡㉥〵㔱敡㔹㙢㈲攳㌶戵昴摦㌶㘶搴㡡㝤扦㘸扤晤㐱晤㔹扤攲㕤㐰㈶戲っ㡣搷㐴㘶㤷㕣戹㌳攷摢㔷敥㝣摤㐶昳换㐱㐲㉢㐰㐶慦㙦㕦搹㠶㉢㜷昹戲挶搵捤㙢㥡㔷㑣㙤㤸摤愰㔷㔲㘵ㄵ㠸㔲㍦戲㘶㜰㜱搷ㅤ搳摡㝥晢搲慡摤〷攷摣昱改戴㥦㍦㕢戳〶捤ㄷ㕢㜷挴㤶㝣㝣㍢㥥㌱挷ㅥ㕦戳敡㘶昲扦愱㥦摢㜸㙣㈷攷㈶攷㈷敢敢ㄳ㜳㘷挶㘷挷㠳扣㐵ㅥ敦〳㠲昷摦㥡攴挶㔴㌶㤱摢㉥㑦㡣搳㥢攲〵攳搸〳㘴㥡搵搶㤴敢换㈶ち攳扤ㅢ摢㡢昱愲㌱捥摤㜶捣㐸㔹户㜶㍣㑦㡤㠲㡣㌷挱摤㙤㐳㍣摤㘷㌴昶愷捣收㌳㕣捤㜸㥡收扡㉡户㉥捤ㅢ㔷ㅤ㙤㉤㥢㔱㈳挲戳㙤㘲扢捣㑢戳挹㥣㔷慣戹㈷㔷㌰戲㌲扤㘹㤹戵愹敥慤㐶扥摤㘰㜰㘷㈴挴搵㤳搹㘴㍤搲愷慤挹挲㔱㍣愴ㄳㄳ㥤搲攴㤲晥愲㤱挵戳〸昳敤㌵昲挵㠱㡥㜸㔷摡㌸愵㐴挵ㅣㄳつ愷㤵㠸㤷收扡晢ち捤戹㙣㌱㥦㑢㤷戶㌴㈶戶挵ㄱ㐶㈴㔶攵ㄲ〶愲㠰〰㡢㑦昹慡慡㤴昲㥤敢昵㈸愶摤㐲㥤㉣㠴㘳㠹ㄹㄴ㡣㉤摤㜶㜵敢攰ㅤ扣㐸ㅢ摣㤳晥戳㠷㌰㈶㜶㘹㘶㙡㘵㐵㠷㑦㡣㠴愹㍤愵戲戶捣昱攸捡晤晦㉡晢晤愳㉤敦㤷㙣㐳愸戵㉣㥥㑤愴㡤晣愰㜱扣攲㡣昴㕡㤰攰攳戸㥡㉢愲挷㘸㐰昵慢㠱攰昶㔴愲搸ㄳ敡㌱㔲㥢㝢㡡㤰㈱搶て㠷〹㙤㔹搱敢㈰搲敤㈴ㅤ㈰㤱㠸㉦戴㥥㑡愱㠸摥㘰搶㠳㡣㜶㑥㍣㠸㤳㙣㐲㠲㐶㐴昸㠵㘰㘶㘹㉥㕦愸慡昲昲㜲㔹扣搰㔳攴昶ㅣ戴㤱攱㥡摥㐸戲〹㈴挸昰㙡挸ㄸ㜱ㄴ㤴〲っ㠵㙢㌳㉤㐶㌲㡥〴㐴慥㙥ㄵて㘶捣㤸戶挵㈸㜴㙢〶扦㙤戸㔶晡㐳攰㜰昱搷㘴戸晢㡤晥㘲㑢扣ㄸㅦ㤱㐱ㄸ㡤㔵搲㔰㥡㈶扤㑣㡥㍤㙢㐵㘶昷㡥㔸㌵㔸㠸ち敢戰㔲㉤〲搳ㄲ㉥ㅣ㕣㉦扥㉡㡢づ敥〴收捥㐰㌷攴摥攸愵攱㌰愲昴㐴慢㤱敤ㄸ攸㐵㡣て昵㜰㘸㔰㈸摤㤷ㄷ㡤慤改敥㕡㕦㑣愵ぢ㜵㤸㘹㙢㍥搷搷晢㜹摡愱㉤㝤〹㠸㕤㠲㡦㘰ㄷㅦ扦㑦捣㜳㐷㙣攳摡㜴㜶晡挲戴㐶㠹㘶〴慥戹㕢㘱散〸㝥㐹搱㔷攰㔷㘴戰戶㈰愳昲ㄳ㐹ㅤㄸ搹搶㘴㠰㔰㐷摥㤰㘴㈸㉣ㄵ愰㕤㥢搹㤸换㙦敤捡攵戶㜲㍦㡤㤴㕡愱挷㌰㡡㑣㌰慡慤㠴㑡ㄲ㈷愵慡慡㑡㜲〰㐷㈶挲㙤ㅡ㡡㠳搴㌶愶搳㌱摢㘲㈱搴〵㔱ㄵ㔲㥤㔰㌷㤸昳㜹搷㑤挷敡㘷㌶㔹㤱㜹っ换戴扤搸ㄳ㙢㡦㘷㝡搳㐶㙣捡㈵㐶㍣㥦ㅥ㤸ㅡ㙢捥攳㐰㈰㥥㡥㌵挷搳改扡晥㜴愱㕦摤ぢ㜸ㄸ戲㍦摤㝦攵慣㌷攷㉤㙢㍥昰改㜹ㄳ〲㝢敥㙤㔵晢慣㠶戲慣㠲愹㠱㘴㍡㐹㌰敡ㅥ愸昱戶〳扥戴攸ㅥ搴㜵㡡㘴ぢ〸㙥ㅥ戲ㅣ戸㜷愴捤慡㘲㝡挱晢㠷捥㤰㘴㐱ㄴ㜳〹㕥扤㍡〷㘲ㄷ昵㉤搸攷愶㤰㠵㘵㍥㔲扥戰〵㐸㈳㝡㤰㌶挵っ㠵㡢慢〹愶㈶㝣㥡搰愹ㅢ㘱搸ㄳ㠰ㅢ慣㠶戲㘴㠶ㄹ㠹〰㜰㌵晢㕦て㌵㙦〰慥攵ㄸ㍢㐹㜶㠱㌸〰戸捥慣慡ㄸ㝥ぢ〰搷㠳搱扢㐱搴㐴㄰〱攰〶㌰㜶㔱㍢㌰挶㔱〰捥㠲戸ㅣ㠰㥢㈱㡤攸㐱摡搴㈴㘸㜸〱搰㕢〹㠰㥣搵㔰㤶㐷㌱ㄹㄲ〰昶㠰㔱㤹㡡〰散㐵戳扥㤳攴㉥㄰〷〰㜷㥢㔵挵㠴㑡〰戸㠷㑡摦〵㔱㔳㐱〴㠰㝤㘰散愲ㄲ㑥〰㤸㠱㤵〳昰〰愴ㄱ㍤㐸㥢㘲㔲收〵挰愵㤵〰戸挴㙡㈸换摦㘶挰㤲〰昰㝤㌰㙡㘳㐵〰昶愳㔹晦㤰攴㌱㄰〷〰〷捣慡慡挳㙦〱攰㜱㉡㍤〱愲㤸戹〹〰㑦㠲戱㡢㕡敤〴攰㍣㠸换〱㜸ち搲㠸ㅥ愴㑤搵㐳挳ぢ㠰㤶㑡〰㌴㕢つ㘵愹攳ㅣ㔸ㄲ〰㥥〷愳ㅡ㉢〲㜰㄰捤晡㐵㤲㤷㐰ㅣ〰扣㘲㔶搵㕣晣ㄶ〰㝥㑡愵㔷㐱ㄴ㌳㐶〱攰㌵㌰㜶㔱ぢ㥣〰㌰改㉣〷攰㜵㐸㈳㝡㤰㌶挵㍣搴ぢ㠰扡㑡〰捣戰ㅡ捡㔲㔶收㥤〲挰摢㘰搴戴㡡〰扣㠳㘶晤㉥挹㝢㈰づ〰晥搹慣㉡收慥〲挰慦愹昴㍥㠸㘲愶㉡〰晣ぢㄸ扢愸㠹㑥〰㤸散㤶〳㜰〸搲㠸ㅥ愴㑤㉤㠶㠶ㄷ〰㘳㉢〱㜰慡搵㔰㤶㉡㌷挱㤲〰昰㍢㌰敡攴㡡〰㝣㡣㘶晤㝢㤲㑦㐰ㅣ〰ㅣ㌶慢慡ㄹ扦〵㠰㍦㔰改㡦㈰㡡ㄹ戲〰昰㈹ㄸ扢愸ㅡ㈷〰㑣戲换〱昸っ搲㠸ㅥ愴㑤㌱敦昶〲挰㕦〹〰㘵㌵㤴愵攸捣戳〵〰挶ㅢ敡挸㕦㉢㍤〵晣㘸搶㔵㈴㍣㤲㜷〰㄰㌲慢㙡㌹っ〹〰㈳愸ㄴ〶㔱㉢㈱ㄲ〰㌴㙡㜶㔱㝦挲ㄸ㐷㥦〲㑣敥换〱愸愵㑤㍤㐸㥢㕡㠵㝥㕥〰㝣っ攳㥥㡦挱㡦慣〶昷〹㐱㤰ㄹ挷〹㘴㜶搵㥣㜰㜲㐳捡搸捥㔰㜴㘴ㄲ〷挸捤㝤㠵㘲㑥攲收摡㘴㑢㙥㜵慥搸㤲㉡昴愶攳〳愳㤳ㄶ戳戱挷挸㈲慢捤㈳戹㜵挹㜲扤扤㐶㐲㈷摢㜳㝤昹㙥愳慤攵㡢㤰昵挲㍦㉣㥤㈴扣㝥㠵㌲扣㐴づ㘷㌲ち扢〴挵ㄷ㕣〷㠳敥㜸㕣㡥戱ㅤ戹戳戰㔱㈸㡥㍡㠶㘸㐷慡㤸㌶慡㤳㤲户ちㅦ㑥〲㐵ㅣㄵ㈴㐶㈴㍢㝡㄰愷戶搴㈶㕢昳愹㐴㍡㤵㌵戸ㄸ㘳㑣搵㤵挶㘶ㅣぢ慣捤ㄵ㔲㝣㘳㔰㥢散挸挷戳㠵㕥㘶㌸摤〳㈷㤵搴㈴ㄵち㈶㥢㔲搹〲㠶㤱㔵㈴㍦㉡搹摥㤳摢㡥㤷㑤㝤㤹㙣㙢扣户昰㠵㔸㤵㘳㔷㤰㉣㡤昲㉢扦㕦㠵晤攱攱慥㑦攸ㄴ㔸㍣昵搸㘱㝡っ㝢戵㤸㑦㜵昵ㄱ㌴㙥〱摦㉣晣〴㐸㘴ㅤ㝤㐱㈶搰敥㝣挶戱㡣慥挳〸捥户攴挵㡣㘷㕥㝣昴㉤㕥㉤搴昵愹攸㔴㌳ㄶ㘴㜹敢晡戶㘳挷㜴㝦搳㉢戶㘰〷㉣ㅦ昷愹〸㙦㈹㈳捤㙤挴㤳ㄲ敥㉡㕣㥤搸つ慣戹户㘶㈴㈹㍡摣愵㈳㡦戱㑢㤱㔸搷㈴㔷挶扢㡣㌴捥〳㌲昱攲㐸戳挲㠳㤹㑣㍣㕤戰摡㥡㜳㤹㑣㥣摢㡥㉦㤲摡扢攳㘹㈳㥣㙣散㉢收昰㜶㐶㈷㐱㘴㙦㕡愲㜸㍦㐴昱㝥㌳㜳㑦慥攳㌹愱昰戴㤵摢ㅣ捦愷㡡㍤㤹㔴㜷㤸ㄵ㥥攵㝤㈱昶㉢敥㈱〱㠰㘹ㄷ晢㝥攲㍥ち㌰ㄳ㜲㉣㜷ㅤ㑥捦〸ㅤ㤷ㅦ扢摡慦㐲昸㑦つ昳ㄸ〹㜷ㅦ㜹愸攸㜱戰ㄶ昴㘳ㄲ扣ㅤ㐹㌹㙣扦㕡㍥扣ㄳㄲ戹㐱愹つ㔴挰㡦ㅥて㑡㠶㍦〱ㅥ挴っ㝡挶挰搷ㅦ㤱㤵戹㜸㘲㘹扣ㅢ㉦㠵㐷㔸慦㠴挳㔸㕡摥㙥昲㔱㥥晡㌴㈳愵挵〱攵戶㔴挲挸㠷㈹㘸挷㉢敡〰捦㡢㐲收ㅡ㈲晦慤昲〵㠳搵㘱慦戱摡㙣㕢㘷㕢戹戴昳ㄵ㜸㕢㤹晤㡦㉦㕥挰搰〸㙥挹㘳敡㜴昸愱捦愰㑦㥢㈰愴㍦㉥㠵〹㔴㌸ㄳ㈴挸㤳ぢ昷摡㤴ㅥ挰攰㤸㐶㐳㈹㈰㉦㔳㜹㌴ㄴ挶㌱㡡㥣㈹〵挵㤱㙡挷㔹㔰挸㍣〶ち摢㙦㘸㐳敤搸攵㐶㈲㘲摥㘳㜹收挴攵昰晢〳㔸敡㤰晢ㅣ扤㙣㔸ㄸ换戴ㅢ㜲㐸愴㐶㘲ち愱ㄸ㍡㥦挵㡢〵昶㍢扤摦ㅤ昱昵攴㝡攸㈲散㌹㠲㕦㔲㈲ㄱ㍤ㄱ㍤㝤ㄱ挵昳ㄳㅢづ敥㔲ぢ慦㐹㘸搵㘷㠳㈸㥥〹㌰㌰㜰㍣挶ㄴて〲昸㈸昳㠵㈶㐳攵㐴㙥㥤㉡㠵㕥扣㝤敡㜳㘸㝣ぢ㌸摥㤵㡥敥搲㈹㤰づ扤㑢㜹摥〰㐵㥦㥥㑡㈳㔶㐵㘵挰搸慥㠰戵㕤㌹ㄷち㝡ㅡㄵ㜹㌳昷㔰㤸㑥㠵ㄹ㔴攰ㄹ〵㤷㍦㔴㠷摡㈴ㅢ搶㑡慦〶㉢〰㍢ㄳ㝤〱㉣捦㉦散挱ㅣ挰搶㜳戰㔹ㅣ㡣㘷つ㙥㘰㜹挰㈰挰㙡〲㉢挵昵散㔱㍢㈱ㄵ〰攷搰挸㉥搴㑡〰㥣〷改搰〰㕥㠷㙥ㅣ㐰捦愷ㄱ慢愲㜸㘸㘱㑦ㄹ慣つ攰〲㈸攸昳愹戸摢㕢愱㠱ちぢ愹挰㌳づ〱昰〲搴捥ㅣ〲㐰慦㕤㜹㈱晡〱扣㥢ㅤ〳㑤愰挴扣㡡ㄷ㜳愰㡢㌸搰ㅥ〸摤攰敤㠵㙣〸昰敥㠴㡡㠰搷㐴㈳㜷愱㔶〲㕥ぢ愴㐳㠳挷戳づ㈸晡昴ㄲㅡ戱㉡㡡〷ㅥㅥ攰㉤㠵㠲㙥愵㈲て㐳㍣ㄴ㤶㔱愱㡤ち㍣ㅦㄱ昰㤶愳㌶㜱〸昰昸㘲摡攳慡㕥㠹慥挰敦〱挷㔸㡥捤户㡡㘳慤收㔸㍣收㜰攳挷戳つㄳ㍦〶㐴㔲摣㥢敦㠷㤰ち㝥㙢㘹㠴㐷㈰㈵昸慤㠳㜴㘸晣づ愰ㅢ〷搰敤㌴㘲㔵ㄴ捦㑢㍣攰改㠰㠲㕥㑦挵㈷扣ㄵ㌶㔰㘱㈳ㄵ㥥㠴㠲攰户〹戵㤸㡤㥦昷㑤ㄱ㉦搴㍤搰扢ㄴㅤ㠱摥㔳㡥㤱ㅣ攸㕤挶㤱㉥攷㐸㍣㈳㜱愳㜷㄰戲㈱㜶摦㡢㔰ㄱ昴慥愴ㄱ㥥㥦㤴愰昷ㄵ㐸㠷㐶敦ㄵ㜴㠳愲㑦挷㘹挴慡㈸ㅥ戶㜸愰搷〵〵摤㑤㐵ㅥ挴㜸㈸㈴愸㘰㔰㠱㘷㌳㠲㕥ㄲ戵㈱㜷ㅦ扥〳昰挰慦〷㕤㠱摦敢㡥戱ㅣ昸愵㌸搶ㄶ㡥昵㌶ㄴ摣昸昱㕣㘵〸晣摥㠵㡡攰㤷愶ㄱㅥ扦㤴攰㤷㠵㜴㘸晣㜸㑣〳㐵ㅣ㐸搳㠸㔵㔱㍣慢昱㠰愷ㄷち晡㉡㉡昲ㅣ挷㐳㈱㑦㠵〲ㄵ㜸戴㈳昸ㄵ㔱ㅢㄲ㍦㝣扥攰㠱摦㌶㜴〵㝥㠷ㅣ㘳㌹昰摢㡥㔶摤て愲㜸㐲攳挶㡦挷㌲㐳攰挷㐳ㅢ挱㙦〷㡤㝣㠲㕡〹㝥㔷㐳㍡㌴㝥㠷搱つ㡡㍥㝤つ㡤㔸ㄵ挵愳ㅥて㜸慥㠵㠲㘶㜴愹晥攸慤戰㡢ち㕦愳挲愷㔰㄰晣慥㐳㙤㐸晣昰搵㠵〷㝥扢搱ㄵ昸㝤收ㄸ换㠱摦つㅣ敢㐶㡥挵㜹扢昱昳㐳㈶昸㠵扥づ敥㠴㘲ㅡ㥥〵〹慥㌷㠱㔱〱㤰ㄲ㕣㙦㠱㘰㘸㕣㐳散㡢㠹敢㙦㔸っ㉢㡡㈷㐸ㅥ戸摥ち戱扥㡤㡡㘱㙦㠵摢愹昰㑤㉡昰挰㐹㜰晤ㄶ㤸昱昶㕤搱敢㈳ㄲて㐰昷愰て〰攵㈱㤴㍤ぢ〷愰摦㠶㔸敦〵㔱㑣㔷昱て敦〶㉣㠶㤵㈰㔳づ㜷㈴㕤㤶攵㠸扤㈴昳㥤昶攲㐰ㅡ㌹㈶㔹㐶搶㈶挷ㅣ㈱㈲㌲挴晢戹㍣挰つ戸摦㠷ㅦ敤扢〶㠳㔶㡦㜱㝤㙢㈰摤搸挲㜴㉡戸〵㘷㕦ㄵ晢㜳搲挷㕥㍣戲て㑢攸㍢㤰㡦㔹㤵敡捥攷ち戹㘴ㄱ㙦攰戲㠵ㄸ扦摤㐰㘴㍣戳㌱搸〳㡢㥥㘳搲戱㐰㤶ㅦ㔳㙥攳扢捣挸搶㙣㙥㝢㔶㘶ㄳ挴ㅢ扢㈲㙦扡昸搰㜶〴㠷㠹攰㐷捡㈴愰ㄸ㘵敡挵捥晡ㅥ㌰戵㔵㔱收㉥㉣㔱收㉦挲㌰㔹ㄱ㠶〹ぢ㑢㜰㈲㤸攳捤ㅥ㘸㕢㜵愹㙥㤵㔰㐶㘰挴〸㌵搹昵愱㐴㔹搶㜱昴㑤㜳㈸挴愴㈳㤸㠴换挷搷㠹搳㍢㠶㈸㍢㌳〳搵晢㈰搷昷㠲㐴愲㑣㌴慡㈰ぢ摤〷收㑢捤㑤㥤愵㥦愵㠶敥㠷戸〶㘲㐹慣昰扤㙢㈱昴〰㈴㈳㈱㜱㥣戲㐴捦戶慣攸〷挱挸〷㥢昲改愶㍡〷㔵晣昳改㠷㉣㠶ㄵ㌵〵㤴㝢㔳㕤づ㐷戸㈳㈰昴㘹㉥㌳㔷㔴㕤ち〹㔷戵㜴㔵㤸㙡挸慡㍣ち〶慢挲戴㠲㈵捡搴㐲ㄸ收ㄱ挲㌰㤷㘰㔱㑣〵戸㌲㙡ㄳ捣ㄱ㌵昱晥〷㤰攸晤㈰㤱㈸戳〱㝡慦改扤愶慦㥡敥㐵㤹㈰㠸晣〰㐵愷㔱㘳㉣つ㑡捣捦摡㤳㤰攳㥦㈸㈹挶晣攲捦㙡っ㔱敥捦㑡㐸换晤㤹㡦㑥攲捦㔳㘰攰て愳㝣㤶㈸㈳㝤㘱ㅡ㙣㠶愱㍤㡢扡㄰㡣昸戳摣改捦搳㤰敡㘷㐰㈲搱挵愰戲㥡捦㠲昱㔸捤㥦㐰㕣扡㥡晦〸㠹㝢㌵㉦戲慣攸攷挰攸ㄸ㐶搶㘷㜲昸㈶㔴昱捦愷㕦戰ㄸ㔶㔴ぢ愸㜸㝦㤱愷昷ㄷ㝡㝡捦搰㕤扣㝦ㄹっ扣㕦㑡㔳㈸㔱㠶敡挲㉣戳㤹㌶㡢㔱㡣慤挵晢ぢ㥣摥晦ㄴ㔲晤㉡㐸㈴捡昰摡㙢㌵ㄹ㜱㡢晣㘷搴攵㉢㔲㝤づ㠸㤲㈰㥡戵㕦㐰㡥㝦收て㠳㘸昱㘷㤶愷㍦㌳㍤晤㘱㈸㉤晥扣〵〶晥㌰㙣㘶㠹㌲㜴ㄶ㠶㜱戲㌰ㅢ㉤㐶㕤ち㐶晣愹㜳晡昳㉢㐸昵摢㈰㤱攸㘵愰㕥晥㕣㙥换摦愳㙥ㅤ慣敡ㄹ㈰敡㑡㔴昱捦愷㝦㙤㌱慣愸慦㠰㡡㍦㘷㝢晡㌳搱搳ㅦ〶户攲捦㠷㘰攰㑦ㄷ㑤愱㐴扢㙤㈶㘱㌳㜲㈳㐵㤳敡㠱㐴晣㠹㌹晤㌹〴愹晥㌷㤰㐸㌴〵敡攵捦ㄶ㕢晥ㅢ敡捥㠵㉤㍤㠷〶㈵捣㘴敤户㤰攳㥦昹挳㌰㔳晣㌹挵搳㥦㌱㥥晥㌰搸ㄴ㝦㝥て〶晥㌰戰㘴㠹㌲戸ㄴ㠶㤱愴㌰㡣㈶㔹ㄴ愳㐱昱攷㈴愷㍦晦〵愹㍥っㄲ㠹㙥〷昵昲愷摦㤶晦㌷㜵昹㍥㔲昳敤愶摡㠱㉡晥昹昴㘷ㄶ挳㡡扡ㅡ㔴晣〹㝢晡ㄳ昲昴㠷挱㥦昸昳扦㘰攰捦戵㌴㠵ㄲ摤㘹㌳扢㙣㠶搱ㅤ㡢摡つ㐶晣〹㌸晤昹ぢ愴晡慦㈰㤱攸つ愰㕥晥摣㘸换晤戸㝦捡㈷戹扡㠹〶㙦㠲ㅣ晦昰㠷㉢㤰㤳㤱㥦㕢㐰挵㥦㍦晦挵敢㙥昸㍦㤰㤶摦つㄹ㜴㠹㍦晣㈳ㄹ昸挳〰㡢㈵㝡㥢捤㌰愲ㄲ〹愳㉡ㄶ挵攰㐸晣昹ㄳ㑣ㅥ扤扢㔷㜳㡥㌵㈰㤱㈸攳㈳㉦㝦昶摡㜲晥ㄱ㡥㝣搹㉢摦昸㐶ㄹ㍣挹㈴㐶换㈴㠲㝣晥㉦㜴㍤㥣扤㕦㌳㑣㜳㝦〰扡〴ㅦ㜴づ挰㡡慦ち攷慢收愹㘴挰摦㌰㍣㕢㝣晣昳愵〴㝦㠲ㅦ挳搷扦挱づ㍣㜲〴〴戴挸㍢扢㍥ㄹ㔳ㅤ戵て㡤㈱搴昸攳㈸㠷ㄷ㕢㤵㡢捣摦㘱敢㜷搴晡㍤收愲㔱っ㈵愴攷ㄵ敡慣㍤㡤挱㝦摤昹挰ㅦ昶㉦㥣㝣摦攳㐷慣摦㍢㥦㤹㜰挳㐷ㄷ㍦昳晣ぢて昷㉥㡡扣晢搰挱挵戳愵晣㙡戱㝡㄰㍤㑦㠶㕤ㅤ㈷改㈲改〶㔱晦〹㌷㍤㕦㥥晥挶㙡㜰㝦㐴ㄵ㘵㠴㈱㡢㌷㕥ㄶ㑦㌱㑣攰〲慡晦㐰て愲㈶㡥㥥㐱㐷ㄹ〰っ捦搱晤㜶捦㑡㡥㝥㜵捣㠱搶㐳㍢㕥㜹攱攳㡢改昲㡢㡢㑤㠷摦㕣慣ㄸ㐸㜸㌹晡㘱㈵㐷㍦戰ㅡ摣ㅦ㑢㐵ㄹ㝡㠸愳㤳㑣㐷ㄹ㍦㠸愳敦㍢ㅤ㥤㑣㐷ㄹㄹっ捦㔱㠶ㄳ㠳慥㘸㐵㐷ㄹ㌳㜸㌹晡㙥㈵㐷摦戱ㅡ摣ㅦ㐵㐵ㄹ㘵㠸愳搳㑣㐷ㄹ㉡㠸愳㙦㍢ㅤ㥤㐱㐷ㄹ〴っ捦㔱㐶づ挳㜳昴㘷攸改攵攸㉦㉢㌹晡㠶搵攰晥昸㈹捡昰㐳ㅣ㥤㙤㍡捡ㄸ㐲ㅣ晤戹搳搱戹㜴㤴搱挱昰ㅣ㘵㐸㌱愸愳ㄵ慦㔱㐶ㄹ㕥㡥扥㔶挹搱㔷慤〶昷㐷㑥㔱挶㈵攲攸㐲搳㔱〶ㄷ攲攸㉢㑥㐷ㄷ搱㔱㠶つ挳㜳㤴戱挶愰㡥㔶摣扡っ㍦扣ㅣ㝤愱㤲愳捦㕢つ敥㡦㤹愲っ㔸挴搱㘶搳㔱㐶ㅤ攲攸㜳㑥㐷㤷搰㔱挶ㄳ挳㜳㤴㐱挸昰ㅣ㘵㕣攲攵攸搳㤵ㅣ晤〷慢挱晤搱㔲㤴㤱㡣㌸扡挲㜴㤴攱㠸㌸晡㘳愷愳慢攸㈸〳㡤攱㌹捡攸㘴㜸㡥㌲㘰昱㜲昴昱㑡㡥ㅥ戰ㅡ摣ㅦ㈷㐵ㄹ攲㠸愳敤愶愳㡣㔳挴搱挷㥣㡥慥㠷㜴ㄴ㈳㤰攱㌹捡戰㘵㔰㐷慤攷愷昵㜸㜹㜲昱戲㐳㍢昰挰㜹㙢戱㘲㈴攳攵攸愳㤵ㅣ㝤挴㙡㈸晢〸㠹戱捦㔰ㅦ㈱㌹晥愲㘷ㄴ㥥搶挱㈴捦㡢慡㤳愶㤸攱ち㑥㡣㔲改戴ㅣ戶搴攰㝢㠱㍣晥愶㘶㈵㍥㡤挱㔷〲昸慢㔲敢㠴〱㥦捣昰昵慢晤㐶㕡㑢㡤㥤㐳挹㌵㜹扣愲ㅥ㤱㙣㉢攰㤳愶㐴ㄸ㝦ㄳ㔰㉣攲㉦㔱扦〸ㅦㄳ攰昸㉢〰㠰㔰捣捦〸㍣㑦㥥㜸愴㌴挸㜷ㅥ挷昰戰晦㔴挶捦捦っ㠶昷㜵㔳攸㌲㑣挷㜹㕡㥡㜰㝣㍣ㄳ㔰て㘳㤹捤㘸㝢㤷敦㠸捣ㅢ㈷㐰晡ち昴㤱㘰㑢㈲㜶㤰㠸敥愴㘸㍤㌴㠴昸㠲㡣〸摤捥昱㉣㜰㈹攴㍥搷ㅦ扣㔴㔷摢㘷㜵ㅣ㐱㌱〰攳㉥ち挵㐱㉡㑦敤㝥捦愹㜵愳㡦㙢㙡〶㐵挷愶愶ㄸ挳㜱㝡㜶㔱っ㠴㌸愰收㠰〱㜵户愷攱ㄴㄵ扡搸〷㜷ㄳ㤲㠸摥㑡㤱挳㌰㘳愶ㄲ挳っ㍣ㅣ㠶昷㜸ㅡ捥搱㑡㔷㠹攱慢㈸㜲ㄸ㘶㡣㔲㘲㜸㌶〴㘲㤸慢ㄷ㔰户㝡ㅡ敥愳㤵慥ㄲ挳摢㈹㜲ㄸ㥥㡢㝡㠹㘱㍥㔸ㅤ㌳扥搱搳昰㔷㘹愵慢挴昰㌵ㄴ㌹っ昳ㄹ㕣㘲㤸て㌲㠷攱㕤㥥㠶扦㐶㉢㕤㈵㠶慦愷挸㘱㤸捦扣ㄲ挳㝣㜰㌸っ敦昰㌴晣㜵㕡改㉡㌱㝣㌳㐵づ挳㝣挶㤴ㄸ㙥㠷㠰㠶㐳摦〰愹扣つ㡢㥥〳摥㠶㍥慥〱扦㐹㤱㘳挰昵愸㍢〷っ昲慡㍡敥换㥥㥢㜰㌴㙥㤰搶晦㐵㠲ㅦ㑢㑤㑢昳晦㈱攱昵敤㑤改户㘹㜷㘰ㅣ挵敢㤵㌶昴ㅥ㡢㘱㐵昱敡攱㌴昴户㈹攵㠵㈳㍡㝢㉤㐶㜴㜸㈱㠸捥㥤㤴昲ㅡ㄰㥤扢㥣㍡摣搳愲昳ㅤ㑡戹㥤㐵攷㙥愷㑥㥦慤㜳て愵摣㤹愲昳㕤愷づ㜷㥡搸搹㐷改㌵戶捥扤㑥ㅤ㙥ㅡ搱戹㡦㔲敥ㄷ戱㜳扦㔳㠷敢㉦㍡て㔰捡愵ㄷ㥤〷㥤㍡㕣㌲搱昹ㅥ愵㕣㉤搱昹㍢愷㡥㐰㐷搴ㅥ㠲搴㉥㔱㐲㈸捦昶㠷挱搴㔶㈹〱慦㑣㡢㈰㡡搶㈳愶㤶挰㐷慤㐷㔱户㑢㤴㌰㡡搶昷㑤㉤〱㤰㕡㈵㈳ㄲ㐸搱摡㙦㙡〹㠴㘵㕡㠴㔲戴ㅥ㌳戵〴挴㌲㉤㠲㈹㕡〷㑣㉤㠱戱㑣㡢㜰㡡搶ㄳ愶㤶〰㔹愶㐵㐰㐵敢㐷愶㤶㐰㔹愶㐵㐸㐵敢挷愲ㄵ戵㕤㔳挴㑦㠲愲ㄵ戸愸㤸㜳㌷愱㙦ㄸ慦晢〸㤹㌴㉣㉦㙤㠸摡搸㈹挲㈵ㅡ㙤愵ㅡ㡡〸㐹挳㌲㔷〳㐱㤱㠶㔶㔷〳㜱㤰㠶愵慥〶扡㉥つ㑢㕣つ昴㔶ㅡ㕡㕣つ㜴㔰ㅡ㥡㑢ㅢ慡晦て㜸攴搸㜹</t>
  </si>
  <si>
    <t>Triangular Distribution</t>
  </si>
  <si>
    <t>Normal Distribution</t>
  </si>
  <si>
    <t>㜸〱敤㝤㜹㝣ㄴ㐵晡㝥㉡㘴㠶昴㜰愴〵㔴㔰㠱㄰㡤㠲㘰戸㐱愳〸㈴㥣㜲〴〸㠷挷㘲ㄸ㤲ㄹㄲ㤹㐹㘰㘶挲攱㝤㕦攸㝡㡢昷㠹慢戸ㅥ敢挹慡慢攲〹敢攲戵㕥敢戱ㅥ扢慥昷慥慥扡扢扡慢昲㝢㥥户扢㈶㍤㝤㈴㈴敢㝥㝥晥昱㙤㌲㉦㔵㙦㍤昵㔶扤㑦㜷㔷㜷㔷扤搳㤳愷昲昲昲戶㘳攳晦摣ち㤸搸愳㝡㙤㍡ㄳ㑢㤶㔵㌶㈵ㄲ戱摡㑣㐳㔳㘳扡㙣㘲㉡ㄵ㕤㍢戳㈱㥤改〴㐰戸愶〱攵改㔰㑤扡攱攸㔸㘱捤慡㔸㉡つ㔰㈸㉦慦戰搰挸㐷㜹ㅦ晢㘳敡㡣挱㕡㐶〱〵㔰㜹㐶㤸愲㌳㐵㈱㠵㐱ㄱ愱攸㐲搱㤵愲ㅢ㐵㜷㡡㈲ち㤳㘲㈷㡡ㅥㄴ㍤㈹㝡㔱散㑣戱ぢ挵慥ㄴ扤㈹搸扥戱ㅢ挵敥㄰㕤昷㠰㤸㕦㔹㔱戵昴㈸㜸㔳㥤㘹㑡挵㠶ㄴ㉦戴晡㍣㙥昸昰戲攱㘵㈳㐶ㅥ㌰扣㙣搸㤰攲捡收㐴愶㌹ㄵㅢ搷ㄸ㙢捥愴愲㠹㈱挵㜳㥡㤷㈶ㅡ㙡㘷挴搶捥㙦㕡ㅥ㙢ㅣㄷ㕢㍡㙣攴搲攸愸晤㠷㡦ㅡ㍤㍡㝥挰〱晢㜷敤ぢ换戳㉢㉢收愴㘲昱昴㡦㘵戳ㅦ㙤㔶㔵㔶㤴捤㡥㘵㝥㉣㥢晤㘱ㄳ㈶㈷㌵㈵愳つ㡤㍦㤲搱㄰昷改攸㐹戱摡〶敥晣㔸㉣搵搰戸慣っ摤捥㈱ㅡ戹戱㘵ㄳ搳改收攴ちㅥ㐷㤵戱㐴㘲㕥㉣㉥㍢㍤㌹㈹㥤㤹ㄳ㑤㈵搳㕤㤳攴㉦㤶㡡㌵搶挶搲摤㤳㤳搷搴挶ㄲ㌶㌰㕤㤸㕣ㄸ㑤捤㡥㈶㘳〵㑣ㄴ㈵慤㝤㌸扤㉥搶㤸㘹挸慣敤㤶㕣㤰㡥捤㡢㌶㉥㡢ㄱㄲ㑡㑥㙤㙥愸㔳〵〵昸换敢戴㡦㕦捦㘴㐷愱㍦挹捡晡㘸㉡㈳㌹敥挲攱㝥㔸挷攱㈲㕥攴昴㡢㠷㔴戱慢ㄶ昷㔹㜵㐳㜲㐶㉣搵ㄸ㑢戰ㄱ敥挹挱㉥㤰㄰㘴敤㠷㉣㔳摡ㅤ敥㈵搵挵㍥昹攸ぢ㕢〹ㄷ㐳っ㤹㥦㙡㠰㥢捤㠹㘸㙡挸慣㠶挶㜱晢つ㉢ㅢ㍥㜲挸捣㠶攵戱㐴㐳㉣㥤ㄹ㌷慣㙣搸搸㈱戳愲㙢㤰ㄸ㌱搶ㄸ㠰ㅡ㐶〹敢敥〹搱㙢㐱昵捣改㠷ㄶて㍣㘴摡挴搹㤵㔵㤵㌳〶㤵てㅦ㔶㙥散㐵㑣㈹㠴㉡㜸〳攷扦戳㔵㥥㠳昹㌵搱晣㥡愵昹㌵戵昹㌵㜵昹㌵戱晣㥡㜸㝥捤戲晣㥡晡晣㥡㠶晣㥡愳昲㙢㤶〳愳户挲捥㥤昳敤㙤晢攸戵慢㉡㌲㡢愶晣晣散戲㠷搷㍣㍤晤ㅢ挵㔳㕥㐶㡣㝤㤰㘸㥦ㄷ〳㔱挳ㄸ〴ㄱ摥ㄷ愲愷挷㡢ㄱ攵挶㘰㐲㠶㐰㈸昵ㄲ㥣愰㈳㕦㍤㝥捥挲昷㡢ㅦ慡扣㜱摥㑢㠷昷ㅦ㕥㍤㔶㜱扣㤱ㅥ㤴㈱搱扥ㅥっ愵昹㘱㄰攱攱㄰摥ㅥㅣ㔰㙥㡣㈰㘴㈴㠴㔲摢散ㅥ捣晡散㥥㕥敢㥦晦挵捣つ㥢挷散户愱昹㠱㠷ㄴ〷㍢改挱㘸㈴〶晢散挹ㄱ㌹㝢ㄲ㍢搶摡㤳㈳㡤㌱戴㍥ㄶ㈲扣㍦㐴敦㜹㑤慢㡢㡢㑢㉡挷㤶捦ㄸ㕢㔲㍣扤戱㌶搱㕣ㄷ慢㉢ㅦ㕢㙥ㅣ㐰㕣㌹㠴㔲㑦搹扤攸昴㜴搹挷㘷昷扡㘰搶挶㠳㐷㡥㤸戲敤捣㑥㡡愳慤昴攲㈰㈴摡搵㡢㜱戴㝥㌰㐴㜸㍣㐴㐰㉦昶㉦㌷㈶㄰㌷ㄱ㐲愹㐷散㕥㝣㝤昷戱搷㝤㍡㙡昸挴㡤昷捥摤昷昷晦晡攱㕡挵㌳㕦㝡㔱㠹㠴摦摥ㄸ㤳换挵㈸㝤㔴㡦㌱㈶搱晣㘴㠸昰ㄴ㠸摤ㄶ㑥㥥㍥〷㐷昵㐲㥥ㄶ搱㔴㕤昱攴㤵捤ㄸㄱ〶㤵㡦㉣㌷愶ㄲ㌹つ㐲愹㑤㜶㐷敥敦㜹昷昰㡦扥扣晡㤰搳晦昴捣㕢㝤㥦㈹搸慡㜸挹㤱㡥ㅣ㠲㐴扢攸㤸㐱敢㌳㈱挲戳㈰〲攸ㄸ㔵㙥捣㈶慥ち㐲愹㕦搹扤㜸攷㡥㥢户摤㝡昵愶愹㌷扦扥戱换慣㐷昷戹㔷昱㥡㈷扤㤸㡢㠴ㅦㅤ挱㈷昹㍣㥡慦㠶〸捦㠷昰ㅥ㥣愳换㡤〵㠴㉣㠴㔰㙡愳摤㠳改搱㕢换㔶扦㤴愸扡攰摢㤹攵晦㜹攵扡㤵慡ぢ㡡愵〷㠷㈲搱㉥ㅥづ愳昵挳㈱挲㐷㐰昴昱㍦㌸㠷て㉦㌷㝥㐶攰㘲〸愵㙥戰扢戱散戰㜹捤挹㉦晡㑥㍥㉦搶㘵搸㈹㜷晤㘵戲攲㈵㕦扡㔱㠳㐴晢㠸㔸㠲ㅡ㐶ㄴ㈲扣ㄴ挲㑢挴㤸㜲愳㤶㤰㍡〸愵慥戴㝢㔰㝣㜲搱摣晡㠶敥戳㉦㝢㜶敥㜳〳㈷ㄴ搷㉢摥㙦㐸て攲㐸戴慦〷换㘸扥ㅥ㈲摣〰攱敤〱捥搰愳〸㔹づ愱搴挵㜶て昶晦㘱敡捤扢扣扤戱㙡搳戶摡愹慦昶晣㘰㡤攲捤㡥昴㈰㠹㠴㕦て㠲捦㡤㐶㥡㙦㠲〸慦㠰〸㍣㌷㌰㘴慥㈴㌲〵愱搴戹㜶㐷ㄶ㙥㝤敥愹扦㝥昰㡦㐹搷ㄴ捤㤹㜵敢挸つ㕢ㄴ㙦戸愴㈳ㄹ㈴晣㍡ㄲ㝣㔴㌶搳晣㉡㠸昰㙡〸㉦ㄵ㌸㉦搶㄰戲ㄶ㐲愹搳敤ㅥ㍣搰攵搹㑢㐲攱㥡〹攷㡥晡㉡戱敥㌲㌵㐵昱㙥㑦㝡㜰っㄲ敤㍡㉡㡦愵昵攳㈰挲挷㐳〴㥣㥤㌸㌷㑥㈰敥㐴〸愵㑥戰㝢㔱㔱㝢㥤ㅡ㤵㕡㌳攱㤱挳摥摥㝡敡攳晢晦㐱昱㜶㔳㝡㜱㌲ㄲ㝥㍣〴敦㤰㔳㔰挳㌸ㄵ㈲㝣ㅡ挴敥㐱㠳ㄵ㑦㡦搳〹㍤〳㐲愹㌵㜶㑦愲攷㥥㌹扤敦㤸敥㔵㔷扤晦摣㙤愳㘷慦㕣ㄵ攲㍤敦㐸扦㍢〹昷㑤捡ㄴ摣摣搶㐶搳ㄹ晢晥㠹㠳晥㡦㝢㝢搵昶摤搵㤴㔴敤晦晥敥ち㡤晣㈸㜷㔷挶㔹㘴晦㙣㠸昰㍡愶慡㌳㜵戸慤㕢㔵㔶㙣㥣挳散戹㄰㑡愵散摤戲㙤户㍤㕦㑦㑤㥢㍢攱散ㄱ㥦㍥㕥㍡敢㠲戸攲㔳㠸ㅣ㈰攷㈱搱扥〳攴㝣㥡扦〰㈲㝣㈱㐴攰ㄹ㡢㕢㡣㡢㠸扣ㄸ㐲愹攵㜶㐷㜶㍢㌳㜶摦㑥挷昵㤸㜹摢㈰戳挷㕢㍤摥㍣㑥昱㐹㐸㍡㜲㈹ㄲ敤敢挸㝡㥡扦っ㈲㝣㌹㐴㘰㐷㜰㝤扦㠲挸㉢㈱㤴慡戳㍢昲改㌳慡㐷摤昲㙢愶摥昵攵㤲㐵㈷昵昹摤攷㡡㑦㘳搲㤱慢㤱㘸搷㠹㝢つ慤㕦ぢㄱ扥づ㘲㘷摦换㠹㜱㍤㐱㌷㐰㈸戵搸敥挲〷昳扦摡㝢攵扥㘶攵扡搱㐷敦昴昴㕤昷扤愵㜶㐱戱㜴㘱〳ㄲ敤敡挲㑤戴晥ぢ㠸昰捤㄰〱㘳〷㉥㈷户㄰户ㄱ㐲愹㠵㜶㉦㡥改晥昸㉤㜵㈵昱㈹搷㉤扢㝦捡昲㔳晢㥦愹昸㌰㉡扤昸㈵ㄲ㝥㝢㈴㜸っ扤㡤收㙦㠷〸摦〱㘱扡㙦㝣㡤㍢㔹晥㉢〸愵慡散收㥢昷摦改㡢敥㑢愶㔷㙥㙡ㄸ㔲戴晡㤱敡㔷㔵㙦ㄴ㑢昳㜷㈳搱扥收敦愱昹㝢㈱挲昷㐱㜸㠷㜰ㅣ〹昷ㄳ戲〹㐲愹㘹㜶て㠶愴㤷㙦慣慦㜸㙥攲挵㈷㕥㕣㥥㥥㝤摥㜶搵〷挵搲㠳〷㤰㘸搷㙥㜸㤰搶ㅦ㠲〸晦〶㈲㘰㌷攰㌶敦㘱攲ㅥ㠱㔰㙡愲摤㡢㍦㠴扥㔹户攱ㄷ㥦㔵㥣昹㔵攱昷㌳ㅦ昹搷㜲戵ㅢ㡡㌹㜸ㅡ㥢㈹ㅥ㠳〸㍦づ㔱㌴㜹捤ち捣〵挴敡㡡攷挵昰挴摦㘸㍣挱攲㈷㈱㤴㍡搰戶㔵㕢扥攵㍦㐳攷㜶慤扣攰昲挶〳搷摦㍡昲〸戵㍢㡡挵愳愷㤱㘸㤷㐷㕢㘸㝤㉢㐴昸户㄰〱ㅥ攱㔴㝦㠶戸摦㐱㈸㌵捡敥挵搰ㅥ㡢㑡挷㕦扡㙥昲つ摦扥㝦㕡收攳㠵㙢扢㍥㡢攲戹昶㌳攲愴㔴㜴㌵㥥扡㕢ㅥ攸㐷㤴攱㐹㜰㐷㘶㌲㌰㤱ㄱㅦㅤㅦㅢㅦ㍥扣㙥昴戰攸挸㘸㘸〰捣敥攸㈳㌳慦捥㕤攳㡢ㅡㅡ敢㥡㔶换㌳昴ㅥㄵ搱㜴慣㘵搰ㅦ㙣㤷㔵㌴㌵㌷搶愵㜷昷㉦慣捥㐴㌳戱摤摣㘵㉤㐶㍣搵慡㌱挳㄰㑢㑢㝢晤摣搵ㄶ㐶ㄳ捤戱㠹㙢ㅡ慣攲扥慥㘲捣㉦㌴㉤つ㉥㥤㤲㡡慤捣㤶㝡㝡㌴ㄱㄳ㘰慢挴戶挷㑢慢挸敡㔷㜱㘵㝤㔳㍡搶㈸摤ㅢ㥣㥣搳㔰扢㍣㤶慡㡥㜱晡㉣㔶㈷慥敥捣㈲㝢㤲㘳㜰㔵㈳ㅣ挵戴㐵㕤㠹㔳ㅢ㥦扣㈶ㄳ㙢挴㌳ㅤ晡扢㈲㤶捡慣㥤ㅦ㕤㥡㠸敤㤲〳戱摡㐴㐱㥦ㅣ昵㤴愶摡收㜴㘵㔳㘳㈶搵㤴挸㉤㤹㔸户㉡㡡㠹㤵扡㔹㑤㜵㌱捣㡢ㄴ㜰换㔳㜹㥤㍡㈹㤵户慦摦㉤〵敤愶换㘴㐷㌸㜶㜱㕦散昳摥戹㠷㕤搹㍣㜸〷㉦ㄲ㌱ㅥ㤳昹㝢戵㘱㑣散搲捣愰㘰愰挳㈷捥㌵ㄲ㍤㌰ㄸ㉤㝤捣敥戹晦㉤㌸㍦扦愷敤晤攴㔵㤸㝣㥡ㄶ㙤慣㑢挴㔲慤捥㤴㉡昶挸㜸づ㈲㌴ㅣ㘷㜳㈰㝢〵㐰愸㌵㙡㙤㘸㜵㐳㕤愶㍥㕣ㅦ㙢㔸㔶捦㍢㙦捣愶ㄶㄶ㤲㕡捦㘶扣〰㤵昱㈲挵敦㈱㈲㤱扣昰㑢〴㠵㈳挶换㔶㍥㔴㠲晦摢㍦慤㤵㡦㕡㠶㑣愳㘱捥㌳ㅤ㑡攲㜶㌲摤愹㤳㥦㤷搳愲改晡って捦搶ぢ㘹敦ㄵ㡡㔷㈱㐲㝢㐱戴㌹㙢挶愷㡦〲㑥づ㜶㑢㑥㡡挵愳㤸㤲㤵戳㕢㐵㐳㐹㙢㤶㙦㔲㉣㕤㙢㜰㍡㜰㍡捥㤵㌵㘱愴㜰昲㜷㑤昲攸㡦慤挹㑣㡡㘶愲㥤㤳㤸㔸挴㕥㌲〰ㅡ㉣戵慣ㄴ㙢㜶ㄳ㥤慥ㅤ戱㜳戰㘰㑡搲㘱愵㡢㈸㉣㑢㌸㜱㜰扥攴㜵戲㘵敢㑥愰敦扣㌹つ扢て昴摣〹㐲捣㕢搶㑤㡤㌵捥㕦扢㈲㤶㈶扣㌰摣㉡㤵敥搳㡢挶慡㙡㤷㉥挸㌴㈴搲㘵攸改搴㔴㔳昳㡡ㅦ搳づ㙤ㄹ慦㐱攸㉤㌴㄰㐷昱㡥晢〴扡昲㍡慦攲扥愹愹挹㉢愴㌵㙡㡣㍤㈹㜸戴挲搸㜶晣㈷㥢昱㈶晥㡢戴㔶ㄶ㉡〵愲㍤㤳愹㈱攰扢㈶挱搰晣㔴㑣愶㠷ぢ㈵〳戶扢㈵ㄷ㌵愵㤶㉦㙤㙡㕡捥攳愹扢攴搲昵戱㔸㠶㔳慥㕤散㈹㘶㤹㑡㔶慡㔳愷㥣㤹㔱挷摣㙣㝦搸て扦〳搱㙤㘲㈲㔱慣㉤愶挳敦㐲搵〹㤳扦攱昷㤰㌸㠰愳㙥愲㜸昸戰ち㝢㝥慡ㄸ扢㘹㜵愶扥戸㍡㥡㕣㤱㠸ㄵて㍣㉣ㄶ㑤㈵搶づ㉡慥㑣㘱挹㈵㥡㈸慥㡣㈶ㄲ㘵㙢ㄲ改㌵慡ㅦ攸攱㠴收愶㌵㐷㡥㜸㘱捣戴捡㍢扥ㅡ摡慦攰挲慢愶慡扥㜶㠱㘷慥㜵㈰ㅡㅣ㠰㡦昱㍥㠴摡ㅤ㌰づ㍢㐸攷㙥挶〷挸ㅢㅦ㔲㝣〴㠱挱㐳㜶〷挶㡥㑦慣慣ㅡ㠴晦㌹㝥ㄸ㥦㔲㝣〶愱〶㐳昰散㌵晥ち愱㌷搵〳昶㜹㔰挸㡥摤ㄷ㙡敦㡥晤㍢戴ㄱ愳㤵㌲㌵〴〸敥㕣㠳㘴ㅡ敦㔲㤰㍡㔵〸挳扥〴㜴戶ぢ㍣㔳扤㐳㔱㑤〸昸㌷敢㠷〰昳㈷攰㍢戶昱㍤挵て㄰づ〲㜸㠴㈲慢㠶㐱㉤〴昰㥣㌷昲㈱搴〸愸㠴㠰㑥挸改㑤㝤昷㠳㠳㠰攱㔰㝢〹攸㑣㥢㐶㉢㘵㙡㈴敡昹ㄱ昰㈵㡣晢ㄲ昰㜷扢挰㌳搳㍣〶㤶〶戰ㄷ㈶扢晣㌹㘰晥〴昴㐰戱搱㤳愲ㄷ㠴㠳㠰㕤慣慣ㅡぢ㈳㐲挰慥〴昵㠶㔰〷㐰㈵〴昴㐱㑥㙦敡〳㈷〱晢㐳敤㈵愰㉦㙤ㅡ慤㤴愹㜲搴昳㈳攰慤㈰〲摥戴ぢ㍣㤳摣攳㘰㘹〰㝢戱㌷扢晣㝡㈰〱〳㔱㙣っ愲搸ㄷ挲㐱挰㄰㉢慢づ㠶ㄱ㈱㘰㍦㠲捡㈰搴〴愸㠴㠰愱挸改㑤扤攰㈴㘰㍣搴㕥〲㐶搲愶搱㑡㤹㥡㠸㝡㝥〴㍣ㅤ㐴挰㔳㜶㠱㘷㝥㝤ㄲ㉣つ㘰㉦づ㐲愳敡㠹㐰〲づ㐶戱㌱㥥㘲〲㠴㠳㠰ち㉢慢㈶挳㠸㄰㔰㐹搰㈴〸㌵ㄵ㉡㈱㘰㌲㜲㝡㔳て㍡〹㤸〲戵㤷㠰改戴㘹戴㔲愶愶愱㥥ㅦ〱扦ち㈲攰㑥扢挰㌳慦㍦〳㤶〶戰ㄷ昳搸攵摢〳〹㤸㡦㘲㘳〱挵㐲〸〷〱㠷㕡㔹㌵ㄳ㐶㠴㠰挳〸㍡ㅣ㐲捤㠶㑡〸㌸〲㌹扤愹つ㑥〲㘶㐱敤㈵愰㠶㌶㡤㔶捡㔴ㄵ敡昹ㄱ㜰㐵㄰〱㤷摢〵㥥㈵㠵㜹戰㌴㠰扤愸㘷㤷搷〷ㄲ㜰ㄴ㡡㡤攵ㄴ〹〸〷〱㡤㔶㔶㔵挳㠸㄰搰㐴搰ち〸戵〰㉡㈱㘰㈵㜲㝡㔳㍦㜷ㄲ㌰ㅦ㙡㉦〱捤戴㘹戴㔲愶ㄶ愲㥥ㅦ〱愷〶ㄱ㜰㡡㕤攰㔹搱㌸っ㤶〶戰ㄷ挷戳换㈷〵ㄲ㜰㈲㡡㡤㤳㈸㑥㠶㜰㄰㜰慡㤵㔵㠷挳㠸㄰㜰ㅡ㐱愷㐳㈸㉥㘵〸〱㘷㈰愷㌷戵挶㐹挰ㄱ㔰㝢〹㔸㐷㥢㐶㉢㘵㙡㌱敡昹ㄱ搰ㄸ㐴㐰搲㉥昰慣愵㉣㠱愵〱散挵挵散昲昲㐰〲㉥㐵戱戱㥥攲㌲〸〷〱㔷㔸㔹ㄵ㠵ㄱ㈱攰㑡㠲慥㠲㔰戵㔰〹〱㔷㈳愷㌷戵搴㐹挰㔲愸扤〴㕣て㝣挴㘸愵㑣搵愱㥥ㅦ〱㠷〶ㄱ戰挸㉥昰㉣攵㉣㠳愵〱散挵慤散昲㠲㐰〲㙥㐳戱㜱㍢挵ㅤ㄰づ〲㝥㘵㘵㔵㍤㡣〸〱㜷ㄱ㜴㌷㠴㍡ち㉡㈱攰ㅥ攴昴愶㘶㍡〹㘸㠰摡㑢挰㈶摡㌴㕡㈹㔳换㔱捦㡦㠰㡡㈰〲㈶摡〵㥥㤵愴㐶㔸ㅡ挰㕥㙣㘶㤷挷〷ㄲ昰㌸㡡㡤㈷㈸㥥㠴㜰㄰昰戴㤵㔵㑤㌰㈲〴㙣㈱㘸㉢㠴㕡〹㤵㄰昰㕢攴昴愶挶㌸〹㔸〱戵㤷㠰㘷㘹搳㘸愵㑣愵㔰捦㡦㠰㈱㐱〴っ戶ぢ㍣㉢㔸捤戰㌴㠰扤㜸㤵㕤ㅥㄴ㐸挰ㅦ㔰㙣扣㑥昱〶㠴㠳㠰户慣慣㕡〵㈳㐲挰ㅦ〹㝡ㅢ㐲慤㠱㑡〸㜸〷㌹扤愹㘲㈷〱慢愱昶ㄲ昰㘷摡㌴㕡㈹㔳㙢㔱捦㡦㠰㕤㠲〸搸搹㉥昰㉣愰㜱ㄹ㙣〰㝢昱ㄹ扢摣㌳㤰㠰扦愱搸昸㥣攲ぢ〸〷〱㕦㕡㔹㜵ㅣ㡣〸〱㕦ㄱ昴㌵㠴㍡〱㉡㈱攰ㅦ挸改㑤㐵㥣〴ㅣて戵㤷㠰㙦㘹搳㘸愵㑣㥤㠸㝡㝥〴攴〵ㄱ戰晤㝢敢ㅥ搹戳㜶㜷ち㉣つ㘰㉦昲昳搱攵敦〱昳扦ㄵ㉥㐰戱ㄱ愲〸㐳㌸〸㈸戴戲敡㔴ㄸ㈹愱㈱㐶戶ㄹㄱ〸㜵㍡戲㐲㐰ㄷ攴昴愶扥㐶ㅢ搹㠷愱搳愰昶ㄲ㔰〴㝣挴㘸愵㑣㥤㠱㝡㝥〴㝣㘲晢改㜹ㅡ晣搸㉥昰㉣ㄹ㥥〵㑢慤㑣攸收慣搲昵〲㌶㘷㐲户㙢㝣㑡㐳㈲ㄳ㑢挹㥣㕤㔱ㅣ晦㔹㔱㕥㤲敦挶㜹捡㔴戴搶㡡㥦敡ㄵ慦挴㔴㈵挲捡㌲㙢㕢㈶㙦㍤㔳愵搶㑣攲晦㑤〸晦攴㈶㠴㘵㍡㌸㘷㔲戸㤵〹㔷ㅣ㌴慥㈹攱搶挱㡥㠳愸㉦づ㌱摦改ㅢ㌹愴捡㘰㌹昷㈰㈳摥㍤搷㈴戱㜳㔹扣昳㈰㈴㝡㔸昰㐴㌱て㜶敦㐱捡㑡㠱㤳戲㥣㜷晤扦㈹㙤㜷昰慦㌵愵摤㥢㈳㘱ㅦ㡡摤㈸㜶愷搸〳㐲晤搹ㅥ㘶㝦〹昲㌸㔱戴愹㔳㕥ㅥ慦㝡㜹㐶㍦㘲晡㔳ㄴ㐳㌸㠶搹ㄲ㘴挳㝢㐲ㄴ改搰㠵㘲敢㄰㡢㈸㜵㌶㙡㤶戰昶㕥㈸㌷㑡㈱扡敥つ㌱㝢㕡㉣㠱攵㤱ㅦ㉢攰㌶㜴づ㥡㘸㝤㐲ㄷ挷㑦て㠰㜶㐹㔶慦㙤慣慤㑦㌵㌵㈲散㤹昳捣ㄳ㙢ㄱ戱㥡㔶搱㜰㜲㘶㔳㘵㜳㈶㥣㥣搶㠰晦扡㈶攷挵㔶挴愲㤹㑡㉣㝦㘱ㄲ㝢㈶挲㌱㘴㡡㝡㝡摤㥡晦㥦㔳搸㜹〵㜰㈱㑦㘱㜷攸㔹㙣攵㍥㝢慤挹㘴㥢摥戲㐹㑤㠸㝥㡥㐹攰㌷㘹て㠷戱ㅣ昱ㄳ㥣愳捥㌳昶㐱敦慥晤晢慤〷㤶㕥㝤攷㜶晢晦ㄳ㌰昹㈷㥢戱づ㑥㝢慦挴晢愲㑡愴戵㌲㜵㉥敡㘵慦挴攱愱挰㜷挲㘱㘰扣㐷づ㥦て扡ㅡ㍦㘷ㄷ㜸㈲㐵捥㐷㌵戹ㅤㄹ〹㐳㙡㥢㝤㥥㐰㤹扢ㄹ愳㔱㙣㡣愱ㄸぢ攱㌸㑦づ戰戲敡〲㔴㈸挱挷㈸㈷攸㐰〸㜵ㄱ戲㜲㍢㜲㄰㜲㝡㔳㑦愰㡤散敤挸㠵㔰㝢㐹㤸〰㝣挴㘸愵㑣㕤㡣㝡㔹ㄲㅣ㜳戳て〴ㄱ昰㙢扢挰ㄳ愱戲ㅥ㤶㠴㠰改散昲晤㠱〴捣㐰戱㌱㤳㘲ㄶ㝢搷㌲㌹㕤㘵㘵搵㘵㌰㔴㐲㜷收㄰㌴ㄷ㐲㕤㠱慣㄰㌰て㌹扤愹摢㥤〴㕣づ戵㤷㠰㠵挰㐷㡣㔶捡搴㤵愸攷㐷挰㡤㐱〴摣㘰ㄷ㜸㈲㘳慥㠱㈵㈱愰㠶㕤扥㉥㤰㠰㈸㡡㡤愵ㄴ戵散㕤ぢ〱㌱㉢慢慥㠵愱ㄲ扡ㄳ㈷㘸ㄹ㠴扡ㅥ㔹㈱愰ㅥ㌹扤愹昵㑥〲慥㠳摡㑢㐰〲昸㠸搱㑡㤹扡〱昵晣〸㌸㌷㠸㠰㜳散〲㑦㕣捥㑤戰㈴〴㌴戳换㘷〷ㄲ戰ㅡ挵挶ㅡ㡡戵㄰づ〲㡥戱戲敡ㄷ㌰㔴㠲㡦㜱㉣㐱挷㐱愸㕢㤰ㄵ〲㡥㐷㑥㙦敡㈴㈷〱㌷㐳敤㈵攰㘴攰㈳㐶㉢㘵㙡㈳敡昹ㄱ戰㍡㠸㠰㔵㜶㠱㈷㈴攸㌶㔸ㄲ〲搶戱换㤹㐰〲捥㐵戱昱㜳㡡昳搸扢㤶㈳攰〲㉢慢㙥㠷愱ㄲ扡㜳㈱㐱ㄷ㐱愸㍢㤱ㄵ〲㉥㐶㑥㙦㙡戹㤳㠰㍢愰昶ㄲ㜰ㄹ昰ㄱ愳㤵㌲昵㉢搴昳㈳㈰ㅡ㐴挰ㄲ扢挰ㄳ㤴㜴て㉣〹〱搷戳换㐷〶ㄲ㜰㈳㡡㡤つㄴ㌷戱㜷㉤〴摣㙣㘵搵扤㌰㔴㐲㜷㙥㈱㘸㈳㠴扡ㅦ㔹㈱攰㔶攴昴愶ㄶ㌸〹㘰㌸㤳㤷㠰㍢㠰㡦ㄸ慤㤴愹㑤愸攷㐷挰㡣㈰〲づ戱ぢ㍣㌱㔱て挲㤲㄰戰㠹㕤㥥ㄶ㐸挰〳㈸㌶ㅥ愴㜸㠸扤㙢㈱攰㘱㉢慢ㅥ㠲愱ㄲ扡昳〸㐱㡦㐲愸㠷㤱ㄵ〲㌶㈳愷㌷㌵摥㐹〰挳愹扣〴㍣〹㝣挴㘸愵㑣㍤㠲㝡㝥〴㡣づ㈲㘰㤴㕤攰〹挷摡っ㑢㝣㌰㌵㥥㘵扦㥦愳㜸㥥攲〵㡡ㄷ㈱㔴㤹㑤捡㍢㐰㜱つ愳攵ㄶ昲㈵㘲㕥愶㜸〵挲㐱捡㙢搴昱ㄶㄲ户㡣㡦愱㕡〹ㅢ㜸㥤捡㌷㈰搴ㄳ挸昲ㄶ㉦捦㜸ㄳ搹挰晢㠴挷㠹㜸〹㠲户つ㠴㜳㌳摥㐶㤵㠸搱㑡㤹㝡ㄲ戰ㄶ㜲㠶〲㙦摤㈳散ㅥ㐴捥㙥㜶㠱㈷扥㙣ぢ㉣挹搱昱㈱㡣愸摥㌶ㄱ散㐶捥㘶㝣捣㌶㍥愱昸ㄴ挲㐱挴㕦慤慣摡ち㝣〹㍥挶摦〸晡ㅣ㐲㍤㠳慣ㅣㅤ㕦㈰愷㌷㔵㠴㌶戲昷〸扦㠵摡㑢挰搷挰㐷㡣㔶捡搴敦㔰慦㠵㠰㜷㘹攵㍤〸ㄵち㈲愰挰㉥㜰㠷戶㠵㥥㐳戵㜶㠴㈴㜵㘱㔳昱㠵つ戱搵㡣愱攸ㅥ挷㜷挱㉡㥢搳㤹㈶〹昸攸ㄶ㥦搴㌴扢㈹㌳愹㈱扤㈲ㄱ㕤摢㌳㙥㈷ㄶ搵挷ㅡㄱ㡥㤵㐲㔴㤶㑢搷戴㘲㐵慣捥㠸㔷㌷㌵愷㙡㘳搳㈷晤ㄴ挲戵攰ㅦ㜸㤴㐸慤㝣㠵慤㘳ㄱ㐸㜹愸㠹愳〴㕢㕥攸〵ㄸ㜴〷㤲㌸㥥慡㕢㈶㜰㑣〰㡢㕡ㄸ㥤摦㤰㐹挴扡挴愵㕣搲㠵㜱戰㠸ㄸ户扡捥昱昹昵〸戰㤸搴㉤㍥㌵搵㔰㤷㘸㘸㡣㜱㘷㘰㔲㠸㕦戰㥢ㄹ㕢㠶㜸戶㌹㑤改〶㝥昹慦㕢㝣㝥㉡摡㤸㕥挱搰㥣摡戵㍤㜲㜲昲㠰ㄴ㡡㔷㌴㌴愶搱㡣散㐵愶㡢攲搵昵㑤慢昱㍤搴收㘴攳搴攸㡡昴㑦㘲慦㘰㔴戲㌷搹㌵㉡㕦攵攷慢挲晣挲㡥敥㥦昰昷㌸挷㜶㙤昹㕥㔸㌱㡥搵㑣慡㘱㘹㌳㐹㤳㤶㐶㐰ㄶ㔰挸㝥捣ぢ扤㠸㔴㉢㤳㈳㥣㈲戱㈳つㄹ㐵挷晥收㝣〹挰㌷愰㉢晢〵㕦㑥㡢ㄸ㍦愰㑢㕤户㐳ㅣ㌲㜵挱昴㤶昸搲晦敡摢戲愱摦挳戲晢㤱搳㝤昴㘵挳昹㜶〶戸扢㜵ㄸ㔱挷愳ち㘷㈷㡥〶收摣㠷㘶㈴㉥ㄸㅥ愵摤㕢㤲㔳㄰ㄱ搶㌵㍥㌳扡㌴㤶挰攴㐲㌲㥡改㙥㘵㌸㔱㤴㡣㈶搲㜶㔹㘵㔳㌲ㄹ攵㘱挷㐳戶扡㌶㥡㠸ㄵ挶㈷㌶㘷㥡昰㐵㑢㈳づ㈱挷愶慤㡡慥㠱㉡扡㐶㔴㕤攳昳ㄸ攰㉡㘹摡㙡㕡ㄶ㑤㌵㘴敡㤳つ戵㠵捣㌰〸昵㈷㜱扣㘲っ㈹〰㤹㝡搳攳㠹㝢捡挳㝡昸挷敥㉥挳〴っ愹攳敥挷㔱㥤慦挲昸愷㍡ㄸ晦㠸搱㐷㉥㉡㠶挲㕣㄰攷搹㘵㌸㤲扥㝣㈱㜱㐳㐸㝥㜱〲づ㔱ㄹ愰搴换〴攰㘳攴〳捥〴㍦〵慦㐰戴ㅡㅣ搷ㄹ㠰挸捣愶㘸摤ㄴ㑣㑢㌷愵㍡摢摦敥㉥挴慥攵㜰㤳㌲ㄹ慥㔸㠹㔸㉣㐴搶慥㙡愸㡢愵ち愹愸挶㌴㑥〱〳ㅤ挳搶㍥挴㈳㝥愷扣㔰愸㑢愱㕦㕢搳戵慤扤散㈰㌰攷户攳愷㝢散㝦㌶㜷晦昱攸ㄴ摣㤲换ㄴっ攳晢敦昴改㔵㈸改㡦ぢ挰㙦㔳ㅢ㘱㠸搰㙢㈸㜴敦㥢摣挸㐱挴ㄷㅡ〰ㄵ挸昷愲ㄹ搳㔸㠸昸㍦〹㠶っ㠹㈳㕤ㅣ㐱㡣㘱㉢㝥戱㔰㝦搹㍡㕣㡤愳㍣㔶ㄷ戱挶㔸㑥㘲攱敡㤰㤷㥦㕦㠰㕤ㅤ㜶慦ㄷ㜸㥡㠵戱㘴㜵㑣愲ㅢ㔵㍦㜴㈱摣ㄹ㍤摥㠳㈷ぢ散搷戸扦愹㈰㕦㌴㜶摦㔲㐵㈲㠶扣つ㈰愲摥㠴〱捤〴て㔰㥢慡〸㤹攸〲愱摥㠷㤲昷〴㡥㉢㤸晡〰㔹㕥挵㄰挰挵㠳㠹㥢㙢㜴㔴ㅦ㐲挷ㄱ搲攸㐶㈳ㅦ㈱挵㠱㈷㝢㈰ㄶ㐱摢昶㠱昸〹㙢攰㘳㤸㌴㘲㘷搴愷㐸攸㉥㈳愹扢扣ㄳ㌰㐶て〲㍦昳〷昴㈴愰ㄷ〱㥣ㄶ攵ㅥづ敦㡣摣敥㠱捣攱㥢㝡㍥挴敤㡡㍡戸换晤扢愳ㄱ〷㜱扤搹㐸ㅦ㌶昲㙦〰摣挴㝤〷㕤ㅢ挴㝤て㠸㄰户㍢㡤晣㠰㕣づ㜱㝤愱㙤㥢㌸㤲㈵挴昵愳ㄱ搸㤰てて㌲ㅦ攲晡〳㘳ㄴㄳ㤸敦てㄸ㐰㐰〹〱㥤〰㄰攲昶㐴㉥㤸㌸㝣㡢挲㠷戸㔲搴〱㜱㡣挵搳扤㜰㄰户㌷ㅢ搹㠷㡤㌰㙥捥㑤ㅣ㠳攵㠴戸昰㐰㐰摡㜳㥤㔶っ戱ㄳ㐲〷搱㜸㉦攴㜲〸ㅤっ㙤摢㠴㌲㈶て㝦昸愲㍢㡤㘸㐲ㄹ㤸愷㕤㠱㑥ㅦ㠹晢〱㘳㤴ㄱ挸愰㍤ㅦ挰㔰〲㠶ㄱ挰㌸㍥㈱㜴㌸㜲挵晡㐸昴晤摥ㄵ扦㘳敥挳敡㐸㔴〴慢っ昰搳㉤㌹㔸ㅤ挵㤶㐶戳㈵〶攳戹㔹㘵〴㥥㜵㌸㤲㔵搹摣攷㌱攳昳㠴扤戱㌴挲㐰扤ㅣ昶づ㠰戶㙤昶ㄸ搰㠷㍦捣㤷搲〸ㄲ昲㘱㔴㥦敥㌲摢戶㠷㥥〳㠱㌱づ㈲戰捣ㅦ㌰㡥㠰㠳〹㘰㄰愰戰㌷ㅥ戹㌶搸挳㌷愶㝣搸㥢㠸㡡㘰㡦搱㠱扡㉢づ昶㉡搸㔲㈵㕢攲㔳戰㥢㍤㠶敦㔹挷攴㈴㐰摡㜵㑣㡥㐷㔵㘱㜵㌲㡤㑦㐰㉥㠷搵愹搰戶捤㙡〵慡攱て摦戲愷ㄱ㈴攴㔳〹愹㕤㠱㑥戳㍡ㅤㄸ攳㄰〲ㄹ㐶攸〳㤸㐱挰㑣〲ㄸ㔹㈸慣捥㐲慥㐴ㅦ㤳㐱摦㥥挵㜷挰㝣㜸慤㐲㔵昰捡愰㐳摤㤶㠳搷㌹㙣㙢㉥摢㘲㠰愰㥢搷昹搰戵㜱㔴㌲㘶㔰昸慢愶ㄱ〶て收昰户〰摡戶昹㘳㤰㈱晥㄰㝣㐸㈳㐸挸㠷㤱㠶扡换搰㘹晥ㄶ〱㘳ㅣ㑡㈰愳㄰㝤〰㠷ㄱ㜰㌸〱っ㑣ㄴ晥㡥㐰慥㡤愳ㄲ㕦挵昶㘱㙦㌱㉡㠲扤ㅡ㐷㑢づ昶㡥㘴㑢㌵㙣㠹搱㠵㙥昶ㄸ㔲㘸戱ㄷ㜸㙤㘶挰愱戰ㄷ愵ㄱ㐶ㅥ收戰㔷ぢ㙤摢散㌵愲ㅡ晥昰㤵㝥ㅡ㐱㐲㍥っ㔳昴㈱㈷〶㡣ㄱ㈷㤰㈱㡣㍥㠰㘵〴搴ㄳ挰愸㐶㘱慦〱戹攰㑢っ扥㍤敥㐳摣㜲搴〱㜱㡣㜴搴㡤㌸㠸㑢戰㤱㈴ㅢ㘱㔴愲㥢戸ㄳ愱㙢攳戰㍢〹㄰㈱慥㠹㐶㑥㐶㉥㠷戸㤵搰戶㑤ㅣ㈳ㅢ昱㠷ㄷ〰搰㠸㈶㡥攱㡤扡换搰改挳㉥つ㡣挱搷㍤㈹㠶㍥晡〰㥡〹㔸㐵〰愳㈱㠵戸搵挸つ搰愷慤晦愵㠴㕦㜹昷愱㙦㉤㙡㠲㍥挶㐹敡愶ㅣ昴ㅤ捤愶㡥㘱㔳ㄷ〳攰愶㡦㠱㡣㙤ㅣ㜷っ㜳ㄴ晡㡥愳ㄱ挶㍢收搰㜷〲戴㙤搳挷戸㐸晣攱扤〱㌴㠲㠴㝣ㄸㅣ愹扢っ㥤愶敦㈴㘰㡣㤳〹㘴攰愴て攰ㄴ〲㑥㈵㠰戱㤴㐲摦㘹挸〵ㅦ㜷昸收戱て㜱㘷愰づ㠸扢摥搱㠸㠳戸㌳搹挸㔹㙣㠴戱㤰㙥攲ㄸ〰搹〶㜱っ㡦ㄴ攲搶搱挸ㅤ挸攵㄰㜷㉥戴㙤ㄳ挷㜸㑡晣㘱㔵㠳㐶㤰㤰て㠳㉡㝤㜸㌹てㄸ攳㝣〲ㄹ㜰改〳戸㠰㠰ぢ〹㘰っ愶㄰㜷ㄱ㜲挱挴昹摦扤㕣㠲㍡㈰㡥㜱㤹扡ㄱ〷㜱㤷戲㤱昵㙣㘴㌳〰㙥攲ㄸ㌸㈹挴㠵㉦〳愴㕤搷摦㈷㔰㔵〸扤㥣挶ㄹ㜷㤹㐳攸㤵搰戶㑤㈸攳㌳昱㠷愰㕣ㅡ搱㠴㌲㐸㔳扢〲㥤㍥ㄲ慦〶挶戸㠶㐰〶㜰晡〰慥㈵攰㍡〲ㄸ搳㈹㠴㕥㡦㕣㥢搷㕦晦㠷㤴ㅢ㔱ㄵ扣㌲摣㔳户攵攰㜵〳摢扡㠹㙤㌱㌴搳捤㉢攳㌱摢㌸㈰ㄹ慤㈹晣摤㑣㈳っ摢捣攱㙦㈳戴㙤昳挷昰㑥晣㈱㐲㤸㐶㤰㤰て㘳㍣㜵㤷愱搳晣晤ㄲㄸ攳㌶〲ㄹ晦改〳戸㥤㠰㍢〸㜸〷〰攱敦㑥攴㠲て㐸晦㑢敦㕤愸〳攲ㄸ㌰愳ㅢ㜱㄰㜷㌷ㅢ戹㠷㡤㌰愴搳㑤摣摦愰戳㠸ぢ扣㥤㘶㤴愷㄰㜷ㅦ㡤㌰摣㌳㠷戸㑤搰戶㑤ㅣ挳㐲昱㤷㘷晣㥡㐶㤰㤰て㘳㐳㜵㤷愱搳挴㍤〰㡣昱㈰㠱㕦晢〳ㅥ㈲攰㌷〴㌰㤴㔴㠸㝢ㄸ戹㌶㙥㕣晣慦扦㡦愲㈲搸㘳㡣愹敥㡡㠳扤捤㙣改㌱戶挴㜸㔰㌷㝢〵搰㔹散昱㜴㤶㙤〴愴㘳捡㔵㤱ㅡ㘱敦〹ㅡ㘱慣㘸づ㝢㑦㐱摢㌶㝢㡣㈹㐵晦昲㡣愷㘹〴〹昹㌰戰㔴㜷㤹㙤摢て㈳㕢㠰㌱戶ㄲ挸愰㔳ㅦ挰㙦〹㜸㠶〰挶愱ち㝢扦㐳㙥㑦㝤晤つ扡㙤づ戸〲㍦㡢扡㈰戰挸搱㤸㠳挰攷搸搸昳㄰㈱㐶㝦戵㌲㡢㡢㈰ㄹ㐷㡣㘰㜷搸っ挷ㄷ㌴㌶㘴㌰挱捡㡥㑤㘹挸㘰慡愸㙢ㅣ〲㐹〹收摢㑤㈶㕥ㅤ㤵〶㘷ㄷ㜵晡㝢㡢㜲㔶㜹晡㜹换㥤换㍥㝢昹ㄴ㕢ぢ㐲㡥㜵愰戶㐰戲㌰攴搳挷㥦搲㑡㤱戲㠲扢散挵㈲㔵ㅡㅣち改攰㥤ㄳ晤晦挵扡㤲摣㡣㘰搵㤶㠷㡤挲㍦㑣散晤ㅥ㘹㉥㌳昵㘹昳㄰㜱㐴㠶㜲㝥㌴挲愵㈶㑢搷捤づ㍤㥥摥㤸挶㐴㙤挴捥㘱ㅡ扥扢㥤慣㙡捥攴㤴㐴搷昴戴㑢昰㐵摣慡㐶㉣㥥搴攲㝤㜰㍦㤱㤹㜷昸㘶㉤ㄲ挹㈴㝡〷ㄷ昰㘰㠴㥢㘳扥ㅣ㑢戲㉦搹㕣㌳〴戳㍤㠱戵㐵戰搴㡤㜴㘷攳㙤ぢ㤹㥢ㄵ㡢㌶捡㕥挰ㅢ㤰昰〲㈴㔹㑤㥤ㄳ挳㔲㈸㕥戴㤹㠸昵㤴ち搹慣捣㌲ㅢ昱㠹㑢搳㔸㤹换㜰挹挵㑥挹㠹㙥挴攷挵ㄲ㔱扥㌵〳㉢㈴㜶㙡㑥㙤〶㘱攴㔹〳㝣㈳挶㑦㘷て㠱㤱〲㝢㉦㈹搹㑦攱㔶挶户㕣㈷㜸づ㜵㜰慦㘲散㡦换昶户昱敡㡡换戹㙤ㅣ㥦愷ㄳ昶㝡敤敥搸戹慤㉣昴㘱慣㜵㐶㐱昳㑣敡愹㠳昳慤ㄱ㑥〶慦慥㕡挷搵挰㙥㕣戹㑤㘵昰摡ㄸ扥㈳慣㠸愷㑥〲换㈵㤹〶㉣㝣㈵搶㜶㡦摢敦㤵㤴㔵㌳㍤㘶换攲搹㑦㘲㝦ㄵ昰㡡㘹敤慢㔶㜸戱㐹㤹㡥㤷ㄴ敢搷㠸㜴㝣昹摣㜸ㄹ㘷㥡っ㜶戰ㄱ㌱㕥戵捦㍢〶㍣户㍢攴㍣㠲摥昷㘸昹挲㠴扣扡ㄶ㐳㥢㐷挵㌱㡤㜱挳㤵㍡㙡㕤捥㌸〷㙣㘶搳捣㈶㉥扦㍢㔴搳ㅡ㉣搵㑦㘲㍦挱㑦㙢㌷㠵挳㔸㍢散攰ㄹ㐲㈳ㄸ昵㐶捡昶㠴㉣愷㈱㍦ㅥ㌷㐴っ㘶㔰晤戰〷慣扢戶㜵㠲挴愱挱扢戶㝣ち㕣㠶〸改て㠸摣戵晤〱㝢㑤㌱昴摣扡㙢戳昶愷昱〶戴㙤摦戵㌱㐴㥤㠷㥤昱㈶㡤㈰㈱㥦扤愰昵戹㈹㝢ぢㄸ攳㡦〴㤶晡〳摥㈶攰ㅤ㠸㄰挳㤶摤〳㑤㘰〴㌶㉡攴㠵㤲㕣慦㉢㑣㜲摤ㄲ愷㘹ㄸ慦㍣㐱㠴㌹搶㍥挳㕤ちㄹ愱㙤扣ぢ搴戳摢戶㡤〳㌶㑦㌱挴㔹㜷㌰っ㠵㝤㕢昹ㅥ摢晦ㄳ㠴㘲㈸戲晢㑥㤸昱挷㙤摣〹㌳㍡㔹㌸㝤㥦㐶ㄸ愶㥣㜳㈷晣〱戴㙤㜳㝡〰慡〹愷ㅦ搲〸扢换て㘳㥡㜵㤷㤱搷㕤晥〸ㄸ攳㘳〲て昴〷㝣㐲挰愷〴㌰〴㕡敥㠴㍦㐳慥捤〷㔸晦挵愲扦愱㉡㙥㠴ㄹㅤ慤㍢攳戸ㄱ晥㥣㙤㝤挱戶ㄸ挹散收㡦攱换㙤昰挷攰㘶攱敦㑢ㅡ㘱㤴㜳づ㝦㕦㐳摢㌶㝦㔵愸㈶晣晤㠳㐶挸ㅤ㍦っ㠹搶㕤㐶㕥昳昷㑦㘰㡣㝦ㄱ挸㜰㘹ㅦ挰㌷〴㝣㑢〰㈳愸㠵扦㝦㈳搷㈶㝦晥ぢㅢ摦愱㉡昸㘳㜰戵㙥换挱摦昷㙣敢〷戶㔵〳㠰㥢扦㈸㜴ㄶ㝦㠱捦戱㡣㡤ㄶ晥㜸捦慢ㄸ㈴㥤挳ㅦ㔶戲㜷㠰扦ㄸ慡〹㝦㥤㘸㠴摣昱挳㠸㙡摤㘵攴㌵㝦㜸㘱ㄶ扥㈳㐸㈰愳慤㝤〰㘱〲㍡ㄳ挰〰㙣攱慦㄰戹扥晡㐹捣㜷㈶搴㙦㌲㉦㠲㕡愰㡥㘱搹扡㤹㕤㕡晡搱㠵捤㜴㘵㌳っ愱㜶㔳挷戸改㌶愸㘳㔴戵㔰搷㥤㐶搶㈲㤷㐳㥤〹㙤摢㠷摥㌱愸㈶搴敤㐴㈳攸㥤㝣ㄸ㡢慤扢っ㥤愶慥〷㌰㐶㑦〲㡦昳〷昴㈲㘰㘷〲㡥〷㐰愸摢〵戹㌶愶〰晣愷㐲㝢愳㈲搸㘳㑣户敥㡡㘸慣㄰㡣㍥㐸ㅢ扢㐱㈸挶㕦扢搹㘳搰戵挵㕥攰摡〵㐳戲㠵扤㍤㘸攴㍣攴㜲搸敢〷㙤摢散㌱㠶㕢搸敢㑦㈳㥡㍤〶㜲敢㉥㍢搸㉢〶挶ㄸ㐰㈰㠳扣㝤〰㈵〴散㐹〰攳扥㠵扤扤㤰敢慤て㍣㜷㐴㠶摦㌱户㌷㉡㠰㌵〶㠲敢ㄶㄸ摡㘱㕦㉥昶㘱ぢ〳搹挲昵〰戸㔹㘳愴㜶ㅢ慣㌱㡥㕢㔸摢㤷㐶㙥㐲㉥㠷戵㈱搰戶捤ㅡ〳扦㠵戵晤㘸㐴戳挶攸㙦摤㘵〷㙢㘵挰ㄸ㐳〹㘴㘴戸て㘰ㄸ〱挳〹㘰戰戸戰㌶〲戹攰昹㍡晦㜱㙥ㄴ敡㠰㌸〶㤰敢㐶㐴㘳ㅤ㙥愳㤱㌶挶㐰㈸〶㝢扢㠹㝢〰扡㌶㑥㔶挶㝦ぢ㜱晢搳挸㐳挸攵㄰㔷づ㙤摢挴㍤㡣㙡㐲摣㠱㌴愲㠹㝢〴㕡摤㘵〷㜱〷〱㘳㡣㈳昰㔱㝦挰挱〴㡣㈷㠰㐱收㐲摣〴攴摡㌸㔹晤㤷㘹㉢㔰ㄱ散㌱晡㕣㜷㐵㌴ㄶ㝢㤵㐸ㅢ㤳㈰ㄴ㈳挵㌹攵㘴㑦㌷㑣㈱挸㥥㙥㤸㡡㌴敦昲ㄸ㐷捥㈹〷扤攵㍥㈸㑦戳㔱捦〳挱㠷㘵搲搰搶㠳㤷㘲㐰㍡ㅦ扥昲㡣改愸摥㜲昷㍦挳㌶挶㔸㜵㍥〱ㅣ搳敢㡥愹敦ㅤ扤㘱晣㠶ㄵ攳㈲慦摤戸㜹晣扡ㄵ㐵ぢ㕥戹ぢ㑦㜴昶㍤㉡㠳搶慤晤晣戸昴づ㙤㡦㐰挲㜹㡦捡㤰㜶搹捦戳㘰㕢㌱戶摤摡捦昶㍤㙡ㄵ戴㙤敦㘷挶挰换㝥㥥㐳㈳㤶㤳㜸〱ㄲ戴㥡㕣㌶㙦㥦搳㜳㠱㌱收ㄱ昸㠶㍦愰㥡㠰昹〴扣〹〰敦㔳㡤〵挸㘵㙦㉤摦㜶㔴㜳摣㕡㉥㘴戵㐵慣昶㈱〰敥㐳㥥㘱敢㙤ㅣ昲っ㙡ㄷ㉡づ愳ㄱ㐶户攷ㅣ昲㐷㐰摢㌶ㄵ㡣㠲ㄷ㉡㝥㐶㈳㥡ち㠶挲晢㔰戱ㄸㄸ攳㐸〲㍦昷〷搴㄰戰㠴〰㐶捥换㈱ㅦ㐵慥㡤㐳摥晦挶戲ㄶㄵ㜱挸㌳愴㕥㜷㐵㌴搶㈱㕦㠷戴ㄱ㠳㔰㍦〰㈰ㅥ挴㤹戳㍤〸㈹摣㌳戹攳〲㍤㌱㥢㘲㉦捥攸捤敡捣摡〴㈲㘶㤹㘴㥣愰㤵攲㤳〳愶搴愰㐳昴㘲㔳ち㑦搳〵敥㙦㐰㘷敢㍥㡢㠶扢昴㜲扤昲㔳慡戱㠴挱愱愱换晦攳㝤慤㘵戶㍥㍢摥昲晥㍦搶攱ㄶ慥㐷ㄷ㝢捤㙡愸㑤㌵愵㥢攲ㄹ扣〸慦㌱㕤捣㔷愸挶昱㌸㍤㌱戴ㅥㄶ㝤摢愴㘳〵㡤晣㤵㤷㔵㝣愵㘰㘴㜹㘳搳敡㐶改㑤㈸捤㌷挹ち㕦㥤㍢戳ㄹ㍥㘴换戶㈷挸㌳昳㐱ㅢ㉢ㅢ㐷㐱㜶敢㘴㜶㐲㥥㥢㔹愰ㄳ㈱㥤〸摢㠹㤰㠱挴㡥挶㐲搲戶㕡慡㙡㔵㥤㡡ㄵ㜴敥散㤹㝢昵挴㔰㘶㕦昸ㄸづ昳㍡ㅢ扡〴㉥扢㈷㙣晤㉢攵㌲捡捡搸〹㜸㝦ㄳ扡㘰㈴㈱㈲㘶〴ㅤ愷ㄳ攱㐶㘴㜷慡慣愸挹晤扤㥣㜰ㄳ搴㕤愱㤶改㠴㜹㜸捦㙢㜸〵㌴摤愱㜱挴㡣㥢㕤㙣㉢挶㑡ㄴㅡ㈵㙣㘳〰㠴敡〶扤昰㥣㠱㥥〹昹ㄴ㔱换捦㍡㌸挲㈳〲〵〸愸〰㠴㝢㔴㥤〵つ昷㙡敥㕥㌱㔱㠱〸㘳つ㈴昶捡㑥挸㜳㌳㝢攸㐴㑦㥤攸㘵㈷搴慥㐸㜰捦愸㌳㘰㡥慣㠹昷㐷挳㠰㜱っ㐴挴散㡤㐲㠲つ㝡㙦搰㔷㠳敥㤹㝤戴晥〴慡〶ㄱ㌱㄰㐲敤㑥㘳捣㥤っ㝤搶㥦扥搴昲㜳ㅣ㥡昰晡㜳っ戴㕥㝦晡愱〲㡣攰㌵㔱㤰昰愷㍦昲摣捣㘲㥤ㄸ愰ㄳ㈵㜶㐲㤵㈲㈱晥慣㜵晡㜳㈶晢㜸ㄶ㐴挴摣ㅢ〰㠲摤晥散愳昵攷ㄲ㍢㡣㠸愱㄰㙡㄰昴攲捦昹搰㘷晤ㄹ㑣㉤㍦㑤扥晥㈴㝤晤ㄹ㠲ち㌰㠲㜷㐸㐱挲㥦晤㤰攷㘶㤶改挴㔰㥤ㄸ㘶㈷搴㐸㈴挴㥦攵㑥㝦㉥㘵ㅦ搷㐳㐴捣㔱〰㄰散昶㘷戴搶㕦㐹散㔸㈲挶㐰愸戱搰㡢㍦搷㐰㥦昵攷〰㙡昹㠹晡晡㔳攳敢㑦㌹㉡挰〸㕥ㅥて〹㝦づ㐴㥥㥢㜹㤰㑥㡣搳㠹㠳敤㠴㥡㠸㠴昸戳搸改捦〶昶昱㈶㠸㠸㔹〱〰挱㙥㝦㉡戵㝥㈳戱〷ㄳ挱㈹ㄹ㌵ㄹ㝡昱攷㌶攸戳晥㑣愵㤶㥦㙡㕦㝦收晡晡㌳つㄵ㘰〴敦㠱㠷㠴㍦搳㤱攷㘶ㅥ愲ㄳ㌳㜴㘲愶㥤㔰㔵㐸㠸㍦㔵㑥㝦敥㘶ㅦ敦㠱㠸㤸㜳〰㈰搸敤捦㕣慤摦㐴散㘴㈲㈶㐱愸㙡攸挵㥦〷愱捦晡戳㠰㕡㝥㈶晢晡㔳改敢捦㐲㔴㠰ㄱ㝣愱ㄱㄲ晥㉣㐲㥥㥢㜹愸㑥ㅣ愶ㄳ㠷摢〹戵ㄸ〹昱㘷愲搳㥦捤㌰㘰㍣〶ㄱ㌱㡦〴㠰㘰户㍦㌵㕡晦ㄴ戱㌳㠹㤸〱愱愲搰㡢㍦㕢愱捦晡㔳㑢㉤㍦㘳㝤晤ㄹ敤敢㑦ㅤ㉡挰㐸㥥戱つㄲ晥挴㤰攷㘶挶㜵㘲㤹㑥搴摢〹戵ㅣ〹昱㘷愴搳㥦攷搸挷攷㈱㈲㘶〲〰㠲摤晥㈴戵晥㈵㘲慢㠹㤸〷愱㥡愰ㄷ㝦㕥㠵㍥敢捦㑡㙡昹ㄹ攴敢捦㍥扥晥愴㔰〱㐶昰㤵㑡㐸昸㤳㐶㥥㥢㤹搱㠹㘶㥤㔸㘵㈷搴㕡㈴挴㥦㔲愷㍦㙦戱㡦㝦㠴㠸㤸㐷〳㐰戰摢㥦㘳戴晥㍤㘲昹ㅡ㍥㠳㉦昵㔳挷㐱㉦晥扣て㝤搶㥦ㄳ愸攵㘷㜷㕦㝦晡昸晡㜳㈲㉡挰〸㕥㠱ぢ〹㝦㑥㐲㥥㥢㜹戲㑥㥣愲ㄳ愷摡〹㜵〶ㄲ攲捦慥㑥㝦㍥㘱ㅦ㍦㠵㠸㤸㘷〲㐰戰摢㥦戳戴晥㜳㘲愳㐴㉣㠱㔰敢愰ㄷ㝦扥㠴㍥敢捦戹搴昲搳捤搷㥦㉥扥晥晣ㅣㄵ㘰㈴捦昸㈷㈴晣㌹て㜹㙥收昹㍡㜱㠱㑥㕣㘸㈷搴㈵㐸㠸㍦㠶搳㥦㙦搸挷㙦㈱㈲收愵〰㄰散昶㘷扤搶㝦㑦㙣㍤ㄱ换㈰搴攵搰㡢㍦㜹㈱㉢㈱㍥㕤㐹㉤㍦摢晦敤㜷㍤晤ㅥ㕡敦昵昴㉡㔴㠰㜱㝣㘷〶愶攰捦搵挸㜳㌳慦搱㠹㙢㜵攲㍡㍢愱㙥㐴㐲晣昹て㑣㘶敦て挲㌰㘰㜴㠶㠸㤸ㅢ〰㈰搸敤捦㑤㕡摦㠵㔸扥昳捥㘸㠴㔰㌷㐳㉦晥㜴㠷㍥扢㝦㌶㔲换捦摦㝤晤昹摣搷㥦㕢㔱㐱晣改〱㔳昰攷㤷挸㜳㌳㙦搳㠹摢㜵攲づ㍢愱敥㐲㐲晣昹慢搳㥦㕥散攳捥㄰ㄱ昳㙥〰〸㜶晢㜳㡦搶昷㈱㜶ㄵㄱ捤㄰敡㍥攸挵㥦㍤愰捦晡戳㠹㕡㝥晥散敢捦㝢扥晥晣ㅡㄵ挴㥦㘲㤸㠲㍦て㈰捦捤㝣㔰㈷ㅥ搲㠹摦搸〹昵㈸ㄲ攲捦㍢㑥㝦㑡搸挷㍤㈱㈲收㘶〰〸㜶晢昳㤸搶敦㐳散㜱㐴昰晤㜶敡〹攸挵㥦㝤愱捦晡昳ㄴ戵晣扣攲敢捦㑢扥晥㍣㡤ち攲㑦ㄹ㑣挱㥦㉤挸㜳㌳户敡挴㙦㜵攲ㄹ㍢愱㥥㐵㐲晣㜹搱改捦㌰昶㜱㌸㐴挴㝣づ〰㠲摤晥㍣慦昵愳㠹㍤㤵㠸㔳㈰㐲㉦㐲敦㝥ㄲ㜰㝣㍦搲ㄱ扡挱敦扢㤹㡥㜸ㅡ㜹愶搸㈹㍥户㌹㥡挰㡦攰㔵㘱㔱㌷㐳搵㑦㘱㈹戰挰㕡㕡㙦昳㜱㑡㕣㌸㘲㌱㥦㙡摣ㅣ攴㍥つ搹扥挹㍢昳㍢戶戰ㄸ〹㙤挵ㅥ摢戱㔶㜸㔸戵㍣挵戲㜷摣愳ㄱ攳〰敥㘱捣㍤晤ㅥ㔹㌹〶换愱挸ㅥ㠳㉦㘹敤㠱搰敡㉤昴㌲戴㍢扥㙡㑤㘳㍤昱㠴㙢晦〴㉦扦㑥㍡㌸㠱〵晣ㅤ昸昶敥㐱散换慢㝥㝤㔰㝦搰摡㠳敤晥㈲㡦㜹㈰㙡昹㜹捣㜱捥㠴㈷〰ㄲ昸愸慥ㅥ昵㍤㤱摥㠴ㄵ㌹㤱㉡㔰ㄹ㈷搲㕢戴㡦捤晣愳㑥扣慤ㄳ敦搸㠹愲㜷㤱攰攳㈱愷㤲㝥搴捤㝣て㤶搹㑡戸ㄲ扤昱㜹ㅥ㥥〴㜵敥昳昰㘴㘸摣捦挳㝦戲慤ㄸ㔳㔰㈸㍦ㄶ㈶㍦ㅢ愶摥㠷㕥昶晤㜴攸戳晢晥〳㙡昹戹摦挱㘵换昳昰扤扥戴㝤㠸ち㐲摢㉣㤸〲㙤ㅦ㈱捦捤晣㔸㈷㍥搱㠹㑦敤㠴晡ㅢㄲ㌲晥摣つ㤳搹敢㕤ㄵ晢㌸〷㈲㘲㝥づ〰挱敥昱攷ぢ慤㥦㑦散〵㐴㥣て愱扥㠴㕥晣㔹〴㝤搶㥦慦愹攵攷ㄶ㕦㝦㝥攱敢捦㍦㔰㐱晣㌹〲愶攰捦㍦㤱攷㘶晥㑢㈷扥搱㠹㙦敤㠴晡づ〹昱㘷㠳搳㥦挵散攳㤱㄰ㄱ昳㝢〰〸㜶晢昳㠳搶㉦㈵㤶㉦㠸㌲搶㐳㐸㔰㥣昸ㄳ㠳㥥〹㔶㔶昹攸㤷昸㜳㠵慦㍦㤷昹晡挳㘵㐲昱愷〱愶攰㑦〱㌳搸㑣㉥ぢ㑡㈲慣ㄳ㕣〷攴愶戸㤸㈷晥㕣敡昴㘷㌹晢㤸㠰㠸㤸㕣捦㘳㤷挲㐹㘴㝤㡥㑥晥愲㜶敥搱搹〴㡤晢攸散㙡㕢㌱㔶愰㔰㝥㐱捤戸㠶捤㜷㠷㕥扣㑦㐳㥦摤㥢㈶戵㘸㔴㥤攳敢晤搹扥摥㜳愵て㝦㜹挶㙡㤸㠲昷㍤㤸挱㘶㜲㘵㑦ㄲ扤㜴㠲㑢㜹摣ㄴㄷ攳挴晢㌳㥤摥慦㘵ㅦ㡦㠶㠸㤸㕣㡦愳昷敥扤戹㥢搶ㅦ㑦散㉦㠸戸㠹〶㘵搵㡤戹㤳愰捦敥捤㝥㐰㡢㍦挷晢晡㜳慣慦㍦㕣㝢挳㕦㥥㜱ㅡ㑣挱㥦㘲㘶戰㤹㕣㙢㤳㐴㠹㑥㜰㜱㡤㥢摡ㅢ〹昱攷㘸愷㍦㘷戰㡦㘷㐲㐴㑣慥㤴㠹㍦摣㥢〶昷㥤挱摤㘵づ搴晡㜳愸扡ㅤ戶っ扥〹㑡挹㝡ㄸ㜳攷㐱㥦摤㍦㐳㠰ㄶ㝦㔶昸晡搳攸敢捦㝥愸㠴㍦扣ぢち愶攰㑦ㄹ㌳搸捣愱㍡㌱㑣㈷戸散挵㑤㡤㐲㐲晣㐹㌸晤戹㠴㝤扣ㄴ㈲㘲㜲〱换㙦晦㡣搱晡㉢㠸攵慢㤸㡣㝢㘸㔰㤶愹㤸扢ㅡ晡慣㍦攵㐰㡢㍦㑢㝤晤㔹攲敢てㄷ慢昰㤷㘷㕣て㔳昰㠷ぢ㔳摣㑣㉥㑥㐹攲㘰㥤攰㙡ㄴ㌷㔵㠱㠴昸㜳愴搳㥦ㅢ搹挷つ㄰ㄱ㤳㑢㑡㝥晥㑣搲晡㕢㠸攵㥢㤵っ扥愷㐹㑤㠱㥥㜷㘴ㄱ戵〰ㄶ㜹挷挰摡ㄱ攳㌶㕡挳㤵㥦慢㑦㜴搳戸ㅤち㑥㐵昲愳愶㘹慤昳捡慦戸㠸挴慢扦㜱㈷戰㡡㡢㐸㔲㌳〷㌳㑢㙢敦㈲〶戶搸㥣慡愲ㄶ㈹㌵ㅢㅤ挸捥㐶昲捡㉣戳慢㌳愱昵㍥㍤捤㐱㈵晣攵ㄹ昷〱〷晥戸攰挳捤攴愲㡦㈴戸挲㈳㠹昹㜶愲㠸ぢ㍣晦㥢㡢昰㐲㔸愶㉦〶㉦挲〶㉦戹〶慦戲㈶㔷㡡㐴晦〰㔵㡦ㄱ戱ㄹ㐲挹攲て㜳扦㠱㥥㐴挸㠷㡢㍦㐲㐴愵㤳㠸㝡㘸㠵㠸㠹扥㐴㜰〹㠸〸㘳㌳㑣㠱〸㉥昷㜰㌳㡦搴〹慥敦㠸㘶㠹㥤㔰㕣愵㤱〳㘹㍣㑣㘶㉦慢㡦戳㡦㑦㐰㐴捣㍡〰愴摦慥㘹㘶慥摤㠸㝥ぢ戱㝣〹㤳戱〵挲㡣㐳㡦㍦挴敡㑢㈷㐲㕣㠸㌸㌰㌸㐲摢㌱ㄳ㍦ㄸ㠱㡣㌹㍦〸㌷ㄹ㍦昰挶戰㡤扣㑥㜸㙤㠵昵戲㠷㠲晣昲㡥搹攲つ㌷挳㔷昹〹㡤㠶慦晦㠵ㅤ敥愱㤶扢㘴㕡散㡦㡦戱つづㄷ㈵攰㉥敦散㕣㜷㜷㠸攳戳戶〹搶㝦㠵昶晦愶晤㝦慦〹㐵㐹㕤㜳戱ㅡ㜰攱挴搰扢㈷戸㕦摥㘵慦扡㍥晡搹摣㕦昷㍢敤搳扢挶㑦㝢敦㘸慣挷扥㌸㕥㜱攱愲ㄴ㜶摤扦㈹㌴っ㙥扥㠱昷㝢㜹㕥愳㍤搴㉥㜰晦愸㤲㤹㠱㈵晣攱㠷搶㘴攷㈹慥㔷㜰〷慡晤㔰㠳慣㠹愳㉦搳搱愳愱敥㤸愳㕣扥㤰㥡敤㜶㤴㉢ㅡ㝥㡥づ戴晤昱㌸扡㡦㕤攰晥昱㈴昳㘴㔸挲ㅦ㘶昸㉣㐷㑦㐷㐶ㅣ㉤㜵㍡晡ㄶㅤ㍤ㄳ㐵ㅤ㜳㤴敢ㅡㅤ㜳昴㕣搴昴㜳戴㌸挸搱晥㜶㠱晢㐷㤲捣昳㘱〹㝦〸㠲戴ㅣ扤ㄸㄹ㜱戴慦搳搱昷改攸愵㈸敡㤸愳㕣昰㘸搵㔱ㅥ戰㜳㝦晤挸愳㍡㜰挰ち㜲㝤㘹扣攲ㅡ㠸㥦愳扤㠳ㅣ摤搵㉥㜰晦ㄸ㤲㜹つ㉣攱て敦㡡戳ㅣ扤〱ㄹ㜱㜴㘷愷愳㥦搱搱つ㈸敡㤸愳㕣〹改㤸愳㕣ㅣ昱㜳搴っ㜲戴挸㉥㜰晦攸㤱㜹ㅢ㉣攱㉦捦昸搲㜲昴㔷挸㠸愳摤㥣㡥㝥㑤㐷戹摡搱㌱㐷戹㐴搲慡愳㔶㈸挸㤳昶㘰昴㤸ㅤㄲ昲挲㜸挵㔵ㄳ㍦㐷ぢ㠳ㅣ敤㙣ㄷ戸㝦摣挸㝣㄰㤶昰㤷㘷晣摢㜲昴ㄱ㘴挴搱㤰搳搱敦攸攸㘶ㄴ㜵捣㔱慥㥤戴敡㘸攰愱换攵ㄴ㍦㐷昳㠲ㅣ摤晥慤㌵ㅣ扢㝦挴挸摣ち㑢昸挳㙢愰搰㤳㙥㥤搴㌶㘴挴搱敦㔱㈳㍢敡ㄶ愰戰㠸敢㈳ㅤ㜳㤴㡢㉡慤㍡ㅡ㜸㜹攱㍡㡢㥦愳摦搸晥㜸㐶摤㝦搹〵敥ㅦ㉢㌲㕦㠵㈵晣攱㠷㈵㉣㐷摦㐰㐶ㅣ晤㠷搳搱慥㜴㤴ぢ㈷ㅤ㜳㤴慢㉤慤㍡ㅡ戸㐷戹〰攳攷攸ㄷ㐱㡥㝥㙥ㄷ戸㝦㤴挸㝣ㅦ㤶昰㠷搷㈴㔹㡥㝥㠴㡣㌸晡㔷愷愳扤攸攸㈷㈸敡㤸愳㕣㠶㘹搵搱挰㍤捡㤵ㄹ㍦㐷㍦ち㜲昴㐳扢挰晤攳㐳㈶搷㜲昰㠷㔰㔳换搱㝦㈲㈳㡥晥挵改攸ㅥ㜴㤴㑢㉤ㅤ㜳㤴敢㌳ㅤ㜳㤴㑢㌶㝥㡥扥ㅢ攴攸㍢㜶㠱晢㐷㠶捣扣㤰敤㘸㠹攵㘸〱昲攲攸ㅦ㥤㡥敥㐵㐷戹〶搳㌱㐷戹㜰搳慡愳㠱愳㉥搷㜲㑡戹ㅦ摥愱㜸㤷攲㍤〸昵㠷㈰㐷㕦戳ぢ摣㍦㈶㘴㜲昵〷慣攱户〲㉤㐷戹㠴㈳㡥扥攲㜴㜴〸ㅤ攵攲㑣挷ㅣ攵㡡㑥慢㡥〶ㅥ扡㕣攴㈹㘵昷㕣㡥扥㄰攴攸昳㜶㠱晢㐷㠳捣㍤㘰㐹ㅣㅤ㘱㌹㕡㡣扣㌸晡慣搳搱㔱㜴戴〴㐵ㅤ㜳㜴㑦㕤㌳攸㕥㌷㜰㌰攲敡㑦愹㡦愳㕢㠳ㅣ摤㘲ㄷ戸㝦ㅣ挸攴㝡㤱㌸㕡㙥㌹捡㐵ㅦ㜱昴㈹愷愳〷搱㔱㉥攷㜴捣㔱慥〱㐹捤㈰㐷〳て㕤㉥ぢ㤵晡㌸扡㌹挸搱㐷敤〲昷㡦〰㈹慥㔲昰搹捣愸㐰㑦昸㙣捡㡦㔹づ慤戸㕦〹㉤㥥㡡昵㌴㠴㍡㐸挳戳ㅡ挲戹㔲㈰昰挹〲㔷ㄵ挸ぢ㕢て㍡搹㥡㡡㐲挵〹昲㔲戶㈷挷攲㔰㍣愹㕡㈷摤㝤㐱㍤扦搷㉥㜰晦㘰㠲挹㈹㜵㘹㜴㤶搵㈸攷挵愵搱扢㥤㡤㔶愱戰愸ち㐵昸㕦㍥昸㑦㙦㍢昰㠰挹㘹㜲愹搹敥㕤挴㤹昳㔲戴攴㍥改㙥て㜲昴㌶扢挰晤挳〸㈶攷摡挵搱〵㤶愳㐷㈰㉦㡥摥敡㜴㜴ㄱㅤ攵㔴㜸挷ㅣ攵晣㜹挷ㅣ㕤㡡㥡愵㍥㡥摥ㄴ攴攸〶扢挰晤〳〸㈶㈷攱挵搱挵㤶愳㥣㐹ㄷ㐷㙦㜰㍡㕡㐳㐷㌹㐷摥㌱㐷ㄳ扡㘶搰ㅥつㅣ㕤㌸㝢㕥敡攳攸搵㐱㡥㕥㘵ㄷ戸㝦攸挰攴㝣扢㌸ㅡ戳ㅣ攵愴戹㌸㝡㠵搳搱㘵㜴㤴搳攱ㅤ㜳昴㘸㕤戳摤㡥㜲㕡扤搴挷搱㑢㠲ㅣ扤搸㉥㜰晦愰㠱㜹ㄲ㉣㠹愳㐹换㔱捥愶㡢愳ㄷ㍡ㅤ㙤愲愳㥣㈷敦㤸愳㥣㕣㤷㥡㐱㡥〶㕥ㄸ捦㐱捤㔲ㅦ㐷捦つ㜲昴ㅣ扢挰晤挳〵㈶㘷攸挵搱㘶换㔱㑥戳㡢愳㘷㍢ㅤ㕤㑤㐷㌹㠱摥㌱㐷㌹敢摥㌱㐷慦㐰捤㔲ㅦ㐷㑦ぢ㜲昴㔴扢挰晤〳〵㈶愷敥挵搱攳㉣㐷慦㐷㕥ㅣ㍤搹改攸〹㜴㤴㌳敢ㅤ㜳㤴搳昱慤㍡ㅡ㜸㡥㜲㠶扥搴挷搱攳㠲ㅣ㍤搶㉥昰晣㄰挱㙤戰㈴ㄷ挶搳搰㤳散㠵㤱㌳昹攲晥改搰ㅡ㘷㐰㜴换㔷㌲㘵捦㐶㜳㉥㡡㥣愴ㄷ攸㔹㐴㜵㔲㥣㘹ㄷ愶㔶㌹㤹㕡㠷㐲挵改敤搲㙣慦㕢㉥㡡㉢㠳㝡扤挲㉥㜰晦㐲㠰昹ㅢ摤攸〵㔶愳㥣搵㤶㐶ㅢ㥤㡤㕥㠴挲愲挷㔱㠴晦攵㠳晦昴戶〳ㄷ㐵㑥㜲㑢捤愰ㄳ㉥㜰昷㜰摥扢ㄴ㉤戹㉦㡡つ㐱㡥搶摢〵㥥㕦〲攰㑣㜹㕢扦〴挰㉦つ挴搲昲〶ㄹ扥搳㈲ㄴ攷搷ㅣ扡挴㉤㌵㈷户攵摤㈱〹昹㡥㐰㔷扣戴㍢戵㍣㤶㥡㠹昷搳攳㔵摤搵つ㐹㍢㌰ㅥ敦慤攷㜷慡昵㙢愱つ挹戱㜲㌸㕥㤵挲㝢愲㍢挷愷愷昱㜶㡣扡挲攴㥣㘸〶㍦㠸搸昸㔳〸愹挱挲㌶摦㔸㠴捤㝡㤷户敦ㄷ㈶昸㑤〸昷户换ㅤ挱㐴㉤㝣攸㌷㈴攴昳㕤摦ㅤぢ愸〹㕦㡥〳挶昹ㄶ戴㍡挷ㅢ散ぢ㔴ㅣ扢搹㕡愴㍡㌱㙦扢昴ㅢ㙢㘵挶㤵愸㈳捦㘵㜲㈲㐲㐴㡣慢愹攲㍢敥慣㉦㝢㠵戶攱㌰㜰㍢挷慦戰㑣愱昷愱搵つ㜵㤹晡㜰㝤慣㘱㔹㝤〶㕦㔵改愲扦㘲挲ㄶㄴ愷敢㜹ㄴㄹ散㕡㠱㕡攲摢㠵敢扤㕤戸㌱户ぢ㡡㌳晢散㠶摥搴ㅢ戹㠶て昷㌵㝣戳搷昰㐶㤷攱户摣㠶晦㘴ㅢづ晦ㄲ挸㘰㌲攷晢㌶㜸扢户挱㍢㕤つ㜲㐶㍢挷ㄳ㑥ぢぢ㐵㙣戰㐰捤昶㌵㝣㡦搷昰㝤㉥挳㥦戹つ㜳ㅡ㤶㠶挳㥢㠰っ昶㘴㥡㙦㠳て㜸ㅢ㝣挸搵㈰㘷㜲㜳㍣昹户摤愰㘱㜹㔲攱㙢昸㔱慦攱挷㕣㠶扦㜳ㅢ收昴愳攳㈸㍡挸搷昰㔳㕥挳㕢㕣㠶㌹㔳㤹搳㘳㑥昷㌹戸ㅦ攳㙢昸㜷㕥挳捦扡っ㜳㘶㌰挷㌰愷搷ㅣ㍤ㅥ收㙢昸㐵慦攱㤷㕣㠶㌹ㄳ㤷㘳㤸搳㔹づ挳晢晡ㅡ㝥捤㙢昸㜵㤷㘱捥㝣攵ㄸ收昴ㄱつ㠷摦㐴㈲昸㘸搹换户挱㍦搲晡扢㍣㌹㜹㌵㤷㐱攴ㅤ慡㕡〶ㄱ挵ㄹ愸㥣〶㌹㡤攳昰愴㥦慦攱㍦㝢つ晦挵㘵㤸㌳㍥㌹㠶㌹㙤㈲㠶慤挳戰户慦攱㡦扤㠶㍦㜵ㄹ收っ㑢㡥㘱㑥㔳㠸㘱㔲㔴愰㝡昸ㅡ晥㥣㔶摥戵㔸戰愹昸㍢㔵づ㉡㌸愳攱㌴㙣㜲㕡㐰敥㘲扥㈲昲㙢㡡㝦㐰㐴ㄴ㘷〶攴捥㈲㠲戶㌸攱捥㉦㑣ㄵ攲㝢户㤳㔱㈰㝢敢㕦㐸戴晣㘶愷㝣㈹㉦㡤㥦㐱搱㕤晢㜴㐴㥦㤶愱晥㕢㘰つ摥昸㈸戹㙣㜱愸晦て㔵㡥慥㑤㐵㥥㕤㥢㝦昹㠳ㄳ扥ㅦ戹㜸愲攲㜳扦挳攷㝣㙤㌸捦㜹つ搹㑥㉢戹㍥㉢挴挶㍡つ㜳㡡挰改戳攲㜳戶挳昰㜷摦昸㕤㥣㐲戴㤲㙢戸戳换昰㈲户㘱㍥搷㡡㘱㙢昷晦搳搷㜰ㄷ慦攱㙥㉥挳㌵㙥挳戱㕣挳㕦昸ㅡ摥挹㙢戸愷换昰㌲户㘱㍥户㐹㡦慤㡢攴㈷扥㠶㜷昵ㅡ敥攳㌲捣㐷扣ㅣ㡥昹㥣攴㌰晣扥慦攱扥㕥挳晤㕤㠶㔷扢つ昳戹挴挱昱摢扥㠶昷昴ㅡ㉥㜵ㄹ㍥挱㘵搸㍣つち㌹ㄳ昶㈱㜲㈰挵㈰㠸㠸攲愳㠰㥣〹慦愲慤㤶㌳㐱愹㌳㜴挱㉢㜶㠱㝣戱㜰〸㉡㈹㍥ㄳ㐸㉦㜹㤲攴慢摦敢㕥收㥣ㄴ㐳搹㐶敥㐹㌱㥣㉡挷㐹戱づ搵㜳㑥ち摥昷㍢摣摦愶つ攷㥣ㄴ愳㘹㈵昷搸ㅤ敢㌲捣㐷〴攷づぢ㕤〹挵づ摦㉤㜲愸敤㘰㘴昲〱攸㠸攲㙤㥥㍣㝣㤵㌳〷㘳昲攱捤ㄸ扢㘱ㅣ㐸㉤敦挳〴㜳㤰ㄳ㜳戳挶㡣愳㤶户㔴㠲㌹搸㠹攱慤㤰搸ㄹ㑦㉤敦㠲〴㌳挱㠹攱㕤㡤㘰㈶㔲换ㅢㅡ挱㔴㌸㌱扣ㄱㄱ㑣㈵戵て㘹捣㈴㈷收㔱㡤㤹㑣㉤㙦㈷挴捥ㄴ㈷收㈹㡤㤹㑡敤ㄶ㡤㤹收挴晣㑥㘳愶㔳换㡢扣搸㌹挴㠹攱㐵㕢晡㌳㠳㕡㕥慦〵㌳搳㠹㜹㑤㘳㘶㔱换㑢慦㘰㘶㍢㌱扣㘴㡡㥤㉡㙡摦搱㤸㌹㑥っ慦㝥㠲㤹㑢敤㕦㌴㘶㥥ㄳ挳ぢ㤹㘰慡愹攵㌵㑣摡㥡敦挴昰㥡㈴㤸〵搴昲㜲㈴㤸㠵㑥っ㉦㍤㜲㠲㙤戴捦愳㠳㜰㐴ㄴ收㠷ㄵ㉦㐷㔲㜰㡢㕤㌰㑥ち㤴攲㈵㑡ち㙥戶ぢ挶愳挰㌸㥣㐶㜹愵㤱〶㡦㘰敥㍦挸㐹㠳㍦㜳㌶戸㕤㘳ㄶ㔳换敢㠵㘰㡥㜴㘲㌸晥㡢㥤ㅡ㙡㌹昴ぢ㘶㠹ㄳ挳愱㕣㌰㔱㙡㌹㡡ぢ㘶愹ㄳ挳㔱㔹㌰戵搴㜲㐰ㄶ㑣㥤ㄳ挳〱㔶㌰㌱㙡㌹戶ち㈶敥挴㜰慣ㄴ捣㌲㙡㌹㑣ち愶摥㠹攱戰㈷㤸〶㙡㌹攲〹收㈸㈷㠶愳㥢㔰㜷㠹㡢㙣㡥㜸㔲㜰戱㡢㙣㡥㠲㔲㜰㤱㤳散㐶㘸㡢㌸搶㜵〵昵㥤㕦挴慦户㙣敡昴㘷扣捣攳捦敡挶晣㉦昲昸㕥晦〴㠲昵ㄴ挷㌸改㔲ㄳㄲ㡡挳㥢㜴㘹㠵㥤㘰㐶㜱戸ㄲ捣㑡㙡㌹㔲〹㈶攵挴挸戰挱㥤㥣㠶㔶㙦㈶㠷てㄹ戳昹づ㌴捣挱挸挰攱㐱㜱〰ㄱ搴㉡ぢ㈵㐳㠷〷挵㈱㐴㔰㙢㉣㤴っㅥㅥㄴ〷ㄱ㐱ㅤ㙤愱㘴昸昰愰㌸㡣〸敡㔸ぢ㈵〳㠸〷挵㠱㐴㔰挷㕢㈸ㄹ㐲㍣㈸づ㈵㠲㍡搱㐲挹㈰攲㐱㜱㌰ㄱ搴挹ㄶ㑡㠶ㄱて㡡挳㠹愰㑥戵㔰㌲㤰㜸㔰ㅣ㔰〴㜵扡㠵㤲愱挴㠳攲㤰㈲愸㌳㉤㤴っ㈶ㅥㄴ〷ㄵ㐱㥤㙤愱㘴㌸昱愰㌸慣〸敡ㅣぢ㈵〳㡡〷挵㠱㐵㔰㍦户㔰㌲愴㜸㔰ㅣ㕡〴㜵扥愰㡡㌸㉡㉣〲㉡㝦㡤慡㕤㔲户㘴挹㌷㐵〵挵扢ㄵㅣ㍡愱敢攵敦㍥昳愷ぢ㕦晥搹戸て扦扢敡慡㤷摦扦㜰摢㜷扦㔹㍡㙥换つ㌷㍣㜹挸戵摢晥搴㈳㝥㕤晥晤摦捣扣敥搸攱换㡦㕤ㄹ㕦戰敦搴㘳て㍢㙡敥昰㌹㍢つ敥搴愹㜳攷㝤㝡㙥敤㍤搰㍣㜱攵慦搵㘳慦敦摡愸㘴愰㘱㌷㉥㐰㑢㍣㜲㉢昱㌱㌹攰㐸㌷㉥㤴㙥㈸ㄹ㙡㠸捡㌹㠰㌹攴〸敡㘲ぢ㈵㠳㡤〷挵㐱㐷㔰㤷㕡㈸ㄹ㙥㠸㕡㡦扣摥㑣づ㍢㠲扡捣㐲挹㠰㐳㔴㑥㡢ㅣ㜸〴㜵㠵㠵㤲㈱㠷愸ㅣ㕢ㅣ㝡〴㜵㤵㠵㤲㐱挷㘳㡢㠳㡦愰慥戱㔰㌲散㜸㔰ㅣ㝥〴㜵㥤愰㡡㌸㜲晣㑦㜷㠸っ㌵散挶昵㘸㠹㍢㠴㤷つ㤳㐳㡥㜴攳〶改㠶㤲挱挶搳㔹づ㍡㠲摡㈰㈸㔳㜳愷㌸挲挸㈸㜸㠴㍤ち㔶愰㉥㥦㠷㌸愸㐸挱攱慥〲㡥㈳㔲㜰㤸慢㠰㐳㠷ㄴㅣ敡㉡攰㘸㈱〵㡢㕣〵ㅣ㈰愴㘰愱慢㠰㘳㠲ㄴ㉣㜰ㄵ㜰ㄸ㤰㠲昹慥〲㥥昹㔲㔰敤㉡攰挹㉥〵昳㕣〵㍣扦愵㘰慥慢㠰愷戴ㄴ捣㜱ㄵ昰㉣㤶㠲㉡㔷〱㑦㕣㈹㤸敤㉡攰戹㉡〵戳㜲ぢ㑣㥥㔳戲㍦敥㐵〲㈳㍣捦㈶〱捥挸〱㉡挵ㄳ㐸ちづ挹㈹挸㔳㍣㘷愴㘰㝡㙥㠱愹て㜸挵昳㐵㄰搳㜲ㄱ㡡愷㠸ㄴ㑣㜵ㄵ昰慣㤰㠲㈹慥〲㥥〸㔲㌰搹㔵挰㘳㕦ち㈶攵ㄶ㤸㍣㐶挵挱㠷㤱㠰㠳㍣㍡〵㔸㤱〳㔴㡡〷愴ㄴ㑣捣㈹挸ぢ㤱㤹㔶㝥搲戵㘵㥥户㤰㐷㝢㤲㙦㕥收㡣㙦㈴㌹戹戱㌹㈹敦㠱〹㈷昹戳㥡㡤㍢搹㙦捤ㅤ㥣挵昴挸㙡戲搸敥㔹㤵搴改㘳晤㈸㘲㜴㘹㈲㐶挸攰ㄶ愳㍢扢㑢〴て㔷改㙤㕥㐹㜰挸扡敥㈰㠳挸ぢ搵づ〳ぢㄵ㉢ㄸ㥢挱〶ㅤ㔵㉤㈹挹㉡昲㑢慡㡣挷戲㠸㙣㑡㄰㈱㔶摤㠱收㌸愲㜴昰攱攷㜱戴愰搸㉡㥢㌲㥥㘰㑥㔴散昸㤳捣戱攳晣㐸ㄱ戵㑦㌹戴㈶㈱㜲慣㍣㡤〴挲㌶㔸㈸昹㉤㤲て㔱扤㕦㌰戱㤵晡㕤挲昲搶攱㌴㜹收昷㍤扡㈵慤㥦㠲㤴㐳㈱ㅤ㤲㥤敦㍤㌸㝡㄰㍥㌸〷ㅡ戱㔴㤴㐵㔶㌲㝢㤴㜴戱㡢㜸㔸戵昷㄰攱搷攷慣慦搰㠵晢〵㍢挳〶慣㈳㘴挷㔰昶攱戱ㄵㄴ搱㘹ㅣㅦ㉤㐹挹㉢㤲㐸〶㡤摦戶㘰㕡㤲㠲㈹㘲ㅤ捥㘰攱〱㠲摢㌷昶っ搷㌷摢㡢㠸㤴ㄲ昷ぢ攱扡晣㍦愳㔰㙡昰</t>
  </si>
  <si>
    <t>A</t>
  </si>
  <si>
    <t>B</t>
  </si>
  <si>
    <t>C</t>
  </si>
  <si>
    <t>G</t>
  </si>
  <si>
    <t>H</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</si>
</sst>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164" formatCode="0.0000"/>
    <numFmt numFmtId="165" formatCode="&quot;=&quot;0%"/>
    <numFmt numFmtId="166" formatCode="0.0%"/>
    <numFmt numFmtId="167" formatCode="&quot;&lt;=&quot;0%"/>
    <numFmt numFmtId="168" formatCode="&quot;&gt;=&quot;0.0%"/>
    <numFmt numFmtId="169" formatCode="&quot;&lt;=&quot;0.00%"/>
    <numFmt numFmtId="170" formatCode="0.00000000000000%"/>
    <numFmt numFmtId="171" formatCode="&quot;&gt;=&quot;0.00%"/>
  </numFmts>
  <fonts count="15" x14ac:knownFonts="1">
    <font>
      <sz val="10"/>
      <name val="MS Sans Serif"/>
    </font>
    <font>
      <sz val="10"/>
      <name val="MS Sans Serif"/>
      <family val="2"/>
    </font>
    <font>
      <sz val="10"/>
      <name val="MS Sans Serif"/>
      <family val="2"/>
    </font>
    <font>
      <u/>
      <sz val="10"/>
      <color theme="10"/>
      <name val="MS Sans Serif"/>
      <family val="2"/>
    </font>
    <font>
      <u/>
      <sz val="10"/>
      <color theme="11"/>
      <name val="MS Sans Serif"/>
      <family val="2"/>
    </font>
    <font>
      <b/>
      <sz val="13.5"/>
      <name val="MS Sans Serif"/>
      <family val="2"/>
    </font>
    <font>
      <sz val="48"/>
      <name val="MS Sans Serif"/>
      <family val="2"/>
    </font>
    <font>
      <sz val="11"/>
      <name val="MS Sans Serif"/>
      <family val="2"/>
    </font>
    <font>
      <b/>
      <sz val="11"/>
      <name val="MS Sans Serif"/>
      <family val="2"/>
    </font>
    <font>
      <sz val="14"/>
      <name val="MS Sans Serif"/>
      <family val="2"/>
    </font>
    <font>
      <b/>
      <sz val="10"/>
      <name val="MS Sans Serif"/>
      <family val="2"/>
    </font>
    <font>
      <sz val="9"/>
      <color indexed="81"/>
      <name val="Tahoma"/>
      <family val="2"/>
    </font>
    <font>
      <b/>
      <sz val="9"/>
      <color indexed="81"/>
      <name val="Tahoma"/>
      <family val="2"/>
    </font>
    <font>
      <sz val="36"/>
      <name val="Cambria"/>
      <family val="1"/>
      <scheme val="major"/>
    </font>
    <font>
      <sz val="36"/>
      <name val="MS Sans Serif"/>
      <family val="2"/>
    </font>
  </fonts>
  <fills count="18">
    <fill>
      <patternFill patternType="none"/>
    </fill>
    <fill>
      <patternFill patternType="gray125"/>
    </fill>
    <fill>
      <patternFill patternType="solid">
        <fgColor indexed="55"/>
        <bgColor indexed="63"/>
      </patternFill>
    </fill>
    <fill>
      <patternFill patternType="solid">
        <fgColor indexed="23"/>
        <bgColor indexed="64"/>
      </patternFill>
    </fill>
    <fill>
      <patternFill patternType="solid">
        <fgColor rgb="FFFFFF00"/>
        <bgColor indexed="64"/>
      </patternFill>
    </fill>
    <fill>
      <patternFill patternType="solid">
        <fgColor rgb="FFFF0000"/>
        <bgColor indexed="64"/>
      </patternFill>
    </fill>
    <fill>
      <patternFill patternType="solid">
        <fgColor rgb="FF21D71A"/>
        <bgColor indexed="64"/>
      </patternFill>
    </fill>
    <fill>
      <patternFill patternType="solid">
        <fgColor theme="9"/>
        <bgColor indexed="64"/>
      </patternFill>
    </fill>
    <fill>
      <patternFill patternType="solid">
        <fgColor theme="0"/>
        <bgColor indexed="64"/>
      </patternFill>
    </fill>
    <fill>
      <patternFill patternType="solid">
        <fgColor rgb="FFFFC000"/>
        <bgColor indexed="64"/>
      </patternFill>
    </fill>
    <fill>
      <patternFill patternType="solid">
        <fgColor theme="1"/>
        <bgColor indexed="64"/>
      </patternFill>
    </fill>
    <fill>
      <patternFill patternType="solid">
        <fgColor theme="5"/>
        <bgColor indexed="64"/>
      </patternFill>
    </fill>
    <fill>
      <patternFill patternType="solid">
        <fgColor theme="5" tint="0.79998168889431442"/>
        <bgColor indexed="64"/>
      </patternFill>
    </fill>
    <fill>
      <patternFill patternType="solid">
        <fgColor theme="5" tint="0.39997558519241921"/>
        <bgColor indexed="64"/>
      </patternFill>
    </fill>
    <fill>
      <patternFill patternType="solid">
        <fgColor rgb="FF92D050"/>
        <bgColor indexed="64"/>
      </patternFill>
    </fill>
    <fill>
      <patternFill patternType="solid">
        <fgColor theme="0" tint="-0.499984740745262"/>
        <bgColor indexed="64"/>
      </patternFill>
    </fill>
    <fill>
      <patternFill patternType="solid">
        <fgColor rgb="FF00FF00"/>
        <bgColor indexed="64"/>
      </patternFill>
    </fill>
    <fill>
      <patternFill patternType="solid">
        <fgColor rgb="FF00FFFF"/>
        <bgColor indexed="64"/>
      </patternFill>
    </fill>
  </fills>
  <borders count="33">
    <border>
      <left/>
      <right/>
      <top/>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medium">
        <color auto="1"/>
      </left>
      <right style="medium">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top style="medium">
        <color auto="1"/>
      </top>
      <bottom style="medium">
        <color auto="1"/>
      </bottom>
      <diagonal/>
    </border>
    <border>
      <left/>
      <right style="medium">
        <color auto="1"/>
      </right>
      <top/>
      <bottom/>
      <diagonal/>
    </border>
    <border>
      <left/>
      <right style="medium">
        <color auto="1"/>
      </right>
      <top style="medium">
        <color auto="1"/>
      </top>
      <bottom style="medium">
        <color auto="1"/>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right/>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style="medium">
        <color auto="1"/>
      </left>
      <right/>
      <top/>
      <bottom style="medium">
        <color auto="1"/>
      </bottom>
      <diagonal/>
    </border>
    <border>
      <left/>
      <right style="medium">
        <color auto="1"/>
      </right>
      <top/>
      <bottom style="medium">
        <color auto="1"/>
      </bottom>
      <diagonal/>
    </border>
    <border>
      <left/>
      <right/>
      <top style="medium">
        <color auto="1"/>
      </top>
      <bottom style="medium">
        <color auto="1"/>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style="thin">
        <color auto="1"/>
      </top>
      <bottom style="medium">
        <color auto="1"/>
      </bottom>
      <diagonal/>
    </border>
    <border>
      <left style="medium">
        <color auto="1"/>
      </left>
      <right style="medium">
        <color auto="1"/>
      </right>
      <top style="thin">
        <color auto="1"/>
      </top>
      <bottom style="medium">
        <color auto="1"/>
      </bottom>
      <diagonal/>
    </border>
    <border>
      <left/>
      <right style="medium">
        <color auto="1"/>
      </right>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style="thin">
        <color auto="1"/>
      </right>
      <top style="medium">
        <color auto="1"/>
      </top>
      <bottom style="medium">
        <color auto="1"/>
      </bottom>
      <diagonal/>
    </border>
    <border>
      <left style="medium">
        <color auto="1"/>
      </left>
      <right style="thin">
        <color auto="1"/>
      </right>
      <top style="thin">
        <color auto="1"/>
      </top>
      <bottom/>
      <diagonal/>
    </border>
    <border>
      <left style="medium">
        <color auto="1"/>
      </left>
      <right/>
      <top style="thin">
        <color auto="1"/>
      </top>
      <bottom style="thin">
        <color auto="1"/>
      </bottom>
      <diagonal/>
    </border>
    <border>
      <left style="thin">
        <color auto="1"/>
      </left>
      <right style="medium">
        <color auto="1"/>
      </right>
      <top style="medium">
        <color auto="1"/>
      </top>
      <bottom style="thin">
        <color auto="1"/>
      </bottom>
      <diagonal/>
    </border>
    <border>
      <left style="thin">
        <color auto="1"/>
      </left>
      <right style="thin">
        <color auto="1"/>
      </right>
      <top/>
      <bottom style="medium">
        <color auto="1"/>
      </bottom>
      <diagonal/>
    </border>
  </borders>
  <cellStyleXfs count="81">
    <xf numFmtId="0" fontId="0" fillId="0" borderId="0"/>
    <xf numFmtId="9" fontId="1" fillId="0" borderId="0" applyFont="0" applyFill="0" applyBorder="0" applyAlignment="0" applyProtection="0"/>
    <xf numFmtId="0" fontId="2" fillId="2"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106">
    <xf numFmtId="0" fontId="0" fillId="0" borderId="0" xfId="0"/>
    <xf numFmtId="10" fontId="0" fillId="0" borderId="0" xfId="0" applyNumberFormat="1"/>
    <xf numFmtId="10" fontId="0" fillId="15" borderId="0" xfId="1" applyNumberFormat="1" applyFont="1" applyFill="1" applyBorder="1" applyAlignment="1">
      <alignment horizontal="center"/>
    </xf>
    <xf numFmtId="0" fontId="7" fillId="13" borderId="25" xfId="0" applyFont="1" applyFill="1" applyBorder="1" applyAlignment="1">
      <alignment horizontal="right"/>
    </xf>
    <xf numFmtId="0" fontId="7" fillId="0" borderId="30" xfId="0" applyFont="1" applyBorder="1" applyAlignment="1">
      <alignment horizontal="right"/>
    </xf>
    <xf numFmtId="0" fontId="7" fillId="0" borderId="22" xfId="0" applyFont="1" applyBorder="1" applyAlignment="1">
      <alignment horizontal="right"/>
    </xf>
    <xf numFmtId="0" fontId="8" fillId="0" borderId="16" xfId="0" applyFont="1" applyBorder="1" applyAlignment="1">
      <alignment horizontal="center"/>
    </xf>
    <xf numFmtId="0" fontId="8" fillId="0" borderId="17" xfId="0" applyFont="1" applyBorder="1" applyAlignment="1">
      <alignment horizontal="center"/>
    </xf>
    <xf numFmtId="0" fontId="8" fillId="0" borderId="21" xfId="0" quotePrefix="1" applyFont="1" applyBorder="1"/>
    <xf numFmtId="0" fontId="8" fillId="0" borderId="31" xfId="0" quotePrefix="1" applyFont="1" applyBorder="1"/>
    <xf numFmtId="0" fontId="8" fillId="0" borderId="20" xfId="0" applyFont="1" applyBorder="1" applyAlignment="1">
      <alignment horizontal="center"/>
    </xf>
    <xf numFmtId="10" fontId="7" fillId="14" borderId="19" xfId="1" applyNumberFormat="1" applyFont="1" applyFill="1" applyBorder="1"/>
    <xf numFmtId="0" fontId="7" fillId="0" borderId="24" xfId="0" applyFont="1" applyBorder="1" applyAlignment="1">
      <alignment horizontal="center" wrapText="1"/>
    </xf>
    <xf numFmtId="10" fontId="7" fillId="0" borderId="19" xfId="1" applyNumberFormat="1" applyFont="1" applyBorder="1"/>
    <xf numFmtId="0" fontId="7" fillId="0" borderId="2" xfId="1" applyNumberFormat="1" applyFont="1" applyBorder="1"/>
    <xf numFmtId="0" fontId="7" fillId="13" borderId="19" xfId="0" applyFont="1" applyFill="1" applyBorder="1"/>
    <xf numFmtId="0" fontId="7" fillId="12" borderId="1" xfId="0" applyNumberFormat="1" applyFont="1" applyFill="1" applyBorder="1"/>
    <xf numFmtId="168" fontId="7" fillId="5" borderId="3" xfId="0" applyNumberFormat="1" applyFont="1" applyFill="1" applyBorder="1" applyAlignment="1">
      <alignment horizontal="right"/>
    </xf>
    <xf numFmtId="167" fontId="7" fillId="5" borderId="23" xfId="0" applyNumberFormat="1" applyFont="1" applyFill="1" applyBorder="1" applyAlignment="1">
      <alignment horizontal="right"/>
    </xf>
    <xf numFmtId="10" fontId="7" fillId="0" borderId="32" xfId="1" applyNumberFormat="1" applyFont="1" applyBorder="1" applyAlignment="1">
      <alignment horizontal="center"/>
    </xf>
    <xf numFmtId="0" fontId="7" fillId="3" borderId="0" xfId="0" applyFont="1" applyFill="1" applyBorder="1"/>
    <xf numFmtId="9" fontId="7" fillId="4" borderId="14" xfId="0" applyNumberFormat="1" applyFont="1" applyFill="1" applyBorder="1" applyAlignment="1">
      <alignment horizontal="right"/>
    </xf>
    <xf numFmtId="164" fontId="7" fillId="6" borderId="17" xfId="0" applyNumberFormat="1" applyFont="1" applyFill="1" applyBorder="1" applyAlignment="1">
      <alignment horizontal="center"/>
    </xf>
    <xf numFmtId="165" fontId="7" fillId="5" borderId="7" xfId="1" applyNumberFormat="1" applyFont="1" applyFill="1" applyBorder="1" applyAlignment="1">
      <alignment horizontal="right"/>
    </xf>
    <xf numFmtId="164" fontId="7" fillId="15" borderId="0" xfId="0" applyNumberFormat="1" applyFont="1" applyFill="1" applyBorder="1" applyAlignment="1">
      <alignment horizontal="center"/>
    </xf>
    <xf numFmtId="0" fontId="7" fillId="15" borderId="0" xfId="0" applyFont="1" applyFill="1" applyBorder="1"/>
    <xf numFmtId="166" fontId="7" fillId="0" borderId="26" xfId="1" applyNumberFormat="1" applyFont="1" applyBorder="1"/>
    <xf numFmtId="166" fontId="7" fillId="0" borderId="27" xfId="1" applyNumberFormat="1" applyFont="1" applyBorder="1"/>
    <xf numFmtId="166" fontId="7" fillId="15" borderId="0" xfId="1" applyNumberFormat="1" applyFont="1" applyFill="1" applyBorder="1"/>
    <xf numFmtId="0" fontId="7" fillId="15" borderId="0" xfId="0" applyFont="1" applyFill="1" applyBorder="1" applyAlignment="1">
      <alignment horizontal="right"/>
    </xf>
    <xf numFmtId="10" fontId="7" fillId="15" borderId="0" xfId="1" applyNumberFormat="1" applyFont="1" applyFill="1" applyBorder="1" applyAlignment="1">
      <alignment horizontal="center"/>
    </xf>
    <xf numFmtId="0" fontId="0" fillId="5" borderId="3" xfId="0" applyFont="1" applyFill="1" applyBorder="1" applyAlignment="1">
      <alignment horizontal="center"/>
    </xf>
    <xf numFmtId="0" fontId="0" fillId="15" borderId="0" xfId="0" applyFont="1" applyFill="1" applyBorder="1"/>
    <xf numFmtId="0" fontId="0" fillId="15" borderId="13" xfId="0" applyFont="1" applyFill="1" applyBorder="1"/>
    <xf numFmtId="0" fontId="0" fillId="15" borderId="14" xfId="0" applyFont="1" applyFill="1" applyBorder="1"/>
    <xf numFmtId="0" fontId="0" fillId="15" borderId="15" xfId="0" applyFont="1" applyFill="1" applyBorder="1" applyAlignment="1"/>
    <xf numFmtId="0" fontId="0" fillId="15" borderId="6" xfId="0" applyFont="1" applyFill="1" applyBorder="1"/>
    <xf numFmtId="0" fontId="8" fillId="8" borderId="3" xfId="0" applyFont="1" applyFill="1" applyBorder="1"/>
    <xf numFmtId="0" fontId="7" fillId="0" borderId="3" xfId="0" applyFont="1" applyBorder="1" applyAlignment="1">
      <alignment horizontal="center" wrapText="1"/>
    </xf>
    <xf numFmtId="0" fontId="0" fillId="3" borderId="0" xfId="0" applyFont="1" applyFill="1" applyBorder="1"/>
    <xf numFmtId="0" fontId="0" fillId="3" borderId="15" xfId="0" applyFont="1" applyFill="1" applyBorder="1"/>
    <xf numFmtId="0" fontId="5" fillId="11" borderId="30" xfId="0" applyFont="1" applyFill="1" applyBorder="1" applyAlignment="1">
      <alignment horizontal="right"/>
    </xf>
    <xf numFmtId="164" fontId="7" fillId="0" borderId="3" xfId="0" applyNumberFormat="1" applyFont="1" applyBorder="1" applyAlignment="1">
      <alignment horizontal="center"/>
    </xf>
    <xf numFmtId="0" fontId="0" fillId="15" borderId="0" xfId="0" applyFont="1" applyFill="1" applyBorder="1" applyAlignment="1">
      <alignment horizontal="right"/>
    </xf>
    <xf numFmtId="10" fontId="0" fillId="15" borderId="0" xfId="1" applyNumberFormat="1" applyFont="1" applyFill="1" applyBorder="1" applyAlignment="1">
      <alignment horizontal="right"/>
    </xf>
    <xf numFmtId="168" fontId="0" fillId="15" borderId="0" xfId="0" applyNumberFormat="1" applyFont="1" applyFill="1" applyBorder="1" applyAlignment="1">
      <alignment horizontal="left"/>
    </xf>
    <xf numFmtId="0" fontId="0" fillId="15" borderId="15" xfId="0" applyFont="1" applyFill="1" applyBorder="1"/>
    <xf numFmtId="0" fontId="0" fillId="15" borderId="16" xfId="0" applyFont="1" applyFill="1" applyBorder="1"/>
    <xf numFmtId="0" fontId="0" fillId="15" borderId="11" xfId="0" applyFont="1" applyFill="1" applyBorder="1"/>
    <xf numFmtId="0" fontId="0" fillId="15" borderId="17" xfId="0" applyFont="1" applyFill="1" applyBorder="1"/>
    <xf numFmtId="0" fontId="0" fillId="15" borderId="12" xfId="0" applyFont="1" applyFill="1" applyBorder="1"/>
    <xf numFmtId="169" fontId="7" fillId="5" borderId="23" xfId="0" applyNumberFormat="1" applyFont="1" applyFill="1" applyBorder="1" applyAlignment="1">
      <alignment horizontal="right"/>
    </xf>
    <xf numFmtId="169" fontId="7" fillId="5" borderId="23" xfId="0" applyNumberFormat="1" applyFont="1" applyFill="1" applyBorder="1" applyAlignment="1">
      <alignment horizontal="left"/>
    </xf>
    <xf numFmtId="171" fontId="7" fillId="5" borderId="4" xfId="0" applyNumberFormat="1" applyFont="1" applyFill="1" applyBorder="1" applyAlignment="1">
      <alignment horizontal="left"/>
    </xf>
    <xf numFmtId="0" fontId="7" fillId="9" borderId="19" xfId="0" applyFont="1" applyFill="1" applyBorder="1" applyAlignment="1">
      <alignment horizontal="right"/>
    </xf>
    <xf numFmtId="164" fontId="7" fillId="7" borderId="19" xfId="1" applyNumberFormat="1" applyFont="1" applyFill="1" applyBorder="1" applyAlignment="1">
      <alignment vertical="center"/>
    </xf>
    <xf numFmtId="0" fontId="7" fillId="9" borderId="19" xfId="0" applyFont="1" applyFill="1" applyBorder="1" applyAlignment="1">
      <alignment horizontal="right" vertical="center"/>
    </xf>
    <xf numFmtId="10" fontId="7" fillId="7" borderId="19" xfId="1" applyNumberFormat="1" applyFont="1" applyFill="1" applyBorder="1" applyAlignment="1">
      <alignment vertical="center"/>
    </xf>
    <xf numFmtId="9" fontId="7" fillId="7" borderId="19" xfId="1" applyFont="1" applyFill="1" applyBorder="1" applyAlignment="1">
      <alignment vertical="center"/>
    </xf>
    <xf numFmtId="0" fontId="7" fillId="0" borderId="19" xfId="0" applyFont="1" applyBorder="1" applyAlignment="1">
      <alignment horizontal="center" wrapText="1"/>
    </xf>
    <xf numFmtId="0" fontId="0" fillId="0" borderId="19" xfId="0" applyBorder="1"/>
    <xf numFmtId="0" fontId="10" fillId="0" borderId="0" xfId="0" applyFont="1"/>
    <xf numFmtId="0" fontId="0" fillId="0" borderId="0" xfId="0" quotePrefix="1"/>
    <xf numFmtId="10" fontId="7" fillId="16" borderId="25" xfId="1" applyNumberFormat="1" applyFont="1" applyFill="1" applyBorder="1"/>
    <xf numFmtId="10" fontId="7" fillId="16" borderId="29" xfId="1" applyNumberFormat="1" applyFont="1" applyFill="1" applyBorder="1"/>
    <xf numFmtId="10" fontId="7" fillId="16" borderId="19" xfId="1" applyNumberFormat="1" applyFont="1" applyFill="1" applyBorder="1"/>
    <xf numFmtId="10" fontId="7" fillId="16" borderId="2" xfId="1" applyNumberFormat="1" applyFont="1" applyFill="1" applyBorder="1"/>
    <xf numFmtId="170" fontId="7" fillId="17" borderId="22" xfId="1" applyNumberFormat="1" applyFont="1" applyFill="1" applyBorder="1"/>
    <xf numFmtId="10" fontId="7" fillId="17" borderId="28" xfId="1" applyNumberFormat="1" applyFont="1" applyFill="1" applyBorder="1" applyAlignment="1">
      <alignment horizontal="right"/>
    </xf>
    <xf numFmtId="10" fontId="7" fillId="0" borderId="20" xfId="1" applyNumberFormat="1" applyFont="1" applyFill="1" applyBorder="1" applyAlignment="1">
      <alignment horizontal="center"/>
    </xf>
    <xf numFmtId="10" fontId="7" fillId="0" borderId="21" xfId="1" applyNumberFormat="1" applyFont="1" applyFill="1" applyBorder="1" applyAlignment="1">
      <alignment horizontal="center"/>
    </xf>
    <xf numFmtId="0" fontId="0" fillId="15" borderId="11" xfId="0" applyFill="1" applyBorder="1"/>
    <xf numFmtId="0" fontId="0" fillId="15" borderId="0" xfId="0" applyFill="1" applyBorder="1"/>
    <xf numFmtId="0" fontId="0" fillId="15" borderId="6" xfId="0" applyFill="1" applyBorder="1"/>
    <xf numFmtId="10" fontId="7" fillId="4" borderId="19" xfId="1" applyNumberFormat="1" applyFont="1" applyFill="1" applyBorder="1"/>
    <xf numFmtId="0" fontId="1" fillId="0" borderId="0" xfId="0" applyFont="1"/>
    <xf numFmtId="10" fontId="7" fillId="5" borderId="19" xfId="1" applyNumberFormat="1" applyFont="1" applyFill="1" applyBorder="1"/>
    <xf numFmtId="10" fontId="7" fillId="8" borderId="19" xfId="1" applyNumberFormat="1" applyFont="1" applyFill="1" applyBorder="1"/>
    <xf numFmtId="10" fontId="1" fillId="0" borderId="0" xfId="0" applyNumberFormat="1" applyFont="1"/>
    <xf numFmtId="0" fontId="1" fillId="4" borderId="3" xfId="0" applyFont="1" applyFill="1" applyBorder="1"/>
    <xf numFmtId="0" fontId="0" fillId="15" borderId="13" xfId="0" applyFill="1" applyBorder="1"/>
    <xf numFmtId="0" fontId="0" fillId="15" borderId="14" xfId="0" applyFill="1" applyBorder="1"/>
    <xf numFmtId="10" fontId="0" fillId="15" borderId="0" xfId="0" applyNumberFormat="1" applyFill="1" applyBorder="1"/>
    <xf numFmtId="9" fontId="0" fillId="15" borderId="0" xfId="1" applyFont="1" applyFill="1" applyBorder="1"/>
    <xf numFmtId="0" fontId="0" fillId="15" borderId="17" xfId="0" applyFill="1" applyBorder="1"/>
    <xf numFmtId="0" fontId="9" fillId="0" borderId="8" xfId="0" applyFont="1" applyBorder="1" applyAlignment="1">
      <alignment horizontal="center" textRotation="90" wrapText="1"/>
    </xf>
    <xf numFmtId="0" fontId="9" fillId="0" borderId="9" xfId="0" applyFont="1" applyBorder="1" applyAlignment="1">
      <alignment horizontal="center" textRotation="90" wrapText="1"/>
    </xf>
    <xf numFmtId="0" fontId="9" fillId="0" borderId="10" xfId="0" applyFont="1" applyBorder="1" applyAlignment="1">
      <alignment horizontal="center" textRotation="90" wrapText="1"/>
    </xf>
    <xf numFmtId="0" fontId="5" fillId="15" borderId="0" xfId="0" applyFont="1" applyFill="1" applyBorder="1" applyAlignment="1">
      <alignment horizontal="center" vertical="center" wrapText="1"/>
    </xf>
    <xf numFmtId="0" fontId="13" fillId="9" borderId="12" xfId="0" applyFont="1" applyFill="1" applyBorder="1" applyAlignment="1">
      <alignment horizontal="center" vertical="center"/>
    </xf>
    <xf numFmtId="0" fontId="14" fillId="9" borderId="13" xfId="0" applyFont="1" applyFill="1" applyBorder="1" applyAlignment="1">
      <alignment horizontal="center" vertical="center"/>
    </xf>
    <xf numFmtId="0" fontId="14" fillId="9" borderId="14" xfId="0" applyFont="1" applyFill="1" applyBorder="1" applyAlignment="1">
      <alignment horizontal="center" vertical="center"/>
    </xf>
    <xf numFmtId="0" fontId="14" fillId="9" borderId="15" xfId="0" applyFont="1" applyFill="1" applyBorder="1" applyAlignment="1">
      <alignment horizontal="center" vertical="center"/>
    </xf>
    <xf numFmtId="0" fontId="14" fillId="9" borderId="0" xfId="0" applyFont="1" applyFill="1" applyBorder="1" applyAlignment="1">
      <alignment horizontal="center" vertical="center"/>
    </xf>
    <xf numFmtId="0" fontId="14" fillId="9" borderId="6" xfId="0" applyFont="1" applyFill="1" applyBorder="1" applyAlignment="1">
      <alignment horizontal="center" vertical="center"/>
    </xf>
    <xf numFmtId="0" fontId="14" fillId="9" borderId="16" xfId="0" applyFont="1" applyFill="1" applyBorder="1" applyAlignment="1">
      <alignment horizontal="center" vertical="center"/>
    </xf>
    <xf numFmtId="0" fontId="14" fillId="9" borderId="11" xfId="0" applyFont="1" applyFill="1" applyBorder="1" applyAlignment="1">
      <alignment horizontal="center" vertical="center"/>
    </xf>
    <xf numFmtId="0" fontId="14" fillId="9" borderId="17" xfId="0" applyFont="1" applyFill="1" applyBorder="1" applyAlignment="1">
      <alignment horizontal="center" vertical="center"/>
    </xf>
    <xf numFmtId="0" fontId="6" fillId="10" borderId="5" xfId="0" applyFont="1" applyFill="1" applyBorder="1" applyAlignment="1">
      <alignment horizontal="center" vertical="center"/>
    </xf>
    <xf numFmtId="0" fontId="6" fillId="10" borderId="18" xfId="0" applyFont="1" applyFill="1" applyBorder="1" applyAlignment="1">
      <alignment horizontal="center" vertical="center"/>
    </xf>
    <xf numFmtId="0" fontId="6" fillId="10" borderId="7" xfId="0" applyFont="1" applyFill="1" applyBorder="1" applyAlignment="1">
      <alignment horizontal="center" vertical="center"/>
    </xf>
    <xf numFmtId="0" fontId="8" fillId="8" borderId="5" xfId="0" applyFont="1" applyFill="1" applyBorder="1" applyAlignment="1">
      <alignment horizontal="center"/>
    </xf>
    <xf numFmtId="0" fontId="8" fillId="8" borderId="7" xfId="0" applyFont="1" applyFill="1" applyBorder="1" applyAlignment="1">
      <alignment horizontal="center"/>
    </xf>
    <xf numFmtId="0" fontId="0" fillId="0" borderId="0" xfId="0" applyBorder="1"/>
    <xf numFmtId="0" fontId="0" fillId="15" borderId="15" xfId="0" applyFill="1" applyBorder="1"/>
    <xf numFmtId="0" fontId="0" fillId="15" borderId="16" xfId="0" applyFill="1" applyBorder="1"/>
  </cellXfs>
  <cellStyles count="8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Normal" xfId="0" builtinId="0"/>
    <cellStyle name="Percent" xfId="1" builtinId="5"/>
    <cellStyle name="Shaded"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trendline>
            <c:trendlineType val="linear"/>
            <c:dispRSqr val="0"/>
            <c:dispEq val="0"/>
          </c:trendline>
          <c:xVal>
            <c:numRef>
              <c:f>A!$A$1:$A$11</c:f>
              <c:numCache>
                <c:formatCode>General</c:formatCode>
                <c:ptCount val="11"/>
                <c:pt idx="0">
                  <c:v>2012</c:v>
                </c:pt>
                <c:pt idx="1">
                  <c:v>2011</c:v>
                </c:pt>
                <c:pt idx="2">
                  <c:v>2010</c:v>
                </c:pt>
                <c:pt idx="3">
                  <c:v>2009</c:v>
                </c:pt>
                <c:pt idx="4">
                  <c:v>2008</c:v>
                </c:pt>
                <c:pt idx="5">
                  <c:v>2007</c:v>
                </c:pt>
                <c:pt idx="6">
                  <c:v>2006</c:v>
                </c:pt>
                <c:pt idx="7">
                  <c:v>2005</c:v>
                </c:pt>
                <c:pt idx="8">
                  <c:v>2004</c:v>
                </c:pt>
                <c:pt idx="9">
                  <c:v>2003</c:v>
                </c:pt>
                <c:pt idx="10">
                  <c:v>2002</c:v>
                </c:pt>
              </c:numCache>
            </c:numRef>
          </c:xVal>
          <c:yVal>
            <c:numRef>
              <c:f>A!$B$1:$B$11</c:f>
              <c:numCache>
                <c:formatCode>0.00%</c:formatCode>
                <c:ptCount val="11"/>
                <c:pt idx="0">
                  <c:v>0.1125</c:v>
                </c:pt>
                <c:pt idx="1">
                  <c:v>5.9200000000000003E-2</c:v>
                </c:pt>
                <c:pt idx="2">
                  <c:v>0.1326</c:v>
                </c:pt>
                <c:pt idx="3">
                  <c:v>0.2218</c:v>
                </c:pt>
                <c:pt idx="4">
                  <c:v>-0.32569999999999999</c:v>
                </c:pt>
                <c:pt idx="5">
                  <c:v>0.14779999999999999</c:v>
                </c:pt>
                <c:pt idx="6">
                  <c:v>0.1925</c:v>
                </c:pt>
                <c:pt idx="7">
                  <c:v>0.1265</c:v>
                </c:pt>
                <c:pt idx="8">
                  <c:v>0.15210000000000001</c:v>
                </c:pt>
                <c:pt idx="9">
                  <c:v>0.26229999999999998</c:v>
                </c:pt>
                <c:pt idx="10">
                  <c:v>-0.11269999999999999</c:v>
                </c:pt>
              </c:numCache>
            </c:numRef>
          </c:yVal>
          <c:smooth val="0"/>
        </c:ser>
        <c:dLbls>
          <c:showLegendKey val="0"/>
          <c:showVal val="0"/>
          <c:showCatName val="0"/>
          <c:showSerName val="0"/>
          <c:showPercent val="0"/>
          <c:showBubbleSize val="0"/>
        </c:dLbls>
        <c:axId val="366655360"/>
        <c:axId val="366659072"/>
      </c:scatterChart>
      <c:valAx>
        <c:axId val="366655360"/>
        <c:scaling>
          <c:orientation val="minMax"/>
        </c:scaling>
        <c:delete val="0"/>
        <c:axPos val="b"/>
        <c:numFmt formatCode="General" sourceLinked="1"/>
        <c:majorTickMark val="out"/>
        <c:minorTickMark val="none"/>
        <c:tickLblPos val="nextTo"/>
        <c:crossAx val="366659072"/>
        <c:crosses val="autoZero"/>
        <c:crossBetween val="midCat"/>
      </c:valAx>
      <c:valAx>
        <c:axId val="366659072"/>
        <c:scaling>
          <c:orientation val="minMax"/>
        </c:scaling>
        <c:delete val="0"/>
        <c:axPos val="l"/>
        <c:majorGridlines/>
        <c:numFmt formatCode="0.00%" sourceLinked="1"/>
        <c:majorTickMark val="out"/>
        <c:minorTickMark val="none"/>
        <c:tickLblPos val="nextTo"/>
        <c:crossAx val="366655360"/>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trendline>
            <c:trendlineType val="poly"/>
            <c:order val="2"/>
            <c:dispRSqr val="0"/>
            <c:dispEq val="0"/>
          </c:trendline>
          <c:xVal>
            <c:numRef>
              <c:f>B!$A$1:$A$11</c:f>
              <c:numCache>
                <c:formatCode>General</c:formatCode>
                <c:ptCount val="11"/>
                <c:pt idx="0">
                  <c:v>2012</c:v>
                </c:pt>
                <c:pt idx="1">
                  <c:v>2011</c:v>
                </c:pt>
                <c:pt idx="2">
                  <c:v>2010</c:v>
                </c:pt>
                <c:pt idx="3">
                  <c:v>2009</c:v>
                </c:pt>
                <c:pt idx="4">
                  <c:v>2008</c:v>
                </c:pt>
                <c:pt idx="5">
                  <c:v>2007</c:v>
                </c:pt>
                <c:pt idx="6">
                  <c:v>2006</c:v>
                </c:pt>
                <c:pt idx="7">
                  <c:v>2005</c:v>
                </c:pt>
                <c:pt idx="8">
                  <c:v>2004</c:v>
                </c:pt>
                <c:pt idx="9">
                  <c:v>2003</c:v>
                </c:pt>
                <c:pt idx="10">
                  <c:v>2002</c:v>
                </c:pt>
              </c:numCache>
            </c:numRef>
          </c:xVal>
          <c:yVal>
            <c:numRef>
              <c:f>B!$B$1:$B$11</c:f>
              <c:numCache>
                <c:formatCode>0.00%</c:formatCode>
                <c:ptCount val="11"/>
                <c:pt idx="0">
                  <c:v>9.5000000000000001E-2</c:v>
                </c:pt>
                <c:pt idx="1">
                  <c:v>-1.21E-2</c:v>
                </c:pt>
                <c:pt idx="2">
                  <c:v>0.28060000000000002</c:v>
                </c:pt>
                <c:pt idx="3">
                  <c:v>0.45440000000000003</c:v>
                </c:pt>
                <c:pt idx="4">
                  <c:v>-0.39689999999999998</c:v>
                </c:pt>
                <c:pt idx="5">
                  <c:v>0.17649999999999999</c:v>
                </c:pt>
                <c:pt idx="6">
                  <c:v>6.7900000000000002E-2</c:v>
                </c:pt>
                <c:pt idx="7">
                  <c:v>0.1482</c:v>
                </c:pt>
                <c:pt idx="8">
                  <c:v>0.18390000000000001</c:v>
                </c:pt>
                <c:pt idx="9">
                  <c:v>0.3821</c:v>
                </c:pt>
                <c:pt idx="10">
                  <c:v>-0.2122</c:v>
                </c:pt>
              </c:numCache>
            </c:numRef>
          </c:yVal>
          <c:smooth val="0"/>
        </c:ser>
        <c:dLbls>
          <c:showLegendKey val="0"/>
          <c:showVal val="0"/>
          <c:showCatName val="0"/>
          <c:showSerName val="0"/>
          <c:showPercent val="0"/>
          <c:showBubbleSize val="0"/>
        </c:dLbls>
        <c:axId val="366670208"/>
        <c:axId val="366672128"/>
      </c:scatterChart>
      <c:valAx>
        <c:axId val="366670208"/>
        <c:scaling>
          <c:orientation val="minMax"/>
        </c:scaling>
        <c:delete val="0"/>
        <c:axPos val="b"/>
        <c:numFmt formatCode="General" sourceLinked="1"/>
        <c:majorTickMark val="out"/>
        <c:minorTickMark val="none"/>
        <c:tickLblPos val="nextTo"/>
        <c:crossAx val="366672128"/>
        <c:crosses val="autoZero"/>
        <c:crossBetween val="midCat"/>
      </c:valAx>
      <c:valAx>
        <c:axId val="366672128"/>
        <c:scaling>
          <c:orientation val="minMax"/>
        </c:scaling>
        <c:delete val="0"/>
        <c:axPos val="l"/>
        <c:majorGridlines/>
        <c:numFmt formatCode="0.00%" sourceLinked="1"/>
        <c:majorTickMark val="out"/>
        <c:minorTickMark val="none"/>
        <c:tickLblPos val="nextTo"/>
        <c:crossAx val="366670208"/>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trendline>
            <c:trendlineType val="poly"/>
            <c:order val="2"/>
            <c:dispRSqr val="0"/>
            <c:dispEq val="0"/>
          </c:trendline>
          <c:xVal>
            <c:numRef>
              <c:f>'C'!$A$1:$A$11</c:f>
              <c:numCache>
                <c:formatCode>General</c:formatCode>
                <c:ptCount val="11"/>
                <c:pt idx="0">
                  <c:v>2012</c:v>
                </c:pt>
                <c:pt idx="1">
                  <c:v>2011</c:v>
                </c:pt>
                <c:pt idx="2">
                  <c:v>2010</c:v>
                </c:pt>
                <c:pt idx="3">
                  <c:v>2009</c:v>
                </c:pt>
                <c:pt idx="4">
                  <c:v>2008</c:v>
                </c:pt>
                <c:pt idx="5">
                  <c:v>2007</c:v>
                </c:pt>
                <c:pt idx="6">
                  <c:v>2006</c:v>
                </c:pt>
                <c:pt idx="7">
                  <c:v>2005</c:v>
                </c:pt>
                <c:pt idx="8">
                  <c:v>2004</c:v>
                </c:pt>
                <c:pt idx="9">
                  <c:v>2003</c:v>
                </c:pt>
                <c:pt idx="10">
                  <c:v>2002</c:v>
                </c:pt>
              </c:numCache>
            </c:numRef>
          </c:xVal>
          <c:yVal>
            <c:numRef>
              <c:f>'C'!$B$1:$B$11</c:f>
              <c:numCache>
                <c:formatCode>0.00%</c:formatCode>
                <c:ptCount val="11"/>
                <c:pt idx="0">
                  <c:v>0.13650000000000001</c:v>
                </c:pt>
                <c:pt idx="1">
                  <c:v>-5.9999999999999995E-4</c:v>
                </c:pt>
                <c:pt idx="2">
                  <c:v>0.28920000000000001</c:v>
                </c:pt>
                <c:pt idx="3">
                  <c:v>0.4874</c:v>
                </c:pt>
                <c:pt idx="4">
                  <c:v>-0.41660000000000003</c:v>
                </c:pt>
                <c:pt idx="5">
                  <c:v>8.3599999999999994E-2</c:v>
                </c:pt>
                <c:pt idx="6">
                  <c:v>8.4000000000000005E-2</c:v>
                </c:pt>
                <c:pt idx="7">
                  <c:v>5.1400000000000001E-2</c:v>
                </c:pt>
                <c:pt idx="8">
                  <c:v>0.1336</c:v>
                </c:pt>
                <c:pt idx="9">
                  <c:v>0.37430000000000002</c:v>
                </c:pt>
                <c:pt idx="10">
                  <c:v>-0.2339</c:v>
                </c:pt>
              </c:numCache>
            </c:numRef>
          </c:yVal>
          <c:smooth val="0"/>
        </c:ser>
        <c:dLbls>
          <c:showLegendKey val="0"/>
          <c:showVal val="0"/>
          <c:showCatName val="0"/>
          <c:showSerName val="0"/>
          <c:showPercent val="0"/>
          <c:showBubbleSize val="0"/>
        </c:dLbls>
        <c:axId val="47083520"/>
        <c:axId val="47085056"/>
      </c:scatterChart>
      <c:valAx>
        <c:axId val="47083520"/>
        <c:scaling>
          <c:orientation val="minMax"/>
        </c:scaling>
        <c:delete val="0"/>
        <c:axPos val="b"/>
        <c:numFmt formatCode="General" sourceLinked="1"/>
        <c:majorTickMark val="out"/>
        <c:minorTickMark val="none"/>
        <c:tickLblPos val="nextTo"/>
        <c:crossAx val="47085056"/>
        <c:crosses val="autoZero"/>
        <c:crossBetween val="midCat"/>
      </c:valAx>
      <c:valAx>
        <c:axId val="47085056"/>
        <c:scaling>
          <c:orientation val="minMax"/>
        </c:scaling>
        <c:delete val="0"/>
        <c:axPos val="l"/>
        <c:majorGridlines/>
        <c:numFmt formatCode="0.00%" sourceLinked="1"/>
        <c:majorTickMark val="out"/>
        <c:minorTickMark val="none"/>
        <c:tickLblPos val="nextTo"/>
        <c:crossAx val="47083520"/>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trendline>
            <c:trendlineType val="poly"/>
            <c:order val="2"/>
            <c:dispRSqr val="0"/>
            <c:dispEq val="0"/>
          </c:trendline>
          <c:xVal>
            <c:numRef>
              <c:f>D!$A$1:$A$11</c:f>
              <c:numCache>
                <c:formatCode>General</c:formatCode>
                <c:ptCount val="11"/>
                <c:pt idx="0">
                  <c:v>2012</c:v>
                </c:pt>
                <c:pt idx="1">
                  <c:v>2011</c:v>
                </c:pt>
                <c:pt idx="2">
                  <c:v>2010</c:v>
                </c:pt>
                <c:pt idx="3">
                  <c:v>2009</c:v>
                </c:pt>
                <c:pt idx="4">
                  <c:v>2008</c:v>
                </c:pt>
                <c:pt idx="5">
                  <c:v>2007</c:v>
                </c:pt>
                <c:pt idx="6">
                  <c:v>2006</c:v>
                </c:pt>
                <c:pt idx="7">
                  <c:v>2005</c:v>
                </c:pt>
                <c:pt idx="8">
                  <c:v>2004</c:v>
                </c:pt>
                <c:pt idx="9">
                  <c:v>2003</c:v>
                </c:pt>
                <c:pt idx="10">
                  <c:v>2002</c:v>
                </c:pt>
              </c:numCache>
            </c:numRef>
          </c:xVal>
          <c:yVal>
            <c:numRef>
              <c:f>D!$B$1:$B$11</c:f>
              <c:numCache>
                <c:formatCode>0.00%</c:formatCode>
                <c:ptCount val="11"/>
                <c:pt idx="0">
                  <c:v>9.1300000000000006E-2</c:v>
                </c:pt>
                <c:pt idx="1">
                  <c:v>2.9000000000000001E-2</c:v>
                </c:pt>
                <c:pt idx="2">
                  <c:v>0.2263</c:v>
                </c:pt>
                <c:pt idx="3">
                  <c:v>0.34810000000000002</c:v>
                </c:pt>
                <c:pt idx="4">
                  <c:v>-0.39560000000000001</c:v>
                </c:pt>
                <c:pt idx="5">
                  <c:v>0.23699999999999999</c:v>
                </c:pt>
                <c:pt idx="6">
                  <c:v>6.2100000000000002E-2</c:v>
                </c:pt>
                <c:pt idx="7">
                  <c:v>4.9000000000000002E-2</c:v>
                </c:pt>
                <c:pt idx="8">
                  <c:v>7.0199999999999999E-2</c:v>
                </c:pt>
                <c:pt idx="9">
                  <c:v>0.27279999999999999</c:v>
                </c:pt>
                <c:pt idx="10">
                  <c:v>-0.2838</c:v>
                </c:pt>
              </c:numCache>
            </c:numRef>
          </c:yVal>
          <c:smooth val="0"/>
        </c:ser>
        <c:dLbls>
          <c:showLegendKey val="0"/>
          <c:showVal val="0"/>
          <c:showCatName val="0"/>
          <c:showSerName val="0"/>
          <c:showPercent val="0"/>
          <c:showBubbleSize val="0"/>
        </c:dLbls>
        <c:axId val="47401216"/>
        <c:axId val="47517696"/>
      </c:scatterChart>
      <c:valAx>
        <c:axId val="47401216"/>
        <c:scaling>
          <c:orientation val="minMax"/>
        </c:scaling>
        <c:delete val="0"/>
        <c:axPos val="b"/>
        <c:numFmt formatCode="General" sourceLinked="1"/>
        <c:majorTickMark val="out"/>
        <c:minorTickMark val="none"/>
        <c:tickLblPos val="nextTo"/>
        <c:crossAx val="47517696"/>
        <c:crosses val="autoZero"/>
        <c:crossBetween val="midCat"/>
      </c:valAx>
      <c:valAx>
        <c:axId val="47517696"/>
        <c:scaling>
          <c:orientation val="minMax"/>
        </c:scaling>
        <c:delete val="0"/>
        <c:axPos val="l"/>
        <c:majorGridlines/>
        <c:numFmt formatCode="0.00%" sourceLinked="1"/>
        <c:majorTickMark val="out"/>
        <c:minorTickMark val="none"/>
        <c:tickLblPos val="nextTo"/>
        <c:crossAx val="47401216"/>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trendline>
            <c:trendlineType val="poly"/>
            <c:order val="2"/>
            <c:dispRSqr val="0"/>
            <c:dispEq val="0"/>
          </c:trendline>
          <c:xVal>
            <c:numRef>
              <c:f>E!$A$1:$A$11</c:f>
              <c:numCache>
                <c:formatCode>General</c:formatCode>
                <c:ptCount val="11"/>
                <c:pt idx="0">
                  <c:v>2012</c:v>
                </c:pt>
                <c:pt idx="1">
                  <c:v>2011</c:v>
                </c:pt>
                <c:pt idx="2">
                  <c:v>2010</c:v>
                </c:pt>
                <c:pt idx="3">
                  <c:v>2009</c:v>
                </c:pt>
                <c:pt idx="4">
                  <c:v>2008</c:v>
                </c:pt>
                <c:pt idx="5">
                  <c:v>2007</c:v>
                </c:pt>
                <c:pt idx="6">
                  <c:v>2006</c:v>
                </c:pt>
                <c:pt idx="7">
                  <c:v>2005</c:v>
                </c:pt>
                <c:pt idx="8">
                  <c:v>2004</c:v>
                </c:pt>
                <c:pt idx="9">
                  <c:v>2003</c:v>
                </c:pt>
                <c:pt idx="10">
                  <c:v>2002</c:v>
                </c:pt>
              </c:numCache>
            </c:numRef>
          </c:xVal>
          <c:yVal>
            <c:numRef>
              <c:f>E!$B$1:$B$11</c:f>
              <c:numCache>
                <c:formatCode>0.00%</c:formatCode>
                <c:ptCount val="11"/>
                <c:pt idx="0">
                  <c:v>8.1100000000000005E-2</c:v>
                </c:pt>
                <c:pt idx="1">
                  <c:v>2.8899999999999999E-2</c:v>
                </c:pt>
                <c:pt idx="2">
                  <c:v>0.2969</c:v>
                </c:pt>
                <c:pt idx="3">
                  <c:v>0.35170000000000001</c:v>
                </c:pt>
                <c:pt idx="4">
                  <c:v>-0.36070000000000002</c:v>
                </c:pt>
                <c:pt idx="5">
                  <c:v>0.15659999999999999</c:v>
                </c:pt>
                <c:pt idx="6">
                  <c:v>3.6799999999999999E-2</c:v>
                </c:pt>
                <c:pt idx="7">
                  <c:v>0.1431</c:v>
                </c:pt>
                <c:pt idx="8">
                  <c:v>0.19620000000000001</c:v>
                </c:pt>
                <c:pt idx="9">
                  <c:v>0.249</c:v>
                </c:pt>
                <c:pt idx="10">
                  <c:v>-0.156</c:v>
                </c:pt>
              </c:numCache>
            </c:numRef>
          </c:yVal>
          <c:smooth val="0"/>
        </c:ser>
        <c:dLbls>
          <c:showLegendKey val="0"/>
          <c:showVal val="0"/>
          <c:showCatName val="0"/>
          <c:showSerName val="0"/>
          <c:showPercent val="0"/>
          <c:showBubbleSize val="0"/>
        </c:dLbls>
        <c:axId val="47960832"/>
        <c:axId val="47962368"/>
      </c:scatterChart>
      <c:valAx>
        <c:axId val="47960832"/>
        <c:scaling>
          <c:orientation val="minMax"/>
        </c:scaling>
        <c:delete val="0"/>
        <c:axPos val="b"/>
        <c:numFmt formatCode="General" sourceLinked="1"/>
        <c:majorTickMark val="out"/>
        <c:minorTickMark val="none"/>
        <c:tickLblPos val="nextTo"/>
        <c:crossAx val="47962368"/>
        <c:crosses val="autoZero"/>
        <c:crossBetween val="midCat"/>
      </c:valAx>
      <c:valAx>
        <c:axId val="47962368"/>
        <c:scaling>
          <c:orientation val="minMax"/>
        </c:scaling>
        <c:delete val="0"/>
        <c:axPos val="l"/>
        <c:majorGridlines/>
        <c:numFmt formatCode="0.00%" sourceLinked="1"/>
        <c:majorTickMark val="out"/>
        <c:minorTickMark val="none"/>
        <c:tickLblPos val="nextTo"/>
        <c:crossAx val="47960832"/>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trendline>
            <c:trendlineType val="poly"/>
            <c:order val="2"/>
            <c:dispRSqr val="0"/>
            <c:dispEq val="1"/>
            <c:trendlineLbl>
              <c:numFmt formatCode="General" sourceLinked="0"/>
            </c:trendlineLbl>
          </c:trendline>
          <c:xVal>
            <c:numRef>
              <c:f>F!$A$1:$A$11</c:f>
              <c:numCache>
                <c:formatCode>General</c:formatCode>
                <c:ptCount val="11"/>
                <c:pt idx="0">
                  <c:v>2012</c:v>
                </c:pt>
                <c:pt idx="1">
                  <c:v>2011</c:v>
                </c:pt>
                <c:pt idx="2">
                  <c:v>2010</c:v>
                </c:pt>
                <c:pt idx="3">
                  <c:v>2009</c:v>
                </c:pt>
                <c:pt idx="4">
                  <c:v>2008</c:v>
                </c:pt>
                <c:pt idx="5">
                  <c:v>2007</c:v>
                </c:pt>
                <c:pt idx="6">
                  <c:v>2006</c:v>
                </c:pt>
                <c:pt idx="7">
                  <c:v>2005</c:v>
                </c:pt>
                <c:pt idx="8">
                  <c:v>2004</c:v>
                </c:pt>
                <c:pt idx="9">
                  <c:v>2003</c:v>
                </c:pt>
                <c:pt idx="10">
                  <c:v>2002</c:v>
                </c:pt>
              </c:numCache>
            </c:numRef>
          </c:xVal>
          <c:yVal>
            <c:numRef>
              <c:f>F!$B$1:$B$11</c:f>
              <c:numCache>
                <c:formatCode>0.00%</c:formatCode>
                <c:ptCount val="11"/>
                <c:pt idx="0">
                  <c:v>0.14149999999999999</c:v>
                </c:pt>
                <c:pt idx="1">
                  <c:v>1.9699999999999999E-2</c:v>
                </c:pt>
                <c:pt idx="2">
                  <c:v>0.14910000000000001</c:v>
                </c:pt>
                <c:pt idx="3">
                  <c:v>0.26490000000000002</c:v>
                </c:pt>
                <c:pt idx="4">
                  <c:v>-0.37019999999999997</c:v>
                </c:pt>
                <c:pt idx="5">
                  <c:v>5.3900000000000003E-2</c:v>
                </c:pt>
                <c:pt idx="6">
                  <c:v>0.15640000000000001</c:v>
                </c:pt>
                <c:pt idx="7">
                  <c:v>4.7699999999999999E-2</c:v>
                </c:pt>
                <c:pt idx="8">
                  <c:v>0.1074</c:v>
                </c:pt>
                <c:pt idx="9">
                  <c:v>0.28499999999999998</c:v>
                </c:pt>
                <c:pt idx="10">
                  <c:v>-0.2215</c:v>
                </c:pt>
              </c:numCache>
            </c:numRef>
          </c:yVal>
          <c:smooth val="0"/>
        </c:ser>
        <c:dLbls>
          <c:showLegendKey val="0"/>
          <c:showVal val="0"/>
          <c:showCatName val="0"/>
          <c:showSerName val="0"/>
          <c:showPercent val="0"/>
          <c:showBubbleSize val="0"/>
        </c:dLbls>
        <c:axId val="48174592"/>
        <c:axId val="48176128"/>
      </c:scatterChart>
      <c:valAx>
        <c:axId val="48174592"/>
        <c:scaling>
          <c:orientation val="minMax"/>
        </c:scaling>
        <c:delete val="0"/>
        <c:axPos val="b"/>
        <c:numFmt formatCode="General" sourceLinked="1"/>
        <c:majorTickMark val="out"/>
        <c:minorTickMark val="none"/>
        <c:tickLblPos val="nextTo"/>
        <c:crossAx val="48176128"/>
        <c:crosses val="autoZero"/>
        <c:crossBetween val="midCat"/>
      </c:valAx>
      <c:valAx>
        <c:axId val="48176128"/>
        <c:scaling>
          <c:orientation val="minMax"/>
        </c:scaling>
        <c:delete val="0"/>
        <c:axPos val="l"/>
        <c:majorGridlines/>
        <c:numFmt formatCode="0.00%" sourceLinked="1"/>
        <c:majorTickMark val="out"/>
        <c:minorTickMark val="none"/>
        <c:tickLblPos val="nextTo"/>
        <c:crossAx val="48174592"/>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trendline>
            <c:trendlineType val="poly"/>
            <c:order val="2"/>
            <c:dispRSqr val="0"/>
            <c:dispEq val="0"/>
          </c:trendline>
          <c:xVal>
            <c:numRef>
              <c:f>G!$A$1:$A$11</c:f>
              <c:numCache>
                <c:formatCode>General</c:formatCode>
                <c:ptCount val="11"/>
                <c:pt idx="0">
                  <c:v>2012</c:v>
                </c:pt>
                <c:pt idx="1">
                  <c:v>2011</c:v>
                </c:pt>
                <c:pt idx="2">
                  <c:v>2010</c:v>
                </c:pt>
                <c:pt idx="3">
                  <c:v>2009</c:v>
                </c:pt>
                <c:pt idx="4">
                  <c:v>2008</c:v>
                </c:pt>
                <c:pt idx="5">
                  <c:v>2007</c:v>
                </c:pt>
                <c:pt idx="6">
                  <c:v>2006</c:v>
                </c:pt>
                <c:pt idx="7">
                  <c:v>2005</c:v>
                </c:pt>
                <c:pt idx="8">
                  <c:v>2004</c:v>
                </c:pt>
                <c:pt idx="9">
                  <c:v>2003</c:v>
                </c:pt>
                <c:pt idx="10">
                  <c:v>2002</c:v>
                </c:pt>
              </c:numCache>
            </c:numRef>
          </c:xVal>
          <c:yVal>
            <c:numRef>
              <c:f>G!$B$1:$B$11</c:f>
              <c:numCache>
                <c:formatCode>0.00%</c:formatCode>
                <c:ptCount val="11"/>
                <c:pt idx="0">
                  <c:v>0.12509999999999999</c:v>
                </c:pt>
                <c:pt idx="1">
                  <c:v>0.106</c:v>
                </c:pt>
                <c:pt idx="2">
                  <c:v>0.14879999999999999</c:v>
                </c:pt>
                <c:pt idx="3">
                  <c:v>0.17100000000000001</c:v>
                </c:pt>
                <c:pt idx="4">
                  <c:v>-0.3095</c:v>
                </c:pt>
                <c:pt idx="5">
                  <c:v>4.8599999999999997E-2</c:v>
                </c:pt>
                <c:pt idx="6">
                  <c:v>0.20619999999999999</c:v>
                </c:pt>
                <c:pt idx="7">
                  <c:v>4.3700000000000003E-2</c:v>
                </c:pt>
                <c:pt idx="8">
                  <c:v>0.13569999999999999</c:v>
                </c:pt>
                <c:pt idx="9">
                  <c:v>0.25140000000000001</c:v>
                </c:pt>
                <c:pt idx="10">
                  <c:v>-0.1565</c:v>
                </c:pt>
              </c:numCache>
            </c:numRef>
          </c:yVal>
          <c:smooth val="0"/>
        </c:ser>
        <c:dLbls>
          <c:showLegendKey val="0"/>
          <c:showVal val="0"/>
          <c:showCatName val="0"/>
          <c:showSerName val="0"/>
          <c:showPercent val="0"/>
          <c:showBubbleSize val="0"/>
        </c:dLbls>
        <c:axId val="48496640"/>
        <c:axId val="48498176"/>
      </c:scatterChart>
      <c:valAx>
        <c:axId val="48496640"/>
        <c:scaling>
          <c:orientation val="minMax"/>
        </c:scaling>
        <c:delete val="0"/>
        <c:axPos val="b"/>
        <c:numFmt formatCode="General" sourceLinked="1"/>
        <c:majorTickMark val="out"/>
        <c:minorTickMark val="none"/>
        <c:tickLblPos val="nextTo"/>
        <c:crossAx val="48498176"/>
        <c:crosses val="autoZero"/>
        <c:crossBetween val="midCat"/>
      </c:valAx>
      <c:valAx>
        <c:axId val="48498176"/>
        <c:scaling>
          <c:orientation val="minMax"/>
        </c:scaling>
        <c:delete val="0"/>
        <c:axPos val="l"/>
        <c:majorGridlines/>
        <c:numFmt formatCode="0.00%" sourceLinked="1"/>
        <c:majorTickMark val="out"/>
        <c:minorTickMark val="none"/>
        <c:tickLblPos val="nextTo"/>
        <c:crossAx val="48496640"/>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trendline>
            <c:trendlineType val="poly"/>
            <c:order val="2"/>
            <c:dispRSqr val="0"/>
            <c:dispEq val="0"/>
          </c:trendline>
          <c:xVal>
            <c:numRef>
              <c:f>H!$A$1:$A$11</c:f>
              <c:numCache>
                <c:formatCode>General</c:formatCode>
                <c:ptCount val="11"/>
                <c:pt idx="0">
                  <c:v>2012</c:v>
                </c:pt>
                <c:pt idx="1">
                  <c:v>2011</c:v>
                </c:pt>
                <c:pt idx="2">
                  <c:v>2010</c:v>
                </c:pt>
                <c:pt idx="3">
                  <c:v>2009</c:v>
                </c:pt>
                <c:pt idx="4">
                  <c:v>2008</c:v>
                </c:pt>
                <c:pt idx="5">
                  <c:v>2007</c:v>
                </c:pt>
                <c:pt idx="6">
                  <c:v>2006</c:v>
                </c:pt>
                <c:pt idx="7">
                  <c:v>2005</c:v>
                </c:pt>
                <c:pt idx="8">
                  <c:v>2004</c:v>
                </c:pt>
                <c:pt idx="9">
                  <c:v>2003</c:v>
                </c:pt>
              </c:numCache>
            </c:numRef>
          </c:xVal>
          <c:yVal>
            <c:numRef>
              <c:f>H!$B$1:$B$11</c:f>
              <c:numCache>
                <c:formatCode>0.00%</c:formatCode>
                <c:ptCount val="11"/>
                <c:pt idx="0">
                  <c:v>0.17019999999999999</c:v>
                </c:pt>
                <c:pt idx="1">
                  <c:v>4.2900000000000001E-2</c:v>
                </c:pt>
                <c:pt idx="2">
                  <c:v>0.12640000000000001</c:v>
                </c:pt>
                <c:pt idx="3">
                  <c:v>0.4501</c:v>
                </c:pt>
                <c:pt idx="4">
                  <c:v>-0.34449999999999997</c:v>
                </c:pt>
                <c:pt idx="5">
                  <c:v>4.1300000000000003E-2</c:v>
                </c:pt>
                <c:pt idx="6">
                  <c:v>1.8800000000000001E-2</c:v>
                </c:pt>
                <c:pt idx="7">
                  <c:v>2.64E-2</c:v>
                </c:pt>
                <c:pt idx="8">
                  <c:v>8.9399999999999993E-2</c:v>
                </c:pt>
                <c:pt idx="9">
                  <c:v>0.19769999999999999</c:v>
                </c:pt>
              </c:numCache>
            </c:numRef>
          </c:yVal>
          <c:smooth val="0"/>
        </c:ser>
        <c:dLbls>
          <c:showLegendKey val="0"/>
          <c:showVal val="0"/>
          <c:showCatName val="0"/>
          <c:showSerName val="0"/>
          <c:showPercent val="0"/>
          <c:showBubbleSize val="0"/>
        </c:dLbls>
        <c:axId val="49015040"/>
        <c:axId val="49684480"/>
      </c:scatterChart>
      <c:valAx>
        <c:axId val="49015040"/>
        <c:scaling>
          <c:orientation val="minMax"/>
        </c:scaling>
        <c:delete val="0"/>
        <c:axPos val="b"/>
        <c:numFmt formatCode="General" sourceLinked="1"/>
        <c:majorTickMark val="out"/>
        <c:minorTickMark val="none"/>
        <c:tickLblPos val="nextTo"/>
        <c:crossAx val="49684480"/>
        <c:crosses val="autoZero"/>
        <c:crossBetween val="midCat"/>
      </c:valAx>
      <c:valAx>
        <c:axId val="49684480"/>
        <c:scaling>
          <c:orientation val="minMax"/>
        </c:scaling>
        <c:delete val="0"/>
        <c:axPos val="l"/>
        <c:majorGridlines/>
        <c:numFmt formatCode="0.00%" sourceLinked="1"/>
        <c:majorTickMark val="out"/>
        <c:minorTickMark val="none"/>
        <c:tickLblPos val="nextTo"/>
        <c:crossAx val="49015040"/>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trendline>
            <c:trendlineType val="poly"/>
            <c:order val="2"/>
            <c:dispRSqr val="0"/>
            <c:dispEq val="0"/>
          </c:trendline>
          <c:xVal>
            <c:numRef>
              <c:f>I!$A$1:$A$7</c:f>
              <c:numCache>
                <c:formatCode>General</c:formatCode>
                <c:ptCount val="7"/>
                <c:pt idx="0">
                  <c:v>2012</c:v>
                </c:pt>
                <c:pt idx="1">
                  <c:v>2011</c:v>
                </c:pt>
                <c:pt idx="2">
                  <c:v>2010</c:v>
                </c:pt>
                <c:pt idx="3">
                  <c:v>2009</c:v>
                </c:pt>
                <c:pt idx="4">
                  <c:v>2008</c:v>
                </c:pt>
                <c:pt idx="5">
                  <c:v>2007</c:v>
                </c:pt>
                <c:pt idx="6">
                  <c:v>2006</c:v>
                </c:pt>
              </c:numCache>
            </c:numRef>
          </c:xVal>
          <c:yVal>
            <c:numRef>
              <c:f>I!$B$1:$B$7</c:f>
              <c:numCache>
                <c:formatCode>0.00%</c:formatCode>
                <c:ptCount val="7"/>
                <c:pt idx="0">
                  <c:v>0.1047</c:v>
                </c:pt>
                <c:pt idx="1">
                  <c:v>2.5999999999999999E-2</c:v>
                </c:pt>
                <c:pt idx="2">
                  <c:v>0.314</c:v>
                </c:pt>
                <c:pt idx="3">
                  <c:v>0.49990000000000001</c:v>
                </c:pt>
                <c:pt idx="4">
                  <c:v>-0.40529999999999999</c:v>
                </c:pt>
                <c:pt idx="5">
                  <c:v>0.2069</c:v>
                </c:pt>
                <c:pt idx="6">
                  <c:v>0.1585</c:v>
                </c:pt>
              </c:numCache>
            </c:numRef>
          </c:yVal>
          <c:smooth val="0"/>
        </c:ser>
        <c:dLbls>
          <c:showLegendKey val="0"/>
          <c:showVal val="0"/>
          <c:showCatName val="0"/>
          <c:showSerName val="0"/>
          <c:showPercent val="0"/>
          <c:showBubbleSize val="0"/>
        </c:dLbls>
        <c:axId val="49709824"/>
        <c:axId val="49711360"/>
      </c:scatterChart>
      <c:valAx>
        <c:axId val="49709824"/>
        <c:scaling>
          <c:orientation val="minMax"/>
        </c:scaling>
        <c:delete val="0"/>
        <c:axPos val="b"/>
        <c:numFmt formatCode="General" sourceLinked="1"/>
        <c:majorTickMark val="out"/>
        <c:minorTickMark val="none"/>
        <c:tickLblPos val="nextTo"/>
        <c:crossAx val="49711360"/>
        <c:crosses val="autoZero"/>
        <c:crossBetween val="midCat"/>
      </c:valAx>
      <c:valAx>
        <c:axId val="49711360"/>
        <c:scaling>
          <c:orientation val="minMax"/>
        </c:scaling>
        <c:delete val="0"/>
        <c:axPos val="l"/>
        <c:majorGridlines/>
        <c:numFmt formatCode="0.00%" sourceLinked="1"/>
        <c:majorTickMark val="out"/>
        <c:minorTickMark val="none"/>
        <c:tickLblPos val="nextTo"/>
        <c:crossAx val="49709824"/>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10.xml.rels><?xml version="1.0" encoding="UTF-8" standalone="yes"?>
<Relationships xmlns="http://schemas.openxmlformats.org/package/2006/relationships"><Relationship Id="rId1" Type="http://schemas.openxmlformats.org/officeDocument/2006/relationships/chart" Target="../charts/chart9.xml"/></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5.xml"/></Relationships>
</file>

<file path=xl/drawings/_rels/drawing7.xml.rels><?xml version="1.0" encoding="UTF-8" standalone="yes"?>
<Relationships xmlns="http://schemas.openxmlformats.org/package/2006/relationships"><Relationship Id="rId1" Type="http://schemas.openxmlformats.org/officeDocument/2006/relationships/chart" Target="../charts/chart6.xml"/></Relationships>
</file>

<file path=xl/drawings/_rels/drawing8.xml.rels><?xml version="1.0" encoding="UTF-8" standalone="yes"?>
<Relationships xmlns="http://schemas.openxmlformats.org/package/2006/relationships"><Relationship Id="rId1" Type="http://schemas.openxmlformats.org/officeDocument/2006/relationships/chart" Target="../charts/chart7.xml"/></Relationships>
</file>

<file path=xl/drawings/_rels/drawing9.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editAs="oneCell">
    <xdr:from>
      <xdr:col>9</xdr:col>
      <xdr:colOff>411079</xdr:colOff>
      <xdr:row>0</xdr:row>
      <xdr:rowOff>150394</xdr:rowOff>
    </xdr:from>
    <xdr:to>
      <xdr:col>21</xdr:col>
      <xdr:colOff>91631</xdr:colOff>
      <xdr:row>24</xdr:row>
      <xdr:rowOff>107276</xdr:rowOff>
    </xdr:to>
    <xdr:pic>
      <xdr:nvPicPr>
        <xdr:cNvPr id="3" name="Picture 2"/>
        <xdr:cNvPicPr>
          <a:picLocks noChangeAspect="1"/>
        </xdr:cNvPicPr>
      </xdr:nvPicPr>
      <xdr:blipFill>
        <a:blip xmlns:r="http://schemas.openxmlformats.org/officeDocument/2006/relationships" r:embed="rId1"/>
        <a:stretch>
          <a:fillRect/>
        </a:stretch>
      </xdr:blipFill>
      <xdr:spPr>
        <a:xfrm>
          <a:off x="11269579" y="150394"/>
          <a:ext cx="8904763" cy="4047619"/>
        </a:xfrm>
        <a:prstGeom prst="rect">
          <a:avLst/>
        </a:prstGeom>
      </xdr:spPr>
    </xdr:pic>
    <xdr:clientData/>
  </xdr:twoCellAnchor>
  <xdr:twoCellAnchor editAs="oneCell">
    <xdr:from>
      <xdr:col>9</xdr:col>
      <xdr:colOff>381000</xdr:colOff>
      <xdr:row>26</xdr:row>
      <xdr:rowOff>0</xdr:rowOff>
    </xdr:from>
    <xdr:to>
      <xdr:col>21</xdr:col>
      <xdr:colOff>61552</xdr:colOff>
      <xdr:row>50</xdr:row>
      <xdr:rowOff>97251</xdr:rowOff>
    </xdr:to>
    <xdr:pic>
      <xdr:nvPicPr>
        <xdr:cNvPr id="6" name="Picture 5"/>
        <xdr:cNvPicPr>
          <a:picLocks noChangeAspect="1"/>
        </xdr:cNvPicPr>
      </xdr:nvPicPr>
      <xdr:blipFill>
        <a:blip xmlns:r="http://schemas.openxmlformats.org/officeDocument/2006/relationships" r:embed="rId2"/>
        <a:stretch>
          <a:fillRect/>
        </a:stretch>
      </xdr:blipFill>
      <xdr:spPr>
        <a:xfrm>
          <a:off x="11239500" y="4431632"/>
          <a:ext cx="8904763" cy="4047619"/>
        </a:xfrm>
        <a:prstGeom prst="rect">
          <a:avLst/>
        </a:prstGeom>
      </xdr:spPr>
    </xdr:pic>
    <xdr:clientData/>
  </xdr:twoCellAnchor>
  <xdr:twoCellAnchor editAs="oneCell">
    <xdr:from>
      <xdr:col>1</xdr:col>
      <xdr:colOff>471237</xdr:colOff>
      <xdr:row>44</xdr:row>
      <xdr:rowOff>0</xdr:rowOff>
    </xdr:from>
    <xdr:to>
      <xdr:col>6</xdr:col>
      <xdr:colOff>941003</xdr:colOff>
      <xdr:row>69</xdr:row>
      <xdr:rowOff>37093</xdr:rowOff>
    </xdr:to>
    <xdr:pic>
      <xdr:nvPicPr>
        <xdr:cNvPr id="2" name="Picture 1"/>
        <xdr:cNvPicPr>
          <a:picLocks noChangeAspect="1"/>
        </xdr:cNvPicPr>
      </xdr:nvPicPr>
      <xdr:blipFill>
        <a:blip xmlns:r="http://schemas.openxmlformats.org/officeDocument/2006/relationships" r:embed="rId3"/>
        <a:stretch>
          <a:fillRect/>
        </a:stretch>
      </xdr:blipFill>
      <xdr:spPr>
        <a:xfrm>
          <a:off x="11329737" y="9023684"/>
          <a:ext cx="8904763" cy="4047619"/>
        </a:xfrm>
        <a:prstGeom prst="rect">
          <a:avLst/>
        </a:prstGeom>
      </xdr:spPr>
    </xdr:pic>
    <xdr:clientData/>
  </xdr:twoCellAnchor>
  <xdr:twoCellAnchor editAs="oneCell">
    <xdr:from>
      <xdr:col>1</xdr:col>
      <xdr:colOff>431131</xdr:colOff>
      <xdr:row>72</xdr:row>
      <xdr:rowOff>90236</xdr:rowOff>
    </xdr:from>
    <xdr:to>
      <xdr:col>6</xdr:col>
      <xdr:colOff>900897</xdr:colOff>
      <xdr:row>97</xdr:row>
      <xdr:rowOff>127329</xdr:rowOff>
    </xdr:to>
    <xdr:pic>
      <xdr:nvPicPr>
        <xdr:cNvPr id="4" name="Picture 3"/>
        <xdr:cNvPicPr>
          <a:picLocks noChangeAspect="1"/>
        </xdr:cNvPicPr>
      </xdr:nvPicPr>
      <xdr:blipFill>
        <a:blip xmlns:r="http://schemas.openxmlformats.org/officeDocument/2006/relationships" r:embed="rId4"/>
        <a:stretch>
          <a:fillRect/>
        </a:stretch>
      </xdr:blipFill>
      <xdr:spPr>
        <a:xfrm>
          <a:off x="11289631" y="13645815"/>
          <a:ext cx="8904763" cy="4047619"/>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4</xdr:col>
      <xdr:colOff>19050</xdr:colOff>
      <xdr:row>2</xdr:row>
      <xdr:rowOff>114300</xdr:rowOff>
    </xdr:from>
    <xdr:to>
      <xdr:col>11</xdr:col>
      <xdr:colOff>323850</xdr:colOff>
      <xdr:row>19</xdr:row>
      <xdr:rowOff>104775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238125</xdr:colOff>
      <xdr:row>1</xdr:row>
      <xdr:rowOff>104775</xdr:rowOff>
    </xdr:from>
    <xdr:to>
      <xdr:col>11</xdr:col>
      <xdr:colOff>542925</xdr:colOff>
      <xdr:row>18</xdr:row>
      <xdr:rowOff>95250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542925</xdr:colOff>
      <xdr:row>2</xdr:row>
      <xdr:rowOff>57150</xdr:rowOff>
    </xdr:from>
    <xdr:to>
      <xdr:col>11</xdr:col>
      <xdr:colOff>238125</xdr:colOff>
      <xdr:row>19</xdr:row>
      <xdr:rowOff>47625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257175</xdr:colOff>
      <xdr:row>2</xdr:row>
      <xdr:rowOff>47625</xdr:rowOff>
    </xdr:from>
    <xdr:to>
      <xdr:col>11</xdr:col>
      <xdr:colOff>561975</xdr:colOff>
      <xdr:row>19</xdr:row>
      <xdr:rowOff>38100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447675</xdr:colOff>
      <xdr:row>1</xdr:row>
      <xdr:rowOff>152400</xdr:rowOff>
    </xdr:from>
    <xdr:to>
      <xdr:col>11</xdr:col>
      <xdr:colOff>142875</xdr:colOff>
      <xdr:row>18</xdr:row>
      <xdr:rowOff>142875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333375</xdr:colOff>
      <xdr:row>2</xdr:row>
      <xdr:rowOff>85725</xdr:rowOff>
    </xdr:from>
    <xdr:to>
      <xdr:col>11</xdr:col>
      <xdr:colOff>28575</xdr:colOff>
      <xdr:row>19</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266700</xdr:colOff>
      <xdr:row>1</xdr:row>
      <xdr:rowOff>19050</xdr:rowOff>
    </xdr:from>
    <xdr:to>
      <xdr:col>10</xdr:col>
      <xdr:colOff>571500</xdr:colOff>
      <xdr:row>18</xdr:row>
      <xdr:rowOff>9525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3</xdr:col>
      <xdr:colOff>66675</xdr:colOff>
      <xdr:row>1</xdr:row>
      <xdr:rowOff>95250</xdr:rowOff>
    </xdr:from>
    <xdr:to>
      <xdr:col>10</xdr:col>
      <xdr:colOff>371475</xdr:colOff>
      <xdr:row>18</xdr:row>
      <xdr:rowOff>85725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3</xdr:col>
      <xdr:colOff>295275</xdr:colOff>
      <xdr:row>2</xdr:row>
      <xdr:rowOff>19050</xdr:rowOff>
    </xdr:from>
    <xdr:to>
      <xdr:col>10</xdr:col>
      <xdr:colOff>600075</xdr:colOff>
      <xdr:row>19</xdr:row>
      <xdr:rowOff>9525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MBA%20Fall%20Class%20Documents/Weatherford/Project/Final/Chapter7.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trac Capital"/>
      <sheetName val="Steco Model"/>
    </sheetNames>
    <sheetDataSet>
      <sheetData sheetId="0">
        <row r="5">
          <cell r="C5">
            <v>0.99999999999302636</v>
          </cell>
          <cell r="D5">
            <v>1</v>
          </cell>
          <cell r="E5">
            <v>0.99999999999871236</v>
          </cell>
          <cell r="F5">
            <v>0</v>
          </cell>
        </row>
        <row r="6">
          <cell r="G6">
            <v>1899.9999999961806</v>
          </cell>
        </row>
        <row r="8">
          <cell r="G8">
            <v>499.99999999917389</v>
          </cell>
          <cell r="H8">
            <v>500</v>
          </cell>
        </row>
        <row r="9">
          <cell r="G9">
            <v>449.99999999939382</v>
          </cell>
          <cell r="H9">
            <v>450</v>
          </cell>
        </row>
        <row r="10">
          <cell r="G10">
            <v>569.99999999825764</v>
          </cell>
          <cell r="H10">
            <v>700</v>
          </cell>
        </row>
        <row r="11">
          <cell r="G11">
            <v>399.99999999904514</v>
          </cell>
          <cell r="H11">
            <v>400</v>
          </cell>
        </row>
        <row r="12">
          <cell r="G12">
            <v>199.99999999987125</v>
          </cell>
          <cell r="H12">
            <v>300</v>
          </cell>
        </row>
      </sheetData>
      <sheetData sheetId="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4"/>
  <sheetViews>
    <sheetView workbookViewId="0"/>
  </sheetViews>
  <sheetFormatPr defaultRowHeight="12.75" x14ac:dyDescent="0.2"/>
  <cols>
    <col min="1" max="2" width="36.7109375" customWidth="1"/>
  </cols>
  <sheetData>
    <row r="1" spans="1:3" x14ac:dyDescent="0.2">
      <c r="A1" s="61" t="s">
        <v>19</v>
      </c>
    </row>
    <row r="3" spans="1:3" x14ac:dyDescent="0.2">
      <c r="A3" t="s">
        <v>20</v>
      </c>
      <c r="B3" t="s">
        <v>21</v>
      </c>
      <c r="C3">
        <v>0</v>
      </c>
    </row>
    <row r="4" spans="1:3" x14ac:dyDescent="0.2">
      <c r="A4" t="s">
        <v>22</v>
      </c>
    </row>
    <row r="5" spans="1:3" x14ac:dyDescent="0.2">
      <c r="A5" t="s">
        <v>23</v>
      </c>
    </row>
    <row r="7" spans="1:3" x14ac:dyDescent="0.2">
      <c r="A7" s="61" t="s">
        <v>24</v>
      </c>
      <c r="B7" t="s">
        <v>25</v>
      </c>
    </row>
    <row r="8" spans="1:3" x14ac:dyDescent="0.2">
      <c r="B8">
        <v>2</v>
      </c>
    </row>
    <row r="10" spans="1:3" x14ac:dyDescent="0.2">
      <c r="A10" t="s">
        <v>26</v>
      </c>
    </row>
    <row r="11" spans="1:3" x14ac:dyDescent="0.2">
      <c r="A11" t="e">
        <f>CB_DATA_!#REF!</f>
        <v>#REF!</v>
      </c>
      <c r="B11" t="e">
        <f>'Port. Ex with Data'!#REF!</f>
        <v>#REF!</v>
      </c>
    </row>
    <row r="13" spans="1:3" x14ac:dyDescent="0.2">
      <c r="A13" t="s">
        <v>27</v>
      </c>
    </row>
    <row r="14" spans="1:3" x14ac:dyDescent="0.2">
      <c r="A14" t="s">
        <v>31</v>
      </c>
      <c r="B14" t="s">
        <v>35</v>
      </c>
    </row>
    <row r="16" spans="1:3" x14ac:dyDescent="0.2">
      <c r="A16" t="s">
        <v>28</v>
      </c>
    </row>
    <row r="19" spans="1:2" x14ac:dyDescent="0.2">
      <c r="A19" t="s">
        <v>29</v>
      </c>
    </row>
    <row r="20" spans="1:2" x14ac:dyDescent="0.2">
      <c r="A20">
        <v>28</v>
      </c>
      <c r="B20">
        <v>34</v>
      </c>
    </row>
    <row r="25" spans="1:2" x14ac:dyDescent="0.2">
      <c r="A25" s="61" t="s">
        <v>30</v>
      </c>
    </row>
    <row r="26" spans="1:2" x14ac:dyDescent="0.2">
      <c r="A26" s="62" t="s">
        <v>32</v>
      </c>
      <c r="B26" s="62" t="s">
        <v>38</v>
      </c>
    </row>
    <row r="27" spans="1:2" x14ac:dyDescent="0.2">
      <c r="A27" t="s">
        <v>33</v>
      </c>
      <c r="B27" t="s">
        <v>45</v>
      </c>
    </row>
    <row r="28" spans="1:2" x14ac:dyDescent="0.2">
      <c r="A28" s="62" t="s">
        <v>34</v>
      </c>
      <c r="B28" s="62" t="s">
        <v>34</v>
      </c>
    </row>
    <row r="29" spans="1:2" x14ac:dyDescent="0.2">
      <c r="B29" s="62" t="s">
        <v>32</v>
      </c>
    </row>
    <row r="30" spans="1:2" x14ac:dyDescent="0.2">
      <c r="B30" t="s">
        <v>37</v>
      </c>
    </row>
    <row r="31" spans="1:2" x14ac:dyDescent="0.2">
      <c r="B31" s="62" t="s">
        <v>34</v>
      </c>
    </row>
    <row r="32" spans="1:2" x14ac:dyDescent="0.2">
      <c r="B32" s="62" t="s">
        <v>36</v>
      </c>
    </row>
    <row r="33" spans="2:2" x14ac:dyDescent="0.2">
      <c r="B33" t="s">
        <v>48</v>
      </c>
    </row>
    <row r="34" spans="2:2" x14ac:dyDescent="0.2">
      <c r="B34" s="62" t="s">
        <v>34</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
  <sheetViews>
    <sheetView workbookViewId="0">
      <selection activeCell="C19" sqref="C19"/>
    </sheetView>
  </sheetViews>
  <sheetFormatPr defaultRowHeight="12.75" x14ac:dyDescent="0.2"/>
  <sheetData>
    <row r="1" spans="1:2" x14ac:dyDescent="0.2">
      <c r="A1" s="59">
        <v>2012</v>
      </c>
      <c r="B1" s="77">
        <v>0.17019999999999999</v>
      </c>
    </row>
    <row r="2" spans="1:2" x14ac:dyDescent="0.2">
      <c r="A2" s="59">
        <v>2011</v>
      </c>
      <c r="B2" s="74">
        <v>4.2900000000000001E-2</v>
      </c>
    </row>
    <row r="3" spans="1:2" x14ac:dyDescent="0.2">
      <c r="A3" s="59">
        <v>2010</v>
      </c>
      <c r="B3" s="74">
        <v>0.12640000000000001</v>
      </c>
    </row>
    <row r="4" spans="1:2" x14ac:dyDescent="0.2">
      <c r="A4" s="59">
        <v>2009</v>
      </c>
      <c r="B4" s="13">
        <v>0.4501</v>
      </c>
    </row>
    <row r="5" spans="1:2" x14ac:dyDescent="0.2">
      <c r="A5" s="59">
        <v>2008</v>
      </c>
      <c r="B5" s="13">
        <v>-0.34449999999999997</v>
      </c>
    </row>
    <row r="6" spans="1:2" x14ac:dyDescent="0.2">
      <c r="A6" s="59">
        <v>2007</v>
      </c>
      <c r="B6" s="74">
        <v>4.1300000000000003E-2</v>
      </c>
    </row>
    <row r="7" spans="1:2" x14ac:dyDescent="0.2">
      <c r="A7" s="59">
        <v>2006</v>
      </c>
      <c r="B7" s="13">
        <v>1.8800000000000001E-2</v>
      </c>
    </row>
    <row r="8" spans="1:2" x14ac:dyDescent="0.2">
      <c r="A8" s="59">
        <v>2005</v>
      </c>
      <c r="B8" s="74">
        <v>2.64E-2</v>
      </c>
    </row>
    <row r="9" spans="1:2" x14ac:dyDescent="0.2">
      <c r="A9" s="59">
        <v>2004</v>
      </c>
      <c r="B9" s="74">
        <v>8.9399999999999993E-2</v>
      </c>
    </row>
    <row r="10" spans="1:2" x14ac:dyDescent="0.2">
      <c r="A10" s="59">
        <v>2003</v>
      </c>
      <c r="B10" s="13">
        <v>0.19769999999999999</v>
      </c>
    </row>
    <row r="11" spans="1:2" x14ac:dyDescent="0.2">
      <c r="A11" s="59"/>
      <c r="B11" s="60"/>
    </row>
    <row r="13" spans="1:2" x14ac:dyDescent="0.2">
      <c r="A13" s="75" t="s">
        <v>41</v>
      </c>
      <c r="B13" s="1">
        <f>AVERAGE($B$2,$B$3,$B$6,$B$8,$B$9)</f>
        <v>6.5280000000000005E-2</v>
      </c>
    </row>
    <row r="14" spans="1:2" x14ac:dyDescent="0.2">
      <c r="A14" s="75" t="s">
        <v>42</v>
      </c>
      <c r="B14">
        <v>27</v>
      </c>
    </row>
    <row r="15" spans="1:2" x14ac:dyDescent="0.2">
      <c r="A15" s="75" t="s">
        <v>44</v>
      </c>
      <c r="B15">
        <v>-13</v>
      </c>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workbookViewId="0">
      <selection activeCell="F32" sqref="F32"/>
    </sheetView>
  </sheetViews>
  <sheetFormatPr defaultRowHeight="12.75" x14ac:dyDescent="0.2"/>
  <sheetData>
    <row r="1" spans="1:2" x14ac:dyDescent="0.2">
      <c r="A1" s="59">
        <v>2012</v>
      </c>
      <c r="B1" s="74">
        <v>0.1047</v>
      </c>
    </row>
    <row r="2" spans="1:2" x14ac:dyDescent="0.2">
      <c r="A2" s="59">
        <v>2011</v>
      </c>
      <c r="B2" s="74">
        <v>2.5999999999999999E-2</v>
      </c>
    </row>
    <row r="3" spans="1:2" x14ac:dyDescent="0.2">
      <c r="A3" s="59">
        <v>2010</v>
      </c>
      <c r="B3" s="13">
        <v>0.314</v>
      </c>
    </row>
    <row r="4" spans="1:2" x14ac:dyDescent="0.2">
      <c r="A4" s="59">
        <v>2009</v>
      </c>
      <c r="B4" s="13">
        <v>0.49990000000000001</v>
      </c>
    </row>
    <row r="5" spans="1:2" x14ac:dyDescent="0.2">
      <c r="A5" s="59">
        <v>2008</v>
      </c>
      <c r="B5" s="13">
        <v>-0.40529999999999999</v>
      </c>
    </row>
    <row r="6" spans="1:2" x14ac:dyDescent="0.2">
      <c r="A6" s="59">
        <v>2007</v>
      </c>
      <c r="B6" s="74">
        <v>0.2069</v>
      </c>
    </row>
    <row r="7" spans="1:2" x14ac:dyDescent="0.2">
      <c r="A7" s="59">
        <v>2006</v>
      </c>
      <c r="B7" s="74">
        <v>0.1585</v>
      </c>
    </row>
    <row r="9" spans="1:2" x14ac:dyDescent="0.2">
      <c r="A9" s="75" t="s">
        <v>41</v>
      </c>
      <c r="B9" s="1">
        <f>AVERAGE(B1,B2,B6,B7)</f>
        <v>0.124025</v>
      </c>
    </row>
    <row r="10" spans="1:2" x14ac:dyDescent="0.2">
      <c r="A10" s="75" t="s">
        <v>42</v>
      </c>
    </row>
    <row r="11" spans="1:2" x14ac:dyDescent="0.2">
      <c r="A11" s="75" t="s">
        <v>44</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V113"/>
  <sheetViews>
    <sheetView tabSelected="1" zoomScale="75" zoomScaleNormal="75" zoomScalePageLayoutView="95" workbookViewId="0">
      <selection activeCell="AD68" sqref="AD68"/>
    </sheetView>
  </sheetViews>
  <sheetFormatPr defaultColWidth="8.7109375" defaultRowHeight="12.75" x14ac:dyDescent="0.2"/>
  <cols>
    <col min="1" max="1" width="1.42578125" customWidth="1"/>
    <col min="2" max="2" width="29" customWidth="1"/>
    <col min="3" max="3" width="22.42578125" customWidth="1"/>
    <col min="4" max="4" width="26.28515625" customWidth="1"/>
    <col min="5" max="5" width="23.140625" customWidth="1"/>
    <col min="6" max="6" width="25" customWidth="1"/>
    <col min="7" max="7" width="15.5703125" customWidth="1"/>
    <col min="8" max="8" width="16.5703125" customWidth="1"/>
    <col min="9" max="9" width="3.28515625" customWidth="1"/>
    <col min="10" max="10" width="13.42578125" customWidth="1"/>
    <col min="11" max="11" width="29.7109375" customWidth="1"/>
    <col min="12" max="12" width="19" customWidth="1"/>
    <col min="13" max="13" width="5.7109375" customWidth="1"/>
    <col min="14" max="14" width="9.42578125" bestFit="1" customWidth="1"/>
  </cols>
  <sheetData>
    <row r="1" spans="1:22" ht="13.5" thickBot="1" x14ac:dyDescent="0.25">
      <c r="A1" s="50"/>
      <c r="B1" s="33"/>
      <c r="C1" s="33"/>
      <c r="D1" s="33"/>
      <c r="E1" s="33"/>
      <c r="F1" s="33"/>
      <c r="G1" s="33"/>
      <c r="H1" s="33"/>
      <c r="I1" s="34"/>
      <c r="J1" s="80"/>
      <c r="K1" s="79" t="s">
        <v>47</v>
      </c>
      <c r="L1" s="80"/>
      <c r="M1" s="80"/>
      <c r="N1" s="80"/>
      <c r="O1" s="80"/>
      <c r="P1" s="80"/>
      <c r="Q1" s="80"/>
      <c r="R1" s="80"/>
      <c r="S1" s="80"/>
      <c r="T1" s="80"/>
      <c r="U1" s="80"/>
      <c r="V1" s="81"/>
    </row>
    <row r="2" spans="1:22" x14ac:dyDescent="0.2">
      <c r="A2" s="35"/>
      <c r="B2" s="32"/>
      <c r="C2" s="89" t="s">
        <v>12</v>
      </c>
      <c r="D2" s="90"/>
      <c r="E2" s="90"/>
      <c r="F2" s="90"/>
      <c r="G2" s="91"/>
      <c r="H2" s="32"/>
      <c r="I2" s="36"/>
      <c r="J2" s="72"/>
      <c r="K2" s="72"/>
      <c r="L2" s="72"/>
      <c r="M2" s="72"/>
      <c r="N2" s="72"/>
      <c r="O2" s="72"/>
      <c r="P2" s="72"/>
      <c r="Q2" s="72"/>
      <c r="R2" s="72"/>
      <c r="S2" s="72"/>
      <c r="T2" s="72"/>
      <c r="U2" s="72"/>
      <c r="V2" s="73"/>
    </row>
    <row r="3" spans="1:22" x14ac:dyDescent="0.2">
      <c r="A3" s="35"/>
      <c r="B3" s="32"/>
      <c r="C3" s="92"/>
      <c r="D3" s="93"/>
      <c r="E3" s="93"/>
      <c r="F3" s="93"/>
      <c r="G3" s="94"/>
      <c r="H3" s="32"/>
      <c r="I3" s="36"/>
      <c r="J3" s="72"/>
      <c r="K3" s="72"/>
      <c r="L3" s="72"/>
      <c r="M3" s="72"/>
      <c r="N3" s="72"/>
      <c r="O3" s="72"/>
      <c r="P3" s="72"/>
      <c r="Q3" s="72"/>
      <c r="R3" s="72"/>
      <c r="S3" s="72"/>
      <c r="T3" s="72"/>
      <c r="U3" s="72"/>
      <c r="V3" s="73"/>
    </row>
    <row r="4" spans="1:22" ht="12.75" customHeight="1" x14ac:dyDescent="0.2">
      <c r="A4" s="35"/>
      <c r="B4" s="88"/>
      <c r="C4" s="92"/>
      <c r="D4" s="93"/>
      <c r="E4" s="93"/>
      <c r="F4" s="93"/>
      <c r="G4" s="94"/>
      <c r="H4" s="32"/>
      <c r="I4" s="36"/>
      <c r="J4" s="72"/>
      <c r="K4" s="72"/>
      <c r="L4" s="72"/>
      <c r="M4" s="72"/>
      <c r="N4" s="72"/>
      <c r="O4" s="72"/>
      <c r="P4" s="72"/>
      <c r="Q4" s="72"/>
      <c r="R4" s="72"/>
      <c r="S4" s="72"/>
      <c r="T4" s="72"/>
      <c r="U4" s="72"/>
      <c r="V4" s="73"/>
    </row>
    <row r="5" spans="1:22" ht="13.5" thickBot="1" x14ac:dyDescent="0.25">
      <c r="A5" s="35"/>
      <c r="B5" s="88"/>
      <c r="C5" s="95"/>
      <c r="D5" s="96"/>
      <c r="E5" s="96"/>
      <c r="F5" s="96"/>
      <c r="G5" s="97"/>
      <c r="H5" s="32"/>
      <c r="I5" s="36"/>
      <c r="J5" s="72"/>
      <c r="K5" s="72"/>
      <c r="L5" s="72"/>
      <c r="M5" s="72"/>
      <c r="N5" s="72"/>
      <c r="O5" s="72"/>
      <c r="P5" s="72"/>
      <c r="Q5" s="72"/>
      <c r="R5" s="72"/>
      <c r="S5" s="72"/>
      <c r="T5" s="72"/>
      <c r="U5" s="72"/>
      <c r="V5" s="73"/>
    </row>
    <row r="6" spans="1:22" ht="12" customHeight="1" thickBot="1" x14ac:dyDescent="0.25">
      <c r="A6" s="35"/>
      <c r="B6" s="88"/>
      <c r="C6" s="98"/>
      <c r="D6" s="99"/>
      <c r="E6" s="99"/>
      <c r="F6" s="99"/>
      <c r="G6" s="100"/>
      <c r="H6" s="32"/>
      <c r="I6" s="36"/>
      <c r="J6" s="72"/>
      <c r="K6" s="72"/>
      <c r="L6" s="72"/>
      <c r="M6" s="72"/>
      <c r="N6" s="72"/>
      <c r="O6" s="72"/>
      <c r="P6" s="72"/>
      <c r="Q6" s="72"/>
      <c r="R6" s="72"/>
      <c r="S6" s="72"/>
      <c r="T6" s="72"/>
      <c r="U6" s="72"/>
      <c r="V6" s="73"/>
    </row>
    <row r="7" spans="1:22" ht="13.5" thickBot="1" x14ac:dyDescent="0.25">
      <c r="A7" s="35"/>
      <c r="B7" s="88"/>
      <c r="C7" s="37" t="s">
        <v>49</v>
      </c>
      <c r="D7" s="37" t="s">
        <v>52</v>
      </c>
      <c r="E7" s="37" t="s">
        <v>53</v>
      </c>
      <c r="F7" s="38" t="s">
        <v>2</v>
      </c>
      <c r="G7" s="39"/>
      <c r="H7" s="39"/>
      <c r="I7" s="73"/>
      <c r="J7" s="72"/>
      <c r="K7" s="72"/>
      <c r="L7" s="72"/>
      <c r="M7" s="72"/>
      <c r="N7" s="72"/>
      <c r="O7" s="72"/>
      <c r="P7" s="72"/>
      <c r="Q7" s="72"/>
      <c r="R7" s="72"/>
      <c r="S7" s="72"/>
      <c r="T7" s="72"/>
      <c r="U7" s="72"/>
      <c r="V7" s="73"/>
    </row>
    <row r="8" spans="1:22" ht="13.5" thickBot="1" x14ac:dyDescent="0.25">
      <c r="A8" s="40"/>
      <c r="B8" s="31" t="s">
        <v>17</v>
      </c>
      <c r="C8" s="63">
        <v>0.1125</v>
      </c>
      <c r="D8" s="65">
        <v>0.12509999999999999</v>
      </c>
      <c r="E8" s="65">
        <v>0.17019999999999999</v>
      </c>
      <c r="F8" s="12" t="s">
        <v>11</v>
      </c>
      <c r="G8" s="39"/>
      <c r="H8" s="39"/>
      <c r="I8" s="73"/>
      <c r="J8" s="72"/>
      <c r="K8" s="72"/>
      <c r="L8" s="72"/>
      <c r="M8" s="72"/>
      <c r="N8" s="72"/>
      <c r="O8" s="72"/>
      <c r="P8" s="72"/>
      <c r="Q8" s="72"/>
      <c r="R8" s="72"/>
      <c r="S8" s="72"/>
      <c r="T8" s="72"/>
      <c r="U8" s="72"/>
      <c r="V8" s="73"/>
    </row>
    <row r="9" spans="1:22" x14ac:dyDescent="0.2">
      <c r="A9" s="40"/>
      <c r="B9" s="39"/>
      <c r="C9" s="63">
        <v>5.9200000000000003E-2</v>
      </c>
      <c r="D9" s="65">
        <v>0.106</v>
      </c>
      <c r="E9" s="65">
        <v>4.2900000000000001E-2</v>
      </c>
      <c r="F9" s="12">
        <v>2011</v>
      </c>
      <c r="G9" s="39"/>
      <c r="H9" s="39"/>
      <c r="I9" s="73"/>
      <c r="J9" s="72"/>
      <c r="K9" s="72"/>
      <c r="L9" s="72"/>
      <c r="M9" s="72"/>
      <c r="N9" s="72"/>
      <c r="O9" s="72"/>
      <c r="P9" s="72"/>
      <c r="Q9" s="72"/>
      <c r="R9" s="72"/>
      <c r="S9" s="72"/>
      <c r="T9" s="72"/>
      <c r="U9" s="72"/>
      <c r="V9" s="73"/>
    </row>
    <row r="10" spans="1:22" x14ac:dyDescent="0.2">
      <c r="A10" s="40"/>
      <c r="B10" s="39"/>
      <c r="C10" s="63">
        <v>0.1326</v>
      </c>
      <c r="D10" s="65">
        <v>0.14879999999999999</v>
      </c>
      <c r="E10" s="65">
        <v>0.12640000000000001</v>
      </c>
      <c r="F10" s="12">
        <v>2010</v>
      </c>
      <c r="G10" s="39"/>
      <c r="H10" s="39"/>
      <c r="I10" s="73"/>
      <c r="J10" s="72"/>
      <c r="K10" s="72"/>
      <c r="L10" s="72"/>
      <c r="M10" s="72"/>
      <c r="N10" s="72"/>
      <c r="O10" s="72"/>
      <c r="P10" s="72"/>
      <c r="Q10" s="72"/>
      <c r="R10" s="72"/>
      <c r="S10" s="72"/>
      <c r="T10" s="72"/>
      <c r="U10" s="72"/>
      <c r="V10" s="73"/>
    </row>
    <row r="11" spans="1:22" x14ac:dyDescent="0.2">
      <c r="A11" s="40"/>
      <c r="B11" s="39"/>
      <c r="C11" s="63">
        <v>0.2218</v>
      </c>
      <c r="D11" s="65">
        <v>0.17100000000000001</v>
      </c>
      <c r="E11" s="65">
        <v>0.4501</v>
      </c>
      <c r="F11" s="12">
        <v>2009</v>
      </c>
      <c r="G11" s="39"/>
      <c r="H11" s="39"/>
      <c r="I11" s="73"/>
      <c r="J11" s="72"/>
      <c r="K11" s="72"/>
      <c r="L11" s="72"/>
      <c r="M11" s="72"/>
      <c r="N11" s="72"/>
      <c r="O11" s="72"/>
      <c r="P11" s="72"/>
      <c r="Q11" s="72"/>
      <c r="R11" s="72"/>
      <c r="S11" s="72"/>
      <c r="T11" s="72"/>
      <c r="U11" s="72"/>
      <c r="V11" s="73"/>
    </row>
    <row r="12" spans="1:22" x14ac:dyDescent="0.2">
      <c r="A12" s="40"/>
      <c r="B12" s="39"/>
      <c r="C12" s="63">
        <v>-0.32569999999999999</v>
      </c>
      <c r="D12" s="65">
        <v>-0.3095</v>
      </c>
      <c r="E12" s="65">
        <v>-0.34449999999999997</v>
      </c>
      <c r="F12" s="12">
        <v>2008</v>
      </c>
      <c r="G12" s="39"/>
      <c r="H12" s="39"/>
      <c r="I12" s="73"/>
      <c r="J12" s="72"/>
      <c r="K12" s="72"/>
      <c r="L12" s="72"/>
      <c r="M12" s="72"/>
      <c r="N12" s="72"/>
      <c r="O12" s="72"/>
      <c r="P12" s="72"/>
      <c r="Q12" s="72"/>
      <c r="R12" s="72"/>
      <c r="S12" s="72"/>
      <c r="T12" s="72"/>
      <c r="U12" s="72"/>
      <c r="V12" s="73"/>
    </row>
    <row r="13" spans="1:22" x14ac:dyDescent="0.2">
      <c r="A13" s="40"/>
      <c r="B13" s="39"/>
      <c r="C13" s="63">
        <v>0.14779999999999999</v>
      </c>
      <c r="D13" s="65">
        <v>4.8599999999999997E-2</v>
      </c>
      <c r="E13" s="65">
        <v>4.1300000000000003E-2</v>
      </c>
      <c r="F13" s="12">
        <v>2007</v>
      </c>
      <c r="G13" s="39"/>
      <c r="H13" s="39"/>
      <c r="I13" s="73"/>
      <c r="J13" s="72"/>
      <c r="K13" s="72"/>
      <c r="L13" s="72"/>
      <c r="M13" s="72"/>
      <c r="N13" s="72"/>
      <c r="O13" s="72"/>
      <c r="P13" s="72"/>
      <c r="Q13" s="72"/>
      <c r="R13" s="72"/>
      <c r="S13" s="72"/>
      <c r="T13" s="72"/>
      <c r="U13" s="72"/>
      <c r="V13" s="73"/>
    </row>
    <row r="14" spans="1:22" x14ac:dyDescent="0.2">
      <c r="A14" s="40"/>
      <c r="B14" s="39"/>
      <c r="C14" s="63">
        <v>0.1925</v>
      </c>
      <c r="D14" s="65">
        <v>0.20619999999999999</v>
      </c>
      <c r="E14" s="65">
        <v>1.8800000000000001E-2</v>
      </c>
      <c r="F14" s="12">
        <v>2006</v>
      </c>
      <c r="G14" s="39"/>
      <c r="H14" s="39"/>
      <c r="I14" s="73"/>
      <c r="J14" s="72"/>
      <c r="K14" s="72"/>
      <c r="L14" s="72"/>
      <c r="M14" s="72"/>
      <c r="N14" s="72"/>
      <c r="O14" s="72"/>
      <c r="P14" s="72"/>
      <c r="Q14" s="72"/>
      <c r="R14" s="72"/>
      <c r="S14" s="72"/>
      <c r="T14" s="72"/>
      <c r="U14" s="72"/>
      <c r="V14" s="73"/>
    </row>
    <row r="15" spans="1:22" x14ac:dyDescent="0.2">
      <c r="A15" s="40"/>
      <c r="B15" s="39"/>
      <c r="C15" s="63">
        <v>0.1265</v>
      </c>
      <c r="D15" s="65">
        <v>4.3700000000000003E-2</v>
      </c>
      <c r="E15" s="65">
        <v>2.64E-2</v>
      </c>
      <c r="F15" s="12">
        <v>2005</v>
      </c>
      <c r="G15" s="39"/>
      <c r="H15" s="39"/>
      <c r="I15" s="73"/>
      <c r="J15" s="72"/>
      <c r="K15" s="72"/>
      <c r="L15" s="72"/>
      <c r="M15" s="72"/>
      <c r="N15" s="72"/>
      <c r="O15" s="72"/>
      <c r="P15" s="72"/>
      <c r="Q15" s="72"/>
      <c r="R15" s="72"/>
      <c r="S15" s="72"/>
      <c r="T15" s="72"/>
      <c r="U15" s="72"/>
      <c r="V15" s="73"/>
    </row>
    <row r="16" spans="1:22" x14ac:dyDescent="0.2">
      <c r="A16" s="40"/>
      <c r="B16" s="39"/>
      <c r="C16" s="63">
        <v>0.15210000000000001</v>
      </c>
      <c r="D16" s="65">
        <v>0.13569999999999999</v>
      </c>
      <c r="E16" s="65">
        <v>8.9399999999999993E-2</v>
      </c>
      <c r="F16" s="12">
        <v>2004</v>
      </c>
      <c r="G16" s="39"/>
      <c r="H16" s="39"/>
      <c r="I16" s="73"/>
      <c r="J16" s="72"/>
      <c r="K16" s="72"/>
      <c r="L16" s="72"/>
      <c r="M16" s="72"/>
      <c r="N16" s="72"/>
      <c r="O16" s="72"/>
      <c r="P16" s="72"/>
      <c r="Q16" s="72"/>
      <c r="R16" s="72"/>
      <c r="S16" s="72"/>
      <c r="T16" s="72"/>
      <c r="U16" s="72"/>
      <c r="V16" s="73"/>
    </row>
    <row r="17" spans="1:22" x14ac:dyDescent="0.2">
      <c r="A17" s="40"/>
      <c r="B17" s="39"/>
      <c r="C17" s="63">
        <v>0.26229999999999998</v>
      </c>
      <c r="D17" s="65">
        <v>0.25140000000000001</v>
      </c>
      <c r="E17" s="65">
        <v>0.19769999999999999</v>
      </c>
      <c r="F17" s="12">
        <v>2003</v>
      </c>
      <c r="G17" s="39"/>
      <c r="H17" s="39"/>
      <c r="I17" s="73"/>
      <c r="J17" s="72"/>
      <c r="K17" s="72"/>
      <c r="L17" s="72"/>
      <c r="M17" s="72"/>
      <c r="N17" s="72"/>
      <c r="O17" s="72"/>
      <c r="P17" s="72"/>
      <c r="Q17" s="72"/>
      <c r="R17" s="72"/>
      <c r="S17" s="72"/>
      <c r="T17" s="72"/>
      <c r="U17" s="72"/>
      <c r="V17" s="73"/>
    </row>
    <row r="18" spans="1:22" x14ac:dyDescent="0.2">
      <c r="A18" s="40"/>
      <c r="B18" s="39"/>
      <c r="C18" s="64">
        <v>-0.11269999999999999</v>
      </c>
      <c r="D18" s="66">
        <v>-0.1565</v>
      </c>
      <c r="E18" s="14"/>
      <c r="F18" s="12">
        <v>2002</v>
      </c>
      <c r="G18" s="39"/>
      <c r="H18" s="39"/>
      <c r="I18" s="73"/>
      <c r="J18" s="72"/>
      <c r="K18" s="72"/>
      <c r="L18" s="72"/>
      <c r="M18" s="72"/>
      <c r="N18" s="72"/>
      <c r="O18" s="72"/>
      <c r="P18" s="72"/>
      <c r="Q18" s="72"/>
      <c r="R18" s="72"/>
      <c r="S18" s="72"/>
      <c r="T18" s="72"/>
      <c r="U18" s="72"/>
      <c r="V18" s="73"/>
    </row>
    <row r="19" spans="1:22" ht="15.95" customHeight="1" x14ac:dyDescent="0.2">
      <c r="A19" s="40"/>
      <c r="B19" s="54" t="s">
        <v>10</v>
      </c>
      <c r="C19" s="55">
        <f t="shared" ref="C19:D19" si="0">VAR(C8:C18)</f>
        <v>2.8321723636363639E-2</v>
      </c>
      <c r="D19" s="55">
        <f t="shared" si="0"/>
        <v>2.729874672727272E-2</v>
      </c>
      <c r="E19" s="55">
        <f>VAR(E8:E17)</f>
        <v>3.8984715666666649E-2</v>
      </c>
      <c r="F19" s="39"/>
      <c r="G19" s="39"/>
      <c r="H19" s="39"/>
      <c r="I19" s="73"/>
      <c r="J19" s="72"/>
      <c r="K19" s="72"/>
      <c r="L19" s="72"/>
      <c r="M19" s="72"/>
      <c r="N19" s="72"/>
      <c r="O19" s="72"/>
      <c r="P19" s="72"/>
      <c r="Q19" s="72"/>
      <c r="R19" s="72"/>
      <c r="S19" s="72"/>
      <c r="T19" s="72"/>
      <c r="U19" s="72"/>
      <c r="V19" s="73"/>
    </row>
    <row r="20" spans="1:22" ht="15.95" customHeight="1" thickBot="1" x14ac:dyDescent="0.25">
      <c r="A20" s="40"/>
      <c r="B20" s="54" t="s">
        <v>18</v>
      </c>
      <c r="C20" s="58">
        <f>_xlfn.STDEV.S(C8:C18)</f>
        <v>0.16829059283383502</v>
      </c>
      <c r="D20" s="58">
        <f t="shared" ref="D20:E20" si="1">_xlfn.STDEV.S(D8:D18)</f>
        <v>0.16522332379925275</v>
      </c>
      <c r="E20" s="58">
        <f t="shared" si="1"/>
        <v>0.19744547517394934</v>
      </c>
      <c r="F20" s="39"/>
      <c r="G20" s="39"/>
      <c r="H20" s="39"/>
      <c r="I20" s="73"/>
      <c r="J20" s="72"/>
      <c r="K20" s="72"/>
      <c r="L20" s="72"/>
      <c r="M20" s="72"/>
      <c r="N20" s="72"/>
      <c r="O20" s="72"/>
      <c r="P20" s="72"/>
      <c r="Q20" s="72"/>
      <c r="R20" s="72"/>
      <c r="S20" s="72"/>
      <c r="T20" s="72"/>
      <c r="U20" s="72"/>
      <c r="V20" s="73"/>
    </row>
    <row r="21" spans="1:22" ht="15" customHeight="1" x14ac:dyDescent="0.2">
      <c r="A21" s="40"/>
      <c r="B21" s="56" t="s">
        <v>3</v>
      </c>
      <c r="C21" s="57">
        <f t="shared" ref="C21:D21" si="2">AVERAGE(C8:C18)</f>
        <v>8.8081818181818164E-2</v>
      </c>
      <c r="D21" s="57">
        <f t="shared" si="2"/>
        <v>7.004545454545455E-2</v>
      </c>
      <c r="E21" s="57">
        <f>AVERAGE(E8:E17)</f>
        <v>8.1870000000000012E-2</v>
      </c>
      <c r="F21" s="39"/>
      <c r="G21" s="85" t="s">
        <v>5</v>
      </c>
      <c r="H21" s="39"/>
      <c r="I21" s="73"/>
      <c r="J21" s="72"/>
      <c r="K21" s="72"/>
      <c r="L21" s="72"/>
      <c r="M21" s="72"/>
      <c r="N21" s="72"/>
      <c r="O21" s="72"/>
      <c r="P21" s="72"/>
      <c r="Q21" s="72"/>
      <c r="R21" s="72"/>
      <c r="S21" s="72"/>
      <c r="T21" s="72"/>
      <c r="U21" s="72"/>
      <c r="V21" s="73"/>
    </row>
    <row r="22" spans="1:22" ht="19.5" x14ac:dyDescent="0.35">
      <c r="A22" s="40"/>
      <c r="B22" s="41" t="s">
        <v>4</v>
      </c>
      <c r="C22" s="15" t="s">
        <v>49</v>
      </c>
      <c r="D22" s="15" t="s">
        <v>50</v>
      </c>
      <c r="E22" s="15" t="s">
        <v>51</v>
      </c>
      <c r="F22" s="20"/>
      <c r="G22" s="86"/>
      <c r="H22" s="39"/>
      <c r="I22" s="73"/>
      <c r="J22" s="72"/>
      <c r="K22" s="72"/>
      <c r="L22" s="72"/>
      <c r="M22" s="72"/>
      <c r="N22" s="72"/>
      <c r="O22" s="72"/>
      <c r="P22" s="72"/>
      <c r="Q22" s="72"/>
      <c r="R22" s="72"/>
      <c r="S22" s="72"/>
      <c r="T22" s="72"/>
      <c r="U22" s="72"/>
      <c r="V22" s="73"/>
    </row>
    <row r="23" spans="1:22" x14ac:dyDescent="0.2">
      <c r="A23" s="40"/>
      <c r="B23" s="3" t="s">
        <v>49</v>
      </c>
      <c r="C23" s="16">
        <f t="shared" ref="C23" si="3">COVAR($C$8:$C$18,C8:C18)</f>
        <v>2.5747021487603303E-2</v>
      </c>
      <c r="D23" s="16">
        <f>COVAR($C$8:$C$18,D8:D18)</f>
        <v>2.4324464462809912E-2</v>
      </c>
      <c r="E23" s="16">
        <f>COVAR($C$8:$C$17,E8:E17)</f>
        <v>2.4045024800000002E-2</v>
      </c>
      <c r="F23" s="20"/>
      <c r="G23" s="86"/>
      <c r="H23" s="39"/>
      <c r="I23" s="73"/>
      <c r="J23" s="72"/>
      <c r="K23" s="72"/>
      <c r="L23" s="72"/>
      <c r="M23" s="72"/>
      <c r="N23" s="72"/>
      <c r="O23" s="72"/>
      <c r="P23" s="72"/>
      <c r="Q23" s="72"/>
      <c r="R23" s="72"/>
      <c r="S23" s="72"/>
      <c r="T23" s="72"/>
      <c r="U23" s="72"/>
      <c r="V23" s="73"/>
    </row>
    <row r="24" spans="1:22" ht="13.5" thickBot="1" x14ac:dyDescent="0.25">
      <c r="A24" s="40"/>
      <c r="B24" s="3" t="s">
        <v>52</v>
      </c>
      <c r="C24" s="16">
        <f>COVAR($D$8:$D$18,C8:C18)</f>
        <v>2.4324464462809912E-2</v>
      </c>
      <c r="D24" s="16">
        <f>COVAR($D$8:$D$18,D8:D18)</f>
        <v>2.4817042479338844E-2</v>
      </c>
      <c r="E24" s="16">
        <f>COVAR($D$8:$D$17,E8:E17)</f>
        <v>2.2121487999999998E-2</v>
      </c>
      <c r="F24" s="20"/>
      <c r="G24" s="86"/>
      <c r="H24" s="39"/>
      <c r="I24" s="73"/>
      <c r="J24" s="72"/>
      <c r="K24" s="72"/>
      <c r="L24" s="72"/>
      <c r="M24" s="72"/>
      <c r="N24" s="72"/>
      <c r="O24" s="72"/>
      <c r="P24" s="72"/>
      <c r="Q24" s="72"/>
      <c r="R24" s="72"/>
      <c r="S24" s="72"/>
      <c r="T24" s="72"/>
      <c r="U24" s="72"/>
      <c r="V24" s="73"/>
    </row>
    <row r="25" spans="1:22" ht="13.5" thickBot="1" x14ac:dyDescent="0.25">
      <c r="A25" s="40"/>
      <c r="B25" s="3" t="s">
        <v>53</v>
      </c>
      <c r="C25" s="16">
        <f>COVAR($E$8:$E$17,C8:C17)</f>
        <v>2.4045024800000002E-2</v>
      </c>
      <c r="D25" s="16">
        <f>COVAR($E$8:$E$17,D8:D17)</f>
        <v>2.2121487999999998E-2</v>
      </c>
      <c r="E25" s="16">
        <f>COVAR($E$8:$E$17,E8:E17)</f>
        <v>3.508624409999999E-2</v>
      </c>
      <c r="F25" s="42" t="s">
        <v>0</v>
      </c>
      <c r="G25" s="87"/>
      <c r="H25" s="39"/>
      <c r="I25" s="73"/>
      <c r="J25" s="72"/>
      <c r="K25" s="72"/>
      <c r="L25" s="72"/>
      <c r="M25" s="72"/>
      <c r="N25" s="72"/>
      <c r="O25" s="72"/>
      <c r="P25" s="72"/>
      <c r="Q25" s="72"/>
      <c r="R25" s="72"/>
      <c r="S25" s="72"/>
      <c r="T25" s="72"/>
      <c r="U25" s="72"/>
      <c r="V25" s="73"/>
    </row>
    <row r="26" spans="1:22" ht="13.5" thickBot="1" x14ac:dyDescent="0.25">
      <c r="A26" s="40"/>
      <c r="B26" s="4" t="s">
        <v>16</v>
      </c>
      <c r="C26" s="69">
        <v>4.9729028196785097E-2</v>
      </c>
      <c r="D26" s="70">
        <v>0.78581673449666389</v>
      </c>
      <c r="E26" s="70">
        <v>0.16445412489063008</v>
      </c>
      <c r="F26" s="21">
        <f>SUM(C26:E26)</f>
        <v>0.99999988758407909</v>
      </c>
      <c r="G26" s="22">
        <f>SUMPRODUCT(MMULT(C26:E26,C23:E25),C26:E26)</f>
        <v>2.4349246391699175E-2</v>
      </c>
      <c r="H26" s="39"/>
      <c r="I26" s="73"/>
      <c r="J26" s="72"/>
      <c r="K26" s="79" t="s">
        <v>47</v>
      </c>
      <c r="L26" s="72"/>
      <c r="M26" s="72"/>
      <c r="N26" s="72"/>
      <c r="O26" s="72"/>
      <c r="P26" s="72"/>
      <c r="Q26" s="72"/>
      <c r="R26" s="72"/>
      <c r="S26" s="72"/>
      <c r="T26" s="72"/>
      <c r="U26" s="72"/>
      <c r="V26" s="73"/>
    </row>
    <row r="27" spans="1:22" ht="13.5" thickBot="1" x14ac:dyDescent="0.25">
      <c r="A27" s="40"/>
      <c r="B27" s="4" t="s">
        <v>1</v>
      </c>
      <c r="C27" s="17">
        <v>0</v>
      </c>
      <c r="D27" s="17">
        <v>0</v>
      </c>
      <c r="E27" s="17">
        <v>0</v>
      </c>
      <c r="F27" s="23">
        <v>1</v>
      </c>
      <c r="G27" s="24"/>
      <c r="H27" s="39"/>
      <c r="I27" s="73"/>
      <c r="J27" s="72"/>
      <c r="K27" s="72"/>
      <c r="L27" s="72"/>
      <c r="M27" s="72"/>
      <c r="N27" s="72"/>
      <c r="O27" s="72"/>
      <c r="P27" s="72"/>
      <c r="Q27" s="72"/>
      <c r="R27" s="72"/>
      <c r="S27" s="72"/>
      <c r="T27" s="72"/>
      <c r="U27" s="72"/>
      <c r="V27" s="73"/>
    </row>
    <row r="28" spans="1:22" ht="13.5" thickBot="1" x14ac:dyDescent="0.25">
      <c r="A28" s="40"/>
      <c r="B28" s="4"/>
      <c r="C28" s="18">
        <v>1</v>
      </c>
      <c r="D28" s="18">
        <v>1</v>
      </c>
      <c r="E28" s="18">
        <v>1</v>
      </c>
      <c r="F28" s="25"/>
      <c r="G28" s="20"/>
      <c r="H28" s="39"/>
      <c r="I28" s="73"/>
      <c r="J28" s="72"/>
      <c r="K28" s="72"/>
      <c r="L28" s="72"/>
      <c r="M28" s="72"/>
      <c r="N28" s="72"/>
      <c r="O28" s="72"/>
      <c r="P28" s="72"/>
      <c r="Q28" s="72"/>
      <c r="R28" s="72"/>
      <c r="S28" s="72"/>
      <c r="T28" s="72"/>
      <c r="U28" s="72"/>
      <c r="V28" s="73"/>
    </row>
    <row r="29" spans="1:22" ht="13.5" thickBot="1" x14ac:dyDescent="0.25">
      <c r="A29" s="40"/>
      <c r="B29" s="5" t="s">
        <v>9</v>
      </c>
      <c r="C29" s="19">
        <f>C26*C21</f>
        <v>4.3802232199877337E-3</v>
      </c>
      <c r="D29" s="19">
        <f>D26*D21</f>
        <v>5.50428903572436E-2</v>
      </c>
      <c r="E29" s="19">
        <f>E26*E21</f>
        <v>1.3463859204795887E-2</v>
      </c>
      <c r="F29" s="68">
        <f>SUM(C29:E29)</f>
        <v>7.2886972782027215E-2</v>
      </c>
      <c r="G29" s="53">
        <v>0.06</v>
      </c>
      <c r="H29" s="39"/>
      <c r="I29" s="73"/>
      <c r="J29" s="72"/>
      <c r="K29" s="72"/>
      <c r="L29" s="72"/>
      <c r="M29" s="72"/>
      <c r="N29" s="72"/>
      <c r="O29" s="72"/>
      <c r="P29" s="72"/>
      <c r="Q29" s="72"/>
      <c r="R29" s="72"/>
      <c r="S29" s="72"/>
      <c r="T29" s="72"/>
      <c r="U29" s="72"/>
      <c r="V29" s="73"/>
    </row>
    <row r="30" spans="1:22" ht="13.5" thickBot="1" x14ac:dyDescent="0.25">
      <c r="A30" s="40"/>
      <c r="B30" s="29"/>
      <c r="C30" s="30"/>
      <c r="D30" s="30"/>
      <c r="E30" s="30"/>
      <c r="F30" s="30"/>
      <c r="G30" s="52">
        <v>0.1</v>
      </c>
      <c r="H30" s="72"/>
      <c r="I30" s="73"/>
      <c r="J30" s="72"/>
      <c r="K30" s="72"/>
      <c r="L30" s="72"/>
      <c r="M30" s="72"/>
      <c r="N30" s="72"/>
      <c r="O30" s="72"/>
      <c r="P30" s="72"/>
      <c r="Q30" s="72"/>
      <c r="R30" s="72"/>
      <c r="S30" s="72"/>
      <c r="T30" s="72"/>
      <c r="U30" s="72"/>
      <c r="V30" s="73"/>
    </row>
    <row r="31" spans="1:22" ht="13.5" thickBot="1" x14ac:dyDescent="0.25">
      <c r="A31" s="40"/>
      <c r="B31" s="43"/>
      <c r="C31" s="2"/>
      <c r="D31" s="2"/>
      <c r="E31" s="2"/>
      <c r="F31" s="2"/>
      <c r="G31" s="44"/>
      <c r="H31" s="45"/>
      <c r="I31" s="36"/>
      <c r="J31" s="72"/>
      <c r="K31" s="72"/>
      <c r="L31" s="72"/>
      <c r="M31" s="72"/>
      <c r="N31" s="72"/>
      <c r="O31" s="72"/>
      <c r="P31" s="72"/>
      <c r="Q31" s="72"/>
      <c r="R31" s="72"/>
      <c r="S31" s="72"/>
      <c r="T31" s="72"/>
      <c r="U31" s="72"/>
      <c r="V31" s="73"/>
    </row>
    <row r="32" spans="1:22" ht="13.5" thickBot="1" x14ac:dyDescent="0.25">
      <c r="A32" s="40"/>
      <c r="B32" s="39"/>
      <c r="C32" s="39"/>
      <c r="D32" s="39"/>
      <c r="E32" s="39"/>
      <c r="F32" s="10" t="s">
        <v>6</v>
      </c>
      <c r="G32" s="101" t="s">
        <v>15</v>
      </c>
      <c r="H32" s="102"/>
      <c r="I32" s="36"/>
      <c r="J32" s="72"/>
      <c r="K32" s="72"/>
      <c r="L32" s="72"/>
      <c r="M32" s="72"/>
      <c r="N32" s="72"/>
      <c r="O32" s="72"/>
      <c r="P32" s="72"/>
      <c r="Q32" s="72"/>
      <c r="R32" s="72"/>
      <c r="S32" s="72"/>
      <c r="T32" s="72"/>
      <c r="U32" s="72"/>
      <c r="V32" s="73"/>
    </row>
    <row r="33" spans="1:22" ht="13.5" thickBot="1" x14ac:dyDescent="0.25">
      <c r="A33" s="40"/>
      <c r="B33" s="32"/>
      <c r="C33" s="32"/>
      <c r="D33" s="32"/>
      <c r="E33" s="32"/>
      <c r="F33" s="67">
        <f>SQRT(G26)</f>
        <v>0.15604245060783675</v>
      </c>
      <c r="G33" s="6" t="s">
        <v>13</v>
      </c>
      <c r="H33" s="7" t="s">
        <v>14</v>
      </c>
      <c r="I33" s="36"/>
      <c r="J33" s="72"/>
      <c r="K33" s="72"/>
      <c r="L33" s="72"/>
      <c r="M33" s="72"/>
      <c r="N33" s="72"/>
      <c r="O33" s="72"/>
      <c r="P33" s="72"/>
      <c r="Q33" s="72"/>
      <c r="R33" s="72"/>
      <c r="S33" s="72"/>
      <c r="T33" s="72"/>
      <c r="U33" s="72"/>
      <c r="V33" s="73"/>
    </row>
    <row r="34" spans="1:22" ht="13.5" thickBot="1" x14ac:dyDescent="0.25">
      <c r="A34" s="46"/>
      <c r="B34" s="32"/>
      <c r="C34" s="32"/>
      <c r="D34" s="32"/>
      <c r="E34" s="32"/>
      <c r="F34" s="17">
        <v>0.1</v>
      </c>
      <c r="G34" s="8" t="s">
        <v>7</v>
      </c>
      <c r="H34" s="9" t="s">
        <v>8</v>
      </c>
      <c r="I34" s="36"/>
      <c r="J34" s="72"/>
      <c r="K34" s="72"/>
      <c r="L34" s="72"/>
      <c r="M34" s="72"/>
      <c r="N34" s="72"/>
      <c r="O34" s="72"/>
      <c r="P34" s="72"/>
      <c r="Q34" s="72"/>
      <c r="R34" s="72"/>
      <c r="S34" s="72"/>
      <c r="T34" s="72"/>
      <c r="U34" s="72"/>
      <c r="V34" s="73"/>
    </row>
    <row r="35" spans="1:22" ht="13.5" thickBot="1" x14ac:dyDescent="0.25">
      <c r="A35" s="46"/>
      <c r="B35" s="32"/>
      <c r="C35" s="32"/>
      <c r="D35" s="32"/>
      <c r="E35" s="32"/>
      <c r="F35" s="51">
        <v>0.2</v>
      </c>
      <c r="G35" s="26">
        <f>$F$29-2*$F$33</f>
        <v>-0.23919792843364629</v>
      </c>
      <c r="H35" s="27">
        <f>$F$29+2*$F$33</f>
        <v>0.38497187399770072</v>
      </c>
      <c r="I35" s="36"/>
      <c r="J35" s="72"/>
      <c r="K35" s="72"/>
      <c r="L35" s="72"/>
      <c r="M35" s="72"/>
      <c r="N35" s="72"/>
      <c r="O35" s="72"/>
      <c r="P35" s="72"/>
      <c r="Q35" s="72"/>
      <c r="R35" s="72"/>
      <c r="S35" s="72"/>
      <c r="T35" s="72"/>
      <c r="U35" s="72"/>
      <c r="V35" s="73"/>
    </row>
    <row r="36" spans="1:22" x14ac:dyDescent="0.2">
      <c r="A36" s="46"/>
      <c r="B36" s="32"/>
      <c r="C36" s="32"/>
      <c r="D36" s="32"/>
      <c r="E36" s="32"/>
      <c r="F36" s="32"/>
      <c r="G36" s="28"/>
      <c r="H36" s="28"/>
      <c r="I36" s="36"/>
      <c r="J36" s="72"/>
      <c r="K36" s="82"/>
      <c r="L36" s="72"/>
      <c r="M36" s="72"/>
      <c r="N36" s="72"/>
      <c r="O36" s="72"/>
      <c r="P36" s="72"/>
      <c r="Q36" s="72"/>
      <c r="R36" s="72"/>
      <c r="S36" s="72"/>
      <c r="T36" s="72"/>
      <c r="U36" s="72"/>
      <c r="V36" s="73"/>
    </row>
    <row r="37" spans="1:22" x14ac:dyDescent="0.2">
      <c r="A37" s="46"/>
      <c r="B37" s="32"/>
      <c r="C37" s="32"/>
      <c r="D37" s="32"/>
      <c r="E37" s="32"/>
      <c r="F37" s="72"/>
      <c r="G37" s="28"/>
      <c r="H37" s="28"/>
      <c r="I37" s="36"/>
      <c r="J37" s="72"/>
      <c r="K37" s="82"/>
      <c r="L37" s="72"/>
      <c r="M37" s="72"/>
      <c r="N37" s="72"/>
      <c r="O37" s="72"/>
      <c r="P37" s="72"/>
      <c r="Q37" s="72"/>
      <c r="R37" s="72"/>
      <c r="S37" s="72"/>
      <c r="T37" s="72"/>
      <c r="U37" s="72"/>
      <c r="V37" s="73"/>
    </row>
    <row r="38" spans="1:22" ht="13.5" thickBot="1" x14ac:dyDescent="0.25">
      <c r="A38" s="47"/>
      <c r="B38" s="48"/>
      <c r="C38" s="48"/>
      <c r="D38" s="48"/>
      <c r="E38" s="48"/>
      <c r="F38" s="71"/>
      <c r="G38" s="48"/>
      <c r="H38" s="48"/>
      <c r="I38" s="49"/>
      <c r="J38" s="72"/>
      <c r="K38" s="82"/>
      <c r="L38" s="72"/>
      <c r="M38" s="72"/>
      <c r="N38" s="72"/>
      <c r="O38" s="72"/>
      <c r="P38" s="72"/>
      <c r="Q38" s="72"/>
      <c r="R38" s="72"/>
      <c r="S38" s="72"/>
      <c r="T38" s="72"/>
      <c r="U38" s="72"/>
      <c r="V38" s="73"/>
    </row>
    <row r="39" spans="1:22" x14ac:dyDescent="0.2">
      <c r="A39" s="104"/>
      <c r="B39" s="72"/>
      <c r="C39" s="72"/>
      <c r="D39" s="72"/>
      <c r="E39" s="72"/>
      <c r="F39" s="72"/>
      <c r="G39" s="72"/>
      <c r="H39" s="72"/>
      <c r="I39" s="72"/>
      <c r="J39" s="72"/>
      <c r="K39" s="72"/>
      <c r="L39" s="72"/>
      <c r="M39" s="72"/>
      <c r="N39" s="72"/>
      <c r="O39" s="72"/>
      <c r="P39" s="72"/>
      <c r="Q39" s="72"/>
      <c r="R39" s="72"/>
      <c r="S39" s="72"/>
      <c r="T39" s="72"/>
      <c r="U39" s="72"/>
      <c r="V39" s="73"/>
    </row>
    <row r="40" spans="1:22" x14ac:dyDescent="0.2">
      <c r="A40" s="104"/>
      <c r="B40" s="72"/>
      <c r="C40" s="72"/>
      <c r="D40" s="72"/>
      <c r="E40" s="72"/>
      <c r="F40" s="72"/>
      <c r="G40" s="72"/>
      <c r="H40" s="72"/>
      <c r="I40" s="72"/>
      <c r="J40" s="72"/>
      <c r="K40" s="83"/>
      <c r="L40" s="72"/>
      <c r="M40" s="72"/>
      <c r="N40" s="72"/>
      <c r="O40" s="72"/>
      <c r="P40" s="72"/>
      <c r="Q40" s="72"/>
      <c r="R40" s="72"/>
      <c r="S40" s="72"/>
      <c r="T40" s="72"/>
      <c r="U40" s="72"/>
      <c r="V40" s="73"/>
    </row>
    <row r="41" spans="1:22" x14ac:dyDescent="0.2">
      <c r="A41" s="104"/>
      <c r="B41" s="72"/>
      <c r="C41" s="72"/>
      <c r="D41" s="72"/>
      <c r="E41" s="72"/>
      <c r="F41" s="72"/>
      <c r="G41" s="72"/>
      <c r="H41" s="72"/>
      <c r="I41" s="72"/>
      <c r="J41" s="72"/>
      <c r="K41" s="72"/>
      <c r="L41" s="72"/>
      <c r="M41" s="72"/>
      <c r="N41" s="72"/>
      <c r="O41" s="72"/>
      <c r="P41" s="72"/>
      <c r="Q41" s="72"/>
      <c r="R41" s="72"/>
      <c r="S41" s="72"/>
      <c r="T41" s="72"/>
      <c r="U41" s="72"/>
      <c r="V41" s="73"/>
    </row>
    <row r="42" spans="1:22" x14ac:dyDescent="0.2">
      <c r="A42" s="104"/>
      <c r="B42" s="72"/>
      <c r="C42" s="72"/>
      <c r="D42" s="72"/>
      <c r="E42" s="72"/>
      <c r="F42" s="72"/>
      <c r="G42" s="72"/>
      <c r="H42" s="72"/>
      <c r="I42" s="72"/>
      <c r="J42" s="72"/>
      <c r="K42" s="72"/>
      <c r="L42" s="72"/>
      <c r="M42" s="72"/>
      <c r="N42" s="72"/>
      <c r="O42" s="72"/>
      <c r="P42" s="72"/>
      <c r="Q42" s="72"/>
      <c r="R42" s="72"/>
      <c r="S42" s="72"/>
      <c r="T42" s="72"/>
      <c r="U42" s="72"/>
      <c r="V42" s="73"/>
    </row>
    <row r="43" spans="1:22" ht="13.5" thickBot="1" x14ac:dyDescent="0.25">
      <c r="A43" s="104"/>
      <c r="B43" s="72"/>
      <c r="C43" s="72"/>
      <c r="D43" s="72"/>
      <c r="E43" s="72"/>
      <c r="F43" s="72"/>
      <c r="G43" s="72"/>
      <c r="H43" s="72"/>
      <c r="I43" s="72"/>
      <c r="J43" s="72"/>
      <c r="K43" s="72"/>
      <c r="L43" s="72"/>
      <c r="M43" s="72"/>
      <c r="N43" s="73"/>
      <c r="O43" s="72"/>
      <c r="P43" s="72"/>
      <c r="Q43" s="72"/>
      <c r="R43" s="72"/>
      <c r="S43" s="72"/>
      <c r="T43" s="72"/>
      <c r="U43" s="72"/>
      <c r="V43" s="73"/>
    </row>
    <row r="44" spans="1:22" ht="13.5" thickBot="1" x14ac:dyDescent="0.25">
      <c r="A44" s="104"/>
      <c r="B44" s="72"/>
      <c r="C44" s="79" t="s">
        <v>46</v>
      </c>
      <c r="D44" s="72"/>
      <c r="E44" s="72"/>
      <c r="F44" s="72"/>
      <c r="G44" s="72"/>
      <c r="H44" s="72"/>
      <c r="I44" s="72"/>
      <c r="J44" s="72"/>
      <c r="K44" s="72"/>
      <c r="L44" s="72"/>
      <c r="M44" s="72"/>
      <c r="N44" s="73"/>
      <c r="O44" s="72"/>
      <c r="P44" s="72"/>
      <c r="Q44" s="72"/>
      <c r="R44" s="72"/>
      <c r="S44" s="72"/>
      <c r="T44" s="72"/>
      <c r="U44" s="72"/>
      <c r="V44" s="73"/>
    </row>
    <row r="45" spans="1:22" x14ac:dyDescent="0.2">
      <c r="A45" s="104"/>
      <c r="B45" s="72"/>
      <c r="C45" s="72"/>
      <c r="D45" s="72"/>
      <c r="E45" s="72"/>
      <c r="F45" s="72"/>
      <c r="G45" s="72"/>
      <c r="H45" s="72"/>
      <c r="I45" s="72"/>
      <c r="J45" s="72"/>
      <c r="K45" s="72"/>
      <c r="L45" s="72"/>
      <c r="M45" s="72"/>
      <c r="N45" s="73"/>
      <c r="O45" s="72"/>
      <c r="P45" s="72"/>
      <c r="Q45" s="72"/>
      <c r="R45" s="72"/>
      <c r="S45" s="72"/>
      <c r="T45" s="72"/>
      <c r="U45" s="72"/>
      <c r="V45" s="73"/>
    </row>
    <row r="46" spans="1:22" x14ac:dyDescent="0.2">
      <c r="A46" s="104"/>
      <c r="B46" s="72"/>
      <c r="C46" s="72"/>
      <c r="D46" s="72"/>
      <c r="E46" s="72"/>
      <c r="F46" s="72"/>
      <c r="G46" s="72"/>
      <c r="H46" s="72"/>
      <c r="I46" s="72"/>
      <c r="J46" s="72"/>
      <c r="K46" s="72"/>
      <c r="L46" s="72"/>
      <c r="M46" s="72"/>
      <c r="N46" s="73"/>
      <c r="O46" s="72"/>
      <c r="P46" s="72"/>
      <c r="Q46" s="72"/>
      <c r="R46" s="72"/>
      <c r="S46" s="72"/>
      <c r="T46" s="72"/>
      <c r="U46" s="72"/>
      <c r="V46" s="73"/>
    </row>
    <row r="47" spans="1:22" x14ac:dyDescent="0.2">
      <c r="A47" s="104"/>
      <c r="B47" s="72"/>
      <c r="C47" s="72"/>
      <c r="D47" s="72"/>
      <c r="E47" s="72"/>
      <c r="F47" s="72"/>
      <c r="G47" s="72"/>
      <c r="H47" s="72"/>
      <c r="I47" s="72"/>
      <c r="J47" s="72"/>
      <c r="K47" s="72"/>
      <c r="L47" s="72"/>
      <c r="M47" s="72"/>
      <c r="N47" s="73"/>
      <c r="O47" s="72"/>
      <c r="P47" s="72"/>
      <c r="Q47" s="72"/>
      <c r="R47" s="72"/>
      <c r="S47" s="72"/>
      <c r="T47" s="72"/>
      <c r="U47" s="72"/>
      <c r="V47" s="73"/>
    </row>
    <row r="48" spans="1:22" x14ac:dyDescent="0.2">
      <c r="A48" s="104"/>
      <c r="B48" s="72"/>
      <c r="C48" s="72"/>
      <c r="D48" s="72"/>
      <c r="E48" s="72"/>
      <c r="F48" s="72"/>
      <c r="G48" s="72"/>
      <c r="H48" s="72"/>
      <c r="I48" s="72"/>
      <c r="J48" s="72"/>
      <c r="K48" s="72"/>
      <c r="L48" s="72"/>
      <c r="M48" s="72"/>
      <c r="N48" s="73"/>
      <c r="O48" s="72"/>
      <c r="P48" s="72"/>
      <c r="Q48" s="72"/>
      <c r="R48" s="72"/>
      <c r="S48" s="72"/>
      <c r="T48" s="72"/>
      <c r="U48" s="72"/>
      <c r="V48" s="73"/>
    </row>
    <row r="49" spans="1:22" x14ac:dyDescent="0.2">
      <c r="A49" s="104"/>
      <c r="B49" s="72"/>
      <c r="C49" s="72"/>
      <c r="D49" s="72"/>
      <c r="E49" s="72"/>
      <c r="F49" s="72"/>
      <c r="G49" s="72"/>
      <c r="H49" s="72"/>
      <c r="I49" s="72"/>
      <c r="J49" s="72"/>
      <c r="K49" s="72"/>
      <c r="L49" s="72"/>
      <c r="M49" s="72"/>
      <c r="N49" s="73"/>
      <c r="O49" s="72"/>
      <c r="P49" s="72"/>
      <c r="Q49" s="72"/>
      <c r="R49" s="72"/>
      <c r="S49" s="72"/>
      <c r="T49" s="72"/>
      <c r="U49" s="72"/>
      <c r="V49" s="73"/>
    </row>
    <row r="50" spans="1:22" x14ac:dyDescent="0.2">
      <c r="A50" s="104"/>
      <c r="B50" s="72"/>
      <c r="C50" s="72"/>
      <c r="D50" s="72"/>
      <c r="E50" s="72"/>
      <c r="F50" s="72"/>
      <c r="G50" s="72"/>
      <c r="H50" s="72"/>
      <c r="I50" s="72"/>
      <c r="J50" s="72"/>
      <c r="K50" s="72"/>
      <c r="L50" s="72"/>
      <c r="M50" s="72"/>
      <c r="N50" s="72"/>
      <c r="O50" s="72"/>
      <c r="P50" s="72"/>
      <c r="Q50" s="72"/>
      <c r="R50" s="72"/>
      <c r="S50" s="72"/>
      <c r="T50" s="72"/>
      <c r="U50" s="72"/>
      <c r="V50" s="73"/>
    </row>
    <row r="51" spans="1:22" x14ac:dyDescent="0.2">
      <c r="A51" s="104"/>
      <c r="B51" s="72"/>
      <c r="C51" s="72"/>
      <c r="D51" s="72"/>
      <c r="E51" s="72"/>
      <c r="F51" s="72"/>
      <c r="G51" s="72"/>
      <c r="H51" s="72"/>
      <c r="I51" s="72"/>
      <c r="J51" s="72"/>
      <c r="K51" s="72"/>
      <c r="L51" s="72"/>
      <c r="M51" s="72"/>
      <c r="N51" s="72"/>
      <c r="O51" s="72"/>
      <c r="P51" s="72"/>
      <c r="Q51" s="72"/>
      <c r="R51" s="72"/>
      <c r="S51" s="72"/>
      <c r="T51" s="72"/>
      <c r="U51" s="72"/>
      <c r="V51" s="73"/>
    </row>
    <row r="52" spans="1:22" x14ac:dyDescent="0.2">
      <c r="A52" s="104"/>
      <c r="B52" s="72"/>
      <c r="C52" s="72"/>
      <c r="D52" s="72"/>
      <c r="E52" s="72"/>
      <c r="F52" s="72"/>
      <c r="G52" s="72"/>
      <c r="H52" s="72"/>
      <c r="I52" s="72"/>
      <c r="J52" s="72"/>
      <c r="K52" s="72"/>
      <c r="L52" s="72"/>
      <c r="M52" s="72"/>
      <c r="N52" s="72"/>
      <c r="O52" s="72"/>
      <c r="P52" s="72"/>
      <c r="Q52" s="72"/>
      <c r="R52" s="72"/>
      <c r="S52" s="72"/>
      <c r="T52" s="72"/>
      <c r="U52" s="72"/>
      <c r="V52" s="73"/>
    </row>
    <row r="53" spans="1:22" x14ac:dyDescent="0.2">
      <c r="A53" s="104"/>
      <c r="B53" s="72"/>
      <c r="C53" s="72"/>
      <c r="D53" s="72"/>
      <c r="E53" s="72"/>
      <c r="F53" s="72"/>
      <c r="G53" s="72"/>
      <c r="H53" s="72"/>
      <c r="I53" s="72"/>
      <c r="J53" s="72"/>
      <c r="K53" s="72"/>
      <c r="L53" s="72"/>
      <c r="M53" s="72"/>
      <c r="N53" s="72"/>
      <c r="O53" s="72"/>
      <c r="P53" s="72"/>
      <c r="Q53" s="72"/>
      <c r="R53" s="72"/>
      <c r="S53" s="72"/>
      <c r="T53" s="72"/>
      <c r="U53" s="72"/>
      <c r="V53" s="73"/>
    </row>
    <row r="54" spans="1:22" x14ac:dyDescent="0.2">
      <c r="A54" s="104"/>
      <c r="B54" s="72"/>
      <c r="C54" s="72"/>
      <c r="D54" s="72"/>
      <c r="E54" s="72"/>
      <c r="F54" s="72"/>
      <c r="G54" s="72"/>
      <c r="H54" s="72"/>
      <c r="I54" s="72"/>
      <c r="J54" s="72"/>
      <c r="K54" s="72"/>
      <c r="L54" s="72"/>
      <c r="M54" s="72"/>
      <c r="N54" s="72"/>
      <c r="O54" s="72"/>
      <c r="P54" s="72"/>
      <c r="Q54" s="72"/>
      <c r="R54" s="72"/>
      <c r="S54" s="72"/>
      <c r="T54" s="72"/>
      <c r="U54" s="72"/>
      <c r="V54" s="73"/>
    </row>
    <row r="55" spans="1:22" x14ac:dyDescent="0.2">
      <c r="A55" s="104"/>
      <c r="B55" s="72"/>
      <c r="C55" s="72"/>
      <c r="D55" s="72"/>
      <c r="E55" s="72"/>
      <c r="F55" s="72"/>
      <c r="G55" s="72"/>
      <c r="H55" s="72"/>
      <c r="I55" s="72"/>
      <c r="J55" s="72"/>
      <c r="K55" s="72"/>
      <c r="L55" s="72"/>
      <c r="M55" s="72"/>
      <c r="N55" s="72"/>
      <c r="O55" s="72"/>
      <c r="P55" s="72"/>
      <c r="Q55" s="72"/>
      <c r="R55" s="72"/>
      <c r="S55" s="72"/>
      <c r="T55" s="72"/>
      <c r="U55" s="72"/>
      <c r="V55" s="73"/>
    </row>
    <row r="56" spans="1:22" x14ac:dyDescent="0.2">
      <c r="A56" s="104"/>
      <c r="B56" s="72"/>
      <c r="C56" s="72"/>
      <c r="D56" s="72"/>
      <c r="E56" s="72"/>
      <c r="F56" s="72"/>
      <c r="G56" s="72"/>
      <c r="H56" s="72"/>
      <c r="I56" s="72"/>
      <c r="J56" s="72"/>
      <c r="K56" s="72"/>
      <c r="L56" s="72"/>
      <c r="M56" s="72"/>
      <c r="N56" s="72"/>
      <c r="O56" s="72"/>
      <c r="P56" s="72"/>
      <c r="Q56" s="72"/>
      <c r="R56" s="72"/>
      <c r="S56" s="72"/>
      <c r="T56" s="72"/>
      <c r="U56" s="72"/>
      <c r="V56" s="73"/>
    </row>
    <row r="57" spans="1:22" x14ac:dyDescent="0.2">
      <c r="A57" s="104"/>
      <c r="B57" s="72"/>
      <c r="C57" s="72"/>
      <c r="D57" s="72"/>
      <c r="E57" s="72"/>
      <c r="F57" s="72"/>
      <c r="G57" s="72"/>
      <c r="H57" s="72"/>
      <c r="I57" s="72"/>
      <c r="J57" s="72"/>
      <c r="K57" s="72"/>
      <c r="L57" s="72"/>
      <c r="M57" s="72"/>
      <c r="N57" s="72"/>
      <c r="O57" s="72"/>
      <c r="P57" s="72"/>
      <c r="Q57" s="72"/>
      <c r="R57" s="72"/>
      <c r="S57" s="72"/>
      <c r="T57" s="72"/>
      <c r="U57" s="72"/>
      <c r="V57" s="73"/>
    </row>
    <row r="58" spans="1:22" x14ac:dyDescent="0.2">
      <c r="A58" s="104"/>
      <c r="B58" s="72"/>
      <c r="C58" s="72"/>
      <c r="D58" s="72"/>
      <c r="E58" s="72"/>
      <c r="F58" s="72"/>
      <c r="G58" s="72"/>
      <c r="H58" s="72"/>
      <c r="I58" s="72"/>
      <c r="J58" s="72"/>
      <c r="K58" s="72"/>
      <c r="L58" s="72"/>
      <c r="M58" s="72"/>
      <c r="N58" s="72"/>
      <c r="O58" s="72"/>
      <c r="P58" s="72"/>
      <c r="Q58" s="72"/>
      <c r="R58" s="72"/>
      <c r="S58" s="72"/>
      <c r="T58" s="72"/>
      <c r="U58" s="72"/>
      <c r="V58" s="73"/>
    </row>
    <row r="59" spans="1:22" x14ac:dyDescent="0.2">
      <c r="A59" s="104"/>
      <c r="B59" s="72"/>
      <c r="C59" s="72"/>
      <c r="D59" s="72"/>
      <c r="E59" s="72"/>
      <c r="F59" s="72"/>
      <c r="G59" s="72"/>
      <c r="H59" s="72"/>
      <c r="I59" s="72"/>
      <c r="J59" s="72"/>
      <c r="K59" s="72"/>
      <c r="L59" s="72"/>
      <c r="M59" s="72"/>
      <c r="N59" s="72"/>
      <c r="O59" s="72"/>
      <c r="P59" s="72"/>
      <c r="Q59" s="72"/>
      <c r="R59" s="72"/>
      <c r="S59" s="72"/>
      <c r="T59" s="72"/>
      <c r="U59" s="72"/>
      <c r="V59" s="73"/>
    </row>
    <row r="60" spans="1:22" x14ac:dyDescent="0.2">
      <c r="A60" s="104"/>
      <c r="B60" s="72"/>
      <c r="C60" s="72"/>
      <c r="D60" s="72"/>
      <c r="E60" s="72"/>
      <c r="F60" s="72"/>
      <c r="G60" s="72"/>
      <c r="H60" s="72"/>
      <c r="I60" s="72"/>
      <c r="J60" s="72"/>
      <c r="K60" s="72"/>
      <c r="L60" s="72"/>
      <c r="M60" s="72"/>
      <c r="N60" s="72"/>
      <c r="O60" s="72"/>
      <c r="P60" s="72"/>
      <c r="Q60" s="72"/>
      <c r="R60" s="72"/>
      <c r="S60" s="72"/>
      <c r="T60" s="72"/>
      <c r="U60" s="72"/>
      <c r="V60" s="73"/>
    </row>
    <row r="61" spans="1:22" x14ac:dyDescent="0.2">
      <c r="A61" s="104"/>
      <c r="B61" s="72"/>
      <c r="C61" s="72"/>
      <c r="D61" s="72"/>
      <c r="E61" s="72"/>
      <c r="F61" s="72"/>
      <c r="G61" s="72"/>
      <c r="H61" s="72"/>
      <c r="I61" s="72"/>
      <c r="J61" s="72"/>
      <c r="K61" s="72"/>
      <c r="L61" s="72"/>
      <c r="M61" s="72"/>
      <c r="N61" s="72"/>
      <c r="O61" s="72"/>
      <c r="P61" s="72"/>
      <c r="Q61" s="72"/>
      <c r="R61" s="72"/>
      <c r="S61" s="72"/>
      <c r="T61" s="72"/>
      <c r="U61" s="72"/>
      <c r="V61" s="73"/>
    </row>
    <row r="62" spans="1:22" x14ac:dyDescent="0.2">
      <c r="A62" s="104"/>
      <c r="B62" s="72"/>
      <c r="C62" s="72"/>
      <c r="D62" s="72"/>
      <c r="E62" s="72"/>
      <c r="F62" s="72"/>
      <c r="G62" s="72"/>
      <c r="H62" s="72"/>
      <c r="I62" s="72"/>
      <c r="J62" s="72"/>
      <c r="K62" s="72"/>
      <c r="L62" s="72"/>
      <c r="M62" s="72"/>
      <c r="N62" s="72"/>
      <c r="O62" s="72"/>
      <c r="P62" s="72"/>
      <c r="Q62" s="72"/>
      <c r="R62" s="72"/>
      <c r="S62" s="72"/>
      <c r="T62" s="72"/>
      <c r="U62" s="72"/>
      <c r="V62" s="73"/>
    </row>
    <row r="63" spans="1:22" x14ac:dyDescent="0.2">
      <c r="A63" s="104"/>
      <c r="B63" s="72"/>
      <c r="C63" s="72"/>
      <c r="D63" s="72"/>
      <c r="E63" s="72"/>
      <c r="F63" s="72"/>
      <c r="G63" s="72"/>
      <c r="H63" s="72"/>
      <c r="I63" s="72"/>
      <c r="J63" s="72"/>
      <c r="K63" s="72"/>
      <c r="L63" s="72"/>
      <c r="M63" s="72"/>
      <c r="N63" s="72"/>
      <c r="O63" s="72"/>
      <c r="P63" s="72"/>
      <c r="Q63" s="72"/>
      <c r="R63" s="72"/>
      <c r="S63" s="72"/>
      <c r="T63" s="72"/>
      <c r="U63" s="72"/>
      <c r="V63" s="73"/>
    </row>
    <row r="64" spans="1:22" x14ac:dyDescent="0.2">
      <c r="A64" s="104"/>
      <c r="B64" s="72"/>
      <c r="C64" s="72"/>
      <c r="D64" s="72"/>
      <c r="E64" s="72"/>
      <c r="F64" s="72"/>
      <c r="G64" s="72"/>
      <c r="H64" s="72"/>
      <c r="I64" s="72"/>
      <c r="J64" s="72"/>
      <c r="K64" s="72"/>
      <c r="L64" s="72"/>
      <c r="M64" s="72"/>
      <c r="N64" s="72"/>
      <c r="O64" s="72"/>
      <c r="P64" s="72"/>
      <c r="Q64" s="72"/>
      <c r="R64" s="72"/>
      <c r="S64" s="72"/>
      <c r="T64" s="72"/>
      <c r="U64" s="72"/>
      <c r="V64" s="73"/>
    </row>
    <row r="65" spans="1:22" x14ac:dyDescent="0.2">
      <c r="A65" s="104"/>
      <c r="B65" s="72"/>
      <c r="C65" s="72"/>
      <c r="D65" s="72"/>
      <c r="E65" s="72"/>
      <c r="F65" s="72"/>
      <c r="G65" s="72"/>
      <c r="H65" s="72"/>
      <c r="I65" s="72"/>
      <c r="J65" s="72"/>
      <c r="K65" s="72"/>
      <c r="L65" s="72"/>
      <c r="M65" s="72"/>
      <c r="N65" s="72"/>
      <c r="O65" s="72"/>
      <c r="P65" s="72"/>
      <c r="Q65" s="72"/>
      <c r="R65" s="72"/>
      <c r="S65" s="72"/>
      <c r="T65" s="72"/>
      <c r="U65" s="72"/>
      <c r="V65" s="73"/>
    </row>
    <row r="66" spans="1:22" x14ac:dyDescent="0.2">
      <c r="A66" s="104"/>
      <c r="B66" s="72"/>
      <c r="C66" s="72"/>
      <c r="D66" s="72"/>
      <c r="E66" s="72"/>
      <c r="F66" s="72"/>
      <c r="G66" s="72"/>
      <c r="H66" s="72"/>
      <c r="I66" s="72"/>
      <c r="J66" s="72"/>
      <c r="K66" s="72"/>
      <c r="L66" s="72"/>
      <c r="M66" s="72"/>
      <c r="N66" s="72"/>
      <c r="O66" s="72"/>
      <c r="P66" s="72"/>
      <c r="Q66" s="72"/>
      <c r="R66" s="72"/>
      <c r="S66" s="72"/>
      <c r="T66" s="72"/>
      <c r="U66" s="72"/>
      <c r="V66" s="73"/>
    </row>
    <row r="67" spans="1:22" x14ac:dyDescent="0.2">
      <c r="A67" s="104"/>
      <c r="B67" s="72"/>
      <c r="C67" s="72"/>
      <c r="D67" s="72"/>
      <c r="E67" s="72"/>
      <c r="F67" s="72"/>
      <c r="G67" s="72"/>
      <c r="H67" s="72"/>
      <c r="I67" s="72"/>
      <c r="J67" s="72"/>
      <c r="K67" s="72"/>
      <c r="L67" s="72"/>
      <c r="M67" s="72"/>
      <c r="N67" s="72"/>
      <c r="O67" s="72"/>
      <c r="P67" s="72"/>
      <c r="Q67" s="72"/>
      <c r="R67" s="72"/>
      <c r="S67" s="72"/>
      <c r="T67" s="72"/>
      <c r="U67" s="72"/>
      <c r="V67" s="73"/>
    </row>
    <row r="68" spans="1:22" x14ac:dyDescent="0.2">
      <c r="A68" s="104"/>
      <c r="B68" s="72"/>
      <c r="C68" s="72"/>
      <c r="D68" s="72"/>
      <c r="E68" s="72"/>
      <c r="F68" s="72"/>
      <c r="G68" s="72"/>
      <c r="H68" s="72"/>
      <c r="I68" s="72"/>
      <c r="J68" s="72"/>
      <c r="K68" s="72"/>
      <c r="L68" s="72"/>
      <c r="M68" s="72"/>
      <c r="N68" s="72"/>
      <c r="O68" s="72"/>
      <c r="P68" s="72"/>
      <c r="Q68" s="72"/>
      <c r="R68" s="72"/>
      <c r="S68" s="72"/>
      <c r="T68" s="72"/>
      <c r="U68" s="72"/>
      <c r="V68" s="73"/>
    </row>
    <row r="69" spans="1:22" x14ac:dyDescent="0.2">
      <c r="A69" s="104"/>
      <c r="B69" s="72"/>
      <c r="C69" s="72"/>
      <c r="D69" s="72"/>
      <c r="E69" s="72"/>
      <c r="F69" s="72"/>
      <c r="G69" s="72"/>
      <c r="H69" s="72"/>
      <c r="I69" s="72"/>
      <c r="J69" s="72"/>
      <c r="K69" s="72"/>
      <c r="L69" s="72"/>
      <c r="M69" s="72"/>
      <c r="N69" s="72"/>
      <c r="O69" s="72"/>
      <c r="P69" s="72"/>
      <c r="Q69" s="72"/>
      <c r="R69" s="72"/>
      <c r="S69" s="72"/>
      <c r="T69" s="72"/>
      <c r="U69" s="72"/>
      <c r="V69" s="73"/>
    </row>
    <row r="70" spans="1:22" x14ac:dyDescent="0.2">
      <c r="A70" s="104"/>
      <c r="B70" s="72"/>
      <c r="C70" s="72"/>
      <c r="D70" s="72"/>
      <c r="E70" s="72"/>
      <c r="F70" s="72"/>
      <c r="G70" s="72"/>
      <c r="H70" s="72"/>
      <c r="I70" s="72"/>
      <c r="J70" s="72"/>
      <c r="K70" s="72"/>
      <c r="L70" s="72"/>
      <c r="M70" s="72"/>
      <c r="N70" s="72"/>
      <c r="O70" s="72"/>
      <c r="P70" s="72"/>
      <c r="Q70" s="72"/>
      <c r="R70" s="72"/>
      <c r="S70" s="72"/>
      <c r="T70" s="72"/>
      <c r="U70" s="72"/>
      <c r="V70" s="73"/>
    </row>
    <row r="71" spans="1:22" ht="13.5" thickBot="1" x14ac:dyDescent="0.25">
      <c r="A71" s="104"/>
      <c r="B71" s="72"/>
      <c r="C71" s="72"/>
      <c r="D71" s="72"/>
      <c r="E71" s="72"/>
      <c r="F71" s="72"/>
      <c r="G71" s="72"/>
      <c r="H71" s="72"/>
      <c r="I71" s="72"/>
      <c r="J71" s="72"/>
      <c r="K71" s="72"/>
      <c r="L71" s="72"/>
      <c r="M71" s="72"/>
      <c r="N71" s="72"/>
      <c r="O71" s="72"/>
      <c r="P71" s="72"/>
      <c r="Q71" s="72"/>
      <c r="R71" s="72"/>
      <c r="S71" s="72"/>
      <c r="T71" s="72"/>
      <c r="U71" s="72"/>
      <c r="V71" s="73"/>
    </row>
    <row r="72" spans="1:22" ht="13.5" thickBot="1" x14ac:dyDescent="0.25">
      <c r="A72" s="104"/>
      <c r="B72" s="72"/>
      <c r="C72" s="79" t="s">
        <v>46</v>
      </c>
      <c r="D72" s="72"/>
      <c r="E72" s="72"/>
      <c r="F72" s="72"/>
      <c r="G72" s="72"/>
      <c r="H72" s="72"/>
      <c r="I72" s="72"/>
      <c r="J72" s="72"/>
      <c r="K72" s="72"/>
      <c r="L72" s="72"/>
      <c r="M72" s="72"/>
      <c r="N72" s="72"/>
      <c r="O72" s="72"/>
      <c r="P72" s="72"/>
      <c r="Q72" s="72"/>
      <c r="R72" s="72"/>
      <c r="S72" s="72"/>
      <c r="T72" s="72"/>
      <c r="U72" s="72"/>
      <c r="V72" s="73"/>
    </row>
    <row r="73" spans="1:22" x14ac:dyDescent="0.2">
      <c r="A73" s="104"/>
      <c r="B73" s="72"/>
      <c r="C73" s="72"/>
      <c r="D73" s="72"/>
      <c r="E73" s="72"/>
      <c r="F73" s="72"/>
      <c r="G73" s="72"/>
      <c r="H73" s="72"/>
      <c r="I73" s="72"/>
      <c r="J73" s="72"/>
      <c r="K73" s="72"/>
      <c r="L73" s="72"/>
      <c r="M73" s="72"/>
      <c r="N73" s="72"/>
      <c r="O73" s="72"/>
      <c r="P73" s="72"/>
      <c r="Q73" s="72"/>
      <c r="R73" s="72"/>
      <c r="S73" s="72"/>
      <c r="T73" s="72"/>
      <c r="U73" s="72"/>
      <c r="V73" s="73"/>
    </row>
    <row r="74" spans="1:22" x14ac:dyDescent="0.2">
      <c r="A74" s="104"/>
      <c r="B74" s="72"/>
      <c r="C74" s="72"/>
      <c r="D74" s="72"/>
      <c r="E74" s="72"/>
      <c r="F74" s="72"/>
      <c r="G74" s="72"/>
      <c r="H74" s="72"/>
      <c r="I74" s="72"/>
      <c r="J74" s="72"/>
      <c r="K74" s="72"/>
      <c r="L74" s="72"/>
      <c r="M74" s="72"/>
      <c r="N74" s="72"/>
      <c r="O74" s="72"/>
      <c r="P74" s="72"/>
      <c r="Q74" s="72"/>
      <c r="R74" s="72"/>
      <c r="S74" s="72"/>
      <c r="T74" s="72"/>
      <c r="U74" s="72"/>
      <c r="V74" s="73"/>
    </row>
    <row r="75" spans="1:22" x14ac:dyDescent="0.2">
      <c r="A75" s="104"/>
      <c r="B75" s="72"/>
      <c r="C75" s="72"/>
      <c r="D75" s="72"/>
      <c r="E75" s="72"/>
      <c r="F75" s="72"/>
      <c r="G75" s="72"/>
      <c r="H75" s="72"/>
      <c r="I75" s="72"/>
      <c r="J75" s="72"/>
      <c r="K75" s="72"/>
      <c r="L75" s="72"/>
      <c r="M75" s="72"/>
      <c r="N75" s="72"/>
      <c r="O75" s="72"/>
      <c r="P75" s="72"/>
      <c r="Q75" s="72"/>
      <c r="R75" s="72"/>
      <c r="S75" s="72"/>
      <c r="T75" s="72"/>
      <c r="U75" s="72"/>
      <c r="V75" s="73"/>
    </row>
    <row r="76" spans="1:22" x14ac:dyDescent="0.2">
      <c r="A76" s="104"/>
      <c r="B76" s="72"/>
      <c r="C76" s="72"/>
      <c r="D76" s="72"/>
      <c r="E76" s="72"/>
      <c r="F76" s="72"/>
      <c r="G76" s="72"/>
      <c r="H76" s="72"/>
      <c r="I76" s="72"/>
      <c r="J76" s="72"/>
      <c r="K76" s="72"/>
      <c r="L76" s="72"/>
      <c r="M76" s="72"/>
      <c r="N76" s="72"/>
      <c r="O76" s="72"/>
      <c r="P76" s="72"/>
      <c r="Q76" s="72"/>
      <c r="R76" s="72"/>
      <c r="S76" s="72"/>
      <c r="T76" s="72"/>
      <c r="U76" s="72"/>
      <c r="V76" s="73"/>
    </row>
    <row r="77" spans="1:22" x14ac:dyDescent="0.2">
      <c r="A77" s="104"/>
      <c r="B77" s="72"/>
      <c r="C77" s="72"/>
      <c r="D77" s="72"/>
      <c r="E77" s="72"/>
      <c r="F77" s="72"/>
      <c r="G77" s="72"/>
      <c r="H77" s="72"/>
      <c r="I77" s="72"/>
      <c r="J77" s="72"/>
      <c r="K77" s="72"/>
      <c r="L77" s="72"/>
      <c r="M77" s="72"/>
      <c r="N77" s="72"/>
      <c r="O77" s="72"/>
      <c r="P77" s="72"/>
      <c r="Q77" s="72"/>
      <c r="R77" s="72"/>
      <c r="S77" s="72"/>
      <c r="T77" s="72"/>
      <c r="U77" s="72"/>
      <c r="V77" s="73"/>
    </row>
    <row r="78" spans="1:22" x14ac:dyDescent="0.2">
      <c r="A78" s="104"/>
      <c r="B78" s="72"/>
      <c r="C78" s="72"/>
      <c r="D78" s="72"/>
      <c r="E78" s="72"/>
      <c r="F78" s="72"/>
      <c r="G78" s="72"/>
      <c r="H78" s="72"/>
      <c r="I78" s="72"/>
      <c r="J78" s="72"/>
      <c r="K78" s="72"/>
      <c r="L78" s="72"/>
      <c r="M78" s="72"/>
      <c r="N78" s="72"/>
      <c r="O78" s="72"/>
      <c r="P78" s="72"/>
      <c r="Q78" s="72"/>
      <c r="R78" s="72"/>
      <c r="S78" s="72"/>
      <c r="T78" s="72"/>
      <c r="U78" s="72"/>
      <c r="V78" s="73"/>
    </row>
    <row r="79" spans="1:22" x14ac:dyDescent="0.2">
      <c r="A79" s="104"/>
      <c r="B79" s="72"/>
      <c r="C79" s="72"/>
      <c r="D79" s="72"/>
      <c r="E79" s="72"/>
      <c r="F79" s="72"/>
      <c r="G79" s="72"/>
      <c r="H79" s="72"/>
      <c r="I79" s="72"/>
      <c r="J79" s="72"/>
      <c r="K79" s="72"/>
      <c r="L79" s="72"/>
      <c r="M79" s="72"/>
      <c r="N79" s="72"/>
      <c r="O79" s="72"/>
      <c r="P79" s="72"/>
      <c r="Q79" s="72"/>
      <c r="R79" s="72"/>
      <c r="S79" s="72"/>
      <c r="T79" s="72"/>
      <c r="U79" s="72"/>
      <c r="V79" s="73"/>
    </row>
    <row r="80" spans="1:22" x14ac:dyDescent="0.2">
      <c r="A80" s="104"/>
      <c r="B80" s="72"/>
      <c r="C80" s="72"/>
      <c r="D80" s="72"/>
      <c r="E80" s="72"/>
      <c r="F80" s="72"/>
      <c r="G80" s="72"/>
      <c r="H80" s="72"/>
      <c r="I80" s="72"/>
      <c r="J80" s="72"/>
      <c r="K80" s="72"/>
      <c r="L80" s="72"/>
      <c r="M80" s="72"/>
      <c r="N80" s="72"/>
      <c r="O80" s="72"/>
      <c r="P80" s="72"/>
      <c r="Q80" s="72"/>
      <c r="R80" s="72"/>
      <c r="S80" s="72"/>
      <c r="T80" s="72"/>
      <c r="U80" s="72"/>
      <c r="V80" s="73"/>
    </row>
    <row r="81" spans="1:22" x14ac:dyDescent="0.2">
      <c r="A81" s="104"/>
      <c r="B81" s="72"/>
      <c r="C81" s="72"/>
      <c r="D81" s="72"/>
      <c r="E81" s="72"/>
      <c r="F81" s="72"/>
      <c r="G81" s="72"/>
      <c r="H81" s="72"/>
      <c r="I81" s="72"/>
      <c r="J81" s="72"/>
      <c r="K81" s="72"/>
      <c r="L81" s="72"/>
      <c r="M81" s="72"/>
      <c r="N81" s="72"/>
      <c r="O81" s="72"/>
      <c r="P81" s="72"/>
      <c r="Q81" s="72"/>
      <c r="R81" s="72"/>
      <c r="S81" s="72"/>
      <c r="T81" s="72"/>
      <c r="U81" s="72"/>
      <c r="V81" s="73"/>
    </row>
    <row r="82" spans="1:22" x14ac:dyDescent="0.2">
      <c r="A82" s="104"/>
      <c r="B82" s="72"/>
      <c r="C82" s="72"/>
      <c r="D82" s="72"/>
      <c r="E82" s="72"/>
      <c r="F82" s="72"/>
      <c r="G82" s="72"/>
      <c r="H82" s="72"/>
      <c r="I82" s="72"/>
      <c r="J82" s="72"/>
      <c r="K82" s="72"/>
      <c r="L82" s="72"/>
      <c r="M82" s="72"/>
      <c r="N82" s="72"/>
      <c r="O82" s="72"/>
      <c r="P82" s="72"/>
      <c r="Q82" s="72"/>
      <c r="R82" s="72"/>
      <c r="S82" s="72"/>
      <c r="T82" s="72"/>
      <c r="U82" s="72"/>
      <c r="V82" s="73"/>
    </row>
    <row r="83" spans="1:22" x14ac:dyDescent="0.2">
      <c r="A83" s="104"/>
      <c r="B83" s="72"/>
      <c r="C83" s="72"/>
      <c r="D83" s="72"/>
      <c r="E83" s="72"/>
      <c r="F83" s="72"/>
      <c r="G83" s="72"/>
      <c r="H83" s="72"/>
      <c r="I83" s="72"/>
      <c r="J83" s="72"/>
      <c r="K83" s="72"/>
      <c r="L83" s="72"/>
      <c r="M83" s="72"/>
      <c r="N83" s="72"/>
      <c r="O83" s="72"/>
      <c r="P83" s="72"/>
      <c r="Q83" s="72"/>
      <c r="R83" s="72"/>
      <c r="S83" s="72"/>
      <c r="T83" s="72"/>
      <c r="U83" s="72"/>
      <c r="V83" s="73"/>
    </row>
    <row r="84" spans="1:22" x14ac:dyDescent="0.2">
      <c r="A84" s="104"/>
      <c r="B84" s="72"/>
      <c r="C84" s="72"/>
      <c r="D84" s="72"/>
      <c r="E84" s="72"/>
      <c r="F84" s="72"/>
      <c r="G84" s="72"/>
      <c r="H84" s="72"/>
      <c r="I84" s="72"/>
      <c r="J84" s="72"/>
      <c r="K84" s="72"/>
      <c r="L84" s="72"/>
      <c r="M84" s="72"/>
      <c r="N84" s="72"/>
      <c r="O84" s="72"/>
      <c r="P84" s="72"/>
      <c r="Q84" s="72"/>
      <c r="R84" s="72"/>
      <c r="S84" s="72"/>
      <c r="T84" s="72"/>
      <c r="U84" s="72"/>
      <c r="V84" s="73"/>
    </row>
    <row r="85" spans="1:22" x14ac:dyDescent="0.2">
      <c r="A85" s="104"/>
      <c r="B85" s="72"/>
      <c r="C85" s="72"/>
      <c r="D85" s="72"/>
      <c r="E85" s="72"/>
      <c r="F85" s="72"/>
      <c r="G85" s="72"/>
      <c r="H85" s="72"/>
      <c r="I85" s="72"/>
      <c r="J85" s="72"/>
      <c r="K85" s="72"/>
      <c r="L85" s="72"/>
      <c r="M85" s="72"/>
      <c r="N85" s="72"/>
      <c r="O85" s="72"/>
      <c r="P85" s="72"/>
      <c r="Q85" s="72"/>
      <c r="R85" s="72"/>
      <c r="S85" s="72"/>
      <c r="T85" s="72"/>
      <c r="U85" s="72"/>
      <c r="V85" s="73"/>
    </row>
    <row r="86" spans="1:22" x14ac:dyDescent="0.2">
      <c r="A86" s="104"/>
      <c r="B86" s="72"/>
      <c r="C86" s="72"/>
      <c r="D86" s="72"/>
      <c r="E86" s="72"/>
      <c r="F86" s="72"/>
      <c r="G86" s="72"/>
      <c r="H86" s="72"/>
      <c r="I86" s="72"/>
      <c r="J86" s="72"/>
      <c r="K86" s="72"/>
      <c r="L86" s="72"/>
      <c r="M86" s="72"/>
      <c r="N86" s="72"/>
      <c r="O86" s="72"/>
      <c r="P86" s="72"/>
      <c r="Q86" s="72"/>
      <c r="R86" s="72"/>
      <c r="S86" s="72"/>
      <c r="T86" s="72"/>
      <c r="U86" s="72"/>
      <c r="V86" s="73"/>
    </row>
    <row r="87" spans="1:22" x14ac:dyDescent="0.2">
      <c r="A87" s="104"/>
      <c r="B87" s="72"/>
      <c r="C87" s="72"/>
      <c r="D87" s="72"/>
      <c r="E87" s="72"/>
      <c r="F87" s="72"/>
      <c r="G87" s="72"/>
      <c r="H87" s="72"/>
      <c r="I87" s="72"/>
      <c r="J87" s="72"/>
      <c r="K87" s="72"/>
      <c r="L87" s="72"/>
      <c r="M87" s="72"/>
      <c r="N87" s="72"/>
      <c r="O87" s="72"/>
      <c r="P87" s="72"/>
      <c r="Q87" s="72"/>
      <c r="R87" s="72"/>
      <c r="S87" s="72"/>
      <c r="T87" s="72"/>
      <c r="U87" s="72"/>
      <c r="V87" s="73"/>
    </row>
    <row r="88" spans="1:22" x14ac:dyDescent="0.2">
      <c r="A88" s="104"/>
      <c r="B88" s="72"/>
      <c r="C88" s="72"/>
      <c r="D88" s="72"/>
      <c r="E88" s="72"/>
      <c r="F88" s="72"/>
      <c r="G88" s="72"/>
      <c r="H88" s="72"/>
      <c r="I88" s="72"/>
      <c r="J88" s="72"/>
      <c r="K88" s="72"/>
      <c r="L88" s="72"/>
      <c r="M88" s="72"/>
      <c r="N88" s="72"/>
      <c r="O88" s="72"/>
      <c r="P88" s="72"/>
      <c r="Q88" s="72"/>
      <c r="R88" s="72"/>
      <c r="S88" s="72"/>
      <c r="T88" s="72"/>
      <c r="U88" s="72"/>
      <c r="V88" s="73"/>
    </row>
    <row r="89" spans="1:22" x14ac:dyDescent="0.2">
      <c r="A89" s="104"/>
      <c r="B89" s="72"/>
      <c r="C89" s="72"/>
      <c r="D89" s="72"/>
      <c r="E89" s="72"/>
      <c r="F89" s="72"/>
      <c r="G89" s="72"/>
      <c r="H89" s="72"/>
      <c r="I89" s="72"/>
      <c r="J89" s="72"/>
      <c r="K89" s="72"/>
      <c r="L89" s="72"/>
      <c r="M89" s="72"/>
      <c r="N89" s="72"/>
      <c r="O89" s="72"/>
      <c r="P89" s="72"/>
      <c r="Q89" s="72"/>
      <c r="R89" s="72"/>
      <c r="S89" s="72"/>
      <c r="T89" s="72"/>
      <c r="U89" s="72"/>
      <c r="V89" s="73"/>
    </row>
    <row r="90" spans="1:22" x14ac:dyDescent="0.2">
      <c r="A90" s="104"/>
      <c r="B90" s="72"/>
      <c r="C90" s="72"/>
      <c r="D90" s="72"/>
      <c r="E90" s="72"/>
      <c r="F90" s="72"/>
      <c r="G90" s="72"/>
      <c r="H90" s="72"/>
      <c r="I90" s="72"/>
      <c r="J90" s="72"/>
      <c r="K90" s="72"/>
      <c r="L90" s="72"/>
      <c r="M90" s="72"/>
      <c r="N90" s="72"/>
      <c r="O90" s="72"/>
      <c r="P90" s="72"/>
      <c r="Q90" s="72"/>
      <c r="R90" s="72"/>
      <c r="S90" s="72"/>
      <c r="T90" s="72"/>
      <c r="U90" s="72"/>
      <c r="V90" s="73"/>
    </row>
    <row r="91" spans="1:22" x14ac:dyDescent="0.2">
      <c r="A91" s="104"/>
      <c r="B91" s="72"/>
      <c r="C91" s="72"/>
      <c r="D91" s="72"/>
      <c r="E91" s="72"/>
      <c r="F91" s="72"/>
      <c r="G91" s="72"/>
      <c r="H91" s="72"/>
      <c r="I91" s="72"/>
      <c r="J91" s="72"/>
      <c r="K91" s="72"/>
      <c r="L91" s="72"/>
      <c r="M91" s="72"/>
      <c r="N91" s="72"/>
      <c r="O91" s="72"/>
      <c r="P91" s="72"/>
      <c r="Q91" s="72"/>
      <c r="R91" s="72"/>
      <c r="S91" s="72"/>
      <c r="T91" s="72"/>
      <c r="U91" s="72"/>
      <c r="V91" s="73"/>
    </row>
    <row r="92" spans="1:22" x14ac:dyDescent="0.2">
      <c r="A92" s="104"/>
      <c r="B92" s="72"/>
      <c r="C92" s="72"/>
      <c r="D92" s="72"/>
      <c r="E92" s="72"/>
      <c r="F92" s="72"/>
      <c r="G92" s="72"/>
      <c r="H92" s="72"/>
      <c r="I92" s="72"/>
      <c r="J92" s="72"/>
      <c r="K92" s="72"/>
      <c r="L92" s="72"/>
      <c r="M92" s="72"/>
      <c r="N92" s="72"/>
      <c r="O92" s="72"/>
      <c r="P92" s="72"/>
      <c r="Q92" s="72"/>
      <c r="R92" s="72"/>
      <c r="S92" s="72"/>
      <c r="T92" s="72"/>
      <c r="U92" s="72"/>
      <c r="V92" s="73"/>
    </row>
    <row r="93" spans="1:22" x14ac:dyDescent="0.2">
      <c r="A93" s="104"/>
      <c r="B93" s="72"/>
      <c r="C93" s="72"/>
      <c r="D93" s="72"/>
      <c r="E93" s="72"/>
      <c r="F93" s="72"/>
      <c r="G93" s="72"/>
      <c r="H93" s="72"/>
      <c r="I93" s="72"/>
      <c r="J93" s="72"/>
      <c r="K93" s="72"/>
      <c r="L93" s="72"/>
      <c r="M93" s="72"/>
      <c r="N93" s="72"/>
      <c r="O93" s="72"/>
      <c r="P93" s="72"/>
      <c r="Q93" s="72"/>
      <c r="R93" s="72"/>
      <c r="S93" s="72"/>
      <c r="T93" s="72"/>
      <c r="U93" s="72"/>
      <c r="V93" s="73"/>
    </row>
    <row r="94" spans="1:22" x14ac:dyDescent="0.2">
      <c r="A94" s="104"/>
      <c r="B94" s="72"/>
      <c r="C94" s="72"/>
      <c r="D94" s="72"/>
      <c r="E94" s="72"/>
      <c r="F94" s="72"/>
      <c r="G94" s="72"/>
      <c r="H94" s="72"/>
      <c r="I94" s="72"/>
      <c r="J94" s="72"/>
      <c r="K94" s="72"/>
      <c r="L94" s="72"/>
      <c r="M94" s="72"/>
      <c r="N94" s="72"/>
      <c r="O94" s="72"/>
      <c r="P94" s="72"/>
      <c r="Q94" s="72"/>
      <c r="R94" s="72"/>
      <c r="S94" s="72"/>
      <c r="T94" s="72"/>
      <c r="U94" s="72"/>
      <c r="V94" s="73"/>
    </row>
    <row r="95" spans="1:22" x14ac:dyDescent="0.2">
      <c r="A95" s="104"/>
      <c r="B95" s="72"/>
      <c r="C95" s="72"/>
      <c r="D95" s="72"/>
      <c r="E95" s="72"/>
      <c r="F95" s="72"/>
      <c r="G95" s="72"/>
      <c r="H95" s="72"/>
      <c r="I95" s="72"/>
      <c r="J95" s="72"/>
      <c r="K95" s="72"/>
      <c r="L95" s="72"/>
      <c r="M95" s="72"/>
      <c r="N95" s="72"/>
      <c r="O95" s="72"/>
      <c r="P95" s="72"/>
      <c r="Q95" s="72"/>
      <c r="R95" s="72"/>
      <c r="S95" s="72"/>
      <c r="T95" s="72"/>
      <c r="U95" s="72"/>
      <c r="V95" s="73"/>
    </row>
    <row r="96" spans="1:22" x14ac:dyDescent="0.2">
      <c r="A96" s="104"/>
      <c r="B96" s="72"/>
      <c r="C96" s="72"/>
      <c r="D96" s="72"/>
      <c r="E96" s="72"/>
      <c r="F96" s="72"/>
      <c r="G96" s="72"/>
      <c r="H96" s="72"/>
      <c r="I96" s="72"/>
      <c r="J96" s="72"/>
      <c r="K96" s="72"/>
      <c r="L96" s="72"/>
      <c r="M96" s="72"/>
      <c r="N96" s="72"/>
      <c r="O96" s="72"/>
      <c r="P96" s="72"/>
      <c r="Q96" s="72"/>
      <c r="R96" s="72"/>
      <c r="S96" s="72"/>
      <c r="T96" s="72"/>
      <c r="U96" s="72"/>
      <c r="V96" s="73"/>
    </row>
    <row r="97" spans="1:22" x14ac:dyDescent="0.2">
      <c r="A97" s="104"/>
      <c r="B97" s="72"/>
      <c r="C97" s="72"/>
      <c r="D97" s="72"/>
      <c r="E97" s="72"/>
      <c r="F97" s="72"/>
      <c r="G97" s="72"/>
      <c r="H97" s="72"/>
      <c r="I97" s="72"/>
      <c r="J97" s="72"/>
      <c r="K97" s="72"/>
      <c r="L97" s="72"/>
      <c r="M97" s="72"/>
      <c r="N97" s="72"/>
      <c r="O97" s="72"/>
      <c r="P97" s="72"/>
      <c r="Q97" s="72"/>
      <c r="R97" s="72"/>
      <c r="S97" s="72"/>
      <c r="T97" s="72"/>
      <c r="U97" s="72"/>
      <c r="V97" s="73"/>
    </row>
    <row r="98" spans="1:22" x14ac:dyDescent="0.2">
      <c r="A98" s="104"/>
      <c r="B98" s="72"/>
      <c r="C98" s="72"/>
      <c r="D98" s="72"/>
      <c r="E98" s="72"/>
      <c r="F98" s="72"/>
      <c r="G98" s="72"/>
      <c r="H98" s="72"/>
      <c r="I98" s="72"/>
      <c r="J98" s="72"/>
      <c r="K98" s="72"/>
      <c r="L98" s="72"/>
      <c r="M98" s="72"/>
      <c r="N98" s="72"/>
      <c r="O98" s="72"/>
      <c r="P98" s="72"/>
      <c r="Q98" s="72"/>
      <c r="R98" s="72"/>
      <c r="S98" s="72"/>
      <c r="T98" s="72"/>
      <c r="U98" s="72"/>
      <c r="V98" s="73"/>
    </row>
    <row r="99" spans="1:22" x14ac:dyDescent="0.2">
      <c r="A99" s="104"/>
      <c r="B99" s="72"/>
      <c r="C99" s="72"/>
      <c r="D99" s="72"/>
      <c r="E99" s="72"/>
      <c r="F99" s="72"/>
      <c r="G99" s="72"/>
      <c r="H99" s="72"/>
      <c r="I99" s="72"/>
      <c r="J99" s="72"/>
      <c r="K99" s="72"/>
      <c r="L99" s="72"/>
      <c r="M99" s="72"/>
      <c r="N99" s="72"/>
      <c r="O99" s="72"/>
      <c r="P99" s="72"/>
      <c r="Q99" s="72"/>
      <c r="R99" s="72"/>
      <c r="S99" s="72"/>
      <c r="T99" s="72"/>
      <c r="U99" s="72"/>
      <c r="V99" s="73"/>
    </row>
    <row r="100" spans="1:22" x14ac:dyDescent="0.2">
      <c r="A100" s="104"/>
      <c r="B100" s="72"/>
      <c r="C100" s="72"/>
      <c r="D100" s="72"/>
      <c r="E100" s="72"/>
      <c r="F100" s="72"/>
      <c r="G100" s="72"/>
      <c r="H100" s="72"/>
      <c r="I100" s="72"/>
      <c r="J100" s="72"/>
      <c r="K100" s="72"/>
      <c r="L100" s="72"/>
      <c r="M100" s="72"/>
      <c r="N100" s="72"/>
      <c r="O100" s="72"/>
      <c r="P100" s="72"/>
      <c r="Q100" s="72"/>
      <c r="R100" s="72"/>
      <c r="S100" s="72"/>
      <c r="T100" s="72"/>
      <c r="U100" s="72"/>
      <c r="V100" s="73"/>
    </row>
    <row r="101" spans="1:22" x14ac:dyDescent="0.2">
      <c r="A101" s="104"/>
      <c r="B101" s="72"/>
      <c r="C101" s="72"/>
      <c r="D101" s="72"/>
      <c r="E101" s="72"/>
      <c r="F101" s="72"/>
      <c r="G101" s="72"/>
      <c r="H101" s="72"/>
      <c r="I101" s="72"/>
      <c r="J101" s="72"/>
      <c r="K101" s="72"/>
      <c r="L101" s="72"/>
      <c r="M101" s="72"/>
      <c r="N101" s="72"/>
      <c r="O101" s="72"/>
      <c r="P101" s="72"/>
      <c r="Q101" s="72"/>
      <c r="R101" s="72"/>
      <c r="S101" s="72"/>
      <c r="T101" s="72"/>
      <c r="U101" s="72"/>
      <c r="V101" s="73"/>
    </row>
    <row r="102" spans="1:22" x14ac:dyDescent="0.2">
      <c r="A102" s="104"/>
      <c r="B102" s="72"/>
      <c r="C102" s="72"/>
      <c r="D102" s="72"/>
      <c r="E102" s="72"/>
      <c r="F102" s="72"/>
      <c r="G102" s="72"/>
      <c r="H102" s="72"/>
      <c r="I102" s="72"/>
      <c r="J102" s="72"/>
      <c r="K102" s="72"/>
      <c r="L102" s="72"/>
      <c r="M102" s="72"/>
      <c r="N102" s="72"/>
      <c r="O102" s="72"/>
      <c r="P102" s="72"/>
      <c r="Q102" s="72"/>
      <c r="R102" s="72"/>
      <c r="S102" s="72"/>
      <c r="T102" s="72"/>
      <c r="U102" s="72"/>
      <c r="V102" s="73"/>
    </row>
    <row r="103" spans="1:22" x14ac:dyDescent="0.2">
      <c r="A103" s="104"/>
      <c r="B103" s="72"/>
      <c r="C103" s="72"/>
      <c r="D103" s="72"/>
      <c r="E103" s="72"/>
      <c r="F103" s="72"/>
      <c r="G103" s="72"/>
      <c r="H103" s="72"/>
      <c r="I103" s="72"/>
      <c r="J103" s="72"/>
      <c r="K103" s="72"/>
      <c r="L103" s="72"/>
      <c r="M103" s="72"/>
      <c r="N103" s="72"/>
      <c r="O103" s="72"/>
      <c r="P103" s="72"/>
      <c r="Q103" s="72"/>
      <c r="R103" s="72"/>
      <c r="S103" s="72"/>
      <c r="T103" s="72"/>
      <c r="U103" s="72"/>
      <c r="V103" s="73"/>
    </row>
    <row r="104" spans="1:22" x14ac:dyDescent="0.2">
      <c r="A104" s="104"/>
      <c r="B104" s="72"/>
      <c r="C104" s="72"/>
      <c r="D104" s="72"/>
      <c r="E104" s="72"/>
      <c r="F104" s="72"/>
      <c r="G104" s="72"/>
      <c r="H104" s="72"/>
      <c r="I104" s="72"/>
      <c r="J104" s="72"/>
      <c r="K104" s="72"/>
      <c r="L104" s="72"/>
      <c r="M104" s="72"/>
      <c r="N104" s="72"/>
      <c r="O104" s="72"/>
      <c r="P104" s="72"/>
      <c r="Q104" s="72"/>
      <c r="R104" s="72"/>
      <c r="S104" s="72"/>
      <c r="T104" s="72"/>
      <c r="U104" s="72"/>
      <c r="V104" s="73"/>
    </row>
    <row r="105" spans="1:22" x14ac:dyDescent="0.2">
      <c r="A105" s="104"/>
      <c r="B105" s="72"/>
      <c r="C105" s="72"/>
      <c r="D105" s="72"/>
      <c r="E105" s="72"/>
      <c r="F105" s="72"/>
      <c r="G105" s="72"/>
      <c r="H105" s="72"/>
      <c r="I105" s="72"/>
      <c r="J105" s="72"/>
      <c r="K105" s="72"/>
      <c r="L105" s="72"/>
      <c r="M105" s="72"/>
      <c r="N105" s="72"/>
      <c r="O105" s="72"/>
      <c r="P105" s="72"/>
      <c r="Q105" s="72"/>
      <c r="R105" s="72"/>
      <c r="S105" s="72"/>
      <c r="T105" s="72"/>
      <c r="U105" s="72"/>
      <c r="V105" s="73"/>
    </row>
    <row r="106" spans="1:22" x14ac:dyDescent="0.2">
      <c r="A106" s="104"/>
      <c r="B106" s="72"/>
      <c r="C106" s="72"/>
      <c r="D106" s="72"/>
      <c r="E106" s="72"/>
      <c r="F106" s="72"/>
      <c r="G106" s="72"/>
      <c r="H106" s="72"/>
      <c r="I106" s="72"/>
      <c r="J106" s="72"/>
      <c r="K106" s="72"/>
      <c r="L106" s="72"/>
      <c r="M106" s="72"/>
      <c r="N106" s="72"/>
      <c r="O106" s="72"/>
      <c r="P106" s="72"/>
      <c r="Q106" s="72"/>
      <c r="R106" s="72"/>
      <c r="S106" s="72"/>
      <c r="T106" s="72"/>
      <c r="U106" s="72"/>
      <c r="V106" s="73"/>
    </row>
    <row r="107" spans="1:22" x14ac:dyDescent="0.2">
      <c r="A107" s="104"/>
      <c r="B107" s="72"/>
      <c r="C107" s="72"/>
      <c r="D107" s="72"/>
      <c r="E107" s="72"/>
      <c r="F107" s="72"/>
      <c r="G107" s="72"/>
      <c r="H107" s="72"/>
      <c r="I107" s="72"/>
      <c r="J107" s="72"/>
      <c r="K107" s="72"/>
      <c r="L107" s="72"/>
      <c r="M107" s="72"/>
      <c r="N107" s="72"/>
      <c r="O107" s="72"/>
      <c r="P107" s="72"/>
      <c r="Q107" s="72"/>
      <c r="R107" s="72"/>
      <c r="S107" s="72"/>
      <c r="T107" s="72"/>
      <c r="U107" s="72"/>
      <c r="V107" s="73"/>
    </row>
    <row r="108" spans="1:22" x14ac:dyDescent="0.2">
      <c r="A108" s="104"/>
      <c r="B108" s="72"/>
      <c r="C108" s="72"/>
      <c r="D108" s="72"/>
      <c r="E108" s="72"/>
      <c r="F108" s="72"/>
      <c r="G108" s="72"/>
      <c r="H108" s="72"/>
      <c r="I108" s="72"/>
      <c r="J108" s="72"/>
      <c r="K108" s="72"/>
      <c r="L108" s="72"/>
      <c r="M108" s="72"/>
      <c r="N108" s="72"/>
      <c r="O108" s="72"/>
      <c r="P108" s="72"/>
      <c r="Q108" s="72"/>
      <c r="R108" s="72"/>
      <c r="S108" s="72"/>
      <c r="T108" s="72"/>
      <c r="U108" s="72"/>
      <c r="V108" s="73"/>
    </row>
    <row r="109" spans="1:22" ht="13.5" thickBot="1" x14ac:dyDescent="0.25">
      <c r="A109" s="105"/>
      <c r="B109" s="71"/>
      <c r="C109" s="71"/>
      <c r="D109" s="71"/>
      <c r="E109" s="71"/>
      <c r="F109" s="71"/>
      <c r="G109" s="71"/>
      <c r="H109" s="71"/>
      <c r="I109" s="71"/>
      <c r="J109" s="71"/>
      <c r="K109" s="71"/>
      <c r="L109" s="71"/>
      <c r="M109" s="71"/>
      <c r="N109" s="71"/>
      <c r="O109" s="71"/>
      <c r="P109" s="71"/>
      <c r="Q109" s="71"/>
      <c r="R109" s="71"/>
      <c r="S109" s="71"/>
      <c r="T109" s="71"/>
      <c r="U109" s="71"/>
      <c r="V109" s="84"/>
    </row>
    <row r="110" spans="1:22" x14ac:dyDescent="0.2">
      <c r="J110" s="103"/>
      <c r="K110" s="103"/>
      <c r="L110" s="103"/>
      <c r="M110" s="103"/>
      <c r="N110" s="103"/>
      <c r="O110" s="103"/>
      <c r="P110" s="103"/>
      <c r="Q110" s="103"/>
      <c r="R110" s="103"/>
      <c r="S110" s="103"/>
    </row>
    <row r="111" spans="1:22" x14ac:dyDescent="0.2">
      <c r="J111" s="103"/>
      <c r="K111" s="103"/>
      <c r="L111" s="103"/>
      <c r="M111" s="103"/>
      <c r="N111" s="103"/>
      <c r="O111" s="103"/>
      <c r="P111" s="103"/>
      <c r="Q111" s="103"/>
      <c r="R111" s="103"/>
      <c r="S111" s="103"/>
    </row>
    <row r="112" spans="1:22" x14ac:dyDescent="0.2">
      <c r="J112" s="103"/>
      <c r="K112" s="103"/>
      <c r="L112" s="103"/>
      <c r="M112" s="103"/>
      <c r="N112" s="103"/>
      <c r="O112" s="103"/>
      <c r="P112" s="103"/>
      <c r="Q112" s="103"/>
      <c r="R112" s="103"/>
      <c r="S112" s="103"/>
    </row>
    <row r="113" spans="10:19" x14ac:dyDescent="0.2">
      <c r="J113" s="103"/>
      <c r="K113" s="103"/>
      <c r="L113" s="103"/>
      <c r="M113" s="103"/>
      <c r="N113" s="103"/>
      <c r="O113" s="103"/>
      <c r="P113" s="103"/>
      <c r="Q113" s="103"/>
      <c r="R113" s="103"/>
      <c r="S113" s="103"/>
    </row>
  </sheetData>
  <mergeCells count="5">
    <mergeCell ref="G21:G25"/>
    <mergeCell ref="B4:B7"/>
    <mergeCell ref="C2:G5"/>
    <mergeCell ref="C6:G6"/>
    <mergeCell ref="G32:H32"/>
  </mergeCells>
  <pageMargins left="0.75" right="0.75" top="1" bottom="1" header="0.5" footer="0.5"/>
  <pageSetup paperSize="256" orientation="portrait" horizontalDpi="300" verticalDpi="300"/>
  <headerFooter alignWithMargins="0"/>
  <drawing r:id="rId1"/>
  <legacyDrawing r:id="rId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7"/>
  <sheetViews>
    <sheetView workbookViewId="0">
      <selection activeCell="C25" sqref="C25"/>
    </sheetView>
  </sheetViews>
  <sheetFormatPr defaultRowHeight="12.75" x14ac:dyDescent="0.2"/>
  <cols>
    <col min="1" max="1" width="18" customWidth="1"/>
  </cols>
  <sheetData>
    <row r="1" spans="1:2" x14ac:dyDescent="0.2">
      <c r="A1" s="59">
        <v>2012</v>
      </c>
      <c r="B1" s="77">
        <v>0.1125</v>
      </c>
    </row>
    <row r="2" spans="1:2" x14ac:dyDescent="0.2">
      <c r="A2" s="59">
        <v>2011</v>
      </c>
      <c r="B2" s="13">
        <v>5.9200000000000003E-2</v>
      </c>
    </row>
    <row r="3" spans="1:2" x14ac:dyDescent="0.2">
      <c r="A3" s="59">
        <v>2010</v>
      </c>
      <c r="B3" s="74">
        <v>0.1326</v>
      </c>
    </row>
    <row r="4" spans="1:2" x14ac:dyDescent="0.2">
      <c r="A4" s="59">
        <v>2009</v>
      </c>
      <c r="B4" s="13">
        <v>0.2218</v>
      </c>
    </row>
    <row r="5" spans="1:2" x14ac:dyDescent="0.2">
      <c r="A5" s="59">
        <v>2008</v>
      </c>
      <c r="B5" s="13">
        <v>-0.32569999999999999</v>
      </c>
    </row>
    <row r="6" spans="1:2" x14ac:dyDescent="0.2">
      <c r="A6" s="59">
        <v>2007</v>
      </c>
      <c r="B6" s="74">
        <v>0.14779999999999999</v>
      </c>
    </row>
    <row r="7" spans="1:2" x14ac:dyDescent="0.2">
      <c r="A7" s="59">
        <v>2006</v>
      </c>
      <c r="B7" s="76">
        <v>0.1925</v>
      </c>
    </row>
    <row r="8" spans="1:2" x14ac:dyDescent="0.2">
      <c r="A8" s="59">
        <v>2005</v>
      </c>
      <c r="B8" s="74">
        <v>0.1265</v>
      </c>
    </row>
    <row r="9" spans="1:2" x14ac:dyDescent="0.2">
      <c r="A9" s="59">
        <v>2004</v>
      </c>
      <c r="B9" s="74">
        <v>0.15210000000000001</v>
      </c>
    </row>
    <row r="10" spans="1:2" x14ac:dyDescent="0.2">
      <c r="A10" s="59">
        <v>2003</v>
      </c>
      <c r="B10" s="13">
        <v>0.26229999999999998</v>
      </c>
    </row>
    <row r="11" spans="1:2" x14ac:dyDescent="0.2">
      <c r="A11" s="59">
        <v>2002</v>
      </c>
      <c r="B11" s="13">
        <v>-0.11269999999999999</v>
      </c>
    </row>
    <row r="14" spans="1:2" x14ac:dyDescent="0.2">
      <c r="A14" s="75" t="s">
        <v>39</v>
      </c>
      <c r="B14" s="1">
        <f>AVERAGE($B$3,$B$6,$B$7,$B$8,$B$9)</f>
        <v>0.15029999999999999</v>
      </c>
    </row>
    <row r="15" spans="1:2" x14ac:dyDescent="0.2">
      <c r="A15" s="75" t="s">
        <v>40</v>
      </c>
      <c r="B15" s="1">
        <f>AVERAGE($B$3,$B$6,$B$8,$B$9)</f>
        <v>0.13974999999999999</v>
      </c>
    </row>
    <row r="16" spans="1:2" x14ac:dyDescent="0.2">
      <c r="A16" s="75" t="s">
        <v>42</v>
      </c>
      <c r="B16" s="1">
        <f>B10</f>
        <v>0.26229999999999998</v>
      </c>
    </row>
    <row r="17" spans="1:2" x14ac:dyDescent="0.2">
      <c r="A17" s="75" t="s">
        <v>44</v>
      </c>
      <c r="B17" s="1">
        <f>B11</f>
        <v>-0.11269999999999999</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workbookViewId="0">
      <selection sqref="A1:B11"/>
    </sheetView>
  </sheetViews>
  <sheetFormatPr defaultRowHeight="12.75" x14ac:dyDescent="0.2"/>
  <sheetData>
    <row r="1" spans="1:2" x14ac:dyDescent="0.2">
      <c r="A1" s="59">
        <v>2012</v>
      </c>
      <c r="B1" s="11">
        <v>9.5000000000000001E-2</v>
      </c>
    </row>
    <row r="2" spans="1:2" x14ac:dyDescent="0.2">
      <c r="A2" s="59">
        <v>2011</v>
      </c>
      <c r="B2" s="13">
        <v>-1.21E-2</v>
      </c>
    </row>
    <row r="3" spans="1:2" x14ac:dyDescent="0.2">
      <c r="A3" s="59">
        <v>2010</v>
      </c>
      <c r="B3" s="13">
        <v>0.28060000000000002</v>
      </c>
    </row>
    <row r="4" spans="1:2" x14ac:dyDescent="0.2">
      <c r="A4" s="59">
        <v>2009</v>
      </c>
      <c r="B4" s="13">
        <v>0.45440000000000003</v>
      </c>
    </row>
    <row r="5" spans="1:2" x14ac:dyDescent="0.2">
      <c r="A5" s="59">
        <v>2008</v>
      </c>
      <c r="B5" s="13">
        <v>-0.39689999999999998</v>
      </c>
    </row>
    <row r="6" spans="1:2" x14ac:dyDescent="0.2">
      <c r="A6" s="59">
        <v>2007</v>
      </c>
      <c r="B6" s="13">
        <v>0.17649999999999999</v>
      </c>
    </row>
    <row r="7" spans="1:2" x14ac:dyDescent="0.2">
      <c r="A7" s="59">
        <v>2006</v>
      </c>
      <c r="B7" s="13">
        <v>6.7900000000000002E-2</v>
      </c>
    </row>
    <row r="8" spans="1:2" x14ac:dyDescent="0.2">
      <c r="A8" s="59">
        <v>2005</v>
      </c>
      <c r="B8" s="13">
        <v>0.1482</v>
      </c>
    </row>
    <row r="9" spans="1:2" x14ac:dyDescent="0.2">
      <c r="A9" s="59">
        <v>2004</v>
      </c>
      <c r="B9" s="13">
        <v>0.18390000000000001</v>
      </c>
    </row>
    <row r="10" spans="1:2" x14ac:dyDescent="0.2">
      <c r="A10" s="59">
        <v>2003</v>
      </c>
      <c r="B10" s="13">
        <v>0.3821</v>
      </c>
    </row>
    <row r="11" spans="1:2" x14ac:dyDescent="0.2">
      <c r="A11" s="59">
        <v>2002</v>
      </c>
      <c r="B11" s="13">
        <v>-0.2122</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workbookViewId="0">
      <selection sqref="A1:B11"/>
    </sheetView>
  </sheetViews>
  <sheetFormatPr defaultRowHeight="12.75" x14ac:dyDescent="0.2"/>
  <sheetData>
    <row r="1" spans="1:2" x14ac:dyDescent="0.2">
      <c r="A1" s="59">
        <v>2012</v>
      </c>
      <c r="B1" s="11">
        <v>0.13650000000000001</v>
      </c>
    </row>
    <row r="2" spans="1:2" x14ac:dyDescent="0.2">
      <c r="A2" s="59">
        <v>2011</v>
      </c>
      <c r="B2" s="13">
        <v>-5.9999999999999995E-4</v>
      </c>
    </row>
    <row r="3" spans="1:2" x14ac:dyDescent="0.2">
      <c r="A3" s="59">
        <v>2010</v>
      </c>
      <c r="B3" s="13">
        <v>0.28920000000000001</v>
      </c>
    </row>
    <row r="4" spans="1:2" x14ac:dyDescent="0.2">
      <c r="A4" s="59">
        <v>2009</v>
      </c>
      <c r="B4" s="13">
        <v>0.4874</v>
      </c>
    </row>
    <row r="5" spans="1:2" x14ac:dyDescent="0.2">
      <c r="A5" s="59">
        <v>2008</v>
      </c>
      <c r="B5" s="13">
        <v>-0.41660000000000003</v>
      </c>
    </row>
    <row r="6" spans="1:2" x14ac:dyDescent="0.2">
      <c r="A6" s="59">
        <v>2007</v>
      </c>
      <c r="B6" s="13">
        <v>8.3599999999999994E-2</v>
      </c>
    </row>
    <row r="7" spans="1:2" x14ac:dyDescent="0.2">
      <c r="A7" s="59">
        <v>2006</v>
      </c>
      <c r="B7" s="13">
        <v>8.4000000000000005E-2</v>
      </c>
    </row>
    <row r="8" spans="1:2" x14ac:dyDescent="0.2">
      <c r="A8" s="59">
        <v>2005</v>
      </c>
      <c r="B8" s="13">
        <v>5.1400000000000001E-2</v>
      </c>
    </row>
    <row r="9" spans="1:2" x14ac:dyDescent="0.2">
      <c r="A9" s="59">
        <v>2004</v>
      </c>
      <c r="B9" s="13">
        <v>0.1336</v>
      </c>
    </row>
    <row r="10" spans="1:2" x14ac:dyDescent="0.2">
      <c r="A10" s="59">
        <v>2003</v>
      </c>
      <c r="B10" s="13">
        <v>0.37430000000000002</v>
      </c>
    </row>
    <row r="11" spans="1:2" x14ac:dyDescent="0.2">
      <c r="A11" s="59">
        <v>2002</v>
      </c>
      <c r="B11" s="13">
        <v>-0.2339</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workbookViewId="0">
      <selection activeCell="N15" sqref="N15"/>
    </sheetView>
  </sheetViews>
  <sheetFormatPr defaultRowHeight="12.75" x14ac:dyDescent="0.2"/>
  <sheetData>
    <row r="1" spans="1:2" x14ac:dyDescent="0.2">
      <c r="A1" s="59">
        <v>2012</v>
      </c>
      <c r="B1" s="11">
        <v>9.1300000000000006E-2</v>
      </c>
    </row>
    <row r="2" spans="1:2" x14ac:dyDescent="0.2">
      <c r="A2" s="59">
        <v>2011</v>
      </c>
      <c r="B2" s="13">
        <v>2.9000000000000001E-2</v>
      </c>
    </row>
    <row r="3" spans="1:2" x14ac:dyDescent="0.2">
      <c r="A3" s="59">
        <v>2010</v>
      </c>
      <c r="B3" s="13">
        <v>0.2263</v>
      </c>
    </row>
    <row r="4" spans="1:2" x14ac:dyDescent="0.2">
      <c r="A4" s="59">
        <v>2009</v>
      </c>
      <c r="B4" s="13">
        <v>0.34810000000000002</v>
      </c>
    </row>
    <row r="5" spans="1:2" x14ac:dyDescent="0.2">
      <c r="A5" s="59">
        <v>2008</v>
      </c>
      <c r="B5" s="13">
        <v>-0.39560000000000001</v>
      </c>
    </row>
    <row r="6" spans="1:2" x14ac:dyDescent="0.2">
      <c r="A6" s="59">
        <v>2007</v>
      </c>
      <c r="B6" s="13">
        <v>0.23699999999999999</v>
      </c>
    </row>
    <row r="7" spans="1:2" x14ac:dyDescent="0.2">
      <c r="A7" s="59">
        <v>2006</v>
      </c>
      <c r="B7" s="13">
        <v>6.2100000000000002E-2</v>
      </c>
    </row>
    <row r="8" spans="1:2" x14ac:dyDescent="0.2">
      <c r="A8" s="59">
        <v>2005</v>
      </c>
      <c r="B8" s="13">
        <v>4.9000000000000002E-2</v>
      </c>
    </row>
    <row r="9" spans="1:2" x14ac:dyDescent="0.2">
      <c r="A9" s="59">
        <v>2004</v>
      </c>
      <c r="B9" s="13">
        <v>7.0199999999999999E-2</v>
      </c>
    </row>
    <row r="10" spans="1:2" x14ac:dyDescent="0.2">
      <c r="A10" s="59">
        <v>2003</v>
      </c>
      <c r="B10" s="13">
        <v>0.27279999999999999</v>
      </c>
    </row>
    <row r="11" spans="1:2" x14ac:dyDescent="0.2">
      <c r="A11" s="59">
        <v>2002</v>
      </c>
      <c r="B11" s="13">
        <v>-0.2838</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workbookViewId="0">
      <selection sqref="A1:B11"/>
    </sheetView>
  </sheetViews>
  <sheetFormatPr defaultRowHeight="12.75" x14ac:dyDescent="0.2"/>
  <sheetData>
    <row r="1" spans="1:2" x14ac:dyDescent="0.2">
      <c r="A1" s="59">
        <v>2012</v>
      </c>
      <c r="B1" s="11">
        <v>8.1100000000000005E-2</v>
      </c>
    </row>
    <row r="2" spans="1:2" x14ac:dyDescent="0.2">
      <c r="A2" s="59">
        <v>2011</v>
      </c>
      <c r="B2" s="13">
        <v>2.8899999999999999E-2</v>
      </c>
    </row>
    <row r="3" spans="1:2" x14ac:dyDescent="0.2">
      <c r="A3" s="59">
        <v>2010</v>
      </c>
      <c r="B3" s="13">
        <v>0.2969</v>
      </c>
    </row>
    <row r="4" spans="1:2" x14ac:dyDescent="0.2">
      <c r="A4" s="59">
        <v>2009</v>
      </c>
      <c r="B4" s="13">
        <v>0.35170000000000001</v>
      </c>
    </row>
    <row r="5" spans="1:2" x14ac:dyDescent="0.2">
      <c r="A5" s="59">
        <v>2008</v>
      </c>
      <c r="B5" s="13">
        <v>-0.36070000000000002</v>
      </c>
    </row>
    <row r="6" spans="1:2" x14ac:dyDescent="0.2">
      <c r="A6" s="59">
        <v>2007</v>
      </c>
      <c r="B6" s="13">
        <v>0.15659999999999999</v>
      </c>
    </row>
    <row r="7" spans="1:2" x14ac:dyDescent="0.2">
      <c r="A7" s="59">
        <v>2006</v>
      </c>
      <c r="B7" s="13">
        <v>3.6799999999999999E-2</v>
      </c>
    </row>
    <row r="8" spans="1:2" x14ac:dyDescent="0.2">
      <c r="A8" s="59">
        <v>2005</v>
      </c>
      <c r="B8" s="13">
        <v>0.1431</v>
      </c>
    </row>
    <row r="9" spans="1:2" x14ac:dyDescent="0.2">
      <c r="A9" s="59">
        <v>2004</v>
      </c>
      <c r="B9" s="13">
        <v>0.19620000000000001</v>
      </c>
    </row>
    <row r="10" spans="1:2" x14ac:dyDescent="0.2">
      <c r="A10" s="59">
        <v>2003</v>
      </c>
      <c r="B10" s="13">
        <v>0.249</v>
      </c>
    </row>
    <row r="11" spans="1:2" x14ac:dyDescent="0.2">
      <c r="A11" s="59">
        <v>2002</v>
      </c>
      <c r="B11" s="13">
        <v>-0.156</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workbookViewId="0">
      <selection sqref="A1:B11"/>
    </sheetView>
  </sheetViews>
  <sheetFormatPr defaultRowHeight="12.75" x14ac:dyDescent="0.2"/>
  <sheetData>
    <row r="1" spans="1:2" x14ac:dyDescent="0.2">
      <c r="A1" s="59">
        <v>2012</v>
      </c>
      <c r="B1" s="11">
        <v>0.14149999999999999</v>
      </c>
    </row>
    <row r="2" spans="1:2" x14ac:dyDescent="0.2">
      <c r="A2" s="59">
        <v>2011</v>
      </c>
      <c r="B2" s="13">
        <v>1.9699999999999999E-2</v>
      </c>
    </row>
    <row r="3" spans="1:2" x14ac:dyDescent="0.2">
      <c r="A3" s="59">
        <v>2010</v>
      </c>
      <c r="B3" s="13">
        <v>0.14910000000000001</v>
      </c>
    </row>
    <row r="4" spans="1:2" x14ac:dyDescent="0.2">
      <c r="A4" s="59">
        <v>2009</v>
      </c>
      <c r="B4" s="13">
        <v>0.26490000000000002</v>
      </c>
    </row>
    <row r="5" spans="1:2" x14ac:dyDescent="0.2">
      <c r="A5" s="59">
        <v>2008</v>
      </c>
      <c r="B5" s="13">
        <v>-0.37019999999999997</v>
      </c>
    </row>
    <row r="6" spans="1:2" x14ac:dyDescent="0.2">
      <c r="A6" s="59">
        <v>2007</v>
      </c>
      <c r="B6" s="13">
        <v>5.3900000000000003E-2</v>
      </c>
    </row>
    <row r="7" spans="1:2" x14ac:dyDescent="0.2">
      <c r="A7" s="59">
        <v>2006</v>
      </c>
      <c r="B7" s="13">
        <v>0.15640000000000001</v>
      </c>
    </row>
    <row r="8" spans="1:2" x14ac:dyDescent="0.2">
      <c r="A8" s="59">
        <v>2005</v>
      </c>
      <c r="B8" s="13">
        <v>4.7699999999999999E-2</v>
      </c>
    </row>
    <row r="9" spans="1:2" x14ac:dyDescent="0.2">
      <c r="A9" s="59">
        <v>2004</v>
      </c>
      <c r="B9" s="13">
        <v>0.1074</v>
      </c>
    </row>
    <row r="10" spans="1:2" x14ac:dyDescent="0.2">
      <c r="A10" s="59">
        <v>2003</v>
      </c>
      <c r="B10" s="13">
        <v>0.28499999999999998</v>
      </c>
    </row>
    <row r="11" spans="1:2" x14ac:dyDescent="0.2">
      <c r="A11" s="59">
        <v>2002</v>
      </c>
      <c r="B11" s="13">
        <v>-0.2215</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
  <sheetViews>
    <sheetView workbookViewId="0">
      <selection activeCell="B18" sqref="B18"/>
    </sheetView>
  </sheetViews>
  <sheetFormatPr defaultRowHeight="12.75" x14ac:dyDescent="0.2"/>
  <cols>
    <col min="1" max="1" width="10.5703125" customWidth="1"/>
  </cols>
  <sheetData>
    <row r="1" spans="1:2" x14ac:dyDescent="0.2">
      <c r="A1" s="59">
        <v>2012</v>
      </c>
      <c r="B1" s="11">
        <v>0.12509999999999999</v>
      </c>
    </row>
    <row r="2" spans="1:2" x14ac:dyDescent="0.2">
      <c r="A2" s="59">
        <v>2011</v>
      </c>
      <c r="B2" s="74">
        <v>0.106</v>
      </c>
    </row>
    <row r="3" spans="1:2" x14ac:dyDescent="0.2">
      <c r="A3" s="59">
        <v>2010</v>
      </c>
      <c r="B3" s="74">
        <v>0.14879999999999999</v>
      </c>
    </row>
    <row r="4" spans="1:2" x14ac:dyDescent="0.2">
      <c r="A4" s="59">
        <v>2009</v>
      </c>
      <c r="B4" s="74">
        <v>0.17100000000000001</v>
      </c>
    </row>
    <row r="5" spans="1:2" x14ac:dyDescent="0.2">
      <c r="A5" s="59">
        <v>2008</v>
      </c>
      <c r="B5" s="13">
        <v>-0.3095</v>
      </c>
    </row>
    <row r="6" spans="1:2" x14ac:dyDescent="0.2">
      <c r="A6" s="59">
        <v>2007</v>
      </c>
      <c r="B6" s="13">
        <v>4.8599999999999997E-2</v>
      </c>
    </row>
    <row r="7" spans="1:2" x14ac:dyDescent="0.2">
      <c r="A7" s="59">
        <v>2006</v>
      </c>
      <c r="B7" s="13">
        <v>0.20619999999999999</v>
      </c>
    </row>
    <row r="8" spans="1:2" x14ac:dyDescent="0.2">
      <c r="A8" s="59">
        <v>2005</v>
      </c>
      <c r="B8" s="13">
        <v>4.3700000000000003E-2</v>
      </c>
    </row>
    <row r="9" spans="1:2" x14ac:dyDescent="0.2">
      <c r="A9" s="59">
        <v>2004</v>
      </c>
      <c r="B9" s="74">
        <v>0.13569999999999999</v>
      </c>
    </row>
    <row r="10" spans="1:2" x14ac:dyDescent="0.2">
      <c r="A10" s="59">
        <v>2003</v>
      </c>
      <c r="B10" s="13">
        <v>0.25140000000000001</v>
      </c>
    </row>
    <row r="11" spans="1:2" x14ac:dyDescent="0.2">
      <c r="A11" s="59">
        <v>2002</v>
      </c>
      <c r="B11" s="13">
        <v>-0.1565</v>
      </c>
    </row>
    <row r="13" spans="1:2" x14ac:dyDescent="0.2">
      <c r="A13" s="75" t="s">
        <v>41</v>
      </c>
      <c r="B13" s="78">
        <f>AVERAGE($B$2,$B$3,$B$4,$B$9)</f>
        <v>0.14037499999999997</v>
      </c>
    </row>
    <row r="14" spans="1:2" x14ac:dyDescent="0.2">
      <c r="A14" s="75" t="s">
        <v>42</v>
      </c>
      <c r="B14" s="1">
        <f>B10</f>
        <v>0.25140000000000001</v>
      </c>
    </row>
    <row r="15" spans="1:2" x14ac:dyDescent="0.2">
      <c r="A15" s="75" t="s">
        <v>43</v>
      </c>
      <c r="B15" s="1">
        <f>B11</f>
        <v>-0.1565</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Port. Ex with Data</vt:lpstr>
      <vt:lpstr>A</vt:lpstr>
      <vt:lpstr>B</vt:lpstr>
      <vt:lpstr>C</vt:lpstr>
      <vt:lpstr>D</vt:lpstr>
      <vt:lpstr>E</vt:lpstr>
      <vt:lpstr>F</vt:lpstr>
      <vt:lpstr>G</vt:lpstr>
      <vt:lpstr>H</vt:lpstr>
      <vt:lpstr>I</vt:lpstr>
    </vt:vector>
  </TitlesOfParts>
  <Company>Stanford University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Moore</dc:creator>
  <cp:lastModifiedBy>Aaron Tyler Camacho</cp:lastModifiedBy>
  <dcterms:created xsi:type="dcterms:W3CDTF">1997-10-08T06:45:49Z</dcterms:created>
  <dcterms:modified xsi:type="dcterms:W3CDTF">2012-12-04T17:50:26Z</dcterms:modified>
</cp:coreProperties>
</file>