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5600" windowHeight="16060" tabRatio="500"/>
  </bookViews>
  <sheets>
    <sheet name="Job Assignment" sheetId="3" r:id="rId1"/>
    <sheet name="Sheet1" sheetId="1" r:id="rId2"/>
  </sheets>
  <definedNames>
    <definedName name="solver_adj" localSheetId="0" hidden="1">'Job Assignment'!$B$20:$E$23</definedName>
    <definedName name="solver_adj" localSheetId="1" hidden="1">Sheet1!$D$7:$G$10</definedName>
    <definedName name="solver_cvg" localSheetId="0" hidden="1">0.001</definedName>
    <definedName name="solver_cvg" localSheetId="1" hidden="1">0.0001</definedName>
    <definedName name="solver_drv" localSheetId="0" hidden="1">1</definedName>
    <definedName name="solver_drv" localSheetId="1" hidden="1">1</definedName>
    <definedName name="solver_eng" localSheetId="0" hidden="1">2</definedName>
    <definedName name="solver_eng" localSheetId="1" hidden="1">1</definedName>
    <definedName name="solver_est" localSheetId="0" hidden="1">1</definedName>
    <definedName name="solver_itr" localSheetId="0" hidden="1">100</definedName>
    <definedName name="solver_itr" localSheetId="1" hidden="1">2147483647</definedName>
    <definedName name="solver_lhs1" localSheetId="0" hidden="1">'Job Assignment'!$B$24:$E$24</definedName>
    <definedName name="solver_lhs2" localSheetId="0" hidden="1">'Job Assignment'!$F$20:$F$23</definedName>
    <definedName name="solver_lhs3" localSheetId="0" hidden="1">'Job Assignment'!$B$20:$E$23</definedName>
    <definedName name="solver_lhs4" localSheetId="0" hidden="1">'Job Assignment'!$B$20:$E$23</definedName>
    <definedName name="solver_lin" localSheetId="0" hidden="1">1</definedName>
    <definedName name="solver_lin" localSheetId="1" hidden="1">2</definedName>
    <definedName name="solver_mip" localSheetId="0" hidden="1">2147483647</definedName>
    <definedName name="solver_mip" localSheetId="1" hidden="1">2147483647</definedName>
    <definedName name="solver_mni" localSheetId="0" hidden="1">30</definedName>
    <definedName name="solver_mni" localSheetId="1" hidden="1">30</definedName>
    <definedName name="solver_mrt" localSheetId="0" hidden="1">0.075</definedName>
    <definedName name="solver_mrt" localSheetId="1" hidden="1">0.075</definedName>
    <definedName name="solver_msl" localSheetId="0" hidden="1">2</definedName>
    <definedName name="solver_msl" localSheetId="1" hidden="1">2</definedName>
    <definedName name="solver_neg" localSheetId="0" hidden="1">1</definedName>
    <definedName name="solver_neg" localSheetId="1" hidden="1">1</definedName>
    <definedName name="solver_nod" localSheetId="0" hidden="1">2147483647</definedName>
    <definedName name="solver_nod" localSheetId="1" hidden="1">2147483647</definedName>
    <definedName name="solver_num" localSheetId="0" hidden="1">2</definedName>
    <definedName name="solver_num" localSheetId="1" hidden="1">0</definedName>
    <definedName name="solver_nwt" localSheetId="0" hidden="1">1</definedName>
    <definedName name="solver_opt" localSheetId="0" hidden="1">'Job Assignment'!$B$26</definedName>
    <definedName name="solver_opt" localSheetId="1" hidden="1">Sheet1!$D$11</definedName>
    <definedName name="solver_pre" localSheetId="0" hidden="1">0.000001</definedName>
    <definedName name="solver_pre" localSheetId="1" hidden="1">0.000001</definedName>
    <definedName name="solver_rbv" localSheetId="0" hidden="1">1</definedName>
    <definedName name="solver_rbv" localSheetId="1" hidden="1">1</definedName>
    <definedName name="solver_rel1" localSheetId="0" hidden="1">2</definedName>
    <definedName name="solver_rel2" localSheetId="0" hidden="1">2</definedName>
    <definedName name="solver_rel3" localSheetId="0" hidden="1">4</definedName>
    <definedName name="solver_rel4" localSheetId="0" hidden="1">4</definedName>
    <definedName name="solver_rhs1" localSheetId="0" hidden="1">1</definedName>
    <definedName name="solver_rhs2" localSheetId="0" hidden="1">1</definedName>
    <definedName name="solver_rhs3" localSheetId="0" hidden="1">Integer</definedName>
    <definedName name="solver_rhs4" localSheetId="0" hidden="1">Integer</definedName>
    <definedName name="solver_rlx" localSheetId="0" hidden="1">1</definedName>
    <definedName name="solver_rlx" localSheetId="1" hidden="1">1</definedName>
    <definedName name="solver_rsd" localSheetId="0" hidden="1">0</definedName>
    <definedName name="solver_rsd" localSheetId="1" hidden="1">0</definedName>
    <definedName name="solver_scl" localSheetId="0" hidden="1">2</definedName>
    <definedName name="solver_scl" localSheetId="1" hidden="1">2</definedName>
    <definedName name="solver_sho" localSheetId="0" hidden="1">2</definedName>
    <definedName name="solver_sho" localSheetId="1" hidden="1">2</definedName>
    <definedName name="solver_ssz" localSheetId="0" hidden="1">100</definedName>
    <definedName name="solver_ssz" localSheetId="1" hidden="1">100</definedName>
    <definedName name="solver_tim" localSheetId="0" hidden="1">100</definedName>
    <definedName name="solver_tim" localSheetId="1" hidden="1">2147483647</definedName>
    <definedName name="solver_tmp" localSheetId="0" hidden="1">1</definedName>
    <definedName name="solver_tol" localSheetId="0" hidden="1">0.05</definedName>
    <definedName name="solver_tol" localSheetId="1" hidden="1">0.01</definedName>
    <definedName name="solver_typ" localSheetId="0" hidden="1">2</definedName>
    <definedName name="solver_typ" localSheetId="1" hidden="1">2</definedName>
    <definedName name="solver_val" localSheetId="0" hidden="1">0</definedName>
    <definedName name="solver_val" localSheetId="1" hidden="1">0</definedName>
    <definedName name="solver_ver" localSheetId="0" hidden="1">2</definedName>
    <definedName name="solver_ver" localSheetId="1" hidden="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1" i="1" l="1"/>
  <c r="J21" i="1"/>
  <c r="J19" i="1"/>
  <c r="K19" i="1"/>
  <c r="L19" i="1"/>
  <c r="M19" i="1"/>
  <c r="N19" i="1"/>
  <c r="N18" i="1"/>
  <c r="N17" i="1"/>
  <c r="N16" i="1"/>
  <c r="N15" i="1"/>
  <c r="B26" i="3"/>
  <c r="A2" i="3"/>
  <c r="E19" i="3"/>
  <c r="D19" i="3"/>
  <c r="C19" i="3"/>
  <c r="B19" i="3"/>
  <c r="A23" i="3"/>
  <c r="A22" i="3"/>
  <c r="A21" i="3"/>
  <c r="A20" i="3"/>
  <c r="B24" i="3"/>
  <c r="C24" i="3"/>
  <c r="D24" i="3"/>
  <c r="E24" i="3"/>
  <c r="F24" i="3"/>
  <c r="F23" i="3"/>
  <c r="F22" i="3"/>
  <c r="F21" i="3"/>
  <c r="F20" i="3"/>
  <c r="G16" i="1"/>
  <c r="G23" i="1"/>
  <c r="G17" i="1"/>
  <c r="G24" i="1"/>
  <c r="G18" i="1"/>
  <c r="G25" i="1"/>
  <c r="G15" i="1"/>
  <c r="G22" i="1"/>
  <c r="D16" i="1"/>
  <c r="D23" i="1"/>
  <c r="E16" i="1"/>
  <c r="E23" i="1"/>
  <c r="F16" i="1"/>
  <c r="F23" i="1"/>
  <c r="D17" i="1"/>
  <c r="D24" i="1"/>
  <c r="E17" i="1"/>
  <c r="E24" i="1"/>
  <c r="F17" i="1"/>
  <c r="F24" i="1"/>
  <c r="D18" i="1"/>
  <c r="D25" i="1"/>
  <c r="E18" i="1"/>
  <c r="E25" i="1"/>
  <c r="F18" i="1"/>
  <c r="F25" i="1"/>
  <c r="E15" i="1"/>
  <c r="E22" i="1"/>
  <c r="F15" i="1"/>
  <c r="F22" i="1"/>
  <c r="D15" i="1"/>
  <c r="D22" i="1"/>
  <c r="G32" i="1"/>
  <c r="G30" i="1"/>
  <c r="F32" i="1"/>
  <c r="F30" i="1"/>
  <c r="D32" i="1"/>
  <c r="D30" i="1"/>
  <c r="D31" i="1"/>
  <c r="E31" i="1"/>
  <c r="E29" i="1"/>
  <c r="G31" i="1"/>
  <c r="G29" i="1"/>
  <c r="F29" i="1"/>
  <c r="E30" i="1"/>
  <c r="F31" i="1"/>
  <c r="E32" i="1"/>
  <c r="D29" i="1"/>
</calcChain>
</file>

<file path=xl/comments1.xml><?xml version="1.0" encoding="utf-8"?>
<comments xmlns="http://schemas.openxmlformats.org/spreadsheetml/2006/main">
  <authors>
    <author>Aaron Camacho</author>
  </authors>
  <commentList>
    <comment ref="A11" authorId="0">
      <text>
        <r>
          <rPr>
            <sz val="12"/>
            <color theme="1"/>
            <rFont val="Calibri"/>
            <family val="2"/>
            <scheme val="minor"/>
          </rPr>
          <t>Assignment: Submodel =  0; Problem size @  4 by 4</t>
        </r>
      </text>
    </comment>
  </commentList>
</comments>
</file>

<file path=xl/sharedStrings.xml><?xml version="1.0" encoding="utf-8"?>
<sst xmlns="http://schemas.openxmlformats.org/spreadsheetml/2006/main" count="63" uniqueCount="27">
  <si>
    <t>A</t>
  </si>
  <si>
    <t>B</t>
  </si>
  <si>
    <t>C</t>
  </si>
  <si>
    <t>D</t>
  </si>
  <si>
    <t>Job</t>
  </si>
  <si>
    <t>Machine Operator</t>
  </si>
  <si>
    <t>COSTS</t>
  </si>
  <si>
    <t>Shipments</t>
  </si>
  <si>
    <t>Row Total</t>
  </si>
  <si>
    <t xml:space="preserve"> </t>
  </si>
  <si>
    <t>Column Total</t>
  </si>
  <si>
    <t>Total Cost</t>
  </si>
  <si>
    <t>Assignment</t>
  </si>
  <si>
    <t>Data</t>
  </si>
  <si>
    <t>Job 1</t>
  </si>
  <si>
    <t>Job 2</t>
  </si>
  <si>
    <t>Job 3</t>
  </si>
  <si>
    <t>Job 4</t>
  </si>
  <si>
    <t>Assignments</t>
  </si>
  <si>
    <t>Job Assignment</t>
  </si>
  <si>
    <t>Operator 1</t>
  </si>
  <si>
    <t>Operator 2</t>
  </si>
  <si>
    <t>Operator 3</t>
  </si>
  <si>
    <t>Operator 4</t>
  </si>
  <si>
    <t>TOTAL COST</t>
  </si>
  <si>
    <t>JOB ASSIGNMENT W/O SOLVER</t>
  </si>
  <si>
    <t>JOB ASSIGNMENT W/ SOLVER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</si>
</sst>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_);[Red]\(&quot;$&quot;#,##0\)"/>
    <numFmt numFmtId="165" formatCode="_(&quot;$&quot;* #,##0.00_);_(&quot;$&quot;* \(#,##0.00\);_(&quot;$&quot;* &quot;-&quot;??_);_(@_)"/>
    <numFmt numFmtId="166" formatCode="General_)"/>
    <numFmt numFmtId="167" formatCode="##"/>
  </numFmts>
  <fonts count="1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20"/>
      <color theme="1"/>
      <name val="Calibri"/>
      <scheme val="minor"/>
    </font>
    <font>
      <sz val="10"/>
      <color indexed="8"/>
      <name val="Arial"/>
      <family val="2"/>
    </font>
    <font>
      <sz val="10"/>
      <name val="Arial"/>
      <family val="2"/>
    </font>
    <font>
      <sz val="11"/>
      <color theme="1"/>
      <name val="Calibri"/>
      <family val="2"/>
      <scheme val="minor"/>
    </font>
    <font>
      <sz val="11"/>
      <color indexed="8"/>
      <name val="Arial"/>
    </font>
    <font>
      <sz val="13"/>
      <color rgb="FF1F497D"/>
      <name val="Arial"/>
    </font>
    <font>
      <sz val="11"/>
      <color rgb="FF0000FF"/>
      <name val="Arial"/>
    </font>
    <font>
      <b/>
      <sz val="11"/>
      <color rgb="FFFF6600"/>
      <name val="Arial"/>
    </font>
    <font>
      <b/>
      <sz val="11"/>
      <color rgb="FF3F3F3F"/>
      <name val="Arial"/>
    </font>
    <font>
      <b/>
      <sz val="13"/>
      <color rgb="FF1F497D"/>
      <name val="Arial"/>
    </font>
    <font>
      <b/>
      <sz val="14"/>
      <color rgb="FF800000"/>
      <name val="Arial"/>
    </font>
    <font>
      <sz val="11"/>
      <color rgb="FF000000"/>
      <name val="Arial"/>
    </font>
    <font>
      <b/>
      <sz val="20"/>
      <color theme="1"/>
      <name val="Calibri"/>
      <scheme val="minor"/>
    </font>
    <font>
      <b/>
      <sz val="12"/>
      <name val="Calibri"/>
      <family val="2"/>
      <scheme val="minor"/>
    </font>
    <font>
      <sz val="12"/>
      <color indexed="8"/>
      <name val="Calibri"/>
      <scheme val="minor"/>
    </font>
  </fonts>
  <fills count="10">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theme="6"/>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C99"/>
        <bgColor indexed="64"/>
      </patternFill>
    </fill>
    <fill>
      <patternFill patternType="solid">
        <fgColor rgb="FFF2F2F2"/>
        <bgColor indexed="64"/>
      </patternFill>
    </fill>
    <fill>
      <patternFill patternType="solid">
        <fgColor theme="1"/>
        <bgColor indexed="64"/>
      </patternFill>
    </fill>
  </fills>
  <borders count="36">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style="thin">
        <color auto="1"/>
      </left>
      <right style="medium">
        <color auto="1"/>
      </right>
      <top style="medium">
        <color auto="1"/>
      </top>
      <bottom style="medium">
        <color auto="1"/>
      </bottom>
      <diagonal/>
    </border>
    <border>
      <left style="hair">
        <color auto="1"/>
      </left>
      <right style="hair">
        <color auto="1"/>
      </right>
      <top style="hair">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hair">
        <color auto="1"/>
      </right>
      <top style="hair">
        <color auto="1"/>
      </top>
      <bottom style="hair">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style="hair">
        <color auto="1"/>
      </left>
      <right style="hair">
        <color auto="1"/>
      </right>
      <top/>
      <bottom style="hair">
        <color auto="1"/>
      </bottom>
      <diagonal/>
    </border>
  </borders>
  <cellStyleXfs count="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6" fontId="5" fillId="0" borderId="23"/>
    <xf numFmtId="165" fontId="6" fillId="0" borderId="0" applyFont="0" applyFill="0" applyBorder="0" applyAlignment="0" applyProtection="0"/>
    <xf numFmtId="0" fontId="6" fillId="0" borderId="0"/>
    <xf numFmtId="0" fontId="7"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5">
    <xf numFmtId="0" fontId="0" fillId="0" borderId="0" xfId="0"/>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1" fillId="2" borderId="1" xfId="0" applyFont="1" applyFill="1" applyBorder="1" applyAlignment="1">
      <alignment vertical="center" wrapText="1"/>
    </xf>
    <xf numFmtId="164" fontId="0" fillId="4" borderId="1" xfId="0" applyNumberFormat="1" applyFill="1" applyBorder="1" applyAlignment="1">
      <alignment horizontal="center" vertical="center" wrapText="1"/>
    </xf>
    <xf numFmtId="164" fontId="0" fillId="0" borderId="1" xfId="0" applyNumberFormat="1" applyBorder="1" applyAlignment="1">
      <alignment horizontal="center" vertical="center" wrapText="1"/>
    </xf>
    <xf numFmtId="0" fontId="0" fillId="4" borderId="1" xfId="0" applyFill="1" applyBorder="1" applyAlignment="1">
      <alignment horizontal="center" vertical="center" wrapText="1"/>
    </xf>
    <xf numFmtId="166" fontId="8" fillId="0" borderId="23" xfId="29" applyFont="1"/>
    <xf numFmtId="166" fontId="8" fillId="0" borderId="0" xfId="29" applyFont="1" applyBorder="1"/>
    <xf numFmtId="166" fontId="9" fillId="0" borderId="23" xfId="29" applyFont="1"/>
    <xf numFmtId="166" fontId="10" fillId="0" borderId="23" xfId="29" applyFont="1"/>
    <xf numFmtId="166" fontId="11" fillId="0" borderId="23" xfId="29" applyFont="1"/>
    <xf numFmtId="166" fontId="8" fillId="7" borderId="1" xfId="29" applyFont="1" applyFill="1" applyBorder="1"/>
    <xf numFmtId="166" fontId="8" fillId="0" borderId="15" xfId="29" applyFont="1" applyBorder="1"/>
    <xf numFmtId="166" fontId="8" fillId="0" borderId="16" xfId="29" applyFont="1" applyBorder="1"/>
    <xf numFmtId="166" fontId="8" fillId="0" borderId="17" xfId="29" applyFont="1" applyBorder="1"/>
    <xf numFmtId="166" fontId="8" fillId="0" borderId="18" xfId="29" applyFont="1" applyBorder="1"/>
    <xf numFmtId="166" fontId="8" fillId="7" borderId="6" xfId="29" applyFont="1" applyFill="1" applyBorder="1"/>
    <xf numFmtId="166" fontId="8" fillId="0" borderId="20" xfId="29" applyFont="1" applyBorder="1"/>
    <xf numFmtId="166" fontId="8" fillId="7" borderId="8" xfId="29" applyFont="1" applyFill="1" applyBorder="1"/>
    <xf numFmtId="166" fontId="8" fillId="7" borderId="9" xfId="29" applyFont="1" applyFill="1" applyBorder="1"/>
    <xf numFmtId="166" fontId="12" fillId="0" borderId="25" xfId="29" applyFont="1" applyBorder="1"/>
    <xf numFmtId="166" fontId="8" fillId="0" borderId="25" xfId="29" applyFont="1" applyBorder="1"/>
    <xf numFmtId="167" fontId="12" fillId="8" borderId="2" xfId="29" applyNumberFormat="1" applyFont="1" applyFill="1" applyBorder="1"/>
    <xf numFmtId="167" fontId="12" fillId="8" borderId="3" xfId="29" applyNumberFormat="1" applyFont="1" applyFill="1" applyBorder="1"/>
    <xf numFmtId="167" fontId="12" fillId="8" borderId="4" xfId="29" applyNumberFormat="1" applyFont="1" applyFill="1" applyBorder="1"/>
    <xf numFmtId="167" fontId="12" fillId="8" borderId="5" xfId="29" applyNumberFormat="1" applyFont="1" applyFill="1" applyBorder="1"/>
    <xf numFmtId="167" fontId="12" fillId="8" borderId="1" xfId="29" applyNumberFormat="1" applyFont="1" applyFill="1" applyBorder="1"/>
    <xf numFmtId="167" fontId="12" fillId="8" borderId="6" xfId="29" applyNumberFormat="1" applyFont="1" applyFill="1" applyBorder="1"/>
    <xf numFmtId="167" fontId="12" fillId="8" borderId="7" xfId="29" applyNumberFormat="1" applyFont="1" applyFill="1" applyBorder="1"/>
    <xf numFmtId="167" fontId="12" fillId="8" borderId="8" xfId="29" applyNumberFormat="1" applyFont="1" applyFill="1" applyBorder="1"/>
    <xf numFmtId="167" fontId="12" fillId="8" borderId="9" xfId="29" applyNumberFormat="1" applyFont="1" applyFill="1" applyBorder="1"/>
    <xf numFmtId="167" fontId="12" fillId="8" borderId="28" xfId="29" applyNumberFormat="1" applyFont="1" applyFill="1" applyBorder="1"/>
    <xf numFmtId="166" fontId="8" fillId="0" borderId="30" xfId="29" applyFont="1" applyBorder="1"/>
    <xf numFmtId="166" fontId="12" fillId="8" borderId="7" xfId="29" applyFont="1" applyFill="1" applyBorder="1"/>
    <xf numFmtId="166" fontId="12" fillId="8" borderId="4" xfId="29" applyFont="1" applyFill="1" applyBorder="1"/>
    <xf numFmtId="166" fontId="12" fillId="8" borderId="9" xfId="29" applyFont="1" applyFill="1" applyBorder="1"/>
    <xf numFmtId="166" fontId="12" fillId="8" borderId="32" xfId="29" applyFont="1" applyFill="1" applyBorder="1"/>
    <xf numFmtId="167" fontId="12" fillId="8" borderId="33" xfId="29" applyNumberFormat="1" applyFont="1" applyFill="1" applyBorder="1"/>
    <xf numFmtId="166" fontId="12" fillId="8" borderId="34" xfId="29" applyFont="1" applyFill="1" applyBorder="1"/>
    <xf numFmtId="166" fontId="8" fillId="0" borderId="35" xfId="29" applyFont="1" applyBorder="1"/>
    <xf numFmtId="166" fontId="12" fillId="8" borderId="27" xfId="29" applyFont="1" applyFill="1" applyBorder="1"/>
    <xf numFmtId="166" fontId="12" fillId="8" borderId="24" xfId="29" applyFont="1" applyFill="1" applyBorder="1"/>
    <xf numFmtId="166" fontId="13" fillId="0" borderId="23" xfId="29" applyFont="1"/>
    <xf numFmtId="166" fontId="14" fillId="0" borderId="23" xfId="29" applyFont="1"/>
    <xf numFmtId="14" fontId="15" fillId="0" borderId="23" xfId="29" applyNumberFormat="1" applyFont="1"/>
    <xf numFmtId="166" fontId="15" fillId="0" borderId="23" xfId="29" applyFont="1"/>
    <xf numFmtId="0" fontId="4" fillId="6" borderId="0" xfId="0" applyFont="1" applyFill="1" applyBorder="1" applyAlignment="1"/>
    <xf numFmtId="0" fontId="17" fillId="0" borderId="1" xfId="0" applyFont="1" applyBorder="1" applyAlignment="1">
      <alignment horizontal="center" vertical="center" wrapText="1"/>
    </xf>
    <xf numFmtId="0" fontId="17" fillId="2" borderId="1" xfId="0" applyFont="1" applyFill="1" applyBorder="1" applyAlignment="1">
      <alignment vertical="center" wrapText="1"/>
    </xf>
    <xf numFmtId="0" fontId="0" fillId="0" borderId="0" xfId="0" applyFont="1"/>
    <xf numFmtId="0" fontId="0" fillId="6" borderId="15" xfId="0" applyFont="1" applyFill="1" applyBorder="1"/>
    <xf numFmtId="0" fontId="0" fillId="6" borderId="16" xfId="0" applyFont="1" applyFill="1" applyBorder="1"/>
    <xf numFmtId="0" fontId="0" fillId="6" borderId="0" xfId="0" applyFont="1" applyFill="1" applyBorder="1"/>
    <xf numFmtId="0" fontId="0" fillId="6" borderId="18" xfId="0" applyFont="1" applyFill="1" applyBorder="1"/>
    <xf numFmtId="0" fontId="0" fillId="6" borderId="0" xfId="0" applyFont="1" applyFill="1" applyBorder="1" applyAlignment="1">
      <alignment vertical="center" wrapText="1"/>
    </xf>
    <xf numFmtId="164" fontId="0" fillId="4" borderId="1" xfId="0" applyNumberFormat="1" applyFont="1" applyFill="1" applyBorder="1" applyAlignment="1">
      <alignment horizontal="center" vertical="center" wrapText="1"/>
    </xf>
    <xf numFmtId="164"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0" fillId="4" borderId="1" xfId="0" applyFont="1" applyFill="1" applyBorder="1" applyAlignment="1">
      <alignment horizontal="center" vertical="center" wrapText="1"/>
    </xf>
    <xf numFmtId="0" fontId="0" fillId="0" borderId="1" xfId="0" applyFont="1" applyBorder="1"/>
    <xf numFmtId="164" fontId="0" fillId="0" borderId="1" xfId="0" applyNumberFormat="1" applyFont="1" applyBorder="1"/>
    <xf numFmtId="164" fontId="0" fillId="6" borderId="0" xfId="0" applyNumberFormat="1" applyFont="1" applyFill="1" applyBorder="1"/>
    <xf numFmtId="0" fontId="0" fillId="2" borderId="0" xfId="0" applyFont="1" applyFill="1"/>
    <xf numFmtId="164" fontId="0" fillId="3" borderId="1" xfId="0" applyNumberFormat="1" applyFont="1" applyFill="1" applyBorder="1" applyAlignment="1">
      <alignment horizontal="center" vertical="center" wrapText="1"/>
    </xf>
    <xf numFmtId="164" fontId="0" fillId="5" borderId="1" xfId="0" applyNumberFormat="1" applyFont="1" applyFill="1" applyBorder="1" applyAlignment="1">
      <alignment horizontal="center" vertical="center" wrapText="1"/>
    </xf>
    <xf numFmtId="0" fontId="0" fillId="6" borderId="20" xfId="0" applyFont="1" applyFill="1" applyBorder="1"/>
    <xf numFmtId="0" fontId="0" fillId="6" borderId="21" xfId="0" applyFont="1" applyFill="1" applyBorder="1"/>
    <xf numFmtId="166" fontId="18" fillId="6" borderId="0" xfId="29" applyFont="1" applyFill="1" applyBorder="1"/>
    <xf numFmtId="166" fontId="17" fillId="2" borderId="1" xfId="29" applyFont="1" applyFill="1" applyBorder="1"/>
    <xf numFmtId="167" fontId="17" fillId="2" borderId="1" xfId="29" applyNumberFormat="1" applyFont="1" applyFill="1" applyBorder="1"/>
    <xf numFmtId="164" fontId="0" fillId="2" borderId="1" xfId="0" applyNumberFormat="1"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6" borderId="17" xfId="0" applyFont="1" applyFill="1" applyBorder="1"/>
    <xf numFmtId="0" fontId="0" fillId="6" borderId="19" xfId="0" applyFont="1" applyFill="1" applyBorder="1"/>
    <xf numFmtId="0" fontId="0" fillId="6" borderId="22" xfId="0" applyFont="1" applyFill="1" applyBorder="1"/>
    <xf numFmtId="166" fontId="17" fillId="2" borderId="26" xfId="29" applyFont="1" applyFill="1" applyBorder="1"/>
    <xf numFmtId="0" fontId="1" fillId="0" borderId="1" xfId="0" applyFont="1" applyBorder="1" applyAlignment="1">
      <alignment horizontal="center" vertical="center" wrapText="1"/>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 fillId="0" borderId="11" xfId="0" applyFont="1" applyBorder="1" applyAlignment="1">
      <alignment horizontal="center" vertical="center" wrapText="1"/>
    </xf>
    <xf numFmtId="166" fontId="18" fillId="9" borderId="10" xfId="29" applyFont="1" applyFill="1" applyBorder="1" applyAlignment="1">
      <alignment horizontal="center"/>
    </xf>
    <xf numFmtId="166" fontId="18" fillId="9" borderId="29" xfId="29" applyFont="1" applyFill="1" applyBorder="1" applyAlignment="1">
      <alignment horizontal="center"/>
    </xf>
    <xf numFmtId="166" fontId="18" fillId="9" borderId="31" xfId="29" applyFont="1" applyFill="1" applyBorder="1" applyAlignment="1">
      <alignment horizontal="center"/>
    </xf>
  </cellXfs>
  <cellStyles count="45">
    <cellStyle name="Currency 2" xfId="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 name="Normal 2" xfId="31"/>
    <cellStyle name="Normal 3" xfId="32"/>
    <cellStyle name="Normal_Trans_max" xfId="29"/>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889000</xdr:colOff>
      <xdr:row>6</xdr:row>
      <xdr:rowOff>0</xdr:rowOff>
    </xdr:from>
    <xdr:to>
      <xdr:col>5</xdr:col>
      <xdr:colOff>38100</xdr:colOff>
      <xdr:row>10</xdr:row>
      <xdr:rowOff>12700</xdr:rowOff>
    </xdr:to>
    <xdr:sp macro="" textlink="">
      <xdr:nvSpPr>
        <xdr:cNvPr id="2" name="messageTextbox"/>
        <xdr:cNvSpPr txBox="1"/>
      </xdr:nvSpPr>
      <xdr:spPr>
        <a:xfrm>
          <a:off x="889000" y="1079500"/>
          <a:ext cx="3810000" cy="673100"/>
        </a:xfrm>
        <a:prstGeom prst="rect">
          <a:avLst/>
        </a:prstGeom>
        <a:solidFill>
          <a:srgbClr val="FFEB9C"/>
        </a:solidFill>
        <a:ln w="1" cmpd="sng">
          <a:solidFill>
            <a:srgbClr val="000000"/>
          </a:solidFill>
          <a:prstDash val="solid"/>
        </a:ln>
        <a:effectLst>
          <a:outerShdw blurRad="63500" dist="37357" dir="2700000" rotWithShape="0">
            <a:scrgbClr r="0" g="0" b="0"/>
          </a:outerShdw>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r>
            <a:rPr lang="en-US" sz="900" b="0" i="0" u="none" strike="noStrike" baseline="0">
              <a:solidFill>
                <a:srgbClr val="9C6500"/>
              </a:solidFill>
              <a:latin typeface="Arial"/>
            </a:rPr>
            <a:t>Enter the assignment costs in the shaded area. Then go to the DATA Tab on the ribbon, click on Solver in the Data Analysis Group and then click SOLVE.
If SOLVER is not on the Data Tab then please see the Help file (Solver) for instructions.</a:t>
          </a: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enableFormatConditionsCalculation="0"/>
  <dimension ref="A1:M27"/>
  <sheetViews>
    <sheetView tabSelected="1" topLeftCell="A4" workbookViewId="0">
      <selection activeCell="D36" sqref="D36"/>
    </sheetView>
  </sheetViews>
  <sheetFormatPr baseColWidth="10" defaultColWidth="8.83203125" defaultRowHeight="13" x14ac:dyDescent="0"/>
  <cols>
    <col min="1" max="1" width="19.1640625" style="7" bestFit="1" customWidth="1"/>
    <col min="2" max="5" width="10.5" style="7" bestFit="1" customWidth="1"/>
    <col min="6" max="6" width="9.83203125" style="7" bestFit="1" customWidth="1"/>
    <col min="7" max="16384" width="8.83203125" style="7"/>
  </cols>
  <sheetData>
    <row r="1" spans="1:13">
      <c r="A1" s="46" t="s">
        <v>9</v>
      </c>
    </row>
    <row r="2" spans="1:13">
      <c r="A2" s="45">
        <f ca="1">NOW()</f>
        <v>41979.563959953703</v>
      </c>
    </row>
    <row r="4" spans="1:13" ht="17">
      <c r="A4" s="44" t="s">
        <v>19</v>
      </c>
    </row>
    <row r="6" spans="1:13" ht="16">
      <c r="A6" s="43" t="s">
        <v>12</v>
      </c>
      <c r="B6" s="9"/>
      <c r="C6" s="9"/>
      <c r="D6" s="9"/>
      <c r="E6" s="9"/>
      <c r="F6" s="9"/>
      <c r="G6" s="9"/>
      <c r="H6" s="9"/>
      <c r="I6" s="9"/>
      <c r="J6" s="9"/>
    </row>
    <row r="7" spans="1:13">
      <c r="A7" s="10"/>
      <c r="B7" s="10"/>
      <c r="C7" s="10"/>
      <c r="D7" s="10"/>
    </row>
    <row r="8" spans="1:13" ht="15">
      <c r="J8" s="4">
        <v>10</v>
      </c>
      <c r="K8" s="5">
        <v>12</v>
      </c>
      <c r="L8" s="5">
        <v>10</v>
      </c>
      <c r="M8" s="5">
        <v>11</v>
      </c>
    </row>
    <row r="9" spans="1:13" ht="15">
      <c r="J9" s="2">
        <v>11</v>
      </c>
      <c r="K9" s="6">
        <v>9</v>
      </c>
      <c r="L9" s="2">
        <v>11</v>
      </c>
      <c r="M9" s="2">
        <v>11</v>
      </c>
    </row>
    <row r="10" spans="1:13" ht="15">
      <c r="J10" s="2">
        <v>9</v>
      </c>
      <c r="K10" s="2">
        <v>8</v>
      </c>
      <c r="L10" s="2">
        <v>11</v>
      </c>
      <c r="M10" s="6">
        <v>9</v>
      </c>
    </row>
    <row r="11" spans="1:13" ht="16" thickBot="1">
      <c r="A11" s="11" t="s">
        <v>13</v>
      </c>
      <c r="J11" s="2">
        <v>10</v>
      </c>
      <c r="K11" s="2">
        <v>8</v>
      </c>
      <c r="L11" s="6">
        <v>9</v>
      </c>
      <c r="M11" s="2">
        <v>10</v>
      </c>
    </row>
    <row r="12" spans="1:13">
      <c r="A12" s="13" t="s">
        <v>6</v>
      </c>
      <c r="B12" s="14" t="s">
        <v>20</v>
      </c>
      <c r="C12" s="14" t="s">
        <v>21</v>
      </c>
      <c r="D12" s="14" t="s">
        <v>22</v>
      </c>
      <c r="E12" s="15" t="s">
        <v>23</v>
      </c>
      <c r="F12" s="8"/>
    </row>
    <row r="13" spans="1:13">
      <c r="A13" s="16" t="s">
        <v>14</v>
      </c>
      <c r="B13" s="12">
        <v>10</v>
      </c>
      <c r="C13" s="12">
        <v>12</v>
      </c>
      <c r="D13" s="12">
        <v>10</v>
      </c>
      <c r="E13" s="17">
        <v>11</v>
      </c>
      <c r="F13" s="8"/>
    </row>
    <row r="14" spans="1:13">
      <c r="A14" s="16" t="s">
        <v>15</v>
      </c>
      <c r="B14" s="12">
        <v>11</v>
      </c>
      <c r="C14" s="12">
        <v>9</v>
      </c>
      <c r="D14" s="12">
        <v>11</v>
      </c>
      <c r="E14" s="17">
        <v>11</v>
      </c>
      <c r="F14" s="8"/>
    </row>
    <row r="15" spans="1:13">
      <c r="A15" s="16" t="s">
        <v>16</v>
      </c>
      <c r="B15" s="12">
        <v>9</v>
      </c>
      <c r="C15" s="12">
        <v>8</v>
      </c>
      <c r="D15" s="12">
        <v>11</v>
      </c>
      <c r="E15" s="17">
        <v>9</v>
      </c>
      <c r="F15" s="8"/>
    </row>
    <row r="16" spans="1:13" ht="14" thickBot="1">
      <c r="A16" s="18" t="s">
        <v>17</v>
      </c>
      <c r="B16" s="19">
        <v>10</v>
      </c>
      <c r="C16" s="19">
        <v>8</v>
      </c>
      <c r="D16" s="19">
        <v>9</v>
      </c>
      <c r="E16" s="20">
        <v>10</v>
      </c>
      <c r="F16" s="8"/>
    </row>
    <row r="17" spans="1:7">
      <c r="A17" s="8"/>
      <c r="B17" s="8"/>
      <c r="C17" s="8"/>
      <c r="D17" s="8"/>
      <c r="E17" s="8"/>
      <c r="F17" s="8"/>
    </row>
    <row r="18" spans="1:7" ht="14" thickBot="1">
      <c r="A18" s="21" t="s">
        <v>18</v>
      </c>
      <c r="B18" s="22"/>
      <c r="C18" s="22"/>
      <c r="D18" s="22"/>
      <c r="E18" s="22"/>
      <c r="F18" s="22"/>
    </row>
    <row r="19" spans="1:7" ht="14" thickBot="1">
      <c r="A19" s="23" t="s">
        <v>7</v>
      </c>
      <c r="B19" s="38" t="str">
        <f>B12</f>
        <v>Operator 1</v>
      </c>
      <c r="C19" s="38" t="str">
        <f>C12</f>
        <v>Operator 2</v>
      </c>
      <c r="D19" s="38" t="str">
        <f>D12</f>
        <v>Operator 3</v>
      </c>
      <c r="E19" s="38" t="str">
        <f>E12</f>
        <v>Operator 4</v>
      </c>
      <c r="F19" s="35" t="s">
        <v>8</v>
      </c>
      <c r="G19" s="33" t="s">
        <v>9</v>
      </c>
    </row>
    <row r="20" spans="1:7">
      <c r="A20" s="32" t="str">
        <f>A13</f>
        <v>Job 1</v>
      </c>
      <c r="B20" s="23">
        <v>1</v>
      </c>
      <c r="C20" s="24">
        <v>0</v>
      </c>
      <c r="D20" s="24">
        <v>0</v>
      </c>
      <c r="E20" s="25">
        <v>0</v>
      </c>
      <c r="F20" s="37">
        <f>SUM(B20:E20)</f>
        <v>1</v>
      </c>
      <c r="G20" s="33"/>
    </row>
    <row r="21" spans="1:7">
      <c r="A21" s="32" t="str">
        <f>A14</f>
        <v>Job 2</v>
      </c>
      <c r="B21" s="26">
        <v>0</v>
      </c>
      <c r="C21" s="27">
        <v>1</v>
      </c>
      <c r="D21" s="27">
        <v>0</v>
      </c>
      <c r="E21" s="28">
        <v>0</v>
      </c>
      <c r="F21" s="37">
        <f t="shared" ref="F21:F24" si="0">SUM(B21:E21)</f>
        <v>1</v>
      </c>
      <c r="G21" s="33"/>
    </row>
    <row r="22" spans="1:7">
      <c r="A22" s="32" t="str">
        <f>A15</f>
        <v>Job 3</v>
      </c>
      <c r="B22" s="26">
        <v>0</v>
      </c>
      <c r="C22" s="27">
        <v>0</v>
      </c>
      <c r="D22" s="27">
        <v>0</v>
      </c>
      <c r="E22" s="28">
        <v>1</v>
      </c>
      <c r="F22" s="37">
        <f t="shared" si="0"/>
        <v>1</v>
      </c>
      <c r="G22" s="33"/>
    </row>
    <row r="23" spans="1:7" ht="14" thickBot="1">
      <c r="A23" s="32" t="str">
        <f>A16</f>
        <v>Job 4</v>
      </c>
      <c r="B23" s="29">
        <v>0</v>
      </c>
      <c r="C23" s="30">
        <v>0</v>
      </c>
      <c r="D23" s="30">
        <v>1</v>
      </c>
      <c r="E23" s="31">
        <v>0</v>
      </c>
      <c r="F23" s="37">
        <f t="shared" si="0"/>
        <v>1</v>
      </c>
      <c r="G23" s="33"/>
    </row>
    <row r="24" spans="1:7" ht="14" thickBot="1">
      <c r="A24" s="34" t="s">
        <v>10</v>
      </c>
      <c r="B24" s="39">
        <f>SUM(B20:B23)</f>
        <v>1</v>
      </c>
      <c r="C24" s="39">
        <f t="shared" ref="C24:E24" si="1">SUM(C20:C23)</f>
        <v>1</v>
      </c>
      <c r="D24" s="39">
        <f t="shared" si="1"/>
        <v>1</v>
      </c>
      <c r="E24" s="39">
        <f t="shared" si="1"/>
        <v>1</v>
      </c>
      <c r="F24" s="36">
        <f t="shared" si="0"/>
        <v>4</v>
      </c>
      <c r="G24" s="33"/>
    </row>
    <row r="25" spans="1:7" ht="14" thickBot="1">
      <c r="A25" s="8" t="s">
        <v>9</v>
      </c>
      <c r="B25" s="8"/>
      <c r="C25" s="8"/>
      <c r="D25" s="8"/>
      <c r="E25" s="8"/>
      <c r="F25" s="8"/>
    </row>
    <row r="26" spans="1:7" ht="14" thickBot="1">
      <c r="A26" s="41" t="s">
        <v>11</v>
      </c>
      <c r="B26" s="42">
        <f>SUMPRODUCT(B13:E16,B20:E23)</f>
        <v>37</v>
      </c>
      <c r="C26" s="8"/>
      <c r="D26" s="8"/>
      <c r="E26" s="8"/>
      <c r="F26" s="8"/>
    </row>
    <row r="27" spans="1:7">
      <c r="A27" s="40"/>
      <c r="B27" s="40"/>
    </row>
  </sheetData>
  <printOptions headings="1" gridLines="1" gridLinesSet="0"/>
  <pageMargins left="0.75" right="0.75" top="1" bottom="1" header="0.5" footer="0.5"/>
  <pageSetup orientation="portrait" horizontalDpi="4294967292" verticalDpi="4294967292"/>
  <headerFooter>
    <oddHeader>&amp;A</oddHeader>
    <oddFooter>Page &amp;P</oddFooter>
  </headerFooter>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workbookViewId="0">
      <selection activeCell="F8" sqref="F8"/>
    </sheetView>
  </sheetViews>
  <sheetFormatPr baseColWidth="10" defaultRowHeight="15" x14ac:dyDescent="0"/>
  <cols>
    <col min="1" max="1" width="10.83203125" style="50"/>
    <col min="2" max="2" width="4.83203125" style="50" customWidth="1"/>
    <col min="3" max="3" width="13" style="50" bestFit="1" customWidth="1"/>
    <col min="4" max="7" width="10.83203125" style="50"/>
    <col min="8" max="8" width="4" style="50" customWidth="1"/>
    <col min="9" max="9" width="14.5" style="50" bestFit="1" customWidth="1"/>
    <col min="10" max="14" width="10.83203125" style="50"/>
    <col min="15" max="15" width="3.6640625" style="50" customWidth="1"/>
    <col min="16" max="16384" width="10.83203125" style="50"/>
  </cols>
  <sheetData>
    <row r="1" spans="2:15" ht="16" thickBot="1"/>
    <row r="2" spans="2:15" ht="16" thickBot="1">
      <c r="B2" s="51"/>
      <c r="C2" s="52"/>
      <c r="D2" s="52"/>
      <c r="E2" s="52"/>
      <c r="F2" s="52"/>
      <c r="G2" s="52"/>
      <c r="H2" s="52"/>
      <c r="I2" s="52"/>
      <c r="J2" s="52"/>
      <c r="K2" s="52"/>
      <c r="L2" s="52"/>
      <c r="M2" s="52"/>
      <c r="N2" s="52"/>
      <c r="O2" s="73"/>
    </row>
    <row r="3" spans="2:15" ht="26" thickBot="1">
      <c r="B3" s="54"/>
      <c r="C3" s="78" t="s">
        <v>25</v>
      </c>
      <c r="D3" s="79"/>
      <c r="E3" s="79"/>
      <c r="F3" s="79"/>
      <c r="G3" s="80"/>
      <c r="H3" s="47"/>
      <c r="I3" s="78" t="s">
        <v>26</v>
      </c>
      <c r="J3" s="79"/>
      <c r="K3" s="79"/>
      <c r="L3" s="79"/>
      <c r="M3" s="79"/>
      <c r="N3" s="80"/>
      <c r="O3" s="74"/>
    </row>
    <row r="4" spans="2:15">
      <c r="B4" s="54"/>
      <c r="C4" s="53"/>
      <c r="D4" s="53"/>
      <c r="E4" s="53"/>
      <c r="F4" s="53"/>
      <c r="G4" s="53"/>
      <c r="H4" s="53"/>
      <c r="I4" s="53"/>
      <c r="J4" s="53"/>
      <c r="K4" s="53"/>
      <c r="L4" s="53"/>
      <c r="M4" s="53"/>
      <c r="N4" s="53"/>
      <c r="O4" s="74"/>
    </row>
    <row r="5" spans="2:15" ht="15" customHeight="1">
      <c r="B5" s="54"/>
      <c r="C5" s="1" t="s">
        <v>4</v>
      </c>
      <c r="D5" s="77" t="s">
        <v>5</v>
      </c>
      <c r="E5" s="77"/>
      <c r="F5" s="77"/>
      <c r="G5" s="77"/>
      <c r="H5" s="53"/>
      <c r="I5" s="1" t="s">
        <v>4</v>
      </c>
      <c r="J5" s="77" t="s">
        <v>5</v>
      </c>
      <c r="K5" s="77"/>
      <c r="L5" s="77"/>
      <c r="M5" s="77"/>
      <c r="N5" s="53"/>
      <c r="O5" s="74"/>
    </row>
    <row r="6" spans="2:15">
      <c r="B6" s="54"/>
      <c r="C6" s="55"/>
      <c r="D6" s="1" t="s">
        <v>0</v>
      </c>
      <c r="E6" s="1" t="s">
        <v>1</v>
      </c>
      <c r="F6" s="1" t="s">
        <v>2</v>
      </c>
      <c r="G6" s="1" t="s">
        <v>3</v>
      </c>
      <c r="H6" s="53"/>
      <c r="I6" s="55"/>
      <c r="J6" s="1" t="s">
        <v>0</v>
      </c>
      <c r="K6" s="1" t="s">
        <v>1</v>
      </c>
      <c r="L6" s="1" t="s">
        <v>2</v>
      </c>
      <c r="M6" s="1" t="s">
        <v>3</v>
      </c>
      <c r="N6" s="53"/>
      <c r="O6" s="74"/>
    </row>
    <row r="7" spans="2:15">
      <c r="B7" s="54"/>
      <c r="C7" s="3">
        <v>1</v>
      </c>
      <c r="D7" s="56">
        <v>10</v>
      </c>
      <c r="E7" s="57">
        <v>12</v>
      </c>
      <c r="F7" s="57">
        <v>10</v>
      </c>
      <c r="G7" s="57">
        <v>11</v>
      </c>
      <c r="H7" s="53"/>
      <c r="I7" s="3">
        <v>1</v>
      </c>
      <c r="J7" s="71">
        <v>10</v>
      </c>
      <c r="K7" s="71">
        <v>12</v>
      </c>
      <c r="L7" s="71">
        <v>10</v>
      </c>
      <c r="M7" s="71">
        <v>11</v>
      </c>
      <c r="N7" s="53"/>
      <c r="O7" s="74"/>
    </row>
    <row r="8" spans="2:15">
      <c r="B8" s="54"/>
      <c r="C8" s="3">
        <v>2</v>
      </c>
      <c r="D8" s="58">
        <v>11</v>
      </c>
      <c r="E8" s="59">
        <v>9</v>
      </c>
      <c r="F8" s="58">
        <v>11</v>
      </c>
      <c r="G8" s="58">
        <v>11</v>
      </c>
      <c r="H8" s="53"/>
      <c r="I8" s="3">
        <v>2</v>
      </c>
      <c r="J8" s="72">
        <v>11</v>
      </c>
      <c r="K8" s="72">
        <v>9</v>
      </c>
      <c r="L8" s="72">
        <v>11</v>
      </c>
      <c r="M8" s="72">
        <v>11</v>
      </c>
      <c r="N8" s="53"/>
      <c r="O8" s="74"/>
    </row>
    <row r="9" spans="2:15">
      <c r="B9" s="54"/>
      <c r="C9" s="3">
        <v>3</v>
      </c>
      <c r="D9" s="58">
        <v>9</v>
      </c>
      <c r="E9" s="58">
        <v>8</v>
      </c>
      <c r="F9" s="58">
        <v>11</v>
      </c>
      <c r="G9" s="59">
        <v>9</v>
      </c>
      <c r="H9" s="53"/>
      <c r="I9" s="3">
        <v>3</v>
      </c>
      <c r="J9" s="72">
        <v>9</v>
      </c>
      <c r="K9" s="72">
        <v>8</v>
      </c>
      <c r="L9" s="72">
        <v>11</v>
      </c>
      <c r="M9" s="72">
        <v>9</v>
      </c>
      <c r="N9" s="53"/>
      <c r="O9" s="74"/>
    </row>
    <row r="10" spans="2:15">
      <c r="B10" s="54"/>
      <c r="C10" s="3">
        <v>4</v>
      </c>
      <c r="D10" s="58">
        <v>10</v>
      </c>
      <c r="E10" s="58">
        <v>8</v>
      </c>
      <c r="F10" s="59">
        <v>9</v>
      </c>
      <c r="G10" s="58">
        <v>10</v>
      </c>
      <c r="H10" s="53"/>
      <c r="I10" s="3">
        <v>4</v>
      </c>
      <c r="J10" s="72">
        <v>10</v>
      </c>
      <c r="K10" s="72">
        <v>8</v>
      </c>
      <c r="L10" s="72">
        <v>9</v>
      </c>
      <c r="M10" s="72">
        <v>10</v>
      </c>
      <c r="N10" s="53"/>
      <c r="O10" s="74"/>
    </row>
    <row r="11" spans="2:15">
      <c r="B11" s="54"/>
      <c r="C11" s="60" t="s">
        <v>24</v>
      </c>
      <c r="D11" s="61">
        <f>SUM(D7+E8+F10+G9)</f>
        <v>37</v>
      </c>
      <c r="E11" s="53"/>
      <c r="F11" s="53"/>
      <c r="G11" s="53"/>
      <c r="H11" s="53"/>
      <c r="I11" s="53"/>
      <c r="J11" s="62"/>
      <c r="K11" s="53"/>
      <c r="L11" s="53"/>
      <c r="M11" s="53"/>
      <c r="N11" s="53"/>
      <c r="O11" s="74"/>
    </row>
    <row r="12" spans="2:15">
      <c r="B12" s="54"/>
      <c r="C12" s="53"/>
      <c r="D12" s="62"/>
      <c r="E12" s="53"/>
      <c r="F12" s="53"/>
      <c r="G12" s="53"/>
      <c r="H12" s="53"/>
      <c r="I12" s="53"/>
      <c r="J12" s="53"/>
      <c r="K12" s="53"/>
      <c r="L12" s="53"/>
      <c r="M12" s="53"/>
      <c r="N12" s="53"/>
      <c r="O12" s="74"/>
    </row>
    <row r="13" spans="2:15" ht="15" customHeight="1">
      <c r="B13" s="54"/>
      <c r="C13" s="1" t="s">
        <v>4</v>
      </c>
      <c r="D13" s="77" t="s">
        <v>5</v>
      </c>
      <c r="E13" s="77"/>
      <c r="F13" s="77"/>
      <c r="G13" s="77"/>
      <c r="H13" s="53"/>
      <c r="I13" s="1" t="s">
        <v>4</v>
      </c>
      <c r="J13" s="81" t="s">
        <v>5</v>
      </c>
      <c r="K13" s="81"/>
      <c r="L13" s="81"/>
      <c r="M13" s="81"/>
      <c r="N13" s="68"/>
      <c r="O13" s="74"/>
    </row>
    <row r="14" spans="2:15">
      <c r="B14" s="54"/>
      <c r="C14" s="55"/>
      <c r="D14" s="1" t="s">
        <v>0</v>
      </c>
      <c r="E14" s="1" t="s">
        <v>1</v>
      </c>
      <c r="F14" s="1" t="s">
        <v>2</v>
      </c>
      <c r="G14" s="1" t="s">
        <v>3</v>
      </c>
      <c r="H14" s="53"/>
      <c r="I14" s="55"/>
      <c r="J14" s="48" t="s">
        <v>0</v>
      </c>
      <c r="K14" s="48" t="s">
        <v>1</v>
      </c>
      <c r="L14" s="48" t="s">
        <v>2</v>
      </c>
      <c r="M14" s="48" t="s">
        <v>3</v>
      </c>
      <c r="N14" s="69" t="s">
        <v>8</v>
      </c>
      <c r="O14" s="74"/>
    </row>
    <row r="15" spans="2:15">
      <c r="B15" s="54"/>
      <c r="C15" s="3">
        <v>1</v>
      </c>
      <c r="D15" s="57">
        <f>D7-10</f>
        <v>0</v>
      </c>
      <c r="E15" s="57">
        <f>E7-10</f>
        <v>2</v>
      </c>
      <c r="F15" s="57">
        <f>F7-10</f>
        <v>0</v>
      </c>
      <c r="G15" s="57">
        <f>G7-10</f>
        <v>1</v>
      </c>
      <c r="H15" s="53"/>
      <c r="I15" s="49">
        <v>1</v>
      </c>
      <c r="J15" s="70">
        <v>1</v>
      </c>
      <c r="K15" s="70">
        <v>0</v>
      </c>
      <c r="L15" s="70">
        <v>0</v>
      </c>
      <c r="M15" s="70">
        <v>0</v>
      </c>
      <c r="N15" s="69">
        <f>SUM(J15:M15)</f>
        <v>1</v>
      </c>
      <c r="O15" s="74"/>
    </row>
    <row r="16" spans="2:15">
      <c r="B16" s="54"/>
      <c r="C16" s="3">
        <v>2</v>
      </c>
      <c r="D16" s="58">
        <f>D8-9</f>
        <v>2</v>
      </c>
      <c r="E16" s="58">
        <f>E8-9</f>
        <v>0</v>
      </c>
      <c r="F16" s="58">
        <f>F8-9</f>
        <v>2</v>
      </c>
      <c r="G16" s="58">
        <f>G8-9</f>
        <v>2</v>
      </c>
      <c r="H16" s="53"/>
      <c r="I16" s="49">
        <v>2</v>
      </c>
      <c r="J16" s="70">
        <v>0</v>
      </c>
      <c r="K16" s="70">
        <v>1</v>
      </c>
      <c r="L16" s="70">
        <v>0</v>
      </c>
      <c r="M16" s="70">
        <v>0</v>
      </c>
      <c r="N16" s="69">
        <f t="shared" ref="N16:N19" si="0">SUM(J16:M16)</f>
        <v>1</v>
      </c>
      <c r="O16" s="74"/>
    </row>
    <row r="17" spans="1:15">
      <c r="B17" s="54"/>
      <c r="C17" s="3">
        <v>3</v>
      </c>
      <c r="D17" s="58">
        <f t="shared" ref="D17:G18" si="1">D9-8</f>
        <v>1</v>
      </c>
      <c r="E17" s="58">
        <f t="shared" si="1"/>
        <v>0</v>
      </c>
      <c r="F17" s="58">
        <f t="shared" si="1"/>
        <v>3</v>
      </c>
      <c r="G17" s="58">
        <f t="shared" si="1"/>
        <v>1</v>
      </c>
      <c r="H17" s="53"/>
      <c r="I17" s="49">
        <v>3</v>
      </c>
      <c r="J17" s="70">
        <v>0</v>
      </c>
      <c r="K17" s="70">
        <v>0</v>
      </c>
      <c r="L17" s="70">
        <v>0</v>
      </c>
      <c r="M17" s="70">
        <v>1</v>
      </c>
      <c r="N17" s="69">
        <f t="shared" si="0"/>
        <v>1</v>
      </c>
      <c r="O17" s="74"/>
    </row>
    <row r="18" spans="1:15">
      <c r="B18" s="54"/>
      <c r="C18" s="3">
        <v>4</v>
      </c>
      <c r="D18" s="58">
        <f t="shared" si="1"/>
        <v>2</v>
      </c>
      <c r="E18" s="58">
        <f t="shared" si="1"/>
        <v>0</v>
      </c>
      <c r="F18" s="58">
        <f t="shared" si="1"/>
        <v>1</v>
      </c>
      <c r="G18" s="58">
        <f t="shared" si="1"/>
        <v>2</v>
      </c>
      <c r="H18" s="53"/>
      <c r="I18" s="49">
        <v>4</v>
      </c>
      <c r="J18" s="70">
        <v>0</v>
      </c>
      <c r="K18" s="70">
        <v>0</v>
      </c>
      <c r="L18" s="70">
        <v>1</v>
      </c>
      <c r="M18" s="70">
        <v>0</v>
      </c>
      <c r="N18" s="69">
        <f t="shared" si="0"/>
        <v>1</v>
      </c>
      <c r="O18" s="74"/>
    </row>
    <row r="19" spans="1:15">
      <c r="B19" s="54"/>
      <c r="C19" s="53"/>
      <c r="D19" s="53"/>
      <c r="E19" s="53"/>
      <c r="F19" s="53"/>
      <c r="G19" s="53"/>
      <c r="H19" s="53"/>
      <c r="I19" s="69" t="s">
        <v>10</v>
      </c>
      <c r="J19" s="69">
        <f>SUM(J15:J18)</f>
        <v>1</v>
      </c>
      <c r="K19" s="69">
        <f t="shared" ref="K19:M19" si="2">SUM(K15:K18)</f>
        <v>1</v>
      </c>
      <c r="L19" s="69">
        <f t="shared" si="2"/>
        <v>1</v>
      </c>
      <c r="M19" s="69">
        <f t="shared" si="2"/>
        <v>1</v>
      </c>
      <c r="N19" s="69">
        <f t="shared" si="0"/>
        <v>4</v>
      </c>
      <c r="O19" s="74"/>
    </row>
    <row r="20" spans="1:15">
      <c r="B20" s="54"/>
      <c r="C20" s="1" t="s">
        <v>4</v>
      </c>
      <c r="D20" s="77" t="s">
        <v>5</v>
      </c>
      <c r="E20" s="77"/>
      <c r="F20" s="77"/>
      <c r="G20" s="77"/>
      <c r="H20" s="53"/>
      <c r="I20" s="82" t="s">
        <v>9</v>
      </c>
      <c r="J20" s="83"/>
      <c r="K20" s="83"/>
      <c r="L20" s="83"/>
      <c r="M20" s="83"/>
      <c r="N20" s="84"/>
      <c r="O20" s="74"/>
    </row>
    <row r="21" spans="1:15">
      <c r="A21" s="63"/>
      <c r="B21" s="54"/>
      <c r="C21" s="55"/>
      <c r="D21" s="1" t="s">
        <v>0</v>
      </c>
      <c r="E21" s="1" t="s">
        <v>1</v>
      </c>
      <c r="F21" s="1" t="s">
        <v>2</v>
      </c>
      <c r="G21" s="1" t="s">
        <v>3</v>
      </c>
      <c r="H21" s="53"/>
      <c r="I21" s="76" t="s">
        <v>11</v>
      </c>
      <c r="J21" s="76">
        <f>SUMPRODUCT(J7:M10,J15:M18)</f>
        <v>37</v>
      </c>
      <c r="K21" s="68"/>
      <c r="L21" s="68"/>
      <c r="M21" s="68"/>
      <c r="N21" s="68"/>
      <c r="O21" s="74"/>
    </row>
    <row r="22" spans="1:15">
      <c r="A22" s="63"/>
      <c r="B22" s="54"/>
      <c r="C22" s="3">
        <v>1</v>
      </c>
      <c r="D22" s="64">
        <f>D15-0</f>
        <v>0</v>
      </c>
      <c r="E22" s="64">
        <f t="shared" ref="E22:F22" si="3">E15-0</f>
        <v>2</v>
      </c>
      <c r="F22" s="64">
        <f t="shared" si="3"/>
        <v>0</v>
      </c>
      <c r="G22" s="64">
        <f>G15-1</f>
        <v>0</v>
      </c>
      <c r="H22" s="53"/>
      <c r="I22" s="53"/>
      <c r="J22" s="53"/>
      <c r="K22" s="53"/>
      <c r="L22" s="53"/>
      <c r="M22" s="53"/>
      <c r="N22" s="53"/>
      <c r="O22" s="74"/>
    </row>
    <row r="23" spans="1:15">
      <c r="A23" s="63"/>
      <c r="B23" s="54"/>
      <c r="C23" s="3">
        <v>2</v>
      </c>
      <c r="D23" s="57">
        <f t="shared" ref="D23:F23" si="4">D16-0</f>
        <v>2</v>
      </c>
      <c r="E23" s="64">
        <f t="shared" si="4"/>
        <v>0</v>
      </c>
      <c r="F23" s="57">
        <f t="shared" si="4"/>
        <v>2</v>
      </c>
      <c r="G23" s="64">
        <f t="shared" ref="G23:G25" si="5">G16-1</f>
        <v>1</v>
      </c>
      <c r="H23" s="53"/>
      <c r="I23" s="53"/>
      <c r="J23" s="53"/>
      <c r="K23" s="53"/>
      <c r="L23" s="53"/>
      <c r="M23" s="53"/>
      <c r="N23" s="53"/>
      <c r="O23" s="74"/>
    </row>
    <row r="24" spans="1:15">
      <c r="A24" s="63"/>
      <c r="B24" s="54"/>
      <c r="C24" s="3">
        <v>3</v>
      </c>
      <c r="D24" s="57">
        <f t="shared" ref="D24:F24" si="6">D17-0</f>
        <v>1</v>
      </c>
      <c r="E24" s="64">
        <f t="shared" si="6"/>
        <v>0</v>
      </c>
      <c r="F24" s="57">
        <f t="shared" si="6"/>
        <v>3</v>
      </c>
      <c r="G24" s="64">
        <f t="shared" si="5"/>
        <v>0</v>
      </c>
      <c r="H24" s="53"/>
      <c r="I24" s="53"/>
      <c r="J24" s="53"/>
      <c r="K24" s="53"/>
      <c r="L24" s="53"/>
      <c r="M24" s="53"/>
      <c r="N24" s="53"/>
      <c r="O24" s="74"/>
    </row>
    <row r="25" spans="1:15">
      <c r="A25" s="63"/>
      <c r="B25" s="54"/>
      <c r="C25" s="3">
        <v>4</v>
      </c>
      <c r="D25" s="57">
        <f t="shared" ref="D25:F25" si="7">D18-0</f>
        <v>2</v>
      </c>
      <c r="E25" s="64">
        <f t="shared" si="7"/>
        <v>0</v>
      </c>
      <c r="F25" s="57">
        <f t="shared" si="7"/>
        <v>1</v>
      </c>
      <c r="G25" s="64">
        <f t="shared" si="5"/>
        <v>1</v>
      </c>
      <c r="H25" s="53"/>
      <c r="I25" s="53"/>
      <c r="J25" s="53"/>
      <c r="K25" s="53"/>
      <c r="L25" s="53"/>
      <c r="M25" s="53"/>
      <c r="N25" s="53"/>
      <c r="O25" s="74"/>
    </row>
    <row r="26" spans="1:15">
      <c r="A26" s="63"/>
      <c r="B26" s="54"/>
      <c r="C26" s="53"/>
      <c r="D26" s="53"/>
      <c r="E26" s="53"/>
      <c r="F26" s="53"/>
      <c r="G26" s="53"/>
      <c r="H26" s="53"/>
      <c r="I26" s="53"/>
      <c r="J26" s="53"/>
      <c r="K26" s="53"/>
      <c r="L26" s="53"/>
      <c r="M26" s="53"/>
      <c r="N26" s="53"/>
      <c r="O26" s="74"/>
    </row>
    <row r="27" spans="1:15">
      <c r="A27" s="63"/>
      <c r="B27" s="54"/>
      <c r="C27" s="1" t="s">
        <v>4</v>
      </c>
      <c r="D27" s="77" t="s">
        <v>5</v>
      </c>
      <c r="E27" s="77"/>
      <c r="F27" s="77"/>
      <c r="G27" s="77"/>
      <c r="H27" s="53"/>
      <c r="I27" s="53"/>
      <c r="J27" s="53"/>
      <c r="K27" s="53"/>
      <c r="L27" s="53"/>
      <c r="M27" s="53"/>
      <c r="N27" s="53"/>
      <c r="O27" s="74"/>
    </row>
    <row r="28" spans="1:15">
      <c r="A28" s="63"/>
      <c r="B28" s="54"/>
      <c r="C28" s="55"/>
      <c r="D28" s="1" t="s">
        <v>0</v>
      </c>
      <c r="E28" s="1" t="s">
        <v>1</v>
      </c>
      <c r="F28" s="1" t="s">
        <v>2</v>
      </c>
      <c r="G28" s="1" t="s">
        <v>3</v>
      </c>
      <c r="H28" s="53"/>
      <c r="I28" s="53"/>
      <c r="J28" s="53"/>
      <c r="K28" s="53"/>
      <c r="L28" s="53"/>
      <c r="M28" s="53"/>
      <c r="N28" s="53"/>
      <c r="O28" s="74"/>
    </row>
    <row r="29" spans="1:15">
      <c r="A29" s="63"/>
      <c r="B29" s="54"/>
      <c r="C29" s="3">
        <v>1</v>
      </c>
      <c r="D29" s="56">
        <f>D15-0</f>
        <v>0</v>
      </c>
      <c r="E29" s="65">
        <f>E15-0+1</f>
        <v>3</v>
      </c>
      <c r="F29" s="65">
        <f>F15-0</f>
        <v>0</v>
      </c>
      <c r="G29" s="65">
        <f>G15-1</f>
        <v>0</v>
      </c>
      <c r="H29" s="53"/>
      <c r="I29" s="53"/>
      <c r="J29" s="53"/>
      <c r="K29" s="53"/>
      <c r="L29" s="53"/>
      <c r="M29" s="53"/>
      <c r="N29" s="53"/>
      <c r="O29" s="74"/>
    </row>
    <row r="30" spans="1:15">
      <c r="B30" s="54"/>
      <c r="C30" s="3">
        <v>2</v>
      </c>
      <c r="D30" s="65">
        <f>D16-0-1</f>
        <v>1</v>
      </c>
      <c r="E30" s="56">
        <f>E16-0</f>
        <v>0</v>
      </c>
      <c r="F30" s="65">
        <f>F16-0-1</f>
        <v>1</v>
      </c>
      <c r="G30" s="65">
        <f>G16-1-1</f>
        <v>0</v>
      </c>
      <c r="H30" s="53"/>
      <c r="I30" s="53"/>
      <c r="J30" s="53"/>
      <c r="K30" s="53"/>
      <c r="L30" s="53"/>
      <c r="M30" s="53"/>
      <c r="N30" s="53"/>
      <c r="O30" s="74"/>
    </row>
    <row r="31" spans="1:15">
      <c r="B31" s="54"/>
      <c r="C31" s="3">
        <v>3</v>
      </c>
      <c r="D31" s="65">
        <f>D17-0</f>
        <v>1</v>
      </c>
      <c r="E31" s="65">
        <f>E17-0+1</f>
        <v>1</v>
      </c>
      <c r="F31" s="65">
        <f>F17-0</f>
        <v>3</v>
      </c>
      <c r="G31" s="56">
        <f>G17-1</f>
        <v>0</v>
      </c>
      <c r="H31" s="53"/>
      <c r="I31" s="53"/>
      <c r="J31" s="53"/>
      <c r="K31" s="53"/>
      <c r="L31" s="53"/>
      <c r="M31" s="53"/>
      <c r="N31" s="53"/>
      <c r="O31" s="74"/>
    </row>
    <row r="32" spans="1:15">
      <c r="B32" s="54"/>
      <c r="C32" s="3">
        <v>4</v>
      </c>
      <c r="D32" s="65">
        <f>D18-0-1</f>
        <v>1</v>
      </c>
      <c r="E32" s="65">
        <f>E18-0</f>
        <v>0</v>
      </c>
      <c r="F32" s="56">
        <f>F18-0-1</f>
        <v>0</v>
      </c>
      <c r="G32" s="65">
        <f>G18-1-1</f>
        <v>0</v>
      </c>
      <c r="H32" s="53"/>
      <c r="I32" s="53"/>
      <c r="J32" s="53"/>
      <c r="K32" s="53"/>
      <c r="L32" s="53"/>
      <c r="M32" s="53"/>
      <c r="N32" s="53"/>
      <c r="O32" s="74"/>
    </row>
    <row r="33" spans="2:15" ht="16" thickBot="1">
      <c r="B33" s="66"/>
      <c r="C33" s="67"/>
      <c r="D33" s="67"/>
      <c r="E33" s="67"/>
      <c r="F33" s="67"/>
      <c r="G33" s="67"/>
      <c r="H33" s="67"/>
      <c r="I33" s="67"/>
      <c r="J33" s="67"/>
      <c r="K33" s="67"/>
      <c r="L33" s="67"/>
      <c r="M33" s="67"/>
      <c r="N33" s="67"/>
      <c r="O33" s="75"/>
    </row>
  </sheetData>
  <mergeCells count="9">
    <mergeCell ref="D27:G27"/>
    <mergeCell ref="D20:G20"/>
    <mergeCell ref="C3:G3"/>
    <mergeCell ref="J5:M5"/>
    <mergeCell ref="I3:N3"/>
    <mergeCell ref="J13:M13"/>
    <mergeCell ref="I20:N20"/>
    <mergeCell ref="D5:G5"/>
    <mergeCell ref="D13:G1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Job Assignment</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Camacho</dc:creator>
  <cp:lastModifiedBy>Aaron Camacho</cp:lastModifiedBy>
  <dcterms:created xsi:type="dcterms:W3CDTF">2013-12-10T18:18:12Z</dcterms:created>
  <dcterms:modified xsi:type="dcterms:W3CDTF">2014-12-06T21:32:45Z</dcterms:modified>
</cp:coreProperties>
</file>