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7680" yWindow="6880" windowWidth="25600" windowHeight="18380" tabRatio="500"/>
  </bookViews>
  <sheets>
    <sheet name="EOQ Model - Shoelaces" sheetId="2" r:id="rId1"/>
    <sheet name="Cost vs Quantity Graph " sheetId="3" r:id="rId2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'EOQ Model - Shoelaces'!$A$40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2" l="1"/>
  <c r="A2" i="2"/>
  <c r="B17" i="2"/>
  <c r="B19" i="2"/>
  <c r="C31" i="2"/>
  <c r="B34" i="2"/>
  <c r="E31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C57" i="2"/>
  <c r="D57" i="2"/>
  <c r="E57" i="2"/>
  <c r="C56" i="2"/>
  <c r="D56" i="2"/>
  <c r="E56" i="2"/>
  <c r="C55" i="2"/>
  <c r="D55" i="2"/>
  <c r="E55" i="2"/>
  <c r="C54" i="2"/>
  <c r="D54" i="2"/>
  <c r="E54" i="2"/>
  <c r="C53" i="2"/>
  <c r="D53" i="2"/>
  <c r="E53" i="2"/>
  <c r="C52" i="2"/>
  <c r="D52" i="2"/>
  <c r="E52" i="2"/>
  <c r="C51" i="2"/>
  <c r="D51" i="2"/>
  <c r="E51" i="2"/>
  <c r="C50" i="2"/>
  <c r="D50" i="2"/>
  <c r="E50" i="2"/>
  <c r="C49" i="2"/>
  <c r="D49" i="2"/>
  <c r="E49" i="2"/>
  <c r="C48" i="2"/>
  <c r="D48" i="2"/>
  <c r="E48" i="2"/>
  <c r="C47" i="2"/>
  <c r="D47" i="2"/>
  <c r="E47" i="2"/>
  <c r="C46" i="2"/>
  <c r="D46" i="2"/>
  <c r="E46" i="2"/>
  <c r="C45" i="2"/>
  <c r="D45" i="2"/>
  <c r="E45" i="2"/>
  <c r="C44" i="2"/>
  <c r="D44" i="2"/>
  <c r="E44" i="2"/>
  <c r="C43" i="2"/>
  <c r="D43" i="2"/>
  <c r="E43" i="2"/>
  <c r="C42" i="2"/>
  <c r="D42" i="2"/>
  <c r="E42" i="2"/>
  <c r="C41" i="2"/>
  <c r="D41" i="2"/>
  <c r="E41" i="2"/>
  <c r="C40" i="2"/>
  <c r="D40" i="2"/>
  <c r="E40" i="2"/>
  <c r="C39" i="2"/>
  <c r="D39" i="2"/>
  <c r="E39" i="2"/>
  <c r="C38" i="2"/>
  <c r="D38" i="2"/>
  <c r="E38" i="2"/>
  <c r="C37" i="2"/>
  <c r="D37" i="2"/>
  <c r="E37" i="2"/>
  <c r="C36" i="2"/>
  <c r="D36" i="2"/>
  <c r="E36" i="2"/>
  <c r="C35" i="2"/>
  <c r="D35" i="2"/>
  <c r="E35" i="2"/>
  <c r="C34" i="2"/>
  <c r="D34" i="2"/>
  <c r="E34" i="2"/>
  <c r="B22" i="2"/>
  <c r="B20" i="2"/>
  <c r="B23" i="2"/>
  <c r="B26" i="2"/>
  <c r="B18" i="2"/>
</calcChain>
</file>

<file path=xl/comments1.xml><?xml version="1.0" encoding="utf-8"?>
<comments xmlns="http://schemas.openxmlformats.org/spreadsheetml/2006/main">
  <authors>
    <author>Aaron Camacho</author>
  </authors>
  <commentList>
    <comment ref="A10" authorId="0">
      <text>
        <r>
          <rPr>
            <sz val="9"/>
            <color indexed="81"/>
            <rFont val="Calibri"/>
            <family val="2"/>
          </rPr>
          <t>Inventory: Submodel =  0; Problem size @  4 by 2</t>
        </r>
      </text>
    </comment>
  </commentList>
</comments>
</file>

<file path=xl/sharedStrings.xml><?xml version="1.0" encoding="utf-8"?>
<sst xmlns="http://schemas.openxmlformats.org/spreadsheetml/2006/main" count="27" uniqueCount="26">
  <si>
    <t>Inventory</t>
  </si>
  <si>
    <t>Economic Order Quantity Model</t>
  </si>
  <si>
    <t>Data</t>
  </si>
  <si>
    <t>Demand rate, D</t>
  </si>
  <si>
    <t>Ordering/Setup cost, S</t>
  </si>
  <si>
    <t>Holding cost, H</t>
  </si>
  <si>
    <t>(fixed amount)</t>
  </si>
  <si>
    <t>Unit Price, P</t>
  </si>
  <si>
    <t>Results</t>
  </si>
  <si>
    <t>Optimal Order Quantity, Q*</t>
  </si>
  <si>
    <t>Maximum Inventory</t>
  </si>
  <si>
    <t>Average Inventory</t>
  </si>
  <si>
    <t>Number of Orders</t>
  </si>
  <si>
    <t>Holding cost</t>
  </si>
  <si>
    <t>Order cost</t>
  </si>
  <si>
    <t>Unit costs</t>
  </si>
  <si>
    <r>
      <t>Total cost, T</t>
    </r>
    <r>
      <rPr>
        <vertAlign val="subscript"/>
        <sz val="11"/>
        <color theme="1"/>
        <rFont val="Calibri"/>
        <scheme val="minor"/>
      </rPr>
      <t>c</t>
    </r>
  </si>
  <si>
    <t>COST TABLE</t>
  </si>
  <si>
    <t>Start at</t>
  </si>
  <si>
    <t>Increment by</t>
  </si>
  <si>
    <t>Q</t>
  </si>
  <si>
    <t>Setup/Order cost</t>
  </si>
  <si>
    <t>Total cost</t>
  </si>
  <si>
    <t>Shoelaces</t>
  </si>
  <si>
    <t xml:space="preserve"> 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</si>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</sst>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$&quot;#,##0.00_);\(&quot;$&quot;#,##0.00\)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00FF"/>
      <name val="Calibri"/>
      <scheme val="minor"/>
    </font>
    <font>
      <b/>
      <sz val="13"/>
      <color rgb="FF1F497D"/>
      <name val="Calibri"/>
      <scheme val="minor"/>
    </font>
    <font>
      <sz val="9"/>
      <color indexed="81"/>
      <name val="Calibri"/>
      <family val="2"/>
    </font>
    <font>
      <b/>
      <sz val="11"/>
      <color rgb="FFFF6600"/>
      <name val="Calibri"/>
      <scheme val="minor"/>
    </font>
    <font>
      <b/>
      <sz val="11"/>
      <color rgb="FF3F3F3F"/>
      <name val="Calibri"/>
      <scheme val="minor"/>
    </font>
    <font>
      <vertAlign val="subscript"/>
      <sz val="11"/>
      <color theme="1"/>
      <name val="Calibri"/>
      <scheme val="minor"/>
    </font>
    <font>
      <b/>
      <sz val="14"/>
      <color rgb="FF800000"/>
      <name val="Calibri"/>
      <scheme val="minor"/>
    </font>
    <font>
      <sz val="11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2" borderId="1" xfId="0" applyFont="1" applyFill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2" borderId="5" xfId="0" applyFont="1" applyFill="1" applyBorder="1"/>
    <xf numFmtId="0" fontId="1" fillId="0" borderId="6" xfId="0" applyFont="1" applyBorder="1"/>
    <xf numFmtId="0" fontId="1" fillId="2" borderId="7" xfId="0" applyFont="1" applyFill="1" applyBorder="1"/>
    <xf numFmtId="0" fontId="6" fillId="0" borderId="0" xfId="0" applyFont="1"/>
    <xf numFmtId="7" fontId="1" fillId="0" borderId="0" xfId="0" applyNumberFormat="1" applyFont="1"/>
    <xf numFmtId="0" fontId="6" fillId="3" borderId="8" xfId="0" applyFont="1" applyFill="1" applyBorder="1"/>
    <xf numFmtId="0" fontId="6" fillId="3" borderId="9" xfId="0" applyFont="1" applyFill="1" applyBorder="1"/>
    <xf numFmtId="0" fontId="6" fillId="3" borderId="10" xfId="0" applyFont="1" applyFill="1" applyBorder="1"/>
    <xf numFmtId="0" fontId="6" fillId="3" borderId="3" xfId="0" applyFont="1" applyFill="1" applyBorder="1"/>
    <xf numFmtId="0" fontId="6" fillId="3" borderId="5" xfId="0" applyFont="1" applyFill="1" applyBorder="1"/>
    <xf numFmtId="7" fontId="6" fillId="3" borderId="5" xfId="0" applyNumberFormat="1" applyFont="1" applyFill="1" applyBorder="1"/>
    <xf numFmtId="7" fontId="6" fillId="3" borderId="7" xfId="0" applyNumberFormat="1" applyFont="1" applyFill="1" applyBorder="1"/>
    <xf numFmtId="0" fontId="8" fillId="0" borderId="0" xfId="0" applyFont="1"/>
    <xf numFmtId="14" fontId="9" fillId="0" borderId="0" xfId="0" applyNumberFormat="1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Inventory: Cost vs Quantity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'EOQ Model - Shoelaces'!$C$33</c:f>
              <c:strCache>
                <c:ptCount val="1"/>
                <c:pt idx="0">
                  <c:v>Setup/Order cost</c:v>
                </c:pt>
              </c:strCache>
            </c:strRef>
          </c:tx>
          <c:marker>
            <c:symbol val="none"/>
          </c:marker>
          <c:cat>
            <c:numRef>
              <c:f>'EOQ Model - Shoelaces'!$B$34:$B$57</c:f>
              <c:numCache>
                <c:formatCode>General</c:formatCode>
                <c:ptCount val="24"/>
                <c:pt idx="0">
                  <c:v>3423.265984407288</c:v>
                </c:pt>
                <c:pt idx="1">
                  <c:v>4564.354645876384</c:v>
                </c:pt>
                <c:pt idx="2">
                  <c:v>5705.44330734548</c:v>
                </c:pt>
                <c:pt idx="3">
                  <c:v>6846.531968814576</c:v>
                </c:pt>
                <c:pt idx="4">
                  <c:v>7987.620630283672</c:v>
                </c:pt>
                <c:pt idx="5">
                  <c:v>9128.709291752767</c:v>
                </c:pt>
                <c:pt idx="6">
                  <c:v>10269.79795322186</c:v>
                </c:pt>
                <c:pt idx="7">
                  <c:v>11410.88661469096</c:v>
                </c:pt>
                <c:pt idx="8">
                  <c:v>12551.97527616005</c:v>
                </c:pt>
                <c:pt idx="9">
                  <c:v>13693.06393762915</c:v>
                </c:pt>
                <c:pt idx="10">
                  <c:v>14834.15259909824</c:v>
                </c:pt>
                <c:pt idx="11">
                  <c:v>15975.24126056734</c:v>
                </c:pt>
                <c:pt idx="12">
                  <c:v>17116.32992203644</c:v>
                </c:pt>
                <c:pt idx="13">
                  <c:v>18257.41858350553</c:v>
                </c:pt>
                <c:pt idx="14">
                  <c:v>19398.50724497463</c:v>
                </c:pt>
                <c:pt idx="15">
                  <c:v>20539.59590644373</c:v>
                </c:pt>
                <c:pt idx="16">
                  <c:v>21680.68456791282</c:v>
                </c:pt>
                <c:pt idx="17">
                  <c:v>22821.77322938192</c:v>
                </c:pt>
                <c:pt idx="18">
                  <c:v>23962.86189085102</c:v>
                </c:pt>
                <c:pt idx="19">
                  <c:v>25103.95055232012</c:v>
                </c:pt>
                <c:pt idx="20">
                  <c:v>26245.03921378921</c:v>
                </c:pt>
                <c:pt idx="21">
                  <c:v>27386.12787525831</c:v>
                </c:pt>
                <c:pt idx="22">
                  <c:v>28527.21653672741</c:v>
                </c:pt>
                <c:pt idx="23">
                  <c:v>29668.3051981965</c:v>
                </c:pt>
              </c:numCache>
            </c:numRef>
          </c:cat>
          <c:val>
            <c:numRef>
              <c:f>'EOQ Model - Shoelaces'!$C$34:$C$57</c:f>
              <c:numCache>
                <c:formatCode>General</c:formatCode>
                <c:ptCount val="24"/>
                <c:pt idx="0">
                  <c:v>10954.45115010332</c:v>
                </c:pt>
                <c:pt idx="1">
                  <c:v>8215.838362577491</c:v>
                </c:pt>
                <c:pt idx="2">
                  <c:v>6572.670690061993</c:v>
                </c:pt>
                <c:pt idx="3">
                  <c:v>5477.22557505166</c:v>
                </c:pt>
                <c:pt idx="4">
                  <c:v>4694.76477861571</c:v>
                </c:pt>
                <c:pt idx="5">
                  <c:v>4107.919181288746</c:v>
                </c:pt>
                <c:pt idx="6">
                  <c:v>3651.483716701108</c:v>
                </c:pt>
                <c:pt idx="7">
                  <c:v>3286.335345030997</c:v>
                </c:pt>
                <c:pt idx="8">
                  <c:v>2987.577586391816</c:v>
                </c:pt>
                <c:pt idx="9">
                  <c:v>2738.612787525831</c:v>
                </c:pt>
                <c:pt idx="10">
                  <c:v>2527.95026540846</c:v>
                </c:pt>
                <c:pt idx="11">
                  <c:v>2347.382389307856</c:v>
                </c:pt>
                <c:pt idx="12">
                  <c:v>2190.890230020665</c:v>
                </c:pt>
                <c:pt idx="13">
                  <c:v>2053.959590644373</c:v>
                </c:pt>
                <c:pt idx="14">
                  <c:v>1933.138438253528</c:v>
                </c:pt>
                <c:pt idx="15">
                  <c:v>1825.741858350554</c:v>
                </c:pt>
                <c:pt idx="16">
                  <c:v>1729.650181595262</c:v>
                </c:pt>
                <c:pt idx="17">
                  <c:v>1643.167672515498</c:v>
                </c:pt>
                <c:pt idx="18">
                  <c:v>1564.921592871903</c:v>
                </c:pt>
                <c:pt idx="19">
                  <c:v>1493.788793195908</c:v>
                </c:pt>
                <c:pt idx="20">
                  <c:v>1428.841454361303</c:v>
                </c:pt>
                <c:pt idx="21">
                  <c:v>1369.306393762915</c:v>
                </c:pt>
                <c:pt idx="22">
                  <c:v>1314.534138012398</c:v>
                </c:pt>
                <c:pt idx="23">
                  <c:v>1263.97513270423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'EOQ Model - Shoelaces'!$D$33</c:f>
              <c:strCache>
                <c:ptCount val="1"/>
                <c:pt idx="0">
                  <c:v>Holding cost</c:v>
                </c:pt>
              </c:strCache>
            </c:strRef>
          </c:tx>
          <c:marker>
            <c:symbol val="none"/>
          </c:marker>
          <c:cat>
            <c:numRef>
              <c:f>'EOQ Model - Shoelaces'!$B$34:$B$57</c:f>
              <c:numCache>
                <c:formatCode>General</c:formatCode>
                <c:ptCount val="24"/>
                <c:pt idx="0">
                  <c:v>3423.265984407288</c:v>
                </c:pt>
                <c:pt idx="1">
                  <c:v>4564.354645876384</c:v>
                </c:pt>
                <c:pt idx="2">
                  <c:v>5705.44330734548</c:v>
                </c:pt>
                <c:pt idx="3">
                  <c:v>6846.531968814576</c:v>
                </c:pt>
                <c:pt idx="4">
                  <c:v>7987.620630283672</c:v>
                </c:pt>
                <c:pt idx="5">
                  <c:v>9128.709291752767</c:v>
                </c:pt>
                <c:pt idx="6">
                  <c:v>10269.79795322186</c:v>
                </c:pt>
                <c:pt idx="7">
                  <c:v>11410.88661469096</c:v>
                </c:pt>
                <c:pt idx="8">
                  <c:v>12551.97527616005</c:v>
                </c:pt>
                <c:pt idx="9">
                  <c:v>13693.06393762915</c:v>
                </c:pt>
                <c:pt idx="10">
                  <c:v>14834.15259909824</c:v>
                </c:pt>
                <c:pt idx="11">
                  <c:v>15975.24126056734</c:v>
                </c:pt>
                <c:pt idx="12">
                  <c:v>17116.32992203644</c:v>
                </c:pt>
                <c:pt idx="13">
                  <c:v>18257.41858350553</c:v>
                </c:pt>
                <c:pt idx="14">
                  <c:v>19398.50724497463</c:v>
                </c:pt>
                <c:pt idx="15">
                  <c:v>20539.59590644373</c:v>
                </c:pt>
                <c:pt idx="16">
                  <c:v>21680.68456791282</c:v>
                </c:pt>
                <c:pt idx="17">
                  <c:v>22821.77322938192</c:v>
                </c:pt>
                <c:pt idx="18">
                  <c:v>23962.86189085102</c:v>
                </c:pt>
                <c:pt idx="19">
                  <c:v>25103.95055232012</c:v>
                </c:pt>
                <c:pt idx="20">
                  <c:v>26245.03921378921</c:v>
                </c:pt>
                <c:pt idx="21">
                  <c:v>27386.12787525831</c:v>
                </c:pt>
                <c:pt idx="22">
                  <c:v>28527.21653672741</c:v>
                </c:pt>
                <c:pt idx="23">
                  <c:v>29668.3051981965</c:v>
                </c:pt>
              </c:numCache>
            </c:numRef>
          </c:cat>
          <c:val>
            <c:numRef>
              <c:f>'EOQ Model - Shoelaces'!$D$34:$D$57</c:f>
              <c:numCache>
                <c:formatCode>General</c:formatCode>
                <c:ptCount val="24"/>
                <c:pt idx="0">
                  <c:v>171.1632992203644</c:v>
                </c:pt>
                <c:pt idx="1">
                  <c:v>228.2177322938192</c:v>
                </c:pt>
                <c:pt idx="2">
                  <c:v>285.272165367274</c:v>
                </c:pt>
                <c:pt idx="3">
                  <c:v>342.3265984407288</c:v>
                </c:pt>
                <c:pt idx="4">
                  <c:v>399.3810315141836</c:v>
                </c:pt>
                <c:pt idx="5">
                  <c:v>456.4354645876384</c:v>
                </c:pt>
                <c:pt idx="6">
                  <c:v>513.4898976610932</c:v>
                </c:pt>
                <c:pt idx="7">
                  <c:v>570.544330734548</c:v>
                </c:pt>
                <c:pt idx="8">
                  <c:v>627.5987638080027</c:v>
                </c:pt>
                <c:pt idx="9">
                  <c:v>684.6531968814575</c:v>
                </c:pt>
                <c:pt idx="10">
                  <c:v>741.7076299549122</c:v>
                </c:pt>
                <c:pt idx="11">
                  <c:v>798.762063028367</c:v>
                </c:pt>
                <c:pt idx="12">
                  <c:v>855.8164961018218</c:v>
                </c:pt>
                <c:pt idx="13">
                  <c:v>912.8709291752766</c:v>
                </c:pt>
                <c:pt idx="14">
                  <c:v>969.9253622487315</c:v>
                </c:pt>
                <c:pt idx="15">
                  <c:v>1026.979795322186</c:v>
                </c:pt>
                <c:pt idx="16">
                  <c:v>1084.034228395641</c:v>
                </c:pt>
                <c:pt idx="17">
                  <c:v>1141.088661469096</c:v>
                </c:pt>
                <c:pt idx="18">
                  <c:v>1198.143094542551</c:v>
                </c:pt>
                <c:pt idx="19">
                  <c:v>1255.197527616006</c:v>
                </c:pt>
                <c:pt idx="20">
                  <c:v>1312.251960689461</c:v>
                </c:pt>
                <c:pt idx="21">
                  <c:v>1369.306393762916</c:v>
                </c:pt>
                <c:pt idx="22">
                  <c:v>1426.360826836371</c:v>
                </c:pt>
                <c:pt idx="23">
                  <c:v>1483.415259909825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'EOQ Model - Shoelaces'!$E$33</c:f>
              <c:strCache>
                <c:ptCount val="1"/>
                <c:pt idx="0">
                  <c:v>Total cost</c:v>
                </c:pt>
              </c:strCache>
            </c:strRef>
          </c:tx>
          <c:marker>
            <c:symbol val="none"/>
          </c:marker>
          <c:cat>
            <c:numRef>
              <c:f>'EOQ Model - Shoelaces'!$B$34:$B$57</c:f>
              <c:numCache>
                <c:formatCode>General</c:formatCode>
                <c:ptCount val="24"/>
                <c:pt idx="0">
                  <c:v>3423.265984407288</c:v>
                </c:pt>
                <c:pt idx="1">
                  <c:v>4564.354645876384</c:v>
                </c:pt>
                <c:pt idx="2">
                  <c:v>5705.44330734548</c:v>
                </c:pt>
                <c:pt idx="3">
                  <c:v>6846.531968814576</c:v>
                </c:pt>
                <c:pt idx="4">
                  <c:v>7987.620630283672</c:v>
                </c:pt>
                <c:pt idx="5">
                  <c:v>9128.709291752767</c:v>
                </c:pt>
                <c:pt idx="6">
                  <c:v>10269.79795322186</c:v>
                </c:pt>
                <c:pt idx="7">
                  <c:v>11410.88661469096</c:v>
                </c:pt>
                <c:pt idx="8">
                  <c:v>12551.97527616005</c:v>
                </c:pt>
                <c:pt idx="9">
                  <c:v>13693.06393762915</c:v>
                </c:pt>
                <c:pt idx="10">
                  <c:v>14834.15259909824</c:v>
                </c:pt>
                <c:pt idx="11">
                  <c:v>15975.24126056734</c:v>
                </c:pt>
                <c:pt idx="12">
                  <c:v>17116.32992203644</c:v>
                </c:pt>
                <c:pt idx="13">
                  <c:v>18257.41858350553</c:v>
                </c:pt>
                <c:pt idx="14">
                  <c:v>19398.50724497463</c:v>
                </c:pt>
                <c:pt idx="15">
                  <c:v>20539.59590644373</c:v>
                </c:pt>
                <c:pt idx="16">
                  <c:v>21680.68456791282</c:v>
                </c:pt>
                <c:pt idx="17">
                  <c:v>22821.77322938192</c:v>
                </c:pt>
                <c:pt idx="18">
                  <c:v>23962.86189085102</c:v>
                </c:pt>
                <c:pt idx="19">
                  <c:v>25103.95055232012</c:v>
                </c:pt>
                <c:pt idx="20">
                  <c:v>26245.03921378921</c:v>
                </c:pt>
                <c:pt idx="21">
                  <c:v>27386.12787525831</c:v>
                </c:pt>
                <c:pt idx="22">
                  <c:v>28527.21653672741</c:v>
                </c:pt>
                <c:pt idx="23">
                  <c:v>29668.3051981965</c:v>
                </c:pt>
              </c:numCache>
            </c:numRef>
          </c:cat>
          <c:val>
            <c:numRef>
              <c:f>'EOQ Model - Shoelaces'!$E$34:$E$57</c:f>
              <c:numCache>
                <c:formatCode>General</c:formatCode>
                <c:ptCount val="24"/>
                <c:pt idx="0">
                  <c:v>11125.61444932369</c:v>
                </c:pt>
                <c:pt idx="1">
                  <c:v>8444.05609487131</c:v>
                </c:pt>
                <c:pt idx="2">
                  <c:v>6857.942855429268</c:v>
                </c:pt>
                <c:pt idx="3">
                  <c:v>5819.55217349239</c:v>
                </c:pt>
                <c:pt idx="4">
                  <c:v>5094.145810129893</c:v>
                </c:pt>
                <c:pt idx="5">
                  <c:v>4564.354645876384</c:v>
                </c:pt>
                <c:pt idx="6">
                  <c:v>4164.973614362201</c:v>
                </c:pt>
                <c:pt idx="7">
                  <c:v>3856.879675765545</c:v>
                </c:pt>
                <c:pt idx="8">
                  <c:v>3615.176350199818</c:v>
                </c:pt>
                <c:pt idx="9">
                  <c:v>3423.265984407289</c:v>
                </c:pt>
                <c:pt idx="10">
                  <c:v>3269.657895363372</c:v>
                </c:pt>
                <c:pt idx="11">
                  <c:v>3146.144452336222</c:v>
                </c:pt>
                <c:pt idx="12">
                  <c:v>3046.706726122487</c:v>
                </c:pt>
                <c:pt idx="13">
                  <c:v>2966.83051981965</c:v>
                </c:pt>
                <c:pt idx="14">
                  <c:v>2903.06380050226</c:v>
                </c:pt>
                <c:pt idx="15">
                  <c:v>2852.72165367274</c:v>
                </c:pt>
                <c:pt idx="16">
                  <c:v>2813.684409990903</c:v>
                </c:pt>
                <c:pt idx="17">
                  <c:v>2784.256333984594</c:v>
                </c:pt>
                <c:pt idx="18">
                  <c:v>2763.064687414454</c:v>
                </c:pt>
                <c:pt idx="19">
                  <c:v>2748.986320811913</c:v>
                </c:pt>
                <c:pt idx="20">
                  <c:v>2741.093415050764</c:v>
                </c:pt>
                <c:pt idx="21">
                  <c:v>2738.612787525831</c:v>
                </c:pt>
                <c:pt idx="22">
                  <c:v>2740.894964848769</c:v>
                </c:pt>
                <c:pt idx="23">
                  <c:v>2747.390392614054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252920"/>
        <c:axId val="2100180856"/>
      </c:lineChart>
      <c:catAx>
        <c:axId val="2087252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Order Quantity (Q)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2100180856"/>
        <c:crosses val="autoZero"/>
        <c:auto val="1"/>
        <c:lblAlgn val="ctr"/>
        <c:lblOffset val="100"/>
        <c:noMultiLvlLbl val="0"/>
      </c:catAx>
      <c:valAx>
        <c:axId val="2100180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($)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725292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6" workbookViewId="0" zoomToFit="1"/>
  </sheetViews>
  <pageMargins left="0.75" right="0.75" top="1" bottom="1" header="0.5" footer="0.5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6</xdr:row>
      <xdr:rowOff>0</xdr:rowOff>
    </xdr:from>
    <xdr:to>
      <xdr:col>2</xdr:col>
      <xdr:colOff>50800</xdr:colOff>
      <xdr:row>7</xdr:row>
      <xdr:rowOff>25400</xdr:rowOff>
    </xdr:to>
    <xdr:sp macro="" textlink="">
      <xdr:nvSpPr>
        <xdr:cNvPr id="2" name="messageTextbox"/>
        <xdr:cNvSpPr txBox="1"/>
      </xdr:nvSpPr>
      <xdr:spPr>
        <a:xfrm>
          <a:off x="254000" y="1143000"/>
          <a:ext cx="2540000" cy="203200"/>
        </a:xfrm>
        <a:prstGeom prst="rect">
          <a:avLst/>
        </a:prstGeom>
        <a:solidFill>
          <a:srgbClr val="FFEB9C"/>
        </a:solidFill>
        <a:ln w="1" cmpd="sng">
          <a:solidFill>
            <a:srgbClr val="000000"/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latin typeface="Arial"/>
            </a:rPr>
            <a:t>Enter the data in the shaded area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8151" cy="58280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7"/>
  <sheetViews>
    <sheetView tabSelected="1" workbookViewId="0">
      <selection activeCell="B26" sqref="B26"/>
    </sheetView>
  </sheetViews>
  <sheetFormatPr baseColWidth="10" defaultRowHeight="14" x14ac:dyDescent="0"/>
  <cols>
    <col min="1" max="1" width="22.5" style="1" bestFit="1" customWidth="1"/>
    <col min="2" max="2" width="13.5" style="1" customWidth="1"/>
    <col min="3" max="16384" width="10.83203125" style="1"/>
  </cols>
  <sheetData>
    <row r="1" spans="1:8">
      <c r="A1" s="23" t="s">
        <v>24</v>
      </c>
    </row>
    <row r="2" spans="1:8">
      <c r="A2" s="22">
        <f ca="1">NOW()</f>
        <v>41677.732404282404</v>
      </c>
    </row>
    <row r="4" spans="1:8" ht="18">
      <c r="A4" s="21" t="s">
        <v>23</v>
      </c>
    </row>
    <row r="6" spans="1:8" ht="16">
      <c r="A6" s="3" t="s">
        <v>0</v>
      </c>
      <c r="B6" s="3" t="s">
        <v>1</v>
      </c>
      <c r="C6" s="3"/>
      <c r="D6" s="3"/>
      <c r="E6" s="3"/>
      <c r="F6" s="3"/>
      <c r="G6" s="3"/>
      <c r="H6" s="3"/>
    </row>
    <row r="7" spans="1:8">
      <c r="A7" s="2"/>
      <c r="B7" s="2"/>
    </row>
    <row r="10" spans="1:8" ht="15" thickBot="1">
      <c r="A10" s="4" t="s">
        <v>2</v>
      </c>
    </row>
    <row r="11" spans="1:8">
      <c r="A11" s="6" t="s">
        <v>3</v>
      </c>
      <c r="B11" s="7">
        <v>300000</v>
      </c>
    </row>
    <row r="12" spans="1:8">
      <c r="A12" s="8" t="s">
        <v>4</v>
      </c>
      <c r="B12" s="9">
        <v>125</v>
      </c>
    </row>
    <row r="13" spans="1:8">
      <c r="A13" s="8" t="s">
        <v>5</v>
      </c>
      <c r="B13" s="9">
        <v>0.1</v>
      </c>
      <c r="C13" s="1" t="s">
        <v>6</v>
      </c>
    </row>
    <row r="14" spans="1:8" ht="15" thickBot="1">
      <c r="A14" s="10" t="s">
        <v>7</v>
      </c>
      <c r="B14" s="11" t="s">
        <v>25</v>
      </c>
    </row>
    <row r="16" spans="1:8" ht="15" thickBot="1">
      <c r="A16" s="12" t="s">
        <v>8</v>
      </c>
    </row>
    <row r="17" spans="1:5">
      <c r="A17" s="15" t="s">
        <v>9</v>
      </c>
      <c r="B17" s="17">
        <f>SQRT(2*B11*B12/B13)</f>
        <v>27386.127875258306</v>
      </c>
    </row>
    <row r="18" spans="1:5">
      <c r="A18" s="14" t="s">
        <v>10</v>
      </c>
      <c r="B18" s="18">
        <f>B17</f>
        <v>27386.127875258306</v>
      </c>
    </row>
    <row r="19" spans="1:5">
      <c r="A19" s="14" t="s">
        <v>11</v>
      </c>
      <c r="B19" s="18">
        <f>B17/2</f>
        <v>13693.063937629153</v>
      </c>
    </row>
    <row r="20" spans="1:5">
      <c r="A20" s="14" t="s">
        <v>12</v>
      </c>
      <c r="B20" s="18">
        <f>B11/B17</f>
        <v>10.954451150103322</v>
      </c>
    </row>
    <row r="21" spans="1:5">
      <c r="A21" s="14"/>
      <c r="B21" s="18"/>
    </row>
    <row r="22" spans="1:5">
      <c r="A22" s="14" t="s">
        <v>13</v>
      </c>
      <c r="B22" s="19">
        <f>B19*B13</f>
        <v>1369.3063937629154</v>
      </c>
    </row>
    <row r="23" spans="1:5">
      <c r="A23" s="14" t="s">
        <v>14</v>
      </c>
      <c r="B23" s="19">
        <f>B20*B12</f>
        <v>1369.3063937629154</v>
      </c>
    </row>
    <row r="24" spans="1:5">
      <c r="A24" s="14"/>
      <c r="B24" s="19"/>
    </row>
    <row r="25" spans="1:5" ht="15" thickBot="1">
      <c r="A25" s="16" t="s">
        <v>15</v>
      </c>
      <c r="B25" s="20" t="e">
        <f>B14*B11</f>
        <v>#VALUE!</v>
      </c>
    </row>
    <row r="26" spans="1:5" ht="16">
      <c r="A26" s="1" t="s">
        <v>16</v>
      </c>
      <c r="B26" s="13" t="e">
        <f>B22+B23+B25</f>
        <v>#VALUE!</v>
      </c>
    </row>
    <row r="31" spans="1:5">
      <c r="A31" s="1" t="s">
        <v>17</v>
      </c>
      <c r="B31" s="1" t="s">
        <v>18</v>
      </c>
      <c r="C31" s="5">
        <f>B19/4</f>
        <v>3423.2659844072882</v>
      </c>
      <c r="D31" s="1" t="s">
        <v>19</v>
      </c>
      <c r="E31" s="5">
        <f>B19/12</f>
        <v>1141.088661469096</v>
      </c>
    </row>
    <row r="33" spans="2:5">
      <c r="B33" s="1" t="s">
        <v>20</v>
      </c>
      <c r="C33" s="1" t="s">
        <v>21</v>
      </c>
      <c r="D33" s="1" t="s">
        <v>13</v>
      </c>
      <c r="E33" s="1" t="s">
        <v>22</v>
      </c>
    </row>
    <row r="34" spans="2:5">
      <c r="B34" s="1">
        <f>C31</f>
        <v>3423.2659844072882</v>
      </c>
      <c r="C34" s="1">
        <f>$B$11*$B$12/B34</f>
        <v>10954.451150103323</v>
      </c>
      <c r="D34" s="1">
        <f>$B$13*B34/2</f>
        <v>171.16329922036442</v>
      </c>
      <c r="E34" s="1">
        <f>+C34+D34</f>
        <v>11125.614449323688</v>
      </c>
    </row>
    <row r="35" spans="2:5">
      <c r="B35" s="1">
        <f>B34+$E$31</f>
        <v>4564.354645876384</v>
      </c>
      <c r="C35" s="1">
        <f t="shared" ref="C35:C57" si="0">$B$11*$B$12/B35</f>
        <v>8215.8383625774914</v>
      </c>
      <c r="D35" s="1">
        <f t="shared" ref="D35:D57" si="1">$B$13*B35/2</f>
        <v>228.21773229381921</v>
      </c>
      <c r="E35" s="1">
        <f t="shared" ref="E35:E57" si="2">+C35+D35</f>
        <v>8444.0560948713101</v>
      </c>
    </row>
    <row r="36" spans="2:5">
      <c r="B36" s="1">
        <f t="shared" ref="B36:B57" si="3">B35+$E$31</f>
        <v>5705.4433073454802</v>
      </c>
      <c r="C36" s="1">
        <f t="shared" si="0"/>
        <v>6572.6706900619938</v>
      </c>
      <c r="D36" s="1">
        <f t="shared" si="1"/>
        <v>285.272165367274</v>
      </c>
      <c r="E36" s="1">
        <f t="shared" si="2"/>
        <v>6857.9428554292681</v>
      </c>
    </row>
    <row r="37" spans="2:5">
      <c r="B37" s="1">
        <f t="shared" si="3"/>
        <v>6846.5319688145764</v>
      </c>
      <c r="C37" s="1">
        <f t="shared" si="0"/>
        <v>5477.2255750516615</v>
      </c>
      <c r="D37" s="1">
        <f t="shared" si="1"/>
        <v>342.32659844072884</v>
      </c>
      <c r="E37" s="1">
        <f t="shared" si="2"/>
        <v>5819.5521734923905</v>
      </c>
    </row>
    <row r="38" spans="2:5">
      <c r="B38" s="1">
        <f t="shared" si="3"/>
        <v>7987.6206302836727</v>
      </c>
      <c r="C38" s="1">
        <f t="shared" si="0"/>
        <v>4694.7647786157095</v>
      </c>
      <c r="D38" s="1">
        <f t="shared" si="1"/>
        <v>399.38103151418363</v>
      </c>
      <c r="E38" s="1">
        <f t="shared" si="2"/>
        <v>5094.1458101298931</v>
      </c>
    </row>
    <row r="39" spans="2:5">
      <c r="B39" s="1">
        <f t="shared" si="3"/>
        <v>9128.709291752768</v>
      </c>
      <c r="C39" s="1">
        <f t="shared" si="0"/>
        <v>4107.9191812887457</v>
      </c>
      <c r="D39" s="1">
        <f t="shared" si="1"/>
        <v>456.43546458763842</v>
      </c>
      <c r="E39" s="1">
        <f t="shared" si="2"/>
        <v>4564.354645876384</v>
      </c>
    </row>
    <row r="40" spans="2:5">
      <c r="B40" s="1">
        <f t="shared" si="3"/>
        <v>10269.797953221863</v>
      </c>
      <c r="C40" s="1">
        <f t="shared" si="0"/>
        <v>3651.4837167011078</v>
      </c>
      <c r="D40" s="1">
        <f t="shared" si="1"/>
        <v>513.48989766109321</v>
      </c>
      <c r="E40" s="1">
        <f t="shared" si="2"/>
        <v>4164.9736143622013</v>
      </c>
    </row>
    <row r="41" spans="2:5">
      <c r="B41" s="1">
        <f t="shared" si="3"/>
        <v>11410.886614690959</v>
      </c>
      <c r="C41" s="1">
        <f t="shared" si="0"/>
        <v>3286.3353450309974</v>
      </c>
      <c r="D41" s="1">
        <f t="shared" si="1"/>
        <v>570.544330734548</v>
      </c>
      <c r="E41" s="1">
        <f t="shared" si="2"/>
        <v>3856.8796757655455</v>
      </c>
    </row>
    <row r="42" spans="2:5">
      <c r="B42" s="1">
        <f t="shared" si="3"/>
        <v>12551.975276160054</v>
      </c>
      <c r="C42" s="1">
        <f t="shared" si="0"/>
        <v>2987.5775863918157</v>
      </c>
      <c r="D42" s="1">
        <f t="shared" si="1"/>
        <v>627.59876380800279</v>
      </c>
      <c r="E42" s="1">
        <f t="shared" si="2"/>
        <v>3615.1763501998184</v>
      </c>
    </row>
    <row r="43" spans="2:5">
      <c r="B43" s="1">
        <f t="shared" si="3"/>
        <v>13693.063937629149</v>
      </c>
      <c r="C43" s="1">
        <f t="shared" si="0"/>
        <v>2738.6127875258312</v>
      </c>
      <c r="D43" s="1">
        <f t="shared" si="1"/>
        <v>684.65319688145746</v>
      </c>
      <c r="E43" s="1">
        <f t="shared" si="2"/>
        <v>3423.2659844072887</v>
      </c>
    </row>
    <row r="44" spans="2:5">
      <c r="B44" s="1">
        <f t="shared" si="3"/>
        <v>14834.152599098245</v>
      </c>
      <c r="C44" s="1">
        <f t="shared" si="0"/>
        <v>2527.9502654084599</v>
      </c>
      <c r="D44" s="1">
        <f t="shared" si="1"/>
        <v>741.70762995491225</v>
      </c>
      <c r="E44" s="1">
        <f t="shared" si="2"/>
        <v>3269.6578953633721</v>
      </c>
    </row>
    <row r="45" spans="2:5">
      <c r="B45" s="1">
        <f t="shared" si="3"/>
        <v>15975.24126056734</v>
      </c>
      <c r="C45" s="1">
        <f t="shared" si="0"/>
        <v>2347.3823893078556</v>
      </c>
      <c r="D45" s="1">
        <f t="shared" si="1"/>
        <v>798.76206302836704</v>
      </c>
      <c r="E45" s="1">
        <f t="shared" si="2"/>
        <v>3146.1444523362225</v>
      </c>
    </row>
    <row r="46" spans="2:5">
      <c r="B46" s="1">
        <f t="shared" si="3"/>
        <v>17116.329922036435</v>
      </c>
      <c r="C46" s="1">
        <f t="shared" si="0"/>
        <v>2190.8902300206651</v>
      </c>
      <c r="D46" s="1">
        <f t="shared" si="1"/>
        <v>855.81649610182183</v>
      </c>
      <c r="E46" s="1">
        <f t="shared" si="2"/>
        <v>3046.706726122487</v>
      </c>
    </row>
    <row r="47" spans="2:5">
      <c r="B47" s="1">
        <f t="shared" si="3"/>
        <v>18257.418583505532</v>
      </c>
      <c r="C47" s="1">
        <f t="shared" si="0"/>
        <v>2053.9595906443733</v>
      </c>
      <c r="D47" s="1">
        <f t="shared" si="1"/>
        <v>912.87092917527661</v>
      </c>
      <c r="E47" s="1">
        <f t="shared" si="2"/>
        <v>2966.8305198196499</v>
      </c>
    </row>
    <row r="48" spans="2:5">
      <c r="B48" s="1">
        <f t="shared" si="3"/>
        <v>19398.507244974629</v>
      </c>
      <c r="C48" s="1">
        <f t="shared" si="0"/>
        <v>1933.1384382535277</v>
      </c>
      <c r="D48" s="1">
        <f t="shared" si="1"/>
        <v>969.92536224873152</v>
      </c>
      <c r="E48" s="1">
        <f t="shared" si="2"/>
        <v>2903.0638005022593</v>
      </c>
    </row>
    <row r="49" spans="2:5">
      <c r="B49" s="1">
        <f t="shared" si="3"/>
        <v>20539.595906443727</v>
      </c>
      <c r="C49" s="1">
        <f t="shared" si="0"/>
        <v>1825.7418583505539</v>
      </c>
      <c r="D49" s="1">
        <f t="shared" si="1"/>
        <v>1026.9797953221864</v>
      </c>
      <c r="E49" s="1">
        <f t="shared" si="2"/>
        <v>2852.7216536727401</v>
      </c>
    </row>
    <row r="50" spans="2:5">
      <c r="B50" s="1">
        <f t="shared" si="3"/>
        <v>21680.684567912824</v>
      </c>
      <c r="C50" s="1">
        <f t="shared" si="0"/>
        <v>1729.6501815952615</v>
      </c>
      <c r="D50" s="1">
        <f t="shared" si="1"/>
        <v>1084.0342283956413</v>
      </c>
      <c r="E50" s="1">
        <f t="shared" si="2"/>
        <v>2813.6844099909031</v>
      </c>
    </row>
    <row r="51" spans="2:5">
      <c r="B51" s="1">
        <f t="shared" si="3"/>
        <v>22821.773229381921</v>
      </c>
      <c r="C51" s="1">
        <f t="shared" si="0"/>
        <v>1643.1676725154985</v>
      </c>
      <c r="D51" s="1">
        <f t="shared" si="1"/>
        <v>1141.088661469096</v>
      </c>
      <c r="E51" s="1">
        <f t="shared" si="2"/>
        <v>2784.2563339845947</v>
      </c>
    </row>
    <row r="52" spans="2:5">
      <c r="B52" s="1">
        <f t="shared" si="3"/>
        <v>23962.861890851018</v>
      </c>
      <c r="C52" s="1">
        <f t="shared" si="0"/>
        <v>1564.9215928719032</v>
      </c>
      <c r="D52" s="1">
        <f t="shared" si="1"/>
        <v>1198.1430945425509</v>
      </c>
      <c r="E52" s="1">
        <f t="shared" si="2"/>
        <v>2763.0646874144541</v>
      </c>
    </row>
    <row r="53" spans="2:5">
      <c r="B53" s="1">
        <f t="shared" si="3"/>
        <v>25103.950552320115</v>
      </c>
      <c r="C53" s="1">
        <f t="shared" si="0"/>
        <v>1493.7887931959076</v>
      </c>
      <c r="D53" s="1">
        <f t="shared" si="1"/>
        <v>1255.1975276160058</v>
      </c>
      <c r="E53" s="1">
        <f t="shared" si="2"/>
        <v>2748.9863208119132</v>
      </c>
    </row>
    <row r="54" spans="2:5">
      <c r="B54" s="1">
        <f t="shared" si="3"/>
        <v>26245.039213789212</v>
      </c>
      <c r="C54" s="1">
        <f t="shared" si="0"/>
        <v>1428.8414543613028</v>
      </c>
      <c r="D54" s="1">
        <f t="shared" si="1"/>
        <v>1312.2519606894607</v>
      </c>
      <c r="E54" s="1">
        <f t="shared" si="2"/>
        <v>2741.0934150507637</v>
      </c>
    </row>
    <row r="55" spans="2:5">
      <c r="B55" s="1">
        <f t="shared" si="3"/>
        <v>27386.127875258309</v>
      </c>
      <c r="C55" s="1">
        <f t="shared" si="0"/>
        <v>1369.3063937629151</v>
      </c>
      <c r="D55" s="1">
        <f t="shared" si="1"/>
        <v>1369.3063937629156</v>
      </c>
      <c r="E55" s="1">
        <f t="shared" si="2"/>
        <v>2738.6127875258308</v>
      </c>
    </row>
    <row r="56" spans="2:5">
      <c r="B56" s="1">
        <f t="shared" si="3"/>
        <v>28527.216536727406</v>
      </c>
      <c r="C56" s="1">
        <f t="shared" si="0"/>
        <v>1314.5341380123984</v>
      </c>
      <c r="D56" s="1">
        <f t="shared" si="1"/>
        <v>1426.3608268363705</v>
      </c>
      <c r="E56" s="1">
        <f t="shared" si="2"/>
        <v>2740.8949648487687</v>
      </c>
    </row>
    <row r="57" spans="2:5">
      <c r="B57" s="1">
        <f t="shared" si="3"/>
        <v>29668.305198196504</v>
      </c>
      <c r="C57" s="1">
        <f t="shared" si="0"/>
        <v>1263.9751327042293</v>
      </c>
      <c r="D57" s="1">
        <f t="shared" si="1"/>
        <v>1483.4152599098252</v>
      </c>
      <c r="E57" s="1">
        <f t="shared" si="2"/>
        <v>2747.3903926140547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EOQ Model - Shoelaces</vt:lpstr>
      <vt:lpstr>Cost vs Quantity Graph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Camacho</dc:creator>
  <cp:lastModifiedBy>Aaron Camacho</cp:lastModifiedBy>
  <dcterms:created xsi:type="dcterms:W3CDTF">2014-01-20T17:10:11Z</dcterms:created>
  <dcterms:modified xsi:type="dcterms:W3CDTF">2014-02-08T00:34:42Z</dcterms:modified>
</cp:coreProperties>
</file>