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/>
  </bookViews>
  <sheets>
    <sheet name="Breakeven Analysis" sheetId="4" r:id="rId1"/>
    <sheet name="Breakeven Analysis Graph" sheetId="5" r:id="rId2"/>
    <sheet name="Option Analysis &amp; Comparison" sheetId="6" r:id="rId3"/>
  </sheets>
  <definedNames>
    <definedName name="solver_adj" localSheetId="0" hidden="1">'Breakeven Analysis'!$B$15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'Breakeven Analysis'!$B$24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'Breakeven Analysis'!$B$24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'Breakeven Analysis'!$D$24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9" i="4" l="1"/>
  <c r="B28" i="4"/>
  <c r="B24" i="4"/>
  <c r="B18" i="4"/>
  <c r="A2" i="4"/>
  <c r="B19" i="4"/>
  <c r="B20" i="4"/>
  <c r="D29" i="4"/>
  <c r="D28" i="4"/>
  <c r="D27" i="4"/>
  <c r="C29" i="4"/>
  <c r="C28" i="4"/>
  <c r="C27" i="4"/>
  <c r="B29" i="4"/>
  <c r="B27" i="4"/>
  <c r="D24" i="4"/>
  <c r="C24" i="4"/>
  <c r="D23" i="4"/>
  <c r="C23" i="4"/>
  <c r="B23" i="4"/>
  <c r="A22" i="4"/>
  <c r="C20" i="4"/>
  <c r="A20" i="4"/>
  <c r="C19" i="4"/>
  <c r="A19" i="4"/>
  <c r="C18" i="4"/>
  <c r="A18" i="4"/>
</calcChain>
</file>

<file path=xl/comments1.xml><?xml version="1.0" encoding="utf-8"?>
<comments xmlns="http://schemas.openxmlformats.org/spreadsheetml/2006/main">
  <authors>
    <author>Aaron Camacho</author>
  </authors>
  <commentList>
    <comment ref="A10" authorId="0">
      <text>
        <r>
          <rPr>
            <sz val="9"/>
            <color indexed="81"/>
            <rFont val="Calibri"/>
            <family val="2"/>
          </rPr>
          <t>Breakeven Analysis: Submodel =  0; Problem size @  1 by 3</t>
        </r>
      </text>
    </comment>
  </commentList>
</comments>
</file>

<file path=xl/sharedStrings.xml><?xml version="1.0" encoding="utf-8"?>
<sst xmlns="http://schemas.openxmlformats.org/spreadsheetml/2006/main" count="31" uniqueCount="28">
  <si>
    <t>Breakeven Analysis</t>
  </si>
  <si>
    <t>Cost-volume analysis</t>
  </si>
  <si>
    <t>Data</t>
  </si>
  <si>
    <t>Fixed cost</t>
  </si>
  <si>
    <t>Variable cost</t>
  </si>
  <si>
    <t>Volume(optional)</t>
  </si>
  <si>
    <t>Breakeven points</t>
  </si>
  <si>
    <t>Units</t>
  </si>
  <si>
    <t>Dollars</t>
  </si>
  <si>
    <t>Total cost</t>
  </si>
  <si>
    <t>Graph</t>
  </si>
  <si>
    <t xml:space="preserve"> </t>
  </si>
  <si>
    <t>Rondition</t>
  </si>
  <si>
    <t>Purchase New</t>
  </si>
  <si>
    <t>Outsource</t>
  </si>
  <si>
    <t>Intersection Point</t>
  </si>
  <si>
    <t>Recondition</t>
  </si>
  <si>
    <t xml:space="preserve">Total Cost </t>
  </si>
  <si>
    <t>0 to 75,000</t>
  </si>
  <si>
    <t>75,001 to 350,000</t>
  </si>
  <si>
    <t>350,001 &amp; Up</t>
  </si>
  <si>
    <t xml:space="preserve">Option Selction </t>
  </si>
  <si>
    <t xml:space="preserve">Option </t>
  </si>
  <si>
    <t>* Best option is depedant on volume</t>
  </si>
  <si>
    <t>Volume - Units</t>
  </si>
  <si>
    <t>0 to 25</t>
  </si>
  <si>
    <t>300 &amp; UP</t>
  </si>
  <si>
    <t>26 to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</si>
</sst>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FF"/>
      <name val="Calibri"/>
      <scheme val="minor"/>
    </font>
    <font>
      <b/>
      <sz val="15"/>
      <color rgb="FF1F497D"/>
      <name val="Calibri"/>
      <scheme val="minor"/>
    </font>
    <font>
      <b/>
      <sz val="13"/>
      <color rgb="FF1F497D"/>
      <name val="Calibri"/>
      <scheme val="minor"/>
    </font>
    <font>
      <sz val="9"/>
      <color indexed="81"/>
      <name val="Calibri"/>
      <family val="2"/>
    </font>
    <font>
      <b/>
      <sz val="11"/>
      <color rgb="FFFF6600"/>
      <name val="Calibri"/>
      <scheme val="minor"/>
    </font>
    <font>
      <b/>
      <sz val="11"/>
      <color rgb="FF3F3F3F"/>
      <name val="Calibri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1"/>
      <name val="Calibri"/>
      <scheme val="minor"/>
    </font>
    <font>
      <i/>
      <sz val="12"/>
      <color theme="0"/>
      <name val="Calibri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8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2" fillId="2" borderId="1" xfId="0" applyFont="1" applyFill="1" applyBorder="1"/>
    <xf numFmtId="0" fontId="2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0" borderId="5" xfId="0" applyFont="1" applyBorder="1"/>
    <xf numFmtId="0" fontId="2" fillId="2" borderId="6" xfId="0" applyFont="1" applyFill="1" applyBorder="1"/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2" fillId="2" borderId="9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8" fillId="0" borderId="0" xfId="0" applyFont="1"/>
    <xf numFmtId="0" fontId="8" fillId="3" borderId="1" xfId="0" applyFont="1" applyFill="1" applyBorder="1"/>
    <xf numFmtId="0" fontId="8" fillId="3" borderId="15" xfId="0" applyFont="1" applyFill="1" applyBorder="1"/>
    <xf numFmtId="0" fontId="8" fillId="3" borderId="16" xfId="0" applyFont="1" applyFill="1" applyBorder="1"/>
    <xf numFmtId="0" fontId="8" fillId="3" borderId="3" xfId="0" applyFont="1" applyFill="1" applyBorder="1"/>
    <xf numFmtId="0" fontId="8" fillId="3" borderId="17" xfId="0" applyFont="1" applyFill="1" applyBorder="1"/>
    <xf numFmtId="44" fontId="8" fillId="3" borderId="9" xfId="1" applyFont="1" applyFill="1" applyBorder="1"/>
    <xf numFmtId="0" fontId="8" fillId="3" borderId="4" xfId="0" applyFont="1" applyFill="1" applyBorder="1"/>
    <xf numFmtId="0" fontId="8" fillId="3" borderId="6" xfId="0" applyFont="1" applyFill="1" applyBorder="1"/>
    <xf numFmtId="44" fontId="8" fillId="3" borderId="14" xfId="1" applyFont="1" applyFill="1" applyBorder="1"/>
    <xf numFmtId="0" fontId="9" fillId="0" borderId="0" xfId="0" applyFont="1"/>
    <xf numFmtId="0" fontId="10" fillId="0" borderId="0" xfId="0" applyFont="1"/>
    <xf numFmtId="14" fontId="9" fillId="0" borderId="0" xfId="0" applyNumberFormat="1" applyFont="1"/>
    <xf numFmtId="43" fontId="2" fillId="0" borderId="0" xfId="1" applyNumberFormat="1" applyFont="1"/>
    <xf numFmtId="0" fontId="0" fillId="0" borderId="1" xfId="0" applyFont="1" applyBorder="1"/>
    <xf numFmtId="0" fontId="0" fillId="0" borderId="15" xfId="0" applyFont="1" applyBorder="1"/>
    <xf numFmtId="0" fontId="0" fillId="0" borderId="6" xfId="0" applyFont="1" applyBorder="1"/>
    <xf numFmtId="0" fontId="0" fillId="0" borderId="17" xfId="0" applyFont="1" applyBorder="1"/>
    <xf numFmtId="44" fontId="0" fillId="0" borderId="9" xfId="1" applyFont="1" applyBorder="1" applyAlignment="1">
      <alignment vertical="center"/>
    </xf>
    <xf numFmtId="44" fontId="0" fillId="0" borderId="14" xfId="1" applyFont="1" applyBorder="1" applyAlignment="1">
      <alignment vertical="center"/>
    </xf>
    <xf numFmtId="0" fontId="0" fillId="4" borderId="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13" fillId="5" borderId="16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0" fontId="14" fillId="6" borderId="19" xfId="0" applyFont="1" applyFill="1" applyBorder="1" applyAlignment="1">
      <alignment horizontal="center"/>
    </xf>
    <xf numFmtId="0" fontId="14" fillId="6" borderId="20" xfId="0" applyFont="1" applyFill="1" applyBorder="1" applyAlignment="1">
      <alignment horizontal="center"/>
    </xf>
  </cellXfs>
  <cellStyles count="2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1">
    <dxf>
      <font>
        <color theme="1"/>
      </font>
      <fill>
        <patternFill patternType="solid">
          <fgColor indexed="64"/>
          <bgColor theme="4" tint="0.5999938962981048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Cost-volume analysis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'Breakeven Analysis'!$B$27</c:f>
              <c:strCache>
                <c:ptCount val="1"/>
                <c:pt idx="0">
                  <c:v>Rondition</c:v>
                </c:pt>
              </c:strCache>
            </c:strRef>
          </c:tx>
          <c:xVal>
            <c:numRef>
              <c:f>'Breakeven Analysis'!$A$28:$A$29</c:f>
              <c:numCache>
                <c:formatCode>General</c:formatCode>
                <c:ptCount val="2"/>
                <c:pt idx="0">
                  <c:v>0.0</c:v>
                </c:pt>
                <c:pt idx="1">
                  <c:v>600.0</c:v>
                </c:pt>
              </c:numCache>
            </c:numRef>
          </c:xVal>
          <c:yVal>
            <c:numRef>
              <c:f>'Breakeven Analysis'!$B$28:$B$29</c:f>
              <c:numCache>
                <c:formatCode>General</c:formatCode>
                <c:ptCount val="2"/>
                <c:pt idx="0">
                  <c:v>50000.0</c:v>
                </c:pt>
                <c:pt idx="1">
                  <c:v>650000.0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'Breakeven Analysis'!$C$27</c:f>
              <c:strCache>
                <c:ptCount val="1"/>
                <c:pt idx="0">
                  <c:v>Purchase New</c:v>
                </c:pt>
              </c:strCache>
            </c:strRef>
          </c:tx>
          <c:dLbls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'Breakeven Analysis'!$A$28:$A$29</c:f>
              <c:numCache>
                <c:formatCode>General</c:formatCode>
                <c:ptCount val="2"/>
                <c:pt idx="0">
                  <c:v>0.0</c:v>
                </c:pt>
                <c:pt idx="1">
                  <c:v>600.0</c:v>
                </c:pt>
              </c:numCache>
            </c:numRef>
          </c:xVal>
          <c:yVal>
            <c:numRef>
              <c:f>'Breakeven Analysis'!$C$28:$C$29</c:f>
              <c:numCache>
                <c:formatCode>General</c:formatCode>
                <c:ptCount val="2"/>
                <c:pt idx="0">
                  <c:v>200000.0</c:v>
                </c:pt>
                <c:pt idx="1">
                  <c:v>500000.0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'Breakeven Analysis'!$D$27</c:f>
              <c:strCache>
                <c:ptCount val="1"/>
                <c:pt idx="0">
                  <c:v>Outsource</c:v>
                </c:pt>
              </c:strCache>
            </c:strRef>
          </c:tx>
          <c:xVal>
            <c:numRef>
              <c:f>'Breakeven Analysis'!$A$28:$A$29</c:f>
              <c:numCache>
                <c:formatCode>General</c:formatCode>
                <c:ptCount val="2"/>
                <c:pt idx="0">
                  <c:v>0.0</c:v>
                </c:pt>
                <c:pt idx="1">
                  <c:v>600.0</c:v>
                </c:pt>
              </c:numCache>
            </c:numRef>
          </c:xVal>
          <c:yVal>
            <c:numRef>
              <c:f>'Breakeven Analysis'!$D$28:$D$29</c:f>
              <c:numCache>
                <c:formatCode>General</c:formatCode>
                <c:ptCount val="2"/>
                <c:pt idx="0">
                  <c:v>0.0</c:v>
                </c:pt>
                <c:pt idx="1">
                  <c:v>1.8E6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85448"/>
        <c:axId val="2096001560"/>
      </c:scatterChart>
      <c:valAx>
        <c:axId val="20959854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001560"/>
        <c:crosses val="autoZero"/>
        <c:crossBetween val="midCat"/>
      </c:valAx>
      <c:valAx>
        <c:axId val="2096001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9854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165100</xdr:rowOff>
    </xdr:from>
    <xdr:to>
      <xdr:col>1</xdr:col>
      <xdr:colOff>1016000</xdr:colOff>
      <xdr:row>8</xdr:row>
      <xdr:rowOff>25400</xdr:rowOff>
    </xdr:to>
    <xdr:sp macro="" textlink="">
      <xdr:nvSpPr>
        <xdr:cNvPr id="2" name="messageTextbox"/>
        <xdr:cNvSpPr txBox="1"/>
      </xdr:nvSpPr>
      <xdr:spPr>
        <a:xfrm>
          <a:off x="203200" y="939800"/>
          <a:ext cx="2540000" cy="571500"/>
        </a:xfrm>
        <a:prstGeom prst="rect">
          <a:avLst/>
        </a:prstGeom>
        <a:solidFill>
          <a:srgbClr val="FFEB9C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latin typeface="Arial"/>
            </a:rPr>
            <a:t>Enter the fixed and variable costs for the options in the data area. You may enter a volume at which to perform a volume analysis.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628" cy="58252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D5" sqref="D5"/>
    </sheetView>
  </sheetViews>
  <sheetFormatPr baseColWidth="10" defaultRowHeight="14" x14ac:dyDescent="0"/>
  <cols>
    <col min="1" max="1" width="22.6640625" style="1" bestFit="1" customWidth="1"/>
    <col min="2" max="2" width="15" style="1" bestFit="1" customWidth="1"/>
    <col min="3" max="3" width="20.1640625" style="1" bestFit="1" customWidth="1"/>
    <col min="4" max="4" width="15" style="1" bestFit="1" customWidth="1"/>
    <col min="5" max="5" width="14.5" style="1" bestFit="1" customWidth="1"/>
    <col min="6" max="6" width="10.83203125" style="1"/>
    <col min="7" max="7" width="14.83203125" style="1" bestFit="1" customWidth="1"/>
    <col min="8" max="8" width="11.83203125" style="1" bestFit="1" customWidth="1"/>
    <col min="9" max="10" width="11.6640625" style="1" bestFit="1" customWidth="1"/>
    <col min="11" max="16384" width="10.83203125" style="1"/>
  </cols>
  <sheetData>
    <row r="1" spans="1:8">
      <c r="A1" s="28" t="s">
        <v>11</v>
      </c>
    </row>
    <row r="2" spans="1:8">
      <c r="A2" s="30">
        <f ca="1">NOW()</f>
        <v>41673.864140046295</v>
      </c>
    </row>
    <row r="4" spans="1:8" ht="19">
      <c r="A4" s="3" t="s">
        <v>0</v>
      </c>
      <c r="B4" s="4"/>
      <c r="C4" s="4" t="s">
        <v>1</v>
      </c>
      <c r="D4" s="4"/>
    </row>
    <row r="5" spans="1:8">
      <c r="A5" s="2"/>
      <c r="B5" s="2"/>
    </row>
    <row r="6" spans="1:8">
      <c r="A6" s="2"/>
      <c r="B6" s="2"/>
    </row>
    <row r="7" spans="1:8">
      <c r="F7" s="31"/>
      <c r="G7" s="31"/>
      <c r="H7" s="31"/>
    </row>
    <row r="10" spans="1:8" ht="15" thickBot="1">
      <c r="A10" s="5" t="s">
        <v>2</v>
      </c>
    </row>
    <row r="11" spans="1:8">
      <c r="A11" s="7"/>
      <c r="B11" s="8" t="s">
        <v>12</v>
      </c>
      <c r="C11" s="8" t="s">
        <v>13</v>
      </c>
      <c r="D11" s="9" t="s">
        <v>14</v>
      </c>
    </row>
    <row r="12" spans="1:8">
      <c r="A12" s="10" t="s">
        <v>3</v>
      </c>
      <c r="B12" s="6">
        <v>50000</v>
      </c>
      <c r="C12" s="6">
        <v>200000</v>
      </c>
      <c r="D12" s="11">
        <v>0</v>
      </c>
    </row>
    <row r="13" spans="1:8">
      <c r="A13" s="10" t="s">
        <v>4</v>
      </c>
      <c r="B13" s="6">
        <v>1000</v>
      </c>
      <c r="C13" s="6">
        <v>500</v>
      </c>
      <c r="D13" s="11">
        <v>3000</v>
      </c>
    </row>
    <row r="14" spans="1:8">
      <c r="A14" s="10"/>
      <c r="B14" s="12"/>
      <c r="C14" s="12"/>
      <c r="D14" s="13"/>
    </row>
    <row r="15" spans="1:8" ht="15" thickBot="1">
      <c r="A15" s="14" t="s">
        <v>5</v>
      </c>
      <c r="B15" s="15">
        <v>300000</v>
      </c>
      <c r="C15" s="16"/>
      <c r="D15" s="17"/>
    </row>
    <row r="17" spans="1:5" ht="15" thickBot="1">
      <c r="A17" s="18" t="s">
        <v>6</v>
      </c>
      <c r="B17" s="1" t="s">
        <v>7</v>
      </c>
      <c r="C17" s="1" t="s">
        <v>8</v>
      </c>
    </row>
    <row r="18" spans="1:5">
      <c r="A18" s="21" t="str">
        <f>CONCATENATE(B11," vs. ",C11)</f>
        <v>Rondition vs. Purchase New</v>
      </c>
      <c r="B18" s="22">
        <f>(B12-C12)/(C13-B13)</f>
        <v>300</v>
      </c>
      <c r="C18" s="22">
        <f>B12+B13*B18</f>
        <v>350000</v>
      </c>
      <c r="D18" s="25"/>
    </row>
    <row r="19" spans="1:5">
      <c r="A19" s="20" t="str">
        <f>CONCATENATE(B11," vs. ",D11)</f>
        <v>Rondition vs. Outsource</v>
      </c>
      <c r="B19" s="19">
        <f>(B12-D12)/(D13-B13)</f>
        <v>25</v>
      </c>
      <c r="C19" s="19">
        <f>B12+B13*B19</f>
        <v>75000</v>
      </c>
      <c r="D19" s="26"/>
    </row>
    <row r="20" spans="1:5">
      <c r="A20" s="20" t="str">
        <f>CONCATENATE(C11," vs. ",D11)</f>
        <v>Purchase New vs. Outsource</v>
      </c>
      <c r="B20" s="19">
        <f>(C12-D12)/(D13-C13)</f>
        <v>80</v>
      </c>
      <c r="C20" s="19">
        <f>C12+C13*B20</f>
        <v>240000</v>
      </c>
      <c r="D20" s="26"/>
    </row>
    <row r="21" spans="1:5">
      <c r="A21" s="20"/>
      <c r="B21" s="19"/>
      <c r="C21" s="19"/>
      <c r="D21" s="26"/>
    </row>
    <row r="22" spans="1:5">
      <c r="A22" s="20" t="str">
        <f>CONCATENATE("Volume analysis @", +B15, " units")</f>
        <v>Volume analysis @300000 units</v>
      </c>
      <c r="B22" s="19"/>
      <c r="C22" s="19"/>
      <c r="D22" s="26"/>
    </row>
    <row r="23" spans="1:5">
      <c r="A23" s="20"/>
      <c r="B23" s="19" t="str">
        <f>B11</f>
        <v>Rondition</v>
      </c>
      <c r="C23" s="19" t="str">
        <f>C11</f>
        <v>Purchase New</v>
      </c>
      <c r="D23" s="26" t="str">
        <f>D11</f>
        <v>Outsource</v>
      </c>
    </row>
    <row r="24" spans="1:5" ht="15" thickBot="1">
      <c r="A24" s="23" t="s">
        <v>9</v>
      </c>
      <c r="B24" s="24">
        <f>B12+B13*$B$15</f>
        <v>300050000</v>
      </c>
      <c r="C24" s="24">
        <f>C12+C13*$B$15</f>
        <v>150200000</v>
      </c>
      <c r="D24" s="27">
        <f>D12+D13*$B$15</f>
        <v>900000000</v>
      </c>
    </row>
    <row r="26" spans="1:5">
      <c r="A26" s="29" t="s">
        <v>10</v>
      </c>
    </row>
    <row r="27" spans="1:5">
      <c r="A27" s="1" t="s">
        <v>7</v>
      </c>
      <c r="B27" s="1" t="str">
        <f>B11</f>
        <v>Rondition</v>
      </c>
      <c r="C27" s="1" t="str">
        <f>C11</f>
        <v>Purchase New</v>
      </c>
      <c r="D27" s="1" t="str">
        <f>D11</f>
        <v>Outsource</v>
      </c>
      <c r="E27" s="1" t="s">
        <v>15</v>
      </c>
    </row>
    <row r="28" spans="1:5">
      <c r="A28" s="1">
        <v>0</v>
      </c>
      <c r="B28" s="1">
        <f>B12+B13*$A$28</f>
        <v>50000</v>
      </c>
      <c r="C28" s="1">
        <f>C12+C13*$A$28</f>
        <v>200000</v>
      </c>
      <c r="D28" s="1">
        <f>D12+D13*$A$28</f>
        <v>0</v>
      </c>
    </row>
    <row r="29" spans="1:5">
      <c r="A29" s="1">
        <f>2*MAX(B18:B20)</f>
        <v>600</v>
      </c>
      <c r="B29" s="1">
        <f>B12+B13*$A$29</f>
        <v>650000</v>
      </c>
      <c r="C29" s="1">
        <f>C12+C13*$A$29</f>
        <v>500000</v>
      </c>
      <c r="D29" s="1">
        <f>D12+D13*$A$29</f>
        <v>1800000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opLeftCell="A3" workbookViewId="0">
      <selection activeCell="F33" sqref="F33"/>
    </sheetView>
  </sheetViews>
  <sheetFormatPr baseColWidth="10" defaultRowHeight="15" x14ac:dyDescent="0"/>
  <cols>
    <col min="2" max="2" width="3.33203125" customWidth="1"/>
    <col min="3" max="3" width="13.33203125" bestFit="1" customWidth="1"/>
    <col min="5" max="5" width="17.1640625" bestFit="1" customWidth="1"/>
    <col min="6" max="6" width="13.6640625" bestFit="1" customWidth="1"/>
    <col min="7" max="7" width="3.5" customWidth="1"/>
  </cols>
  <sheetData>
    <row r="2" spans="2:7" ht="16" thickBot="1"/>
    <row r="3" spans="2:7" ht="16" thickBot="1">
      <c r="B3" s="38"/>
      <c r="C3" s="39"/>
      <c r="D3" s="39"/>
      <c r="E3" s="39"/>
      <c r="F3" s="39"/>
      <c r="G3" s="40"/>
    </row>
    <row r="4" spans="2:7" ht="30">
      <c r="B4" s="41"/>
      <c r="C4" s="47" t="s">
        <v>21</v>
      </c>
      <c r="D4" s="48"/>
      <c r="E4" s="48"/>
      <c r="F4" s="49"/>
      <c r="G4" s="42"/>
    </row>
    <row r="5" spans="2:7">
      <c r="B5" s="41"/>
      <c r="C5" s="33" t="s">
        <v>22</v>
      </c>
      <c r="D5" s="32" t="s">
        <v>14</v>
      </c>
      <c r="E5" s="32" t="s">
        <v>16</v>
      </c>
      <c r="F5" s="34" t="s">
        <v>13</v>
      </c>
      <c r="G5" s="42"/>
    </row>
    <row r="6" spans="2:7">
      <c r="B6" s="41"/>
      <c r="C6" s="33" t="s">
        <v>17</v>
      </c>
      <c r="D6" s="32" t="s">
        <v>18</v>
      </c>
      <c r="E6" s="32" t="s">
        <v>19</v>
      </c>
      <c r="F6" s="34" t="s">
        <v>20</v>
      </c>
      <c r="G6" s="42"/>
    </row>
    <row r="7" spans="2:7" ht="16" thickBot="1">
      <c r="B7" s="41"/>
      <c r="C7" s="35" t="s">
        <v>24</v>
      </c>
      <c r="D7" s="36" t="s">
        <v>25</v>
      </c>
      <c r="E7" s="36" t="s">
        <v>27</v>
      </c>
      <c r="F7" s="37" t="s">
        <v>26</v>
      </c>
      <c r="G7" s="42"/>
    </row>
    <row r="8" spans="2:7" ht="16" thickBot="1">
      <c r="B8" s="41"/>
      <c r="C8" s="43"/>
      <c r="D8" s="43"/>
      <c r="E8" s="43"/>
      <c r="F8" s="43"/>
      <c r="G8" s="42"/>
    </row>
    <row r="9" spans="2:7" ht="16" thickBot="1">
      <c r="B9" s="41"/>
      <c r="C9" s="50" t="s">
        <v>23</v>
      </c>
      <c r="D9" s="51"/>
      <c r="E9" s="51"/>
      <c r="F9" s="52"/>
      <c r="G9" s="42"/>
    </row>
    <row r="10" spans="2:7" ht="16" thickBot="1">
      <c r="B10" s="44"/>
      <c r="C10" s="45"/>
      <c r="D10" s="45"/>
      <c r="E10" s="45"/>
      <c r="F10" s="45"/>
      <c r="G10" s="46"/>
    </row>
  </sheetData>
  <mergeCells count="2">
    <mergeCell ref="C4:F4"/>
    <mergeCell ref="C9:F9"/>
  </mergeCells>
  <phoneticPr fontId="15" type="noConversion"/>
  <conditionalFormatting sqref="C5:F7">
    <cfRule type="expression" dxfId="0" priority="1">
      <formula>MOD(ROW(),2)=1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Breakeven Analysis</vt:lpstr>
      <vt:lpstr>Option Analysis &amp; Comparison</vt:lpstr>
      <vt:lpstr>Breakeven Analysis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Camacho</dc:creator>
  <cp:lastModifiedBy>Aaron Camacho</cp:lastModifiedBy>
  <cp:lastPrinted>2014-01-24T21:02:24Z</cp:lastPrinted>
  <dcterms:created xsi:type="dcterms:W3CDTF">2014-01-24T19:10:42Z</dcterms:created>
  <dcterms:modified xsi:type="dcterms:W3CDTF">2014-02-04T03:51:17Z</dcterms:modified>
</cp:coreProperties>
</file>