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8625" yWindow="1575" windowWidth="19440" windowHeight="12240" tabRatio="500"/>
  </bookViews>
  <sheets>
    <sheet name="DAT3" sheetId="5" r:id="rId1"/>
  </sheets>
  <externalReferences>
    <externalReference r:id="rId2"/>
  </externalReferences>
  <definedNames>
    <definedName name="_xlnm.Print_Area" localSheetId="0">'DAT3'!$A$1:$N$80</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L65" i="5" l="1"/>
  <c r="L63" i="5"/>
  <c r="L57" i="5"/>
  <c r="L55" i="5"/>
  <c r="O17" i="5"/>
  <c r="O15" i="5"/>
  <c r="O9" i="5"/>
  <c r="O7" i="5"/>
  <c r="A2" i="5" l="1"/>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K74" i="5"/>
  <c r="K70" i="5"/>
  <c r="K66" i="5"/>
  <c r="K62" i="5"/>
  <c r="K58" i="5"/>
  <c r="K54" i="5"/>
  <c r="N50" i="5"/>
  <c r="N46" i="5"/>
  <c r="N42" i="5"/>
  <c r="N38" i="5"/>
  <c r="N34" i="5"/>
  <c r="N30" i="5"/>
  <c r="N26" i="5"/>
  <c r="N22" i="5"/>
  <c r="N18" i="5"/>
  <c r="N14" i="5"/>
  <c r="N10" i="5"/>
  <c r="N6" i="5"/>
  <c r="G71" i="5"/>
  <c r="G63" i="5"/>
  <c r="G55" i="5"/>
  <c r="J47" i="5"/>
  <c r="J15" i="5"/>
  <c r="I73" i="5"/>
  <c r="I69" i="5"/>
  <c r="I65" i="5"/>
  <c r="I61" i="5"/>
  <c r="I57" i="5"/>
  <c r="I53" i="5"/>
  <c r="L49" i="5"/>
  <c r="L41" i="5"/>
  <c r="J39" i="5" s="1"/>
  <c r="L33" i="5"/>
  <c r="J31" i="5" s="1"/>
  <c r="L25" i="5"/>
  <c r="J23" i="5" s="1"/>
  <c r="L17" i="5"/>
  <c r="L9" i="5"/>
  <c r="J7" i="5" s="1"/>
  <c r="F39" i="5"/>
  <c r="H114"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O41" i="5" l="1"/>
  <c r="O39" i="5"/>
  <c r="O31" i="5"/>
  <c r="O33" i="5"/>
  <c r="D63" i="5"/>
  <c r="D65" i="5" s="1"/>
  <c r="G39" i="5"/>
  <c r="G41" i="5" s="1"/>
  <c r="G15" i="5"/>
  <c r="G17" i="5" s="1"/>
  <c r="D27" i="5" l="1"/>
  <c r="A45" i="5" s="1"/>
  <c r="A47" i="5" s="1"/>
</calcChain>
</file>

<file path=xl/sharedStrings.xml><?xml version="1.0" encoding="utf-8"?>
<sst xmlns="http://schemas.openxmlformats.org/spreadsheetml/2006/main" count="64" uniqueCount="28">
  <si>
    <t>Problem Data</t>
  </si>
  <si>
    <t>max</t>
  </si>
  <si>
    <t>nodes</t>
  </si>
  <si>
    <t>Node</t>
  </si>
  <si>
    <t>Parnt</t>
  </si>
  <si>
    <t>Name</t>
  </si>
  <si>
    <t>Chldrn</t>
  </si>
  <si>
    <t>Decision</t>
  </si>
  <si>
    <t>Ch #</t>
  </si>
  <si>
    <t>Prob</t>
  </si>
  <si>
    <t>Profit</t>
  </si>
  <si>
    <t>Created by Excel OM/QM</t>
  </si>
  <si>
    <t>Data row</t>
  </si>
  <si>
    <t>Problem title</t>
  </si>
  <si>
    <t>Unfavorable</t>
  </si>
  <si>
    <t>Do Nothing</t>
  </si>
  <si>
    <t>Positive</t>
  </si>
  <si>
    <t xml:space="preserve">Negative </t>
  </si>
  <si>
    <t>Conduct 
Survey</t>
  </si>
  <si>
    <t>Favorable</t>
  </si>
  <si>
    <t>Auburn
Mall</t>
  </si>
  <si>
    <t xml:space="preserve">Do Not
Conduct
Survey </t>
  </si>
  <si>
    <t>Stand 
Alone 
Store</t>
  </si>
  <si>
    <t>Auburn 
Mall</t>
  </si>
  <si>
    <t>UnFavorable</t>
  </si>
  <si>
    <t>Stand 
Alone
Store</t>
  </si>
  <si>
    <t xml:space="preserve">Favorable </t>
  </si>
  <si>
    <t xml:space="preserve">Gross  Income  % Range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</si>
</sst>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7" x14ac:knownFonts="1">
    <font>
      <sz val="12"/>
      <color theme="1"/>
      <name val="Calibri"/>
      <family val="2"/>
      <scheme val="minor"/>
    </font>
    <font>
      <sz val="12"/>
      <color theme="1"/>
      <name val="Calibri"/>
      <family val="2"/>
      <scheme val="minor"/>
    </font>
    <font>
      <sz val="12"/>
      <name val="Calibri"/>
      <family val="2"/>
      <scheme val="minor"/>
    </font>
    <font>
      <sz val="12"/>
      <color indexed="12"/>
      <name val="Calibri"/>
      <family val="2"/>
      <scheme val="minor"/>
    </font>
    <font>
      <sz val="12"/>
      <color indexed="20"/>
      <name val="Calibri"/>
      <family val="2"/>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indexed="45"/>
        <bgColor indexed="64"/>
      </patternFill>
    </fill>
    <fill>
      <patternFill patternType="solid">
        <fgColor rgb="FFFFCC9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44"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9" fontId="1" fillId="0" borderId="0" applyFont="0" applyFill="0" applyBorder="0" applyAlignment="0" applyProtection="0"/>
  </cellStyleXfs>
  <cellXfs count="16">
    <xf numFmtId="0" fontId="0" fillId="0" borderId="0" xfId="0"/>
    <xf numFmtId="0" fontId="3" fillId="0" borderId="0" xfId="0" applyNumberFormat="1" applyFont="1" applyFill="1" applyBorder="1" applyAlignment="1">
      <alignment horizontal="right"/>
    </xf>
    <xf numFmtId="0" fontId="2" fillId="2" borderId="0" xfId="0" applyNumberFormat="1" applyFont="1" applyFill="1" applyBorder="1" applyAlignment="1">
      <alignment horizontal="right"/>
    </xf>
    <xf numFmtId="0" fontId="2" fillId="3" borderId="0" xfId="0" applyNumberFormat="1" applyFont="1" applyFill="1" applyBorder="1" applyAlignment="1">
      <alignment horizontal="right"/>
    </xf>
    <xf numFmtId="0" fontId="2" fillId="3" borderId="1" xfId="0" applyNumberFormat="1" applyFont="1" applyFill="1" applyBorder="1" applyAlignment="1">
      <alignment horizontal="center"/>
    </xf>
    <xf numFmtId="0" fontId="4" fillId="0" borderId="0" xfId="0" applyNumberFormat="1" applyFont="1" applyFill="1" applyBorder="1" applyAlignment="1">
      <alignment horizontal="right"/>
    </xf>
    <xf numFmtId="0" fontId="2" fillId="0" borderId="0" xfId="0" applyNumberFormat="1" applyFont="1" applyFill="1" applyBorder="1" applyAlignment="1">
      <alignment horizontal="left"/>
    </xf>
    <xf numFmtId="0" fontId="2" fillId="2" borderId="0" xfId="0" applyNumberFormat="1" applyFont="1" applyFill="1" applyBorder="1" applyAlignment="1">
      <alignment horizontal="left"/>
    </xf>
    <xf numFmtId="0" fontId="2" fillId="0" borderId="0" xfId="0" applyNumberFormat="1" applyFont="1" applyFill="1" applyBorder="1" applyAlignment="1">
      <alignment horizontal="right"/>
    </xf>
    <xf numFmtId="0" fontId="2" fillId="3" borderId="1" xfId="0" applyNumberFormat="1" applyFont="1" applyFill="1" applyBorder="1" applyAlignment="1">
      <alignment horizontal="center" wrapText="1"/>
    </xf>
    <xf numFmtId="44" fontId="2" fillId="3" borderId="0" xfId="29" applyFont="1" applyFill="1" applyBorder="1" applyAlignment="1">
      <alignment horizontal="right"/>
    </xf>
    <xf numFmtId="0" fontId="2" fillId="2" borderId="0" xfId="0" applyNumberFormat="1" applyFont="1" applyFill="1" applyBorder="1" applyAlignment="1">
      <alignment horizontal="left"/>
    </xf>
    <xf numFmtId="0" fontId="2" fillId="0" borderId="0" xfId="0" applyNumberFormat="1" applyFont="1" applyFill="1" applyBorder="1" applyAlignment="1">
      <alignment horizontal="left"/>
    </xf>
    <xf numFmtId="0" fontId="2" fillId="0" borderId="0" xfId="0" applyNumberFormat="1" applyFont="1" applyFill="1" applyBorder="1" applyAlignment="1">
      <alignment horizontal="center"/>
    </xf>
    <xf numFmtId="9" fontId="2" fillId="0" borderId="0" xfId="48" applyFont="1" applyFill="1" applyBorder="1" applyAlignment="1">
      <alignment horizontal="right"/>
    </xf>
    <xf numFmtId="0" fontId="2" fillId="0" borderId="0" xfId="0" applyNumberFormat="1" applyFont="1" applyFill="1" applyBorder="1" applyAlignment="1">
      <alignment horizontal="center"/>
    </xf>
  </cellXfs>
  <cellStyles count="49">
    <cellStyle name="Currency" xfId="29"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Normal" xfId="0" builtinId="0"/>
    <cellStyle name="Percent" xfId="48"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11</xdr:col>
      <xdr:colOff>533400</xdr:colOff>
      <xdr:row>3</xdr:row>
      <xdr:rowOff>0</xdr:rowOff>
    </xdr:to>
    <xdr:sp macro="" textlink="">
      <xdr:nvSpPr>
        <xdr:cNvPr id="4" name="messageTextbox"/>
        <xdr:cNvSpPr txBox="1"/>
      </xdr:nvSpPr>
      <xdr:spPr>
        <a:xfrm>
          <a:off x="2419350" y="0"/>
          <a:ext cx="5334000" cy="600075"/>
        </a:xfrm>
        <a:prstGeom prst="rect">
          <a:avLst/>
        </a:prstGeom>
        <a:solidFill>
          <a:srgbClr val="FFEB9C"/>
        </a:solidFill>
        <a:ln w="1" cmpd="sng">
          <a:solidFill>
            <a:srgbClr val="000000"/>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900" b="0" i="0" u="none" strike="noStrike" baseline="0">
              <a:solidFill>
                <a:srgbClr val="9C6500"/>
              </a:solidFill>
              <a:latin typeface="Arial"/>
            </a:rPr>
            <a:t>Use the Decision Tree Creation Window to create the tree. Click on a node to edit the tree. Values are on top of nodes. For decision nodes, decision is displayed below the node. Values to the right of final nodes are the cumulative profits along the path</a:t>
          </a:r>
        </a:p>
      </xdr:txBody>
    </xdr:sp>
    <xdr:clientData fPrintsWithSheet="0"/>
  </xdr:twoCellAnchor>
  <xdr:twoCellAnchor>
    <xdr:from>
      <xdr:col>0</xdr:col>
      <xdr:colOff>0</xdr:colOff>
      <xdr:row>45</xdr:row>
      <xdr:rowOff>100013</xdr:rowOff>
    </xdr:from>
    <xdr:to>
      <xdr:col>0</xdr:col>
      <xdr:colOff>261938</xdr:colOff>
      <xdr:row>45</xdr:row>
      <xdr:rowOff>100013</xdr:rowOff>
    </xdr:to>
    <xdr:cxnSp macro="">
      <xdr:nvCxnSpPr>
        <xdr:cNvPr id="843" name="Straight Connector 842"/>
        <xdr:cNvCxnSpPr/>
      </xdr:nvCxnSpPr>
      <xdr:spPr>
        <a:xfrm>
          <a:off x="0" y="9101138"/>
          <a:ext cx="261938"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261938</xdr:colOff>
      <xdr:row>45</xdr:row>
      <xdr:rowOff>0</xdr:rowOff>
    </xdr:from>
    <xdr:to>
      <xdr:col>1</xdr:col>
      <xdr:colOff>0</xdr:colOff>
      <xdr:row>46</xdr:row>
      <xdr:rowOff>0</xdr:rowOff>
    </xdr:to>
    <xdr:sp macro="[1]!selectNode1" textlink="">
      <xdr:nvSpPr>
        <xdr:cNvPr id="844" name="Rectangle 843"/>
        <xdr:cNvSpPr/>
      </xdr:nvSpPr>
      <xdr:spPr>
        <a:xfrm>
          <a:off x="261938" y="9001125"/>
          <a:ext cx="261937" cy="200025"/>
        </a:xfrm>
        <a:prstGeom prst="rect">
          <a:avLst/>
        </a:prstGeom>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27</xdr:row>
      <xdr:rowOff>100013</xdr:rowOff>
    </xdr:from>
    <xdr:to>
      <xdr:col>3</xdr:col>
      <xdr:colOff>261938</xdr:colOff>
      <xdr:row>27</xdr:row>
      <xdr:rowOff>100013</xdr:rowOff>
    </xdr:to>
    <xdr:cxnSp macro="">
      <xdr:nvCxnSpPr>
        <xdr:cNvPr id="845" name="Straight Connector 844"/>
        <xdr:cNvCxnSpPr/>
      </xdr:nvCxnSpPr>
      <xdr:spPr>
        <a:xfrm>
          <a:off x="1924050" y="5500688"/>
          <a:ext cx="261938"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261938</xdr:colOff>
      <xdr:row>27</xdr:row>
      <xdr:rowOff>0</xdr:rowOff>
    </xdr:from>
    <xdr:to>
      <xdr:col>4</xdr:col>
      <xdr:colOff>0</xdr:colOff>
      <xdr:row>28</xdr:row>
      <xdr:rowOff>0</xdr:rowOff>
    </xdr:to>
    <xdr:sp macro="[1]!selectNode2" textlink="">
      <xdr:nvSpPr>
        <xdr:cNvPr id="846" name="Oval 845"/>
        <xdr:cNvSpPr/>
      </xdr:nvSpPr>
      <xdr:spPr>
        <a:xfrm>
          <a:off x="2185988" y="5400675"/>
          <a:ext cx="261937" cy="200025"/>
        </a:xfrm>
        <a:prstGeom prst="ellipse">
          <a:avLst/>
        </a:prstGeom>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27</xdr:row>
      <xdr:rowOff>100013</xdr:rowOff>
    </xdr:from>
    <xdr:to>
      <xdr:col>1</xdr:col>
      <xdr:colOff>342900</xdr:colOff>
      <xdr:row>45</xdr:row>
      <xdr:rowOff>100013</xdr:rowOff>
    </xdr:to>
    <xdr:cxnSp macro="">
      <xdr:nvCxnSpPr>
        <xdr:cNvPr id="847" name="Straight Connector 846"/>
        <xdr:cNvCxnSpPr/>
      </xdr:nvCxnSpPr>
      <xdr:spPr>
        <a:xfrm flipV="1">
          <a:off x="523875" y="5500688"/>
          <a:ext cx="342900" cy="36004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342900</xdr:colOff>
      <xdr:row>27</xdr:row>
      <xdr:rowOff>100013</xdr:rowOff>
    </xdr:from>
    <xdr:to>
      <xdr:col>2</xdr:col>
      <xdr:colOff>0</xdr:colOff>
      <xdr:row>27</xdr:row>
      <xdr:rowOff>100013</xdr:rowOff>
    </xdr:to>
    <xdr:cxnSp macro="">
      <xdr:nvCxnSpPr>
        <xdr:cNvPr id="848" name="Straight Connector 847"/>
        <xdr:cNvCxnSpPr/>
      </xdr:nvCxnSpPr>
      <xdr:spPr>
        <a:xfrm>
          <a:off x="866775" y="550068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0</xdr:colOff>
      <xdr:row>63</xdr:row>
      <xdr:rowOff>100013</xdr:rowOff>
    </xdr:from>
    <xdr:to>
      <xdr:col>3</xdr:col>
      <xdr:colOff>261938</xdr:colOff>
      <xdr:row>63</xdr:row>
      <xdr:rowOff>100013</xdr:rowOff>
    </xdr:to>
    <xdr:cxnSp macro="">
      <xdr:nvCxnSpPr>
        <xdr:cNvPr id="849" name="Straight Connector 848"/>
        <xdr:cNvCxnSpPr/>
      </xdr:nvCxnSpPr>
      <xdr:spPr>
        <a:xfrm>
          <a:off x="1924050" y="12701588"/>
          <a:ext cx="261938"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261938</xdr:colOff>
      <xdr:row>63</xdr:row>
      <xdr:rowOff>0</xdr:rowOff>
    </xdr:from>
    <xdr:to>
      <xdr:col>4</xdr:col>
      <xdr:colOff>0</xdr:colOff>
      <xdr:row>64</xdr:row>
      <xdr:rowOff>0</xdr:rowOff>
    </xdr:to>
    <xdr:sp macro="[1]!selectNode3" textlink="">
      <xdr:nvSpPr>
        <xdr:cNvPr id="850" name="Rectangle 849"/>
        <xdr:cNvSpPr/>
      </xdr:nvSpPr>
      <xdr:spPr>
        <a:xfrm>
          <a:off x="2185988" y="12601575"/>
          <a:ext cx="261937" cy="200025"/>
        </a:xfrm>
        <a:prstGeom prst="rect">
          <a:avLst/>
        </a:prstGeom>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45</xdr:row>
      <xdr:rowOff>100013</xdr:rowOff>
    </xdr:from>
    <xdr:to>
      <xdr:col>1</xdr:col>
      <xdr:colOff>342900</xdr:colOff>
      <xdr:row>63</xdr:row>
      <xdr:rowOff>100013</xdr:rowOff>
    </xdr:to>
    <xdr:cxnSp macro="">
      <xdr:nvCxnSpPr>
        <xdr:cNvPr id="851" name="Straight Connector 850"/>
        <xdr:cNvCxnSpPr/>
      </xdr:nvCxnSpPr>
      <xdr:spPr>
        <a:xfrm>
          <a:off x="523875" y="9101138"/>
          <a:ext cx="342900" cy="36004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342900</xdr:colOff>
      <xdr:row>63</xdr:row>
      <xdr:rowOff>100013</xdr:rowOff>
    </xdr:from>
    <xdr:to>
      <xdr:col>2</xdr:col>
      <xdr:colOff>0</xdr:colOff>
      <xdr:row>63</xdr:row>
      <xdr:rowOff>100013</xdr:rowOff>
    </xdr:to>
    <xdr:cxnSp macro="">
      <xdr:nvCxnSpPr>
        <xdr:cNvPr id="852" name="Straight Connector 851"/>
        <xdr:cNvCxnSpPr/>
      </xdr:nvCxnSpPr>
      <xdr:spPr>
        <a:xfrm>
          <a:off x="866775" y="1270158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0</xdr:colOff>
      <xdr:row>15</xdr:row>
      <xdr:rowOff>100013</xdr:rowOff>
    </xdr:from>
    <xdr:to>
      <xdr:col>6</xdr:col>
      <xdr:colOff>261938</xdr:colOff>
      <xdr:row>15</xdr:row>
      <xdr:rowOff>100013</xdr:rowOff>
    </xdr:to>
    <xdr:cxnSp macro="">
      <xdr:nvCxnSpPr>
        <xdr:cNvPr id="853" name="Straight Connector 852"/>
        <xdr:cNvCxnSpPr/>
      </xdr:nvCxnSpPr>
      <xdr:spPr>
        <a:xfrm>
          <a:off x="3924300" y="3100388"/>
          <a:ext cx="261938"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261938</xdr:colOff>
      <xdr:row>15</xdr:row>
      <xdr:rowOff>0</xdr:rowOff>
    </xdr:from>
    <xdr:to>
      <xdr:col>7</xdr:col>
      <xdr:colOff>0</xdr:colOff>
      <xdr:row>16</xdr:row>
      <xdr:rowOff>0</xdr:rowOff>
    </xdr:to>
    <xdr:sp macro="[1]!selectNode4" textlink="">
      <xdr:nvSpPr>
        <xdr:cNvPr id="854" name="Rectangle 853"/>
        <xdr:cNvSpPr/>
      </xdr:nvSpPr>
      <xdr:spPr>
        <a:xfrm>
          <a:off x="4186238" y="3000375"/>
          <a:ext cx="261937" cy="200025"/>
        </a:xfrm>
        <a:prstGeom prst="rect">
          <a:avLst/>
        </a:prstGeom>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15</xdr:row>
      <xdr:rowOff>100013</xdr:rowOff>
    </xdr:from>
    <xdr:to>
      <xdr:col>4</xdr:col>
      <xdr:colOff>342900</xdr:colOff>
      <xdr:row>27</xdr:row>
      <xdr:rowOff>100013</xdr:rowOff>
    </xdr:to>
    <xdr:cxnSp macro="">
      <xdr:nvCxnSpPr>
        <xdr:cNvPr id="855" name="Straight Connector 854"/>
        <xdr:cNvCxnSpPr/>
      </xdr:nvCxnSpPr>
      <xdr:spPr>
        <a:xfrm flipV="1">
          <a:off x="2447925" y="3100388"/>
          <a:ext cx="342900" cy="24003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342900</xdr:colOff>
      <xdr:row>15</xdr:row>
      <xdr:rowOff>100013</xdr:rowOff>
    </xdr:from>
    <xdr:to>
      <xdr:col>5</xdr:col>
      <xdr:colOff>0</xdr:colOff>
      <xdr:row>15</xdr:row>
      <xdr:rowOff>100013</xdr:rowOff>
    </xdr:to>
    <xdr:cxnSp macro="">
      <xdr:nvCxnSpPr>
        <xdr:cNvPr id="856" name="Straight Connector 855"/>
        <xdr:cNvCxnSpPr/>
      </xdr:nvCxnSpPr>
      <xdr:spPr>
        <a:xfrm>
          <a:off x="2790825" y="310038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0</xdr:colOff>
      <xdr:row>39</xdr:row>
      <xdr:rowOff>100013</xdr:rowOff>
    </xdr:from>
    <xdr:to>
      <xdr:col>6</xdr:col>
      <xdr:colOff>261938</xdr:colOff>
      <xdr:row>39</xdr:row>
      <xdr:rowOff>100013</xdr:rowOff>
    </xdr:to>
    <xdr:cxnSp macro="">
      <xdr:nvCxnSpPr>
        <xdr:cNvPr id="857" name="Straight Connector 856"/>
        <xdr:cNvCxnSpPr/>
      </xdr:nvCxnSpPr>
      <xdr:spPr>
        <a:xfrm>
          <a:off x="3657600" y="7900988"/>
          <a:ext cx="261938"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261938</xdr:colOff>
      <xdr:row>39</xdr:row>
      <xdr:rowOff>0</xdr:rowOff>
    </xdr:from>
    <xdr:to>
      <xdr:col>7</xdr:col>
      <xdr:colOff>0</xdr:colOff>
      <xdr:row>40</xdr:row>
      <xdr:rowOff>0</xdr:rowOff>
    </xdr:to>
    <xdr:sp macro="[1]!selectNode5" textlink="">
      <xdr:nvSpPr>
        <xdr:cNvPr id="858" name="Rectangle 857"/>
        <xdr:cNvSpPr/>
      </xdr:nvSpPr>
      <xdr:spPr>
        <a:xfrm>
          <a:off x="3919538" y="7800975"/>
          <a:ext cx="261937" cy="200025"/>
        </a:xfrm>
        <a:prstGeom prst="rect">
          <a:avLst/>
        </a:prstGeom>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27</xdr:row>
      <xdr:rowOff>100013</xdr:rowOff>
    </xdr:from>
    <xdr:to>
      <xdr:col>4</xdr:col>
      <xdr:colOff>342900</xdr:colOff>
      <xdr:row>39</xdr:row>
      <xdr:rowOff>100013</xdr:rowOff>
    </xdr:to>
    <xdr:cxnSp macro="">
      <xdr:nvCxnSpPr>
        <xdr:cNvPr id="859" name="Straight Connector 858"/>
        <xdr:cNvCxnSpPr/>
      </xdr:nvCxnSpPr>
      <xdr:spPr>
        <a:xfrm>
          <a:off x="2447925" y="5500688"/>
          <a:ext cx="342900" cy="24003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342900</xdr:colOff>
      <xdr:row>39</xdr:row>
      <xdr:rowOff>100013</xdr:rowOff>
    </xdr:from>
    <xdr:to>
      <xdr:col>5</xdr:col>
      <xdr:colOff>0</xdr:colOff>
      <xdr:row>39</xdr:row>
      <xdr:rowOff>100013</xdr:rowOff>
    </xdr:to>
    <xdr:cxnSp macro="">
      <xdr:nvCxnSpPr>
        <xdr:cNvPr id="860" name="Straight Connector 859"/>
        <xdr:cNvCxnSpPr/>
      </xdr:nvCxnSpPr>
      <xdr:spPr>
        <a:xfrm>
          <a:off x="2790825" y="790098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0</xdr:colOff>
      <xdr:row>7</xdr:row>
      <xdr:rowOff>100013</xdr:rowOff>
    </xdr:from>
    <xdr:to>
      <xdr:col>9</xdr:col>
      <xdr:colOff>261938</xdr:colOff>
      <xdr:row>7</xdr:row>
      <xdr:rowOff>100013</xdr:rowOff>
    </xdr:to>
    <xdr:cxnSp macro="">
      <xdr:nvCxnSpPr>
        <xdr:cNvPr id="861" name="Straight Connector 860"/>
        <xdr:cNvCxnSpPr/>
      </xdr:nvCxnSpPr>
      <xdr:spPr>
        <a:xfrm>
          <a:off x="5581650" y="1500188"/>
          <a:ext cx="261938"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261938</xdr:colOff>
      <xdr:row>7</xdr:row>
      <xdr:rowOff>0</xdr:rowOff>
    </xdr:from>
    <xdr:to>
      <xdr:col>10</xdr:col>
      <xdr:colOff>0</xdr:colOff>
      <xdr:row>8</xdr:row>
      <xdr:rowOff>0</xdr:rowOff>
    </xdr:to>
    <xdr:sp macro="[1]!selectNode6" textlink="">
      <xdr:nvSpPr>
        <xdr:cNvPr id="862" name="Oval 861"/>
        <xdr:cNvSpPr/>
      </xdr:nvSpPr>
      <xdr:spPr>
        <a:xfrm>
          <a:off x="5843588" y="1400175"/>
          <a:ext cx="261937" cy="200025"/>
        </a:xfrm>
        <a:prstGeom prst="ellipse">
          <a:avLst/>
        </a:prstGeom>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7</xdr:row>
      <xdr:rowOff>100013</xdr:rowOff>
    </xdr:from>
    <xdr:to>
      <xdr:col>7</xdr:col>
      <xdr:colOff>342900</xdr:colOff>
      <xdr:row>15</xdr:row>
      <xdr:rowOff>100013</xdr:rowOff>
    </xdr:to>
    <xdr:cxnSp macro="">
      <xdr:nvCxnSpPr>
        <xdr:cNvPr id="863" name="Straight Connector 862"/>
        <xdr:cNvCxnSpPr/>
      </xdr:nvCxnSpPr>
      <xdr:spPr>
        <a:xfrm flipV="1">
          <a:off x="4181475" y="1500188"/>
          <a:ext cx="342900" cy="16002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342900</xdr:colOff>
      <xdr:row>7</xdr:row>
      <xdr:rowOff>100013</xdr:rowOff>
    </xdr:from>
    <xdr:to>
      <xdr:col>8</xdr:col>
      <xdr:colOff>0</xdr:colOff>
      <xdr:row>7</xdr:row>
      <xdr:rowOff>100013</xdr:rowOff>
    </xdr:to>
    <xdr:cxnSp macro="">
      <xdr:nvCxnSpPr>
        <xdr:cNvPr id="864" name="Straight Connector 863"/>
        <xdr:cNvCxnSpPr/>
      </xdr:nvCxnSpPr>
      <xdr:spPr>
        <a:xfrm>
          <a:off x="4524375" y="150018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0</xdr:colOff>
      <xdr:row>15</xdr:row>
      <xdr:rowOff>100013</xdr:rowOff>
    </xdr:from>
    <xdr:to>
      <xdr:col>9</xdr:col>
      <xdr:colOff>261938</xdr:colOff>
      <xdr:row>15</xdr:row>
      <xdr:rowOff>100013</xdr:rowOff>
    </xdr:to>
    <xdr:cxnSp macro="">
      <xdr:nvCxnSpPr>
        <xdr:cNvPr id="865" name="Straight Connector 864"/>
        <xdr:cNvCxnSpPr/>
      </xdr:nvCxnSpPr>
      <xdr:spPr>
        <a:xfrm>
          <a:off x="5581650" y="3100388"/>
          <a:ext cx="261938"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261938</xdr:colOff>
      <xdr:row>15</xdr:row>
      <xdr:rowOff>0</xdr:rowOff>
    </xdr:from>
    <xdr:to>
      <xdr:col>10</xdr:col>
      <xdr:colOff>0</xdr:colOff>
      <xdr:row>16</xdr:row>
      <xdr:rowOff>0</xdr:rowOff>
    </xdr:to>
    <xdr:sp macro="[1]!selectNode7" textlink="">
      <xdr:nvSpPr>
        <xdr:cNvPr id="866" name="Oval 865"/>
        <xdr:cNvSpPr/>
      </xdr:nvSpPr>
      <xdr:spPr>
        <a:xfrm>
          <a:off x="5843588" y="3000375"/>
          <a:ext cx="261937" cy="200025"/>
        </a:xfrm>
        <a:prstGeom prst="ellipse">
          <a:avLst/>
        </a:prstGeom>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15</xdr:row>
      <xdr:rowOff>100013</xdr:rowOff>
    </xdr:from>
    <xdr:to>
      <xdr:col>7</xdr:col>
      <xdr:colOff>342900</xdr:colOff>
      <xdr:row>15</xdr:row>
      <xdr:rowOff>100013</xdr:rowOff>
    </xdr:to>
    <xdr:cxnSp macro="">
      <xdr:nvCxnSpPr>
        <xdr:cNvPr id="867" name="Straight Connector 866"/>
        <xdr:cNvCxnSpPr/>
      </xdr:nvCxnSpPr>
      <xdr:spPr>
        <a:xfrm>
          <a:off x="4181475" y="310038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342900</xdr:colOff>
      <xdr:row>15</xdr:row>
      <xdr:rowOff>100013</xdr:rowOff>
    </xdr:from>
    <xdr:to>
      <xdr:col>8</xdr:col>
      <xdr:colOff>0</xdr:colOff>
      <xdr:row>15</xdr:row>
      <xdr:rowOff>100013</xdr:rowOff>
    </xdr:to>
    <xdr:cxnSp macro="">
      <xdr:nvCxnSpPr>
        <xdr:cNvPr id="868" name="Straight Connector 867"/>
        <xdr:cNvCxnSpPr/>
      </xdr:nvCxnSpPr>
      <xdr:spPr>
        <a:xfrm>
          <a:off x="4524375" y="310038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0</xdr:colOff>
      <xdr:row>23</xdr:row>
      <xdr:rowOff>100013</xdr:rowOff>
    </xdr:from>
    <xdr:to>
      <xdr:col>9</xdr:col>
      <xdr:colOff>261938</xdr:colOff>
      <xdr:row>23</xdr:row>
      <xdr:rowOff>100013</xdr:rowOff>
    </xdr:to>
    <xdr:cxnSp macro="">
      <xdr:nvCxnSpPr>
        <xdr:cNvPr id="869" name="Straight Connector 868"/>
        <xdr:cNvCxnSpPr/>
      </xdr:nvCxnSpPr>
      <xdr:spPr>
        <a:xfrm>
          <a:off x="5581650" y="4700588"/>
          <a:ext cx="261938"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261938</xdr:colOff>
      <xdr:row>23</xdr:row>
      <xdr:rowOff>0</xdr:rowOff>
    </xdr:from>
    <xdr:to>
      <xdr:col>10</xdr:col>
      <xdr:colOff>0</xdr:colOff>
      <xdr:row>24</xdr:row>
      <xdr:rowOff>0</xdr:rowOff>
    </xdr:to>
    <xdr:sp macro="[1]!selectNode8" textlink="">
      <xdr:nvSpPr>
        <xdr:cNvPr id="870" name="Oval 869"/>
        <xdr:cNvSpPr/>
      </xdr:nvSpPr>
      <xdr:spPr>
        <a:xfrm>
          <a:off x="5843588" y="4600575"/>
          <a:ext cx="261937" cy="200025"/>
        </a:xfrm>
        <a:prstGeom prst="ellipse">
          <a:avLst/>
        </a:prstGeom>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15</xdr:row>
      <xdr:rowOff>100013</xdr:rowOff>
    </xdr:from>
    <xdr:to>
      <xdr:col>7</xdr:col>
      <xdr:colOff>342900</xdr:colOff>
      <xdr:row>23</xdr:row>
      <xdr:rowOff>100013</xdr:rowOff>
    </xdr:to>
    <xdr:cxnSp macro="">
      <xdr:nvCxnSpPr>
        <xdr:cNvPr id="871" name="Straight Connector 870"/>
        <xdr:cNvCxnSpPr/>
      </xdr:nvCxnSpPr>
      <xdr:spPr>
        <a:xfrm>
          <a:off x="4181475" y="3100388"/>
          <a:ext cx="342900" cy="16002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342900</xdr:colOff>
      <xdr:row>23</xdr:row>
      <xdr:rowOff>100013</xdr:rowOff>
    </xdr:from>
    <xdr:to>
      <xdr:col>8</xdr:col>
      <xdr:colOff>0</xdr:colOff>
      <xdr:row>23</xdr:row>
      <xdr:rowOff>100013</xdr:rowOff>
    </xdr:to>
    <xdr:cxnSp macro="">
      <xdr:nvCxnSpPr>
        <xdr:cNvPr id="872" name="Straight Connector 871"/>
        <xdr:cNvCxnSpPr/>
      </xdr:nvCxnSpPr>
      <xdr:spPr>
        <a:xfrm>
          <a:off x="4524375" y="470058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0</xdr:colOff>
      <xdr:row>5</xdr:row>
      <xdr:rowOff>100013</xdr:rowOff>
    </xdr:from>
    <xdr:to>
      <xdr:col>12</xdr:col>
      <xdr:colOff>157163</xdr:colOff>
      <xdr:row>5</xdr:row>
      <xdr:rowOff>100013</xdr:rowOff>
    </xdr:to>
    <xdr:cxnSp macro="">
      <xdr:nvCxnSpPr>
        <xdr:cNvPr id="873" name="Straight Connector 872"/>
        <xdr:cNvCxnSpPr/>
      </xdr:nvCxnSpPr>
      <xdr:spPr>
        <a:xfrm>
          <a:off x="7391400" y="1100138"/>
          <a:ext cx="15716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199311</xdr:colOff>
      <xdr:row>4</xdr:row>
      <xdr:rowOff>133350</xdr:rowOff>
    </xdr:from>
    <xdr:to>
      <xdr:col>13</xdr:col>
      <xdr:colOff>42148</xdr:colOff>
      <xdr:row>6</xdr:row>
      <xdr:rowOff>33337</xdr:rowOff>
    </xdr:to>
    <xdr:sp macro="[1]!selectNode9" textlink="">
      <xdr:nvSpPr>
        <xdr:cNvPr id="874" name="Isosceles Triangle 873"/>
        <xdr:cNvSpPr/>
      </xdr:nvSpPr>
      <xdr:spPr>
        <a:xfrm rot="16200000">
          <a:off x="7624048" y="900113"/>
          <a:ext cx="300037" cy="366712"/>
        </a:xfrm>
        <a:prstGeom prst="triangle">
          <a:avLst/>
        </a:prstGeom>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0</xdr:colOff>
      <xdr:row>5</xdr:row>
      <xdr:rowOff>100013</xdr:rowOff>
    </xdr:from>
    <xdr:to>
      <xdr:col>10</xdr:col>
      <xdr:colOff>342900</xdr:colOff>
      <xdr:row>7</xdr:row>
      <xdr:rowOff>100013</xdr:rowOff>
    </xdr:to>
    <xdr:cxnSp macro="">
      <xdr:nvCxnSpPr>
        <xdr:cNvPr id="875" name="Straight Connector 874"/>
        <xdr:cNvCxnSpPr/>
      </xdr:nvCxnSpPr>
      <xdr:spPr>
        <a:xfrm flipV="1">
          <a:off x="6105525" y="1100138"/>
          <a:ext cx="342900" cy="400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342900</xdr:colOff>
      <xdr:row>5</xdr:row>
      <xdr:rowOff>100013</xdr:rowOff>
    </xdr:from>
    <xdr:to>
      <xdr:col>11</xdr:col>
      <xdr:colOff>0</xdr:colOff>
      <xdr:row>5</xdr:row>
      <xdr:rowOff>100013</xdr:rowOff>
    </xdr:to>
    <xdr:cxnSp macro="">
      <xdr:nvCxnSpPr>
        <xdr:cNvPr id="876" name="Straight Connector 875"/>
        <xdr:cNvCxnSpPr/>
      </xdr:nvCxnSpPr>
      <xdr:spPr>
        <a:xfrm>
          <a:off x="6448425" y="110013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0</xdr:colOff>
      <xdr:row>9</xdr:row>
      <xdr:rowOff>100013</xdr:rowOff>
    </xdr:from>
    <xdr:to>
      <xdr:col>12</xdr:col>
      <xdr:colOff>157163</xdr:colOff>
      <xdr:row>9</xdr:row>
      <xdr:rowOff>100013</xdr:rowOff>
    </xdr:to>
    <xdr:cxnSp macro="">
      <xdr:nvCxnSpPr>
        <xdr:cNvPr id="877" name="Straight Connector 876"/>
        <xdr:cNvCxnSpPr/>
      </xdr:nvCxnSpPr>
      <xdr:spPr>
        <a:xfrm>
          <a:off x="7315200" y="1900238"/>
          <a:ext cx="15716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198549</xdr:colOff>
      <xdr:row>8</xdr:row>
      <xdr:rowOff>133350</xdr:rowOff>
    </xdr:from>
    <xdr:to>
      <xdr:col>13</xdr:col>
      <xdr:colOff>41386</xdr:colOff>
      <xdr:row>10</xdr:row>
      <xdr:rowOff>33337</xdr:rowOff>
    </xdr:to>
    <xdr:sp macro="[1]!selectNode10" textlink="">
      <xdr:nvSpPr>
        <xdr:cNvPr id="878" name="Isosceles Triangle 877"/>
        <xdr:cNvSpPr/>
      </xdr:nvSpPr>
      <xdr:spPr>
        <a:xfrm rot="16200000">
          <a:off x="7547086" y="1700213"/>
          <a:ext cx="300037" cy="366712"/>
        </a:xfrm>
        <a:prstGeom prst="triangle">
          <a:avLst/>
        </a:prstGeom>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0</xdr:colOff>
      <xdr:row>7</xdr:row>
      <xdr:rowOff>100013</xdr:rowOff>
    </xdr:from>
    <xdr:to>
      <xdr:col>10</xdr:col>
      <xdr:colOff>342900</xdr:colOff>
      <xdr:row>9</xdr:row>
      <xdr:rowOff>100013</xdr:rowOff>
    </xdr:to>
    <xdr:cxnSp macro="">
      <xdr:nvCxnSpPr>
        <xdr:cNvPr id="879" name="Straight Connector 878"/>
        <xdr:cNvCxnSpPr/>
      </xdr:nvCxnSpPr>
      <xdr:spPr>
        <a:xfrm>
          <a:off x="6105525" y="1500188"/>
          <a:ext cx="342900" cy="400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342900</xdr:colOff>
      <xdr:row>9</xdr:row>
      <xdr:rowOff>100013</xdr:rowOff>
    </xdr:from>
    <xdr:to>
      <xdr:col>11</xdr:col>
      <xdr:colOff>0</xdr:colOff>
      <xdr:row>9</xdr:row>
      <xdr:rowOff>100013</xdr:rowOff>
    </xdr:to>
    <xdr:cxnSp macro="">
      <xdr:nvCxnSpPr>
        <xdr:cNvPr id="880" name="Straight Connector 879"/>
        <xdr:cNvCxnSpPr/>
      </xdr:nvCxnSpPr>
      <xdr:spPr>
        <a:xfrm>
          <a:off x="6448425" y="190023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0</xdr:colOff>
      <xdr:row>13</xdr:row>
      <xdr:rowOff>100013</xdr:rowOff>
    </xdr:from>
    <xdr:to>
      <xdr:col>12</xdr:col>
      <xdr:colOff>157163</xdr:colOff>
      <xdr:row>13</xdr:row>
      <xdr:rowOff>100013</xdr:rowOff>
    </xdr:to>
    <xdr:cxnSp macro="">
      <xdr:nvCxnSpPr>
        <xdr:cNvPr id="881" name="Straight Connector 880"/>
        <xdr:cNvCxnSpPr/>
      </xdr:nvCxnSpPr>
      <xdr:spPr>
        <a:xfrm>
          <a:off x="7315200" y="2700338"/>
          <a:ext cx="15716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198549</xdr:colOff>
      <xdr:row>12</xdr:row>
      <xdr:rowOff>133350</xdr:rowOff>
    </xdr:from>
    <xdr:to>
      <xdr:col>13</xdr:col>
      <xdr:colOff>41386</xdr:colOff>
      <xdr:row>14</xdr:row>
      <xdr:rowOff>33337</xdr:rowOff>
    </xdr:to>
    <xdr:sp macro="[1]!selectNode11" textlink="">
      <xdr:nvSpPr>
        <xdr:cNvPr id="882" name="Isosceles Triangle 881"/>
        <xdr:cNvSpPr/>
      </xdr:nvSpPr>
      <xdr:spPr>
        <a:xfrm rot="16200000">
          <a:off x="7547086" y="2500313"/>
          <a:ext cx="300037" cy="366712"/>
        </a:xfrm>
        <a:prstGeom prst="triangle">
          <a:avLst/>
        </a:prstGeom>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0</xdr:colOff>
      <xdr:row>13</xdr:row>
      <xdr:rowOff>100013</xdr:rowOff>
    </xdr:from>
    <xdr:to>
      <xdr:col>10</xdr:col>
      <xdr:colOff>342900</xdr:colOff>
      <xdr:row>15</xdr:row>
      <xdr:rowOff>100013</xdr:rowOff>
    </xdr:to>
    <xdr:cxnSp macro="">
      <xdr:nvCxnSpPr>
        <xdr:cNvPr id="883" name="Straight Connector 882"/>
        <xdr:cNvCxnSpPr/>
      </xdr:nvCxnSpPr>
      <xdr:spPr>
        <a:xfrm flipV="1">
          <a:off x="6105525" y="2700338"/>
          <a:ext cx="342900" cy="400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342900</xdr:colOff>
      <xdr:row>13</xdr:row>
      <xdr:rowOff>100013</xdr:rowOff>
    </xdr:from>
    <xdr:to>
      <xdr:col>11</xdr:col>
      <xdr:colOff>0</xdr:colOff>
      <xdr:row>13</xdr:row>
      <xdr:rowOff>100013</xdr:rowOff>
    </xdr:to>
    <xdr:cxnSp macro="">
      <xdr:nvCxnSpPr>
        <xdr:cNvPr id="884" name="Straight Connector 883"/>
        <xdr:cNvCxnSpPr/>
      </xdr:nvCxnSpPr>
      <xdr:spPr>
        <a:xfrm>
          <a:off x="6448425" y="270033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0</xdr:colOff>
      <xdr:row>17</xdr:row>
      <xdr:rowOff>100013</xdr:rowOff>
    </xdr:from>
    <xdr:to>
      <xdr:col>12</xdr:col>
      <xdr:colOff>157163</xdr:colOff>
      <xdr:row>17</xdr:row>
      <xdr:rowOff>100013</xdr:rowOff>
    </xdr:to>
    <xdr:cxnSp macro="">
      <xdr:nvCxnSpPr>
        <xdr:cNvPr id="885" name="Straight Connector 884"/>
        <xdr:cNvCxnSpPr/>
      </xdr:nvCxnSpPr>
      <xdr:spPr>
        <a:xfrm>
          <a:off x="7315200" y="3500438"/>
          <a:ext cx="15716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198549</xdr:colOff>
      <xdr:row>16</xdr:row>
      <xdr:rowOff>133350</xdr:rowOff>
    </xdr:from>
    <xdr:to>
      <xdr:col>13</xdr:col>
      <xdr:colOff>41386</xdr:colOff>
      <xdr:row>18</xdr:row>
      <xdr:rowOff>33337</xdr:rowOff>
    </xdr:to>
    <xdr:sp macro="[1]!selectNode12" textlink="">
      <xdr:nvSpPr>
        <xdr:cNvPr id="886" name="Isosceles Triangle 885"/>
        <xdr:cNvSpPr/>
      </xdr:nvSpPr>
      <xdr:spPr>
        <a:xfrm rot="16200000">
          <a:off x="7547086" y="3300413"/>
          <a:ext cx="300037" cy="366712"/>
        </a:xfrm>
        <a:prstGeom prst="triangle">
          <a:avLst/>
        </a:prstGeom>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0</xdr:colOff>
      <xdr:row>15</xdr:row>
      <xdr:rowOff>100013</xdr:rowOff>
    </xdr:from>
    <xdr:to>
      <xdr:col>10</xdr:col>
      <xdr:colOff>342900</xdr:colOff>
      <xdr:row>17</xdr:row>
      <xdr:rowOff>100013</xdr:rowOff>
    </xdr:to>
    <xdr:cxnSp macro="">
      <xdr:nvCxnSpPr>
        <xdr:cNvPr id="887" name="Straight Connector 886"/>
        <xdr:cNvCxnSpPr/>
      </xdr:nvCxnSpPr>
      <xdr:spPr>
        <a:xfrm>
          <a:off x="6105525" y="3100388"/>
          <a:ext cx="342900" cy="400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342900</xdr:colOff>
      <xdr:row>17</xdr:row>
      <xdr:rowOff>100013</xdr:rowOff>
    </xdr:from>
    <xdr:to>
      <xdr:col>11</xdr:col>
      <xdr:colOff>0</xdr:colOff>
      <xdr:row>17</xdr:row>
      <xdr:rowOff>100013</xdr:rowOff>
    </xdr:to>
    <xdr:cxnSp macro="">
      <xdr:nvCxnSpPr>
        <xdr:cNvPr id="888" name="Straight Connector 887"/>
        <xdr:cNvCxnSpPr/>
      </xdr:nvCxnSpPr>
      <xdr:spPr>
        <a:xfrm>
          <a:off x="6448425" y="350043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0</xdr:colOff>
      <xdr:row>21</xdr:row>
      <xdr:rowOff>100013</xdr:rowOff>
    </xdr:from>
    <xdr:to>
      <xdr:col>12</xdr:col>
      <xdr:colOff>157163</xdr:colOff>
      <xdr:row>21</xdr:row>
      <xdr:rowOff>100013</xdr:rowOff>
    </xdr:to>
    <xdr:cxnSp macro="">
      <xdr:nvCxnSpPr>
        <xdr:cNvPr id="889" name="Straight Connector 888"/>
        <xdr:cNvCxnSpPr/>
      </xdr:nvCxnSpPr>
      <xdr:spPr>
        <a:xfrm>
          <a:off x="7315200" y="4300538"/>
          <a:ext cx="15716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198549</xdr:colOff>
      <xdr:row>20</xdr:row>
      <xdr:rowOff>133350</xdr:rowOff>
    </xdr:from>
    <xdr:to>
      <xdr:col>13</xdr:col>
      <xdr:colOff>41386</xdr:colOff>
      <xdr:row>22</xdr:row>
      <xdr:rowOff>33337</xdr:rowOff>
    </xdr:to>
    <xdr:sp macro="[1]!selectNode13" textlink="">
      <xdr:nvSpPr>
        <xdr:cNvPr id="890" name="Isosceles Triangle 889"/>
        <xdr:cNvSpPr/>
      </xdr:nvSpPr>
      <xdr:spPr>
        <a:xfrm rot="16200000">
          <a:off x="7547086" y="4100513"/>
          <a:ext cx="300037" cy="366712"/>
        </a:xfrm>
        <a:prstGeom prst="triangle">
          <a:avLst/>
        </a:prstGeom>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0</xdr:colOff>
      <xdr:row>21</xdr:row>
      <xdr:rowOff>100013</xdr:rowOff>
    </xdr:from>
    <xdr:to>
      <xdr:col>10</xdr:col>
      <xdr:colOff>342900</xdr:colOff>
      <xdr:row>23</xdr:row>
      <xdr:rowOff>100013</xdr:rowOff>
    </xdr:to>
    <xdr:cxnSp macro="">
      <xdr:nvCxnSpPr>
        <xdr:cNvPr id="891" name="Straight Connector 890"/>
        <xdr:cNvCxnSpPr/>
      </xdr:nvCxnSpPr>
      <xdr:spPr>
        <a:xfrm flipV="1">
          <a:off x="6105525" y="4300538"/>
          <a:ext cx="342900" cy="400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342900</xdr:colOff>
      <xdr:row>21</xdr:row>
      <xdr:rowOff>100013</xdr:rowOff>
    </xdr:from>
    <xdr:to>
      <xdr:col>11</xdr:col>
      <xdr:colOff>0</xdr:colOff>
      <xdr:row>21</xdr:row>
      <xdr:rowOff>100013</xdr:rowOff>
    </xdr:to>
    <xdr:cxnSp macro="">
      <xdr:nvCxnSpPr>
        <xdr:cNvPr id="892" name="Straight Connector 891"/>
        <xdr:cNvCxnSpPr/>
      </xdr:nvCxnSpPr>
      <xdr:spPr>
        <a:xfrm>
          <a:off x="6448425" y="430053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0</xdr:colOff>
      <xdr:row>25</xdr:row>
      <xdr:rowOff>100013</xdr:rowOff>
    </xdr:from>
    <xdr:to>
      <xdr:col>12</xdr:col>
      <xdr:colOff>157163</xdr:colOff>
      <xdr:row>25</xdr:row>
      <xdr:rowOff>100013</xdr:rowOff>
    </xdr:to>
    <xdr:cxnSp macro="">
      <xdr:nvCxnSpPr>
        <xdr:cNvPr id="893" name="Straight Connector 892"/>
        <xdr:cNvCxnSpPr/>
      </xdr:nvCxnSpPr>
      <xdr:spPr>
        <a:xfrm>
          <a:off x="7315200" y="5100638"/>
          <a:ext cx="15716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198549</xdr:colOff>
      <xdr:row>24</xdr:row>
      <xdr:rowOff>133350</xdr:rowOff>
    </xdr:from>
    <xdr:to>
      <xdr:col>13</xdr:col>
      <xdr:colOff>41386</xdr:colOff>
      <xdr:row>26</xdr:row>
      <xdr:rowOff>33337</xdr:rowOff>
    </xdr:to>
    <xdr:sp macro="[1]!selectNode14" textlink="">
      <xdr:nvSpPr>
        <xdr:cNvPr id="894" name="Isosceles Triangle 893"/>
        <xdr:cNvSpPr/>
      </xdr:nvSpPr>
      <xdr:spPr>
        <a:xfrm rot="16200000">
          <a:off x="7547086" y="4900613"/>
          <a:ext cx="300037" cy="366712"/>
        </a:xfrm>
        <a:prstGeom prst="triangle">
          <a:avLst/>
        </a:prstGeom>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0</xdr:colOff>
      <xdr:row>23</xdr:row>
      <xdr:rowOff>100013</xdr:rowOff>
    </xdr:from>
    <xdr:to>
      <xdr:col>10</xdr:col>
      <xdr:colOff>342900</xdr:colOff>
      <xdr:row>25</xdr:row>
      <xdr:rowOff>100013</xdr:rowOff>
    </xdr:to>
    <xdr:cxnSp macro="">
      <xdr:nvCxnSpPr>
        <xdr:cNvPr id="895" name="Straight Connector 894"/>
        <xdr:cNvCxnSpPr/>
      </xdr:nvCxnSpPr>
      <xdr:spPr>
        <a:xfrm>
          <a:off x="6105525" y="4700588"/>
          <a:ext cx="342900" cy="400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342900</xdr:colOff>
      <xdr:row>25</xdr:row>
      <xdr:rowOff>100013</xdr:rowOff>
    </xdr:from>
    <xdr:to>
      <xdr:col>11</xdr:col>
      <xdr:colOff>0</xdr:colOff>
      <xdr:row>25</xdr:row>
      <xdr:rowOff>100013</xdr:rowOff>
    </xdr:to>
    <xdr:cxnSp macro="">
      <xdr:nvCxnSpPr>
        <xdr:cNvPr id="896" name="Straight Connector 895"/>
        <xdr:cNvCxnSpPr/>
      </xdr:nvCxnSpPr>
      <xdr:spPr>
        <a:xfrm>
          <a:off x="6448425" y="510063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0</xdr:colOff>
      <xdr:row>31</xdr:row>
      <xdr:rowOff>100013</xdr:rowOff>
    </xdr:from>
    <xdr:to>
      <xdr:col>9</xdr:col>
      <xdr:colOff>261938</xdr:colOff>
      <xdr:row>31</xdr:row>
      <xdr:rowOff>100013</xdr:rowOff>
    </xdr:to>
    <xdr:cxnSp macro="">
      <xdr:nvCxnSpPr>
        <xdr:cNvPr id="897" name="Straight Connector 896"/>
        <xdr:cNvCxnSpPr/>
      </xdr:nvCxnSpPr>
      <xdr:spPr>
        <a:xfrm>
          <a:off x="5581650" y="6300788"/>
          <a:ext cx="261938"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261938</xdr:colOff>
      <xdr:row>31</xdr:row>
      <xdr:rowOff>0</xdr:rowOff>
    </xdr:from>
    <xdr:to>
      <xdr:col>10</xdr:col>
      <xdr:colOff>0</xdr:colOff>
      <xdr:row>32</xdr:row>
      <xdr:rowOff>0</xdr:rowOff>
    </xdr:to>
    <xdr:sp macro="[1]!selectNode15" textlink="">
      <xdr:nvSpPr>
        <xdr:cNvPr id="898" name="Oval 897"/>
        <xdr:cNvSpPr/>
      </xdr:nvSpPr>
      <xdr:spPr>
        <a:xfrm>
          <a:off x="5843588" y="6200775"/>
          <a:ext cx="261937" cy="200025"/>
        </a:xfrm>
        <a:prstGeom prst="ellipse">
          <a:avLst/>
        </a:prstGeom>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31</xdr:row>
      <xdr:rowOff>100013</xdr:rowOff>
    </xdr:from>
    <xdr:to>
      <xdr:col>7</xdr:col>
      <xdr:colOff>342900</xdr:colOff>
      <xdr:row>39</xdr:row>
      <xdr:rowOff>100013</xdr:rowOff>
    </xdr:to>
    <xdr:cxnSp macro="">
      <xdr:nvCxnSpPr>
        <xdr:cNvPr id="899" name="Straight Connector 898"/>
        <xdr:cNvCxnSpPr/>
      </xdr:nvCxnSpPr>
      <xdr:spPr>
        <a:xfrm flipV="1">
          <a:off x="4181475" y="6300788"/>
          <a:ext cx="342900" cy="16002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342900</xdr:colOff>
      <xdr:row>31</xdr:row>
      <xdr:rowOff>100013</xdr:rowOff>
    </xdr:from>
    <xdr:to>
      <xdr:col>8</xdr:col>
      <xdr:colOff>0</xdr:colOff>
      <xdr:row>31</xdr:row>
      <xdr:rowOff>100013</xdr:rowOff>
    </xdr:to>
    <xdr:cxnSp macro="">
      <xdr:nvCxnSpPr>
        <xdr:cNvPr id="900" name="Straight Connector 899"/>
        <xdr:cNvCxnSpPr/>
      </xdr:nvCxnSpPr>
      <xdr:spPr>
        <a:xfrm>
          <a:off x="4524375" y="630078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0</xdr:colOff>
      <xdr:row>39</xdr:row>
      <xdr:rowOff>100013</xdr:rowOff>
    </xdr:from>
    <xdr:to>
      <xdr:col>9</xdr:col>
      <xdr:colOff>261938</xdr:colOff>
      <xdr:row>39</xdr:row>
      <xdr:rowOff>100013</xdr:rowOff>
    </xdr:to>
    <xdr:cxnSp macro="">
      <xdr:nvCxnSpPr>
        <xdr:cNvPr id="901" name="Straight Connector 900"/>
        <xdr:cNvCxnSpPr/>
      </xdr:nvCxnSpPr>
      <xdr:spPr>
        <a:xfrm>
          <a:off x="5581650" y="7900988"/>
          <a:ext cx="261938"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261938</xdr:colOff>
      <xdr:row>39</xdr:row>
      <xdr:rowOff>0</xdr:rowOff>
    </xdr:from>
    <xdr:to>
      <xdr:col>10</xdr:col>
      <xdr:colOff>0</xdr:colOff>
      <xdr:row>40</xdr:row>
      <xdr:rowOff>0</xdr:rowOff>
    </xdr:to>
    <xdr:sp macro="[1]!selectNode16" textlink="">
      <xdr:nvSpPr>
        <xdr:cNvPr id="902" name="Oval 901"/>
        <xdr:cNvSpPr/>
      </xdr:nvSpPr>
      <xdr:spPr>
        <a:xfrm>
          <a:off x="5843588" y="7800975"/>
          <a:ext cx="261937" cy="200025"/>
        </a:xfrm>
        <a:prstGeom prst="ellipse">
          <a:avLst/>
        </a:prstGeom>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39</xdr:row>
      <xdr:rowOff>100013</xdr:rowOff>
    </xdr:from>
    <xdr:to>
      <xdr:col>7</xdr:col>
      <xdr:colOff>342900</xdr:colOff>
      <xdr:row>39</xdr:row>
      <xdr:rowOff>100013</xdr:rowOff>
    </xdr:to>
    <xdr:cxnSp macro="">
      <xdr:nvCxnSpPr>
        <xdr:cNvPr id="903" name="Straight Connector 902"/>
        <xdr:cNvCxnSpPr/>
      </xdr:nvCxnSpPr>
      <xdr:spPr>
        <a:xfrm>
          <a:off x="4181475" y="790098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342900</xdr:colOff>
      <xdr:row>39</xdr:row>
      <xdr:rowOff>100013</xdr:rowOff>
    </xdr:from>
    <xdr:to>
      <xdr:col>8</xdr:col>
      <xdr:colOff>0</xdr:colOff>
      <xdr:row>39</xdr:row>
      <xdr:rowOff>100013</xdr:rowOff>
    </xdr:to>
    <xdr:cxnSp macro="">
      <xdr:nvCxnSpPr>
        <xdr:cNvPr id="904" name="Straight Connector 903"/>
        <xdr:cNvCxnSpPr/>
      </xdr:nvCxnSpPr>
      <xdr:spPr>
        <a:xfrm>
          <a:off x="4524375" y="790098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0</xdr:colOff>
      <xdr:row>47</xdr:row>
      <xdr:rowOff>100013</xdr:rowOff>
    </xdr:from>
    <xdr:to>
      <xdr:col>9</xdr:col>
      <xdr:colOff>261938</xdr:colOff>
      <xdr:row>47</xdr:row>
      <xdr:rowOff>100013</xdr:rowOff>
    </xdr:to>
    <xdr:cxnSp macro="">
      <xdr:nvCxnSpPr>
        <xdr:cNvPr id="905" name="Straight Connector 904"/>
        <xdr:cNvCxnSpPr/>
      </xdr:nvCxnSpPr>
      <xdr:spPr>
        <a:xfrm>
          <a:off x="5581650" y="9501188"/>
          <a:ext cx="261938"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261938</xdr:colOff>
      <xdr:row>47</xdr:row>
      <xdr:rowOff>0</xdr:rowOff>
    </xdr:from>
    <xdr:to>
      <xdr:col>10</xdr:col>
      <xdr:colOff>0</xdr:colOff>
      <xdr:row>48</xdr:row>
      <xdr:rowOff>0</xdr:rowOff>
    </xdr:to>
    <xdr:sp macro="[1]!selectNode17" textlink="">
      <xdr:nvSpPr>
        <xdr:cNvPr id="906" name="Oval 905"/>
        <xdr:cNvSpPr/>
      </xdr:nvSpPr>
      <xdr:spPr>
        <a:xfrm>
          <a:off x="5843588" y="9401175"/>
          <a:ext cx="261937" cy="200025"/>
        </a:xfrm>
        <a:prstGeom prst="ellipse">
          <a:avLst/>
        </a:prstGeom>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39</xdr:row>
      <xdr:rowOff>100013</xdr:rowOff>
    </xdr:from>
    <xdr:to>
      <xdr:col>7</xdr:col>
      <xdr:colOff>342900</xdr:colOff>
      <xdr:row>47</xdr:row>
      <xdr:rowOff>100013</xdr:rowOff>
    </xdr:to>
    <xdr:cxnSp macro="">
      <xdr:nvCxnSpPr>
        <xdr:cNvPr id="907" name="Straight Connector 906"/>
        <xdr:cNvCxnSpPr/>
      </xdr:nvCxnSpPr>
      <xdr:spPr>
        <a:xfrm>
          <a:off x="4181475" y="7900988"/>
          <a:ext cx="342900" cy="16002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342900</xdr:colOff>
      <xdr:row>47</xdr:row>
      <xdr:rowOff>100013</xdr:rowOff>
    </xdr:from>
    <xdr:to>
      <xdr:col>8</xdr:col>
      <xdr:colOff>0</xdr:colOff>
      <xdr:row>47</xdr:row>
      <xdr:rowOff>100013</xdr:rowOff>
    </xdr:to>
    <xdr:cxnSp macro="">
      <xdr:nvCxnSpPr>
        <xdr:cNvPr id="908" name="Straight Connector 907"/>
        <xdr:cNvCxnSpPr/>
      </xdr:nvCxnSpPr>
      <xdr:spPr>
        <a:xfrm>
          <a:off x="4524375" y="950118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0</xdr:colOff>
      <xdr:row>29</xdr:row>
      <xdr:rowOff>100013</xdr:rowOff>
    </xdr:from>
    <xdr:to>
      <xdr:col>12</xdr:col>
      <xdr:colOff>157163</xdr:colOff>
      <xdr:row>29</xdr:row>
      <xdr:rowOff>100013</xdr:rowOff>
    </xdr:to>
    <xdr:cxnSp macro="">
      <xdr:nvCxnSpPr>
        <xdr:cNvPr id="909" name="Straight Connector 908"/>
        <xdr:cNvCxnSpPr/>
      </xdr:nvCxnSpPr>
      <xdr:spPr>
        <a:xfrm>
          <a:off x="7315200" y="5900738"/>
          <a:ext cx="15716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198549</xdr:colOff>
      <xdr:row>28</xdr:row>
      <xdr:rowOff>133350</xdr:rowOff>
    </xdr:from>
    <xdr:to>
      <xdr:col>13</xdr:col>
      <xdr:colOff>41386</xdr:colOff>
      <xdr:row>30</xdr:row>
      <xdr:rowOff>33337</xdr:rowOff>
    </xdr:to>
    <xdr:sp macro="[1]!selectNode18" textlink="">
      <xdr:nvSpPr>
        <xdr:cNvPr id="910" name="Isosceles Triangle 909"/>
        <xdr:cNvSpPr/>
      </xdr:nvSpPr>
      <xdr:spPr>
        <a:xfrm rot="16200000">
          <a:off x="7547086" y="5700713"/>
          <a:ext cx="300037" cy="366712"/>
        </a:xfrm>
        <a:prstGeom prst="triangle">
          <a:avLst/>
        </a:prstGeom>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0</xdr:colOff>
      <xdr:row>29</xdr:row>
      <xdr:rowOff>100013</xdr:rowOff>
    </xdr:from>
    <xdr:to>
      <xdr:col>10</xdr:col>
      <xdr:colOff>342900</xdr:colOff>
      <xdr:row>31</xdr:row>
      <xdr:rowOff>100013</xdr:rowOff>
    </xdr:to>
    <xdr:cxnSp macro="">
      <xdr:nvCxnSpPr>
        <xdr:cNvPr id="911" name="Straight Connector 910"/>
        <xdr:cNvCxnSpPr/>
      </xdr:nvCxnSpPr>
      <xdr:spPr>
        <a:xfrm flipV="1">
          <a:off x="6105525" y="5900738"/>
          <a:ext cx="342900" cy="400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342900</xdr:colOff>
      <xdr:row>29</xdr:row>
      <xdr:rowOff>100013</xdr:rowOff>
    </xdr:from>
    <xdr:to>
      <xdr:col>11</xdr:col>
      <xdr:colOff>0</xdr:colOff>
      <xdr:row>29</xdr:row>
      <xdr:rowOff>100013</xdr:rowOff>
    </xdr:to>
    <xdr:cxnSp macro="">
      <xdr:nvCxnSpPr>
        <xdr:cNvPr id="912" name="Straight Connector 911"/>
        <xdr:cNvCxnSpPr/>
      </xdr:nvCxnSpPr>
      <xdr:spPr>
        <a:xfrm>
          <a:off x="6448425" y="590073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0</xdr:colOff>
      <xdr:row>33</xdr:row>
      <xdr:rowOff>100013</xdr:rowOff>
    </xdr:from>
    <xdr:to>
      <xdr:col>12</xdr:col>
      <xdr:colOff>157163</xdr:colOff>
      <xdr:row>33</xdr:row>
      <xdr:rowOff>100013</xdr:rowOff>
    </xdr:to>
    <xdr:cxnSp macro="">
      <xdr:nvCxnSpPr>
        <xdr:cNvPr id="913" name="Straight Connector 912"/>
        <xdr:cNvCxnSpPr/>
      </xdr:nvCxnSpPr>
      <xdr:spPr>
        <a:xfrm>
          <a:off x="7315200" y="6700838"/>
          <a:ext cx="15716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198549</xdr:colOff>
      <xdr:row>32</xdr:row>
      <xdr:rowOff>133350</xdr:rowOff>
    </xdr:from>
    <xdr:to>
      <xdr:col>13</xdr:col>
      <xdr:colOff>41386</xdr:colOff>
      <xdr:row>34</xdr:row>
      <xdr:rowOff>33337</xdr:rowOff>
    </xdr:to>
    <xdr:sp macro="[1]!selectNode19" textlink="">
      <xdr:nvSpPr>
        <xdr:cNvPr id="914" name="Isosceles Triangle 913"/>
        <xdr:cNvSpPr/>
      </xdr:nvSpPr>
      <xdr:spPr>
        <a:xfrm rot="16200000">
          <a:off x="7547086" y="6500813"/>
          <a:ext cx="300037" cy="366712"/>
        </a:xfrm>
        <a:prstGeom prst="triangle">
          <a:avLst/>
        </a:prstGeom>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0</xdr:colOff>
      <xdr:row>31</xdr:row>
      <xdr:rowOff>100013</xdr:rowOff>
    </xdr:from>
    <xdr:to>
      <xdr:col>10</xdr:col>
      <xdr:colOff>342900</xdr:colOff>
      <xdr:row>33</xdr:row>
      <xdr:rowOff>100013</xdr:rowOff>
    </xdr:to>
    <xdr:cxnSp macro="">
      <xdr:nvCxnSpPr>
        <xdr:cNvPr id="915" name="Straight Connector 914"/>
        <xdr:cNvCxnSpPr/>
      </xdr:nvCxnSpPr>
      <xdr:spPr>
        <a:xfrm>
          <a:off x="6105525" y="6300788"/>
          <a:ext cx="342900" cy="400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342900</xdr:colOff>
      <xdr:row>33</xdr:row>
      <xdr:rowOff>100013</xdr:rowOff>
    </xdr:from>
    <xdr:to>
      <xdr:col>11</xdr:col>
      <xdr:colOff>0</xdr:colOff>
      <xdr:row>33</xdr:row>
      <xdr:rowOff>100013</xdr:rowOff>
    </xdr:to>
    <xdr:cxnSp macro="">
      <xdr:nvCxnSpPr>
        <xdr:cNvPr id="916" name="Straight Connector 915"/>
        <xdr:cNvCxnSpPr/>
      </xdr:nvCxnSpPr>
      <xdr:spPr>
        <a:xfrm>
          <a:off x="6448425" y="670083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0</xdr:colOff>
      <xdr:row>37</xdr:row>
      <xdr:rowOff>100013</xdr:rowOff>
    </xdr:from>
    <xdr:to>
      <xdr:col>12</xdr:col>
      <xdr:colOff>157163</xdr:colOff>
      <xdr:row>37</xdr:row>
      <xdr:rowOff>100013</xdr:rowOff>
    </xdr:to>
    <xdr:cxnSp macro="">
      <xdr:nvCxnSpPr>
        <xdr:cNvPr id="917" name="Straight Connector 916"/>
        <xdr:cNvCxnSpPr/>
      </xdr:nvCxnSpPr>
      <xdr:spPr>
        <a:xfrm>
          <a:off x="7391400" y="7500938"/>
          <a:ext cx="15716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199311</xdr:colOff>
      <xdr:row>36</xdr:row>
      <xdr:rowOff>133350</xdr:rowOff>
    </xdr:from>
    <xdr:to>
      <xdr:col>13</xdr:col>
      <xdr:colOff>42148</xdr:colOff>
      <xdr:row>38</xdr:row>
      <xdr:rowOff>33337</xdr:rowOff>
    </xdr:to>
    <xdr:sp macro="[1]!selectNode20" textlink="">
      <xdr:nvSpPr>
        <xdr:cNvPr id="918" name="Isosceles Triangle 917"/>
        <xdr:cNvSpPr/>
      </xdr:nvSpPr>
      <xdr:spPr>
        <a:xfrm rot="16200000">
          <a:off x="7624048" y="7300913"/>
          <a:ext cx="300037" cy="366712"/>
        </a:xfrm>
        <a:prstGeom prst="triangle">
          <a:avLst/>
        </a:prstGeom>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0</xdr:colOff>
      <xdr:row>37</xdr:row>
      <xdr:rowOff>100013</xdr:rowOff>
    </xdr:from>
    <xdr:to>
      <xdr:col>10</xdr:col>
      <xdr:colOff>342900</xdr:colOff>
      <xdr:row>39</xdr:row>
      <xdr:rowOff>100013</xdr:rowOff>
    </xdr:to>
    <xdr:cxnSp macro="">
      <xdr:nvCxnSpPr>
        <xdr:cNvPr id="919" name="Straight Connector 918"/>
        <xdr:cNvCxnSpPr/>
      </xdr:nvCxnSpPr>
      <xdr:spPr>
        <a:xfrm flipV="1">
          <a:off x="6105525" y="7500938"/>
          <a:ext cx="342900" cy="400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342900</xdr:colOff>
      <xdr:row>37</xdr:row>
      <xdr:rowOff>100013</xdr:rowOff>
    </xdr:from>
    <xdr:to>
      <xdr:col>11</xdr:col>
      <xdr:colOff>0</xdr:colOff>
      <xdr:row>37</xdr:row>
      <xdr:rowOff>100013</xdr:rowOff>
    </xdr:to>
    <xdr:cxnSp macro="">
      <xdr:nvCxnSpPr>
        <xdr:cNvPr id="920" name="Straight Connector 919"/>
        <xdr:cNvCxnSpPr/>
      </xdr:nvCxnSpPr>
      <xdr:spPr>
        <a:xfrm>
          <a:off x="6448425" y="750093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0</xdr:colOff>
      <xdr:row>41</xdr:row>
      <xdr:rowOff>100013</xdr:rowOff>
    </xdr:from>
    <xdr:to>
      <xdr:col>12</xdr:col>
      <xdr:colOff>157163</xdr:colOff>
      <xdr:row>41</xdr:row>
      <xdr:rowOff>100013</xdr:rowOff>
    </xdr:to>
    <xdr:cxnSp macro="">
      <xdr:nvCxnSpPr>
        <xdr:cNvPr id="921" name="Straight Connector 920"/>
        <xdr:cNvCxnSpPr/>
      </xdr:nvCxnSpPr>
      <xdr:spPr>
        <a:xfrm>
          <a:off x="7391400" y="8301038"/>
          <a:ext cx="15716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199311</xdr:colOff>
      <xdr:row>40</xdr:row>
      <xdr:rowOff>133350</xdr:rowOff>
    </xdr:from>
    <xdr:to>
      <xdr:col>13</xdr:col>
      <xdr:colOff>42148</xdr:colOff>
      <xdr:row>42</xdr:row>
      <xdr:rowOff>33337</xdr:rowOff>
    </xdr:to>
    <xdr:sp macro="[1]!selectNode21" textlink="">
      <xdr:nvSpPr>
        <xdr:cNvPr id="922" name="Isosceles Triangle 921"/>
        <xdr:cNvSpPr/>
      </xdr:nvSpPr>
      <xdr:spPr>
        <a:xfrm rot="16200000">
          <a:off x="7624048" y="8101013"/>
          <a:ext cx="300037" cy="366712"/>
        </a:xfrm>
        <a:prstGeom prst="triangle">
          <a:avLst/>
        </a:prstGeom>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0</xdr:colOff>
      <xdr:row>39</xdr:row>
      <xdr:rowOff>100013</xdr:rowOff>
    </xdr:from>
    <xdr:to>
      <xdr:col>10</xdr:col>
      <xdr:colOff>342900</xdr:colOff>
      <xdr:row>41</xdr:row>
      <xdr:rowOff>100013</xdr:rowOff>
    </xdr:to>
    <xdr:cxnSp macro="">
      <xdr:nvCxnSpPr>
        <xdr:cNvPr id="923" name="Straight Connector 922"/>
        <xdr:cNvCxnSpPr/>
      </xdr:nvCxnSpPr>
      <xdr:spPr>
        <a:xfrm>
          <a:off x="6105525" y="7900988"/>
          <a:ext cx="342900" cy="400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342900</xdr:colOff>
      <xdr:row>41</xdr:row>
      <xdr:rowOff>100013</xdr:rowOff>
    </xdr:from>
    <xdr:to>
      <xdr:col>11</xdr:col>
      <xdr:colOff>0</xdr:colOff>
      <xdr:row>41</xdr:row>
      <xdr:rowOff>100013</xdr:rowOff>
    </xdr:to>
    <xdr:cxnSp macro="">
      <xdr:nvCxnSpPr>
        <xdr:cNvPr id="924" name="Straight Connector 923"/>
        <xdr:cNvCxnSpPr/>
      </xdr:nvCxnSpPr>
      <xdr:spPr>
        <a:xfrm>
          <a:off x="6448425" y="830103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0</xdr:colOff>
      <xdr:row>45</xdr:row>
      <xdr:rowOff>100013</xdr:rowOff>
    </xdr:from>
    <xdr:to>
      <xdr:col>12</xdr:col>
      <xdr:colOff>157163</xdr:colOff>
      <xdr:row>45</xdr:row>
      <xdr:rowOff>100013</xdr:rowOff>
    </xdr:to>
    <xdr:cxnSp macro="">
      <xdr:nvCxnSpPr>
        <xdr:cNvPr id="925" name="Straight Connector 924"/>
        <xdr:cNvCxnSpPr/>
      </xdr:nvCxnSpPr>
      <xdr:spPr>
        <a:xfrm>
          <a:off x="7391400" y="9101138"/>
          <a:ext cx="15716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199311</xdr:colOff>
      <xdr:row>44</xdr:row>
      <xdr:rowOff>133350</xdr:rowOff>
    </xdr:from>
    <xdr:to>
      <xdr:col>13</xdr:col>
      <xdr:colOff>42148</xdr:colOff>
      <xdr:row>46</xdr:row>
      <xdr:rowOff>33337</xdr:rowOff>
    </xdr:to>
    <xdr:sp macro="[1]!selectNode22" textlink="">
      <xdr:nvSpPr>
        <xdr:cNvPr id="926" name="Isosceles Triangle 925"/>
        <xdr:cNvSpPr/>
      </xdr:nvSpPr>
      <xdr:spPr>
        <a:xfrm rot="16200000">
          <a:off x="7624048" y="8901113"/>
          <a:ext cx="300037" cy="366712"/>
        </a:xfrm>
        <a:prstGeom prst="triangle">
          <a:avLst/>
        </a:prstGeom>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0</xdr:colOff>
      <xdr:row>45</xdr:row>
      <xdr:rowOff>100013</xdr:rowOff>
    </xdr:from>
    <xdr:to>
      <xdr:col>10</xdr:col>
      <xdr:colOff>342900</xdr:colOff>
      <xdr:row>47</xdr:row>
      <xdr:rowOff>100013</xdr:rowOff>
    </xdr:to>
    <xdr:cxnSp macro="">
      <xdr:nvCxnSpPr>
        <xdr:cNvPr id="927" name="Straight Connector 926"/>
        <xdr:cNvCxnSpPr/>
      </xdr:nvCxnSpPr>
      <xdr:spPr>
        <a:xfrm flipV="1">
          <a:off x="6105525" y="9101138"/>
          <a:ext cx="342900" cy="400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342900</xdr:colOff>
      <xdr:row>45</xdr:row>
      <xdr:rowOff>100013</xdr:rowOff>
    </xdr:from>
    <xdr:to>
      <xdr:col>11</xdr:col>
      <xdr:colOff>0</xdr:colOff>
      <xdr:row>45</xdr:row>
      <xdr:rowOff>100013</xdr:rowOff>
    </xdr:to>
    <xdr:cxnSp macro="">
      <xdr:nvCxnSpPr>
        <xdr:cNvPr id="928" name="Straight Connector 927"/>
        <xdr:cNvCxnSpPr/>
      </xdr:nvCxnSpPr>
      <xdr:spPr>
        <a:xfrm>
          <a:off x="6448425" y="910113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0</xdr:colOff>
      <xdr:row>49</xdr:row>
      <xdr:rowOff>100013</xdr:rowOff>
    </xdr:from>
    <xdr:to>
      <xdr:col>12</xdr:col>
      <xdr:colOff>157163</xdr:colOff>
      <xdr:row>49</xdr:row>
      <xdr:rowOff>100013</xdr:rowOff>
    </xdr:to>
    <xdr:cxnSp macro="">
      <xdr:nvCxnSpPr>
        <xdr:cNvPr id="929" name="Straight Connector 928"/>
        <xdr:cNvCxnSpPr/>
      </xdr:nvCxnSpPr>
      <xdr:spPr>
        <a:xfrm>
          <a:off x="7391400" y="9901238"/>
          <a:ext cx="15716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199311</xdr:colOff>
      <xdr:row>48</xdr:row>
      <xdr:rowOff>133350</xdr:rowOff>
    </xdr:from>
    <xdr:to>
      <xdr:col>13</xdr:col>
      <xdr:colOff>42148</xdr:colOff>
      <xdr:row>50</xdr:row>
      <xdr:rowOff>33337</xdr:rowOff>
    </xdr:to>
    <xdr:sp macro="[1]!selectNode23" textlink="">
      <xdr:nvSpPr>
        <xdr:cNvPr id="930" name="Isosceles Triangle 929"/>
        <xdr:cNvSpPr/>
      </xdr:nvSpPr>
      <xdr:spPr>
        <a:xfrm rot="16200000">
          <a:off x="7624048" y="9701213"/>
          <a:ext cx="300037" cy="366712"/>
        </a:xfrm>
        <a:prstGeom prst="triangle">
          <a:avLst/>
        </a:prstGeom>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0</xdr:colOff>
      <xdr:row>47</xdr:row>
      <xdr:rowOff>100013</xdr:rowOff>
    </xdr:from>
    <xdr:to>
      <xdr:col>10</xdr:col>
      <xdr:colOff>342900</xdr:colOff>
      <xdr:row>49</xdr:row>
      <xdr:rowOff>100013</xdr:rowOff>
    </xdr:to>
    <xdr:cxnSp macro="">
      <xdr:nvCxnSpPr>
        <xdr:cNvPr id="931" name="Straight Connector 930"/>
        <xdr:cNvCxnSpPr/>
      </xdr:nvCxnSpPr>
      <xdr:spPr>
        <a:xfrm>
          <a:off x="6105525" y="9501188"/>
          <a:ext cx="342900" cy="400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342900</xdr:colOff>
      <xdr:row>49</xdr:row>
      <xdr:rowOff>100013</xdr:rowOff>
    </xdr:from>
    <xdr:to>
      <xdr:col>11</xdr:col>
      <xdr:colOff>0</xdr:colOff>
      <xdr:row>49</xdr:row>
      <xdr:rowOff>100013</xdr:rowOff>
    </xdr:to>
    <xdr:cxnSp macro="">
      <xdr:nvCxnSpPr>
        <xdr:cNvPr id="932" name="Straight Connector 931"/>
        <xdr:cNvCxnSpPr/>
      </xdr:nvCxnSpPr>
      <xdr:spPr>
        <a:xfrm>
          <a:off x="6448425" y="990123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0</xdr:colOff>
      <xdr:row>55</xdr:row>
      <xdr:rowOff>100013</xdr:rowOff>
    </xdr:from>
    <xdr:to>
      <xdr:col>6</xdr:col>
      <xdr:colOff>261938</xdr:colOff>
      <xdr:row>55</xdr:row>
      <xdr:rowOff>100013</xdr:rowOff>
    </xdr:to>
    <xdr:cxnSp macro="">
      <xdr:nvCxnSpPr>
        <xdr:cNvPr id="933" name="Straight Connector 932"/>
        <xdr:cNvCxnSpPr/>
      </xdr:nvCxnSpPr>
      <xdr:spPr>
        <a:xfrm>
          <a:off x="3657600" y="11101388"/>
          <a:ext cx="261938"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261938</xdr:colOff>
      <xdr:row>55</xdr:row>
      <xdr:rowOff>0</xdr:rowOff>
    </xdr:from>
    <xdr:to>
      <xdr:col>7</xdr:col>
      <xdr:colOff>0</xdr:colOff>
      <xdr:row>56</xdr:row>
      <xdr:rowOff>0</xdr:rowOff>
    </xdr:to>
    <xdr:sp macro="[1]!selectNode24" textlink="">
      <xdr:nvSpPr>
        <xdr:cNvPr id="934" name="Oval 933"/>
        <xdr:cNvSpPr/>
      </xdr:nvSpPr>
      <xdr:spPr>
        <a:xfrm>
          <a:off x="3919538" y="11001375"/>
          <a:ext cx="261937" cy="200025"/>
        </a:xfrm>
        <a:prstGeom prst="ellipse">
          <a:avLst/>
        </a:prstGeom>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55</xdr:row>
      <xdr:rowOff>100013</xdr:rowOff>
    </xdr:from>
    <xdr:to>
      <xdr:col>4</xdr:col>
      <xdr:colOff>342900</xdr:colOff>
      <xdr:row>63</xdr:row>
      <xdr:rowOff>100013</xdr:rowOff>
    </xdr:to>
    <xdr:cxnSp macro="">
      <xdr:nvCxnSpPr>
        <xdr:cNvPr id="935" name="Straight Connector 934"/>
        <xdr:cNvCxnSpPr/>
      </xdr:nvCxnSpPr>
      <xdr:spPr>
        <a:xfrm flipV="1">
          <a:off x="2447925" y="11101388"/>
          <a:ext cx="342900" cy="16002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342900</xdr:colOff>
      <xdr:row>55</xdr:row>
      <xdr:rowOff>100013</xdr:rowOff>
    </xdr:from>
    <xdr:to>
      <xdr:col>5</xdr:col>
      <xdr:colOff>0</xdr:colOff>
      <xdr:row>55</xdr:row>
      <xdr:rowOff>100013</xdr:rowOff>
    </xdr:to>
    <xdr:cxnSp macro="">
      <xdr:nvCxnSpPr>
        <xdr:cNvPr id="936" name="Straight Connector 935"/>
        <xdr:cNvCxnSpPr/>
      </xdr:nvCxnSpPr>
      <xdr:spPr>
        <a:xfrm>
          <a:off x="2790825" y="1110138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0</xdr:colOff>
      <xdr:row>63</xdr:row>
      <xdr:rowOff>100013</xdr:rowOff>
    </xdr:from>
    <xdr:to>
      <xdr:col>6</xdr:col>
      <xdr:colOff>261938</xdr:colOff>
      <xdr:row>63</xdr:row>
      <xdr:rowOff>100013</xdr:rowOff>
    </xdr:to>
    <xdr:cxnSp macro="">
      <xdr:nvCxnSpPr>
        <xdr:cNvPr id="937" name="Straight Connector 936"/>
        <xdr:cNvCxnSpPr/>
      </xdr:nvCxnSpPr>
      <xdr:spPr>
        <a:xfrm>
          <a:off x="3848100" y="12701588"/>
          <a:ext cx="261938"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261938</xdr:colOff>
      <xdr:row>63</xdr:row>
      <xdr:rowOff>0</xdr:rowOff>
    </xdr:from>
    <xdr:to>
      <xdr:col>7</xdr:col>
      <xdr:colOff>0</xdr:colOff>
      <xdr:row>64</xdr:row>
      <xdr:rowOff>0</xdr:rowOff>
    </xdr:to>
    <xdr:sp macro="[1]!selectNode25" textlink="">
      <xdr:nvSpPr>
        <xdr:cNvPr id="938" name="Oval 937"/>
        <xdr:cNvSpPr/>
      </xdr:nvSpPr>
      <xdr:spPr>
        <a:xfrm>
          <a:off x="4110038" y="12601575"/>
          <a:ext cx="261937" cy="200025"/>
        </a:xfrm>
        <a:prstGeom prst="ellipse">
          <a:avLst/>
        </a:prstGeom>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63</xdr:row>
      <xdr:rowOff>100013</xdr:rowOff>
    </xdr:from>
    <xdr:to>
      <xdr:col>4</xdr:col>
      <xdr:colOff>342900</xdr:colOff>
      <xdr:row>63</xdr:row>
      <xdr:rowOff>100013</xdr:rowOff>
    </xdr:to>
    <xdr:cxnSp macro="">
      <xdr:nvCxnSpPr>
        <xdr:cNvPr id="939" name="Straight Connector 938"/>
        <xdr:cNvCxnSpPr/>
      </xdr:nvCxnSpPr>
      <xdr:spPr>
        <a:xfrm>
          <a:off x="2447925" y="1270158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342900</xdr:colOff>
      <xdr:row>63</xdr:row>
      <xdr:rowOff>100013</xdr:rowOff>
    </xdr:from>
    <xdr:to>
      <xdr:col>5</xdr:col>
      <xdr:colOff>0</xdr:colOff>
      <xdr:row>63</xdr:row>
      <xdr:rowOff>100013</xdr:rowOff>
    </xdr:to>
    <xdr:cxnSp macro="">
      <xdr:nvCxnSpPr>
        <xdr:cNvPr id="940" name="Straight Connector 939"/>
        <xdr:cNvCxnSpPr/>
      </xdr:nvCxnSpPr>
      <xdr:spPr>
        <a:xfrm>
          <a:off x="2790825" y="1270158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0</xdr:colOff>
      <xdr:row>71</xdr:row>
      <xdr:rowOff>100013</xdr:rowOff>
    </xdr:from>
    <xdr:to>
      <xdr:col>6</xdr:col>
      <xdr:colOff>261938</xdr:colOff>
      <xdr:row>71</xdr:row>
      <xdr:rowOff>100013</xdr:rowOff>
    </xdr:to>
    <xdr:cxnSp macro="">
      <xdr:nvCxnSpPr>
        <xdr:cNvPr id="941" name="Straight Connector 940"/>
        <xdr:cNvCxnSpPr/>
      </xdr:nvCxnSpPr>
      <xdr:spPr>
        <a:xfrm>
          <a:off x="3924300" y="14301788"/>
          <a:ext cx="261938"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261938</xdr:colOff>
      <xdr:row>71</xdr:row>
      <xdr:rowOff>0</xdr:rowOff>
    </xdr:from>
    <xdr:to>
      <xdr:col>7</xdr:col>
      <xdr:colOff>0</xdr:colOff>
      <xdr:row>72</xdr:row>
      <xdr:rowOff>0</xdr:rowOff>
    </xdr:to>
    <xdr:sp macro="[1]!selectNode26" textlink="">
      <xdr:nvSpPr>
        <xdr:cNvPr id="942" name="Oval 941"/>
        <xdr:cNvSpPr/>
      </xdr:nvSpPr>
      <xdr:spPr>
        <a:xfrm>
          <a:off x="4186238" y="14201775"/>
          <a:ext cx="261937" cy="200025"/>
        </a:xfrm>
        <a:prstGeom prst="ellipse">
          <a:avLst/>
        </a:prstGeom>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63</xdr:row>
      <xdr:rowOff>100013</xdr:rowOff>
    </xdr:from>
    <xdr:to>
      <xdr:col>4</xdr:col>
      <xdr:colOff>342900</xdr:colOff>
      <xdr:row>71</xdr:row>
      <xdr:rowOff>100013</xdr:rowOff>
    </xdr:to>
    <xdr:cxnSp macro="">
      <xdr:nvCxnSpPr>
        <xdr:cNvPr id="943" name="Straight Connector 942"/>
        <xdr:cNvCxnSpPr/>
      </xdr:nvCxnSpPr>
      <xdr:spPr>
        <a:xfrm>
          <a:off x="2447925" y="12701588"/>
          <a:ext cx="342900" cy="16002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342900</xdr:colOff>
      <xdr:row>71</xdr:row>
      <xdr:rowOff>100013</xdr:rowOff>
    </xdr:from>
    <xdr:to>
      <xdr:col>5</xdr:col>
      <xdr:colOff>0</xdr:colOff>
      <xdr:row>71</xdr:row>
      <xdr:rowOff>100013</xdr:rowOff>
    </xdr:to>
    <xdr:cxnSp macro="">
      <xdr:nvCxnSpPr>
        <xdr:cNvPr id="944" name="Straight Connector 943"/>
        <xdr:cNvCxnSpPr/>
      </xdr:nvCxnSpPr>
      <xdr:spPr>
        <a:xfrm>
          <a:off x="2790825" y="1430178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0</xdr:colOff>
      <xdr:row>53</xdr:row>
      <xdr:rowOff>100013</xdr:rowOff>
    </xdr:from>
    <xdr:to>
      <xdr:col>9</xdr:col>
      <xdr:colOff>157163</xdr:colOff>
      <xdr:row>53</xdr:row>
      <xdr:rowOff>100013</xdr:rowOff>
    </xdr:to>
    <xdr:cxnSp macro="">
      <xdr:nvCxnSpPr>
        <xdr:cNvPr id="945" name="Straight Connector 944"/>
        <xdr:cNvCxnSpPr/>
      </xdr:nvCxnSpPr>
      <xdr:spPr>
        <a:xfrm>
          <a:off x="5848350" y="10701338"/>
          <a:ext cx="15716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183881</xdr:colOff>
      <xdr:row>52</xdr:row>
      <xdr:rowOff>133350</xdr:rowOff>
    </xdr:from>
    <xdr:to>
      <xdr:col>10</xdr:col>
      <xdr:colOff>26718</xdr:colOff>
      <xdr:row>54</xdr:row>
      <xdr:rowOff>33337</xdr:rowOff>
    </xdr:to>
    <xdr:sp macro="[1]!selectNode27" textlink="">
      <xdr:nvSpPr>
        <xdr:cNvPr id="946" name="Isosceles Triangle 945"/>
        <xdr:cNvSpPr/>
      </xdr:nvSpPr>
      <xdr:spPr>
        <a:xfrm rot="16200000">
          <a:off x="6065568" y="10501313"/>
          <a:ext cx="300037" cy="366712"/>
        </a:xfrm>
        <a:prstGeom prst="triangle">
          <a:avLst/>
        </a:prstGeom>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53</xdr:row>
      <xdr:rowOff>100013</xdr:rowOff>
    </xdr:from>
    <xdr:to>
      <xdr:col>7</xdr:col>
      <xdr:colOff>342900</xdr:colOff>
      <xdr:row>55</xdr:row>
      <xdr:rowOff>100013</xdr:rowOff>
    </xdr:to>
    <xdr:cxnSp macro="">
      <xdr:nvCxnSpPr>
        <xdr:cNvPr id="947" name="Straight Connector 946"/>
        <xdr:cNvCxnSpPr/>
      </xdr:nvCxnSpPr>
      <xdr:spPr>
        <a:xfrm flipV="1">
          <a:off x="4448175" y="10701338"/>
          <a:ext cx="342900" cy="400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342900</xdr:colOff>
      <xdr:row>53</xdr:row>
      <xdr:rowOff>100013</xdr:rowOff>
    </xdr:from>
    <xdr:to>
      <xdr:col>8</xdr:col>
      <xdr:colOff>0</xdr:colOff>
      <xdr:row>53</xdr:row>
      <xdr:rowOff>100013</xdr:rowOff>
    </xdr:to>
    <xdr:cxnSp macro="">
      <xdr:nvCxnSpPr>
        <xdr:cNvPr id="948" name="Straight Connector 947"/>
        <xdr:cNvCxnSpPr/>
      </xdr:nvCxnSpPr>
      <xdr:spPr>
        <a:xfrm>
          <a:off x="4791075" y="1070133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0</xdr:colOff>
      <xdr:row>57</xdr:row>
      <xdr:rowOff>100013</xdr:rowOff>
    </xdr:from>
    <xdr:to>
      <xdr:col>9</xdr:col>
      <xdr:colOff>157163</xdr:colOff>
      <xdr:row>57</xdr:row>
      <xdr:rowOff>100013</xdr:rowOff>
    </xdr:to>
    <xdr:cxnSp macro="">
      <xdr:nvCxnSpPr>
        <xdr:cNvPr id="949" name="Straight Connector 948"/>
        <xdr:cNvCxnSpPr/>
      </xdr:nvCxnSpPr>
      <xdr:spPr>
        <a:xfrm>
          <a:off x="5848350" y="11501438"/>
          <a:ext cx="15716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183881</xdr:colOff>
      <xdr:row>56</xdr:row>
      <xdr:rowOff>133350</xdr:rowOff>
    </xdr:from>
    <xdr:to>
      <xdr:col>10</xdr:col>
      <xdr:colOff>26718</xdr:colOff>
      <xdr:row>58</xdr:row>
      <xdr:rowOff>33337</xdr:rowOff>
    </xdr:to>
    <xdr:sp macro="[1]!selectNode28" textlink="">
      <xdr:nvSpPr>
        <xdr:cNvPr id="950" name="Isosceles Triangle 949"/>
        <xdr:cNvSpPr/>
      </xdr:nvSpPr>
      <xdr:spPr>
        <a:xfrm rot="16200000">
          <a:off x="6065568" y="11301413"/>
          <a:ext cx="300037" cy="366712"/>
        </a:xfrm>
        <a:prstGeom prst="triangle">
          <a:avLst/>
        </a:prstGeom>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55</xdr:row>
      <xdr:rowOff>100013</xdr:rowOff>
    </xdr:from>
    <xdr:to>
      <xdr:col>7</xdr:col>
      <xdr:colOff>342900</xdr:colOff>
      <xdr:row>57</xdr:row>
      <xdr:rowOff>100013</xdr:rowOff>
    </xdr:to>
    <xdr:cxnSp macro="">
      <xdr:nvCxnSpPr>
        <xdr:cNvPr id="951" name="Straight Connector 950"/>
        <xdr:cNvCxnSpPr/>
      </xdr:nvCxnSpPr>
      <xdr:spPr>
        <a:xfrm>
          <a:off x="4448175" y="11101388"/>
          <a:ext cx="342900" cy="400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342900</xdr:colOff>
      <xdr:row>57</xdr:row>
      <xdr:rowOff>100013</xdr:rowOff>
    </xdr:from>
    <xdr:to>
      <xdr:col>8</xdr:col>
      <xdr:colOff>0</xdr:colOff>
      <xdr:row>57</xdr:row>
      <xdr:rowOff>100013</xdr:rowOff>
    </xdr:to>
    <xdr:cxnSp macro="">
      <xdr:nvCxnSpPr>
        <xdr:cNvPr id="952" name="Straight Connector 951"/>
        <xdr:cNvCxnSpPr/>
      </xdr:nvCxnSpPr>
      <xdr:spPr>
        <a:xfrm>
          <a:off x="4791075" y="1150143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0</xdr:colOff>
      <xdr:row>61</xdr:row>
      <xdr:rowOff>100013</xdr:rowOff>
    </xdr:from>
    <xdr:to>
      <xdr:col>9</xdr:col>
      <xdr:colOff>157163</xdr:colOff>
      <xdr:row>61</xdr:row>
      <xdr:rowOff>100013</xdr:rowOff>
    </xdr:to>
    <xdr:cxnSp macro="">
      <xdr:nvCxnSpPr>
        <xdr:cNvPr id="953" name="Straight Connector 952"/>
        <xdr:cNvCxnSpPr/>
      </xdr:nvCxnSpPr>
      <xdr:spPr>
        <a:xfrm>
          <a:off x="5848350" y="12301538"/>
          <a:ext cx="15716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183881</xdr:colOff>
      <xdr:row>60</xdr:row>
      <xdr:rowOff>133350</xdr:rowOff>
    </xdr:from>
    <xdr:to>
      <xdr:col>10</xdr:col>
      <xdr:colOff>26718</xdr:colOff>
      <xdr:row>62</xdr:row>
      <xdr:rowOff>33337</xdr:rowOff>
    </xdr:to>
    <xdr:sp macro="[1]!selectNode29" textlink="">
      <xdr:nvSpPr>
        <xdr:cNvPr id="954" name="Isosceles Triangle 953"/>
        <xdr:cNvSpPr/>
      </xdr:nvSpPr>
      <xdr:spPr>
        <a:xfrm rot="16200000">
          <a:off x="6065568" y="12101513"/>
          <a:ext cx="300037" cy="366712"/>
        </a:xfrm>
        <a:prstGeom prst="triangle">
          <a:avLst/>
        </a:prstGeom>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61</xdr:row>
      <xdr:rowOff>100013</xdr:rowOff>
    </xdr:from>
    <xdr:to>
      <xdr:col>7</xdr:col>
      <xdr:colOff>342900</xdr:colOff>
      <xdr:row>63</xdr:row>
      <xdr:rowOff>100013</xdr:rowOff>
    </xdr:to>
    <xdr:cxnSp macro="">
      <xdr:nvCxnSpPr>
        <xdr:cNvPr id="955" name="Straight Connector 954"/>
        <xdr:cNvCxnSpPr/>
      </xdr:nvCxnSpPr>
      <xdr:spPr>
        <a:xfrm flipV="1">
          <a:off x="4448175" y="12301538"/>
          <a:ext cx="342900" cy="400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342900</xdr:colOff>
      <xdr:row>61</xdr:row>
      <xdr:rowOff>100013</xdr:rowOff>
    </xdr:from>
    <xdr:to>
      <xdr:col>8</xdr:col>
      <xdr:colOff>0</xdr:colOff>
      <xdr:row>61</xdr:row>
      <xdr:rowOff>100013</xdr:rowOff>
    </xdr:to>
    <xdr:cxnSp macro="">
      <xdr:nvCxnSpPr>
        <xdr:cNvPr id="956" name="Straight Connector 955"/>
        <xdr:cNvCxnSpPr/>
      </xdr:nvCxnSpPr>
      <xdr:spPr>
        <a:xfrm>
          <a:off x="4791075" y="1230153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0</xdr:colOff>
      <xdr:row>65</xdr:row>
      <xdr:rowOff>100013</xdr:rowOff>
    </xdr:from>
    <xdr:to>
      <xdr:col>9</xdr:col>
      <xdr:colOff>157163</xdr:colOff>
      <xdr:row>65</xdr:row>
      <xdr:rowOff>100013</xdr:rowOff>
    </xdr:to>
    <xdr:cxnSp macro="">
      <xdr:nvCxnSpPr>
        <xdr:cNvPr id="957" name="Straight Connector 956"/>
        <xdr:cNvCxnSpPr/>
      </xdr:nvCxnSpPr>
      <xdr:spPr>
        <a:xfrm>
          <a:off x="5848350" y="13101638"/>
          <a:ext cx="15716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183881</xdr:colOff>
      <xdr:row>64</xdr:row>
      <xdr:rowOff>133350</xdr:rowOff>
    </xdr:from>
    <xdr:to>
      <xdr:col>10</xdr:col>
      <xdr:colOff>26718</xdr:colOff>
      <xdr:row>66</xdr:row>
      <xdr:rowOff>33337</xdr:rowOff>
    </xdr:to>
    <xdr:sp macro="[1]!selectNode30" textlink="">
      <xdr:nvSpPr>
        <xdr:cNvPr id="958" name="Isosceles Triangle 957"/>
        <xdr:cNvSpPr/>
      </xdr:nvSpPr>
      <xdr:spPr>
        <a:xfrm rot="16200000">
          <a:off x="6065568" y="12901613"/>
          <a:ext cx="300037" cy="366712"/>
        </a:xfrm>
        <a:prstGeom prst="triangle">
          <a:avLst/>
        </a:prstGeom>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63</xdr:row>
      <xdr:rowOff>100013</xdr:rowOff>
    </xdr:from>
    <xdr:to>
      <xdr:col>7</xdr:col>
      <xdr:colOff>342900</xdr:colOff>
      <xdr:row>65</xdr:row>
      <xdr:rowOff>100013</xdr:rowOff>
    </xdr:to>
    <xdr:cxnSp macro="">
      <xdr:nvCxnSpPr>
        <xdr:cNvPr id="959" name="Straight Connector 958"/>
        <xdr:cNvCxnSpPr/>
      </xdr:nvCxnSpPr>
      <xdr:spPr>
        <a:xfrm>
          <a:off x="4448175" y="12701588"/>
          <a:ext cx="342900" cy="400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342900</xdr:colOff>
      <xdr:row>65</xdr:row>
      <xdr:rowOff>100013</xdr:rowOff>
    </xdr:from>
    <xdr:to>
      <xdr:col>8</xdr:col>
      <xdr:colOff>0</xdr:colOff>
      <xdr:row>65</xdr:row>
      <xdr:rowOff>100013</xdr:rowOff>
    </xdr:to>
    <xdr:cxnSp macro="">
      <xdr:nvCxnSpPr>
        <xdr:cNvPr id="960" name="Straight Connector 959"/>
        <xdr:cNvCxnSpPr/>
      </xdr:nvCxnSpPr>
      <xdr:spPr>
        <a:xfrm>
          <a:off x="4791075" y="1310163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0</xdr:colOff>
      <xdr:row>69</xdr:row>
      <xdr:rowOff>100013</xdr:rowOff>
    </xdr:from>
    <xdr:to>
      <xdr:col>9</xdr:col>
      <xdr:colOff>157163</xdr:colOff>
      <xdr:row>69</xdr:row>
      <xdr:rowOff>100013</xdr:rowOff>
    </xdr:to>
    <xdr:cxnSp macro="">
      <xdr:nvCxnSpPr>
        <xdr:cNvPr id="961" name="Straight Connector 960"/>
        <xdr:cNvCxnSpPr/>
      </xdr:nvCxnSpPr>
      <xdr:spPr>
        <a:xfrm>
          <a:off x="5848350" y="13901738"/>
          <a:ext cx="15716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183881</xdr:colOff>
      <xdr:row>68</xdr:row>
      <xdr:rowOff>133350</xdr:rowOff>
    </xdr:from>
    <xdr:to>
      <xdr:col>10</xdr:col>
      <xdr:colOff>26718</xdr:colOff>
      <xdr:row>70</xdr:row>
      <xdr:rowOff>33337</xdr:rowOff>
    </xdr:to>
    <xdr:sp macro="[1]!selectNode31" textlink="">
      <xdr:nvSpPr>
        <xdr:cNvPr id="962" name="Isosceles Triangle 961"/>
        <xdr:cNvSpPr/>
      </xdr:nvSpPr>
      <xdr:spPr>
        <a:xfrm rot="16200000">
          <a:off x="6065568" y="13701713"/>
          <a:ext cx="300037" cy="366712"/>
        </a:xfrm>
        <a:prstGeom prst="triangle">
          <a:avLst/>
        </a:prstGeom>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69</xdr:row>
      <xdr:rowOff>100013</xdr:rowOff>
    </xdr:from>
    <xdr:to>
      <xdr:col>7</xdr:col>
      <xdr:colOff>342900</xdr:colOff>
      <xdr:row>71</xdr:row>
      <xdr:rowOff>100013</xdr:rowOff>
    </xdr:to>
    <xdr:cxnSp macro="">
      <xdr:nvCxnSpPr>
        <xdr:cNvPr id="963" name="Straight Connector 962"/>
        <xdr:cNvCxnSpPr/>
      </xdr:nvCxnSpPr>
      <xdr:spPr>
        <a:xfrm flipV="1">
          <a:off x="4448175" y="13901738"/>
          <a:ext cx="342900" cy="400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342900</xdr:colOff>
      <xdr:row>69</xdr:row>
      <xdr:rowOff>100013</xdr:rowOff>
    </xdr:from>
    <xdr:to>
      <xdr:col>8</xdr:col>
      <xdr:colOff>0</xdr:colOff>
      <xdr:row>69</xdr:row>
      <xdr:rowOff>100013</xdr:rowOff>
    </xdr:to>
    <xdr:cxnSp macro="">
      <xdr:nvCxnSpPr>
        <xdr:cNvPr id="964" name="Straight Connector 963"/>
        <xdr:cNvCxnSpPr/>
      </xdr:nvCxnSpPr>
      <xdr:spPr>
        <a:xfrm>
          <a:off x="4791075" y="1390173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0</xdr:colOff>
      <xdr:row>73</xdr:row>
      <xdr:rowOff>100013</xdr:rowOff>
    </xdr:from>
    <xdr:to>
      <xdr:col>9</xdr:col>
      <xdr:colOff>157163</xdr:colOff>
      <xdr:row>73</xdr:row>
      <xdr:rowOff>100013</xdr:rowOff>
    </xdr:to>
    <xdr:cxnSp macro="">
      <xdr:nvCxnSpPr>
        <xdr:cNvPr id="965" name="Straight Connector 964"/>
        <xdr:cNvCxnSpPr/>
      </xdr:nvCxnSpPr>
      <xdr:spPr>
        <a:xfrm>
          <a:off x="5848350" y="14701838"/>
          <a:ext cx="15716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183881</xdr:colOff>
      <xdr:row>72</xdr:row>
      <xdr:rowOff>133350</xdr:rowOff>
    </xdr:from>
    <xdr:to>
      <xdr:col>10</xdr:col>
      <xdr:colOff>26718</xdr:colOff>
      <xdr:row>74</xdr:row>
      <xdr:rowOff>33337</xdr:rowOff>
    </xdr:to>
    <xdr:sp macro="[1]!selectNode32" textlink="">
      <xdr:nvSpPr>
        <xdr:cNvPr id="966" name="Isosceles Triangle 965"/>
        <xdr:cNvSpPr/>
      </xdr:nvSpPr>
      <xdr:spPr>
        <a:xfrm rot="16200000">
          <a:off x="6065568" y="14501813"/>
          <a:ext cx="300037" cy="366712"/>
        </a:xfrm>
        <a:prstGeom prst="triangle">
          <a:avLst/>
        </a:prstGeom>
        <a:gradFill flip="none" rotWithShape="1">
          <a:gsLst>
            <a:gs pos="0">
              <a:schemeClr val="accent1">
                <a:tint val="100000"/>
                <a:shade val="100000"/>
                <a:satMod val="130000"/>
                <a:alpha val="0"/>
              </a:schemeClr>
            </a:gs>
            <a:gs pos="100000">
              <a:schemeClr val="accent1">
                <a:tint val="50000"/>
                <a:shade val="100000"/>
                <a:satMod val="350000"/>
                <a:alpha val="0"/>
              </a:schemeClr>
            </a:gs>
          </a:gsLst>
          <a:lin ang="16200000" scaled="0"/>
          <a:tileRect/>
        </a:gra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71</xdr:row>
      <xdr:rowOff>100013</xdr:rowOff>
    </xdr:from>
    <xdr:to>
      <xdr:col>7</xdr:col>
      <xdr:colOff>342900</xdr:colOff>
      <xdr:row>73</xdr:row>
      <xdr:rowOff>100013</xdr:rowOff>
    </xdr:to>
    <xdr:cxnSp macro="">
      <xdr:nvCxnSpPr>
        <xdr:cNvPr id="967" name="Straight Connector 966"/>
        <xdr:cNvCxnSpPr/>
      </xdr:nvCxnSpPr>
      <xdr:spPr>
        <a:xfrm>
          <a:off x="4448175" y="14301788"/>
          <a:ext cx="342900" cy="400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342900</xdr:colOff>
      <xdr:row>73</xdr:row>
      <xdr:rowOff>100013</xdr:rowOff>
    </xdr:from>
    <xdr:to>
      <xdr:col>8</xdr:col>
      <xdr:colOff>0</xdr:colOff>
      <xdr:row>73</xdr:row>
      <xdr:rowOff>100013</xdr:rowOff>
    </xdr:to>
    <xdr:cxnSp macro="">
      <xdr:nvCxnSpPr>
        <xdr:cNvPr id="968" name="Straight Connector 967"/>
        <xdr:cNvCxnSpPr/>
      </xdr:nvCxnSpPr>
      <xdr:spPr>
        <a:xfrm>
          <a:off x="4791075" y="14701838"/>
          <a:ext cx="3429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ExcelOMQMv4/excelOMQMv4.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ste"/>
      <sheetName val="Todo"/>
      <sheetName val="Mac"/>
      <sheetName val="V3-V4 History"/>
      <sheetName val="MenuSheetv4"/>
      <sheetName val="MenuHR9"/>
      <sheetName val="MenuRSH10"/>
      <sheetName val="MenuRSH11"/>
      <sheetName val="MenuTaylor10"/>
      <sheetName val="InvSSNorm"/>
      <sheetName val="WorkMeas"/>
      <sheetName val="Simulation"/>
      <sheetName val="Raw data"/>
      <sheetName val="Frequencies"/>
      <sheetName val="Prob dist"/>
      <sheetName val="Normal"/>
      <sheetName val="Reliability"/>
      <sheetName val="Markov"/>
      <sheetName val="MarkovOLD"/>
      <sheetName val="dlgMRP"/>
      <sheetName val="Trans_agg"/>
      <sheetName val="MRPData"/>
      <sheetName val="HJW"/>
      <sheetName val="LP_max"/>
      <sheetName val="LP_min"/>
      <sheetName val="HWPert"/>
      <sheetName val="Trans_max"/>
      <sheetName val="Trans_min"/>
      <sheetName val="Assign_min"/>
      <sheetName val="Assign_max"/>
      <sheetName val="Game Theory"/>
      <sheetName val="FontSizes"/>
      <sheetName val="dlgDisplay"/>
      <sheetName val="sqc-1"/>
      <sheetName val="HWShortPath"/>
      <sheetName val="HWMaxFlow"/>
      <sheetName val="Markov chain solver"/>
      <sheetName val="SQC"/>
      <sheetName val="LimitedPop"/>
      <sheetName val="dlgCreate"/>
      <sheetName val="ProjCrashing2010"/>
      <sheetName val="ProjCrashing"/>
    </sheetNames>
    <definedNames>
      <definedName name="dtformula"/>
      <definedName name="selectNode1"/>
      <definedName name="selectNode10"/>
      <definedName name="selectNode11"/>
      <definedName name="selectNode12"/>
      <definedName name="selectNode13"/>
      <definedName name="selectNode14"/>
      <definedName name="selectNode15"/>
      <definedName name="selectNode16"/>
      <definedName name="selectNode17"/>
      <definedName name="selectNode18"/>
      <definedName name="selectNode19"/>
      <definedName name="selectNode2"/>
      <definedName name="selectNode20"/>
      <definedName name="selectNode21"/>
      <definedName name="selectNode22"/>
      <definedName name="selectNode23"/>
      <definedName name="selectNode24"/>
      <definedName name="selectNode25"/>
      <definedName name="selectNode26"/>
      <definedName name="selectNode27"/>
      <definedName name="selectNode28"/>
      <definedName name="selectNode29"/>
      <definedName name="selectNode3"/>
      <definedName name="selectNode30"/>
      <definedName name="selectNode31"/>
      <definedName name="selectNode32"/>
      <definedName name="selectNode4"/>
      <definedName name="selectNode5"/>
      <definedName name="selectNode6"/>
      <definedName name="selectNode7"/>
      <definedName name="selectNode8"/>
      <definedName name="selectNode9"/>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4"/>
  <sheetViews>
    <sheetView showGridLines="0" tabSelected="1" topLeftCell="A31" zoomScale="70" zoomScaleNormal="70" workbookViewId="0">
      <selection activeCell="L52" sqref="L52"/>
    </sheetView>
  </sheetViews>
  <sheetFormatPr defaultRowHeight="15.75" x14ac:dyDescent="0.25"/>
  <cols>
    <col min="1" max="1" width="12.75" style="8" bestFit="1" customWidth="1"/>
    <col min="2" max="2" width="9" style="8"/>
    <col min="3" max="3" width="22.25" style="8" bestFit="1" customWidth="1"/>
    <col min="4" max="4" width="7.625" style="8" bestFit="1" customWidth="1"/>
    <col min="5" max="5" width="9" style="8"/>
    <col min="6" max="6" width="10.5" style="8" bestFit="1" customWidth="1"/>
    <col min="7" max="7" width="7.625" style="8" bestFit="1" customWidth="1"/>
    <col min="8" max="8" width="9" style="8"/>
    <col min="9" max="9" width="11.875" style="8" bestFit="1" customWidth="1"/>
    <col min="10" max="10" width="8.125" style="8" bestFit="1" customWidth="1"/>
    <col min="11" max="11" width="9" style="8"/>
    <col min="12" max="12" width="13.5" style="8" bestFit="1" customWidth="1"/>
    <col min="13" max="13" width="9" style="8" bestFit="1" customWidth="1"/>
    <col min="14" max="14" width="8.125" style="8" bestFit="1" customWidth="1"/>
    <col min="15" max="15" width="10.875" style="8" customWidth="1"/>
    <col min="16" max="16" width="11.375" style="8" customWidth="1"/>
    <col min="17" max="16384" width="9" style="8"/>
  </cols>
  <sheetData>
    <row r="1" spans="1:16" x14ac:dyDescent="0.25">
      <c r="A1" s="11" t="s">
        <v>11</v>
      </c>
      <c r="B1" s="11"/>
      <c r="C1" s="11"/>
      <c r="D1" s="6"/>
      <c r="E1" s="6"/>
    </row>
    <row r="2" spans="1:16" x14ac:dyDescent="0.25">
      <c r="A2" s="7">
        <f>ROW(A82)</f>
        <v>82</v>
      </c>
      <c r="B2" s="7" t="s">
        <v>12</v>
      </c>
      <c r="C2" s="7"/>
      <c r="E2" s="6"/>
    </row>
    <row r="3" spans="1:16" x14ac:dyDescent="0.25">
      <c r="A3" s="12" t="s">
        <v>13</v>
      </c>
      <c r="B3" s="12"/>
      <c r="C3" s="12"/>
      <c r="E3" s="6"/>
    </row>
    <row r="5" spans="1:16" x14ac:dyDescent="0.25">
      <c r="A5" s="1"/>
      <c r="L5" s="3">
        <v>0.7</v>
      </c>
    </row>
    <row r="6" spans="1:16" x14ac:dyDescent="0.25">
      <c r="L6" s="4" t="s">
        <v>26</v>
      </c>
      <c r="M6" s="8">
        <v>9</v>
      </c>
      <c r="N6" s="8">
        <f>L7+I9+F17+C29</f>
        <v>680000</v>
      </c>
      <c r="O6" s="13" t="s">
        <v>27</v>
      </c>
      <c r="P6" s="13"/>
    </row>
    <row r="7" spans="1:16" x14ac:dyDescent="0.25">
      <c r="A7" s="1"/>
      <c r="J7" s="5">
        <f>L7*L5+L11*L9</f>
        <v>349999.99999999994</v>
      </c>
      <c r="L7" s="10">
        <v>680000</v>
      </c>
      <c r="O7" s="14">
        <f>N6/(N6+(N10*-1))</f>
        <v>0.61818181818181817</v>
      </c>
      <c r="P7" s="15" t="s">
        <v>16</v>
      </c>
    </row>
    <row r="8" spans="1:16" ht="47.25" x14ac:dyDescent="0.25">
      <c r="I8" s="9" t="s">
        <v>25</v>
      </c>
      <c r="J8" s="8">
        <v>6</v>
      </c>
    </row>
    <row r="9" spans="1:16" x14ac:dyDescent="0.25">
      <c r="I9" s="3">
        <v>0</v>
      </c>
      <c r="L9" s="3">
        <f>1-L5</f>
        <v>0.30000000000000004</v>
      </c>
      <c r="O9" s="14">
        <f>(N10*-1)/(N6+(N10*-1))</f>
        <v>0.38181818181818183</v>
      </c>
      <c r="P9" s="15" t="s">
        <v>17</v>
      </c>
    </row>
    <row r="10" spans="1:16" x14ac:dyDescent="0.25">
      <c r="L10" s="4" t="s">
        <v>14</v>
      </c>
      <c r="M10" s="8">
        <v>10</v>
      </c>
      <c r="N10" s="8">
        <f>L11+I9+F17+C29</f>
        <v>-420000</v>
      </c>
    </row>
    <row r="11" spans="1:16" x14ac:dyDescent="0.25">
      <c r="L11" s="10">
        <v>-420000</v>
      </c>
    </row>
    <row r="13" spans="1:16" x14ac:dyDescent="0.25">
      <c r="L13" s="3">
        <v>0.7</v>
      </c>
    </row>
    <row r="14" spans="1:16" x14ac:dyDescent="0.25">
      <c r="L14" s="4" t="s">
        <v>19</v>
      </c>
      <c r="M14" s="8">
        <v>11</v>
      </c>
      <c r="N14" s="8">
        <f>L15+I17+F17+C29</f>
        <v>280000</v>
      </c>
    </row>
    <row r="15" spans="1:16" x14ac:dyDescent="0.25">
      <c r="F15" s="3">
        <v>0.6</v>
      </c>
      <c r="G15" s="1">
        <f>MAX(J7+I9,J15+I17,J23+I25)</f>
        <v>349999.99999999994</v>
      </c>
      <c r="J15" s="5">
        <f>L15*L13+L19*L17</f>
        <v>175000</v>
      </c>
      <c r="L15" s="10">
        <v>280000</v>
      </c>
      <c r="O15" s="14">
        <f>N14/(N14+(N18*-1))</f>
        <v>0.8</v>
      </c>
      <c r="P15" s="15" t="s">
        <v>16</v>
      </c>
    </row>
    <row r="16" spans="1:16" ht="31.5" x14ac:dyDescent="0.25">
      <c r="F16" s="4" t="s">
        <v>16</v>
      </c>
      <c r="G16" s="8">
        <v>4</v>
      </c>
      <c r="I16" s="9" t="s">
        <v>20</v>
      </c>
      <c r="J16" s="8">
        <v>7</v>
      </c>
    </row>
    <row r="17" spans="3:16" x14ac:dyDescent="0.25">
      <c r="F17" s="3">
        <v>0</v>
      </c>
      <c r="G17" s="1">
        <f>IF(G15=J7+I9,J8,IF(G15=J15+I17,J16,IF(G15=J23+I25,J24)))</f>
        <v>6</v>
      </c>
      <c r="I17" s="3">
        <v>0</v>
      </c>
      <c r="L17" s="3">
        <f>1-L13</f>
        <v>0.30000000000000004</v>
      </c>
      <c r="O17" s="14">
        <f>(N18*-1)/(N14+(N18*-1))</f>
        <v>0.2</v>
      </c>
      <c r="P17" s="15" t="s">
        <v>17</v>
      </c>
    </row>
    <row r="18" spans="3:16" x14ac:dyDescent="0.25">
      <c r="L18" s="4" t="s">
        <v>14</v>
      </c>
      <c r="M18" s="8">
        <v>12</v>
      </c>
      <c r="N18" s="8">
        <f>L19+I17+F17+C29</f>
        <v>-70000</v>
      </c>
    </row>
    <row r="19" spans="3:16" x14ac:dyDescent="0.25">
      <c r="L19" s="10">
        <v>-70000</v>
      </c>
    </row>
    <row r="21" spans="3:16" x14ac:dyDescent="0.25">
      <c r="L21" s="3">
        <v>0.7</v>
      </c>
    </row>
    <row r="22" spans="3:16" x14ac:dyDescent="0.25">
      <c r="L22" s="4" t="s">
        <v>19</v>
      </c>
      <c r="M22" s="8">
        <v>13</v>
      </c>
      <c r="N22" s="8">
        <f>L23+I25+F17+C29</f>
        <v>-20000</v>
      </c>
    </row>
    <row r="23" spans="3:16" x14ac:dyDescent="0.25">
      <c r="J23" s="5">
        <f>L23*L21+L27*L25</f>
        <v>-20000</v>
      </c>
      <c r="L23" s="10">
        <v>-20000</v>
      </c>
      <c r="O23" s="14">
        <v>1</v>
      </c>
      <c r="P23" s="15" t="s">
        <v>16</v>
      </c>
    </row>
    <row r="24" spans="3:16" x14ac:dyDescent="0.25">
      <c r="I24" s="4" t="s">
        <v>15</v>
      </c>
      <c r="J24" s="8">
        <v>8</v>
      </c>
    </row>
    <row r="25" spans="3:16" x14ac:dyDescent="0.25">
      <c r="I25" s="3">
        <v>0</v>
      </c>
      <c r="L25" s="3">
        <f>1-L21</f>
        <v>0.30000000000000004</v>
      </c>
      <c r="O25" s="14">
        <v>1</v>
      </c>
      <c r="P25" s="15" t="s">
        <v>17</v>
      </c>
    </row>
    <row r="26" spans="3:16" x14ac:dyDescent="0.25">
      <c r="L26" s="4" t="s">
        <v>14</v>
      </c>
      <c r="M26" s="8">
        <v>14</v>
      </c>
      <c r="N26" s="8">
        <f>L27+I25+F17+C29</f>
        <v>-20000</v>
      </c>
    </row>
    <row r="27" spans="3:16" x14ac:dyDescent="0.25">
      <c r="D27" s="5">
        <f>F15*(G15+F17)+F39*(G39+F41)</f>
        <v>209999.99999999997</v>
      </c>
      <c r="L27" s="10">
        <v>-20000</v>
      </c>
    </row>
    <row r="28" spans="3:16" ht="31.5" x14ac:dyDescent="0.25">
      <c r="C28" s="9" t="s">
        <v>18</v>
      </c>
      <c r="D28" s="8">
        <v>2</v>
      </c>
    </row>
    <row r="29" spans="3:16" x14ac:dyDescent="0.25">
      <c r="C29" s="3">
        <v>0</v>
      </c>
      <c r="L29" s="3">
        <v>0.2</v>
      </c>
    </row>
    <row r="30" spans="3:16" x14ac:dyDescent="0.25">
      <c r="L30" s="4" t="s">
        <v>19</v>
      </c>
      <c r="M30" s="8">
        <v>18</v>
      </c>
      <c r="N30" s="8">
        <f>L31+I33+F41+C29</f>
        <v>680000</v>
      </c>
    </row>
    <row r="31" spans="3:16" x14ac:dyDescent="0.25">
      <c r="J31" s="5">
        <f>L31*L29+L35*L33</f>
        <v>-200000</v>
      </c>
      <c r="L31" s="10">
        <v>680000</v>
      </c>
      <c r="O31" s="14">
        <f>N30/(N30+(N34*-1))</f>
        <v>0.61818181818181817</v>
      </c>
      <c r="P31" s="15" t="s">
        <v>16</v>
      </c>
    </row>
    <row r="32" spans="3:16" ht="47.25" x14ac:dyDescent="0.25">
      <c r="I32" s="9" t="s">
        <v>25</v>
      </c>
      <c r="J32" s="8">
        <v>15</v>
      </c>
    </row>
    <row r="33" spans="1:16" x14ac:dyDescent="0.25">
      <c r="I33" s="3">
        <v>0</v>
      </c>
      <c r="L33" s="3">
        <f>1-L29</f>
        <v>0.8</v>
      </c>
      <c r="O33" s="14">
        <f>(N34*-1)/(N30+(N34*-1))</f>
        <v>0.38181818181818183</v>
      </c>
      <c r="P33" s="15" t="s">
        <v>17</v>
      </c>
    </row>
    <row r="34" spans="1:16" x14ac:dyDescent="0.25">
      <c r="L34" s="4" t="s">
        <v>14</v>
      </c>
      <c r="M34" s="8">
        <v>19</v>
      </c>
      <c r="N34" s="8">
        <f>L35+I33+F41+C29</f>
        <v>-420000</v>
      </c>
    </row>
    <row r="35" spans="1:16" x14ac:dyDescent="0.25">
      <c r="L35" s="10">
        <v>-420000</v>
      </c>
    </row>
    <row r="37" spans="1:16" x14ac:dyDescent="0.25">
      <c r="L37" s="3">
        <v>0.2</v>
      </c>
    </row>
    <row r="38" spans="1:16" x14ac:dyDescent="0.25">
      <c r="L38" s="4" t="s">
        <v>19</v>
      </c>
      <c r="M38" s="8">
        <v>20</v>
      </c>
      <c r="N38" s="8">
        <f>L39+I41+F41+C29</f>
        <v>280000</v>
      </c>
    </row>
    <row r="39" spans="1:16" x14ac:dyDescent="0.25">
      <c r="F39" s="3">
        <f>1-F15</f>
        <v>0.4</v>
      </c>
      <c r="G39" s="1">
        <f>MAX(J31+I33,J39+I41,J47+I49)</f>
        <v>0</v>
      </c>
      <c r="J39" s="5">
        <f>L39*L37+L43*L41</f>
        <v>0</v>
      </c>
      <c r="L39" s="10">
        <v>280000</v>
      </c>
      <c r="O39" s="14">
        <f>N38/(N38+(N42*-1))</f>
        <v>0.8</v>
      </c>
      <c r="P39" s="15" t="s">
        <v>16</v>
      </c>
    </row>
    <row r="40" spans="1:16" ht="31.5" x14ac:dyDescent="0.25">
      <c r="F40" s="4" t="s">
        <v>17</v>
      </c>
      <c r="G40" s="8">
        <v>5</v>
      </c>
      <c r="I40" s="9" t="s">
        <v>20</v>
      </c>
      <c r="J40" s="8">
        <v>16</v>
      </c>
    </row>
    <row r="41" spans="1:16" x14ac:dyDescent="0.25">
      <c r="F41" s="3">
        <v>0</v>
      </c>
      <c r="G41" s="1">
        <f>IF(G39=J31+I33,J32,IF(G39=J39+I41,J40,IF(G39=J47+I49,J48)))</f>
        <v>16</v>
      </c>
      <c r="I41" s="3">
        <v>0</v>
      </c>
      <c r="L41" s="3">
        <f>1-L37</f>
        <v>0.8</v>
      </c>
      <c r="O41" s="14">
        <f>(N42*-1)/(N38+(N42*-1))</f>
        <v>0.2</v>
      </c>
      <c r="P41" s="15" t="s">
        <v>17</v>
      </c>
    </row>
    <row r="42" spans="1:16" x14ac:dyDescent="0.25">
      <c r="L42" s="4" t="s">
        <v>14</v>
      </c>
      <c r="M42" s="8">
        <v>21</v>
      </c>
      <c r="N42" s="8">
        <f>L43+I41+F41+C29</f>
        <v>-70000</v>
      </c>
    </row>
    <row r="43" spans="1:16" x14ac:dyDescent="0.25">
      <c r="L43" s="10">
        <v>-70000</v>
      </c>
    </row>
    <row r="45" spans="1:16" x14ac:dyDescent="0.25">
      <c r="A45" s="1">
        <f>MAX(D27+C29,D63+C65)</f>
        <v>209999.99999999997</v>
      </c>
      <c r="L45" s="3">
        <v>0.2</v>
      </c>
    </row>
    <row r="46" spans="1:16" x14ac:dyDescent="0.25">
      <c r="A46" s="8">
        <v>1</v>
      </c>
      <c r="L46" s="4" t="s">
        <v>19</v>
      </c>
      <c r="M46" s="8">
        <v>22</v>
      </c>
      <c r="N46" s="8">
        <f>L47+I49+F41+C29</f>
        <v>-20000</v>
      </c>
    </row>
    <row r="47" spans="1:16" x14ac:dyDescent="0.25">
      <c r="A47" s="1">
        <f>IF(A45=D27+C29,D28,IF(A45=D63+C65,D64))</f>
        <v>2</v>
      </c>
      <c r="J47" s="5">
        <f>L47*L45+L51*L49</f>
        <v>-20000</v>
      </c>
      <c r="L47" s="10">
        <v>-20000</v>
      </c>
      <c r="O47" s="14">
        <v>1</v>
      </c>
      <c r="P47" s="15" t="s">
        <v>16</v>
      </c>
    </row>
    <row r="48" spans="1:16" x14ac:dyDescent="0.25">
      <c r="I48" s="4" t="s">
        <v>15</v>
      </c>
      <c r="J48" s="8">
        <v>17</v>
      </c>
    </row>
    <row r="49" spans="3:16" x14ac:dyDescent="0.25">
      <c r="I49" s="3">
        <v>0</v>
      </c>
      <c r="L49" s="3">
        <f>1-L45</f>
        <v>0.8</v>
      </c>
      <c r="O49" s="14">
        <v>1</v>
      </c>
      <c r="P49" s="15" t="s">
        <v>17</v>
      </c>
    </row>
    <row r="50" spans="3:16" x14ac:dyDescent="0.25">
      <c r="L50" s="4" t="s">
        <v>14</v>
      </c>
      <c r="M50" s="8">
        <v>23</v>
      </c>
      <c r="N50" s="8">
        <f>L51+I49+F41+C29</f>
        <v>-20000</v>
      </c>
    </row>
    <row r="51" spans="3:16" x14ac:dyDescent="0.25">
      <c r="L51" s="10">
        <v>-20000</v>
      </c>
    </row>
    <row r="53" spans="3:16" x14ac:dyDescent="0.25">
      <c r="I53" s="3">
        <f>1/ 2</f>
        <v>0.5</v>
      </c>
    </row>
    <row r="54" spans="3:16" x14ac:dyDescent="0.25">
      <c r="I54" s="4" t="s">
        <v>19</v>
      </c>
      <c r="J54" s="8">
        <v>27</v>
      </c>
      <c r="K54" s="8">
        <f>I55+F57+C65</f>
        <v>700000</v>
      </c>
    </row>
    <row r="55" spans="3:16" x14ac:dyDescent="0.25">
      <c r="G55" s="5">
        <f>I55*I53+I59*I57</f>
        <v>150000</v>
      </c>
      <c r="I55" s="3">
        <v>700000</v>
      </c>
      <c r="L55" s="14">
        <f>K54/(K54+(K58*-1))</f>
        <v>0.63636363636363635</v>
      </c>
      <c r="M55" s="15" t="s">
        <v>16</v>
      </c>
    </row>
    <row r="56" spans="3:16" ht="47.25" x14ac:dyDescent="0.25">
      <c r="F56" s="9" t="s">
        <v>22</v>
      </c>
      <c r="G56" s="8">
        <v>24</v>
      </c>
    </row>
    <row r="57" spans="3:16" x14ac:dyDescent="0.25">
      <c r="F57" s="3">
        <v>0</v>
      </c>
      <c r="I57" s="3">
        <f>1-I53</f>
        <v>0.5</v>
      </c>
      <c r="L57" s="14">
        <f>(K58*-1)/(K54+(K58*-1))</f>
        <v>0.36363636363636365</v>
      </c>
      <c r="M57" s="15" t="s">
        <v>17</v>
      </c>
    </row>
    <row r="58" spans="3:16" x14ac:dyDescent="0.25">
      <c r="I58" s="4" t="s">
        <v>14</v>
      </c>
      <c r="J58" s="8">
        <v>28</v>
      </c>
      <c r="K58" s="8">
        <f>I59+F57+C65</f>
        <v>-400000</v>
      </c>
    </row>
    <row r="59" spans="3:16" x14ac:dyDescent="0.25">
      <c r="I59" s="3">
        <v>-400000</v>
      </c>
    </row>
    <row r="61" spans="3:16" x14ac:dyDescent="0.25">
      <c r="I61" s="3">
        <f>1/ 2</f>
        <v>0.5</v>
      </c>
    </row>
    <row r="62" spans="3:16" x14ac:dyDescent="0.25">
      <c r="I62" s="4" t="s">
        <v>19</v>
      </c>
      <c r="J62" s="8">
        <v>29</v>
      </c>
      <c r="K62" s="8">
        <f>I63+F65+C65</f>
        <v>300000</v>
      </c>
    </row>
    <row r="63" spans="3:16" x14ac:dyDescent="0.25">
      <c r="D63" s="1">
        <f>MAX(G55+F57,G63+F65,G71+F73)</f>
        <v>150000</v>
      </c>
      <c r="G63" s="5">
        <f>I63*I61+I67*I65</f>
        <v>125000</v>
      </c>
      <c r="I63" s="3">
        <v>300000</v>
      </c>
      <c r="L63" s="14">
        <f>K62/(K62+(K66*-1))</f>
        <v>0.8571428571428571</v>
      </c>
      <c r="M63" s="15" t="s">
        <v>16</v>
      </c>
    </row>
    <row r="64" spans="3:16" ht="47.25" x14ac:dyDescent="0.25">
      <c r="C64" s="9" t="s">
        <v>21</v>
      </c>
      <c r="D64" s="8">
        <v>3</v>
      </c>
      <c r="F64" s="9" t="s">
        <v>23</v>
      </c>
      <c r="G64" s="8">
        <v>25</v>
      </c>
    </row>
    <row r="65" spans="1:13" x14ac:dyDescent="0.25">
      <c r="C65" s="3">
        <v>0</v>
      </c>
      <c r="D65" s="1">
        <f>IF(D63=G55+F57,G56,IF(D63=G63+F65,G64,IF(D63=G71+F73,G72)))</f>
        <v>24</v>
      </c>
      <c r="F65" s="3">
        <v>0</v>
      </c>
      <c r="I65" s="3">
        <f>1-I61</f>
        <v>0.5</v>
      </c>
      <c r="L65" s="14">
        <f>(K66*-1)/(K62+(K66*-1))</f>
        <v>0.14285714285714285</v>
      </c>
      <c r="M65" s="15" t="s">
        <v>17</v>
      </c>
    </row>
    <row r="66" spans="1:13" x14ac:dyDescent="0.25">
      <c r="I66" s="4" t="s">
        <v>14</v>
      </c>
      <c r="J66" s="8">
        <v>30</v>
      </c>
      <c r="K66" s="8">
        <f>I67+F65+C65</f>
        <v>-50000</v>
      </c>
    </row>
    <row r="67" spans="1:13" x14ac:dyDescent="0.25">
      <c r="I67" s="3">
        <v>-50000</v>
      </c>
      <c r="L67" s="14"/>
    </row>
    <row r="69" spans="1:13" x14ac:dyDescent="0.25">
      <c r="I69" s="3">
        <f>1/ 2</f>
        <v>0.5</v>
      </c>
    </row>
    <row r="70" spans="1:13" x14ac:dyDescent="0.25">
      <c r="I70" s="4" t="s">
        <v>19</v>
      </c>
      <c r="J70" s="8">
        <v>31</v>
      </c>
      <c r="K70" s="8">
        <f>I71+F73+C65</f>
        <v>0</v>
      </c>
    </row>
    <row r="71" spans="1:13" x14ac:dyDescent="0.25">
      <c r="G71" s="5">
        <f>I71*I69+I75*I73</f>
        <v>0</v>
      </c>
      <c r="I71" s="3">
        <v>0</v>
      </c>
      <c r="L71" s="14">
        <v>1</v>
      </c>
      <c r="M71" s="15" t="s">
        <v>16</v>
      </c>
    </row>
    <row r="72" spans="1:13" x14ac:dyDescent="0.25">
      <c r="F72" s="4" t="s">
        <v>15</v>
      </c>
      <c r="G72" s="8">
        <v>26</v>
      </c>
    </row>
    <row r="73" spans="1:13" x14ac:dyDescent="0.25">
      <c r="F73" s="3">
        <v>0</v>
      </c>
      <c r="I73" s="3">
        <f>1-I69</f>
        <v>0.5</v>
      </c>
      <c r="L73" s="14">
        <v>1</v>
      </c>
      <c r="M73" s="15" t="s">
        <v>17</v>
      </c>
    </row>
    <row r="74" spans="1:13" x14ac:dyDescent="0.25">
      <c r="I74" s="4" t="s">
        <v>24</v>
      </c>
      <c r="J74" s="8">
        <v>32</v>
      </c>
      <c r="K74" s="8">
        <f>I75+F73+C65</f>
        <v>0</v>
      </c>
    </row>
    <row r="75" spans="1:13" x14ac:dyDescent="0.25">
      <c r="I75" s="3">
        <v>0</v>
      </c>
    </row>
    <row r="80" spans="1:13" x14ac:dyDescent="0.25">
      <c r="A80" s="6" t="s">
        <v>0</v>
      </c>
    </row>
    <row r="81" spans="1:8" x14ac:dyDescent="0.25">
      <c r="A81" s="2">
        <v>32</v>
      </c>
      <c r="B81" s="7" t="s">
        <v>2</v>
      </c>
      <c r="C81" s="7" t="s">
        <v>1</v>
      </c>
      <c r="D81" s="2"/>
      <c r="E81" s="2"/>
      <c r="F81" s="2"/>
      <c r="G81" s="2"/>
      <c r="H81" s="2"/>
    </row>
    <row r="82" spans="1:8" x14ac:dyDescent="0.25">
      <c r="A82" s="2" t="s">
        <v>3</v>
      </c>
      <c r="B82" s="2" t="s">
        <v>4</v>
      </c>
      <c r="C82" s="2" t="s">
        <v>5</v>
      </c>
      <c r="D82" s="2" t="s">
        <v>6</v>
      </c>
      <c r="E82" s="2" t="s">
        <v>7</v>
      </c>
      <c r="F82" s="2" t="s">
        <v>8</v>
      </c>
      <c r="G82" s="2" t="s">
        <v>9</v>
      </c>
      <c r="H82" s="2" t="s">
        <v>10</v>
      </c>
    </row>
    <row r="83" spans="1:8" x14ac:dyDescent="0.25">
      <c r="A83" s="2">
        <v>1</v>
      </c>
      <c r="B83" s="2">
        <v>0</v>
      </c>
      <c r="C83" s="2"/>
      <c r="D83" s="2">
        <v>2</v>
      </c>
      <c r="E83" s="2" t="b">
        <v>1</v>
      </c>
      <c r="F83" s="2">
        <v>0</v>
      </c>
      <c r="G83" s="2"/>
      <c r="H83" s="2"/>
    </row>
    <row r="84" spans="1:8" x14ac:dyDescent="0.25">
      <c r="A84" s="2">
        <v>2</v>
      </c>
      <c r="B84" s="2">
        <v>1</v>
      </c>
      <c r="C84" s="2" t="str">
        <f>C28</f>
        <v>Conduct 
Survey</v>
      </c>
      <c r="D84" s="2">
        <v>2</v>
      </c>
      <c r="E84" s="2" t="b">
        <v>0</v>
      </c>
      <c r="F84" s="2">
        <v>1</v>
      </c>
      <c r="G84" s="2" t="str">
        <f>[1]!dtformula(C27)</f>
        <v/>
      </c>
      <c r="H84" s="2" t="str">
        <f>[1]!dtformula(C29)</f>
        <v>0</v>
      </c>
    </row>
    <row r="85" spans="1:8" x14ac:dyDescent="0.25">
      <c r="A85" s="2">
        <v>3</v>
      </c>
      <c r="B85" s="2">
        <v>1</v>
      </c>
      <c r="C85" s="2" t="str">
        <f>C64</f>
        <v xml:space="preserve">Do Not
Conduct
Survey </v>
      </c>
      <c r="D85" s="2">
        <v>3</v>
      </c>
      <c r="E85" s="2" t="b">
        <v>1</v>
      </c>
      <c r="F85" s="2">
        <v>2</v>
      </c>
      <c r="G85" s="2" t="str">
        <f>[1]!dtformula(C63)</f>
        <v/>
      </c>
      <c r="H85" s="2" t="str">
        <f>[1]!dtformula(C65)</f>
        <v>0</v>
      </c>
    </row>
    <row r="86" spans="1:8" x14ac:dyDescent="0.25">
      <c r="A86" s="2">
        <v>4</v>
      </c>
      <c r="B86" s="2">
        <v>2</v>
      </c>
      <c r="C86" s="2" t="str">
        <f>F16</f>
        <v>Positive</v>
      </c>
      <c r="D86" s="2">
        <v>3</v>
      </c>
      <c r="E86" s="2" t="b">
        <v>1</v>
      </c>
      <c r="F86" s="2">
        <v>1</v>
      </c>
      <c r="G86" s="2" t="str">
        <f>[1]!dtformula(F15)</f>
        <v>0.6</v>
      </c>
      <c r="H86" s="2" t="str">
        <f>[1]!dtformula(F17)</f>
        <v>0</v>
      </c>
    </row>
    <row r="87" spans="1:8" x14ac:dyDescent="0.25">
      <c r="A87" s="2">
        <v>5</v>
      </c>
      <c r="B87" s="2">
        <v>2</v>
      </c>
      <c r="C87" s="2" t="str">
        <f>F40</f>
        <v xml:space="preserve">Negative </v>
      </c>
      <c r="D87" s="2">
        <v>3</v>
      </c>
      <c r="E87" s="2" t="b">
        <v>1</v>
      </c>
      <c r="F87" s="2">
        <v>2</v>
      </c>
      <c r="G87" s="2" t="str">
        <f>[1]!dtformula(F39)</f>
        <v>=1-F15</v>
      </c>
      <c r="H87" s="2" t="str">
        <f>[1]!dtformula(F41)</f>
        <v>0</v>
      </c>
    </row>
    <row r="88" spans="1:8" x14ac:dyDescent="0.25">
      <c r="A88" s="2">
        <v>6</v>
      </c>
      <c r="B88" s="2">
        <v>4</v>
      </c>
      <c r="C88" s="2" t="str">
        <f>I8</f>
        <v>Stand 
Alone
Store</v>
      </c>
      <c r="D88" s="2">
        <v>2</v>
      </c>
      <c r="E88" s="2" t="b">
        <v>0</v>
      </c>
      <c r="F88" s="2">
        <v>1</v>
      </c>
      <c r="G88" s="2" t="str">
        <f>[1]!dtformula(I7)</f>
        <v/>
      </c>
      <c r="H88" s="2" t="str">
        <f>[1]!dtformula(I9)</f>
        <v>0</v>
      </c>
    </row>
    <row r="89" spans="1:8" x14ac:dyDescent="0.25">
      <c r="A89" s="2">
        <v>7</v>
      </c>
      <c r="B89" s="2">
        <v>4</v>
      </c>
      <c r="C89" s="2" t="str">
        <f>I16</f>
        <v>Auburn
Mall</v>
      </c>
      <c r="D89" s="2">
        <v>2</v>
      </c>
      <c r="E89" s="2" t="b">
        <v>0</v>
      </c>
      <c r="F89" s="2">
        <v>2</v>
      </c>
      <c r="G89" s="2" t="str">
        <f>[1]!dtformula(I15)</f>
        <v/>
      </c>
      <c r="H89" s="2" t="str">
        <f>[1]!dtformula(I17)</f>
        <v>0</v>
      </c>
    </row>
    <row r="90" spans="1:8" x14ac:dyDescent="0.25">
      <c r="A90" s="2">
        <v>8</v>
      </c>
      <c r="B90" s="2">
        <v>4</v>
      </c>
      <c r="C90" s="2" t="str">
        <f>I24</f>
        <v>Do Nothing</v>
      </c>
      <c r="D90" s="2">
        <v>2</v>
      </c>
      <c r="E90" s="2" t="b">
        <v>0</v>
      </c>
      <c r="F90" s="2">
        <v>3</v>
      </c>
      <c r="G90" s="2" t="str">
        <f>[1]!dtformula(I23)</f>
        <v/>
      </c>
      <c r="H90" s="2" t="str">
        <f>[1]!dtformula(I25)</f>
        <v>0</v>
      </c>
    </row>
    <row r="91" spans="1:8" x14ac:dyDescent="0.25">
      <c r="A91" s="2">
        <v>9</v>
      </c>
      <c r="B91" s="2">
        <v>6</v>
      </c>
      <c r="C91" s="2" t="str">
        <f>L6</f>
        <v xml:space="preserve">Favorable </v>
      </c>
      <c r="D91" s="2">
        <v>0</v>
      </c>
      <c r="E91" s="2" t="b">
        <v>1</v>
      </c>
      <c r="F91" s="2">
        <v>1</v>
      </c>
      <c r="G91" s="2" t="str">
        <f>[1]!dtformula(L5)</f>
        <v>0.7</v>
      </c>
      <c r="H91" s="2" t="str">
        <f>[1]!dtformula(L7)</f>
        <v>680000</v>
      </c>
    </row>
    <row r="92" spans="1:8" x14ac:dyDescent="0.25">
      <c r="A92" s="2">
        <v>10</v>
      </c>
      <c r="B92" s="2">
        <v>6</v>
      </c>
      <c r="C92" s="2" t="str">
        <f>L10</f>
        <v>Unfavorable</v>
      </c>
      <c r="D92" s="2">
        <v>0</v>
      </c>
      <c r="E92" s="2" t="b">
        <v>1</v>
      </c>
      <c r="F92" s="2">
        <v>2</v>
      </c>
      <c r="G92" s="2" t="str">
        <f>[1]!dtformula(L9)</f>
        <v>=1-L5</v>
      </c>
      <c r="H92" s="2" t="str">
        <f>[1]!dtformula(L11)</f>
        <v>-420000</v>
      </c>
    </row>
    <row r="93" spans="1:8" x14ac:dyDescent="0.25">
      <c r="A93" s="2">
        <v>11</v>
      </c>
      <c r="B93" s="2">
        <v>7</v>
      </c>
      <c r="C93" s="2" t="str">
        <f>L14</f>
        <v>Favorable</v>
      </c>
      <c r="D93" s="2">
        <v>0</v>
      </c>
      <c r="E93" s="2" t="b">
        <v>1</v>
      </c>
      <c r="F93" s="2">
        <v>1</v>
      </c>
      <c r="G93" s="2" t="str">
        <f>[1]!dtformula(L13)</f>
        <v>0.7</v>
      </c>
      <c r="H93" s="2" t="str">
        <f>[1]!dtformula(L15)</f>
        <v>280000</v>
      </c>
    </row>
    <row r="94" spans="1:8" x14ac:dyDescent="0.25">
      <c r="A94" s="2">
        <v>12</v>
      </c>
      <c r="B94" s="2">
        <v>7</v>
      </c>
      <c r="C94" s="2" t="str">
        <f>L18</f>
        <v>Unfavorable</v>
      </c>
      <c r="D94" s="2">
        <v>0</v>
      </c>
      <c r="E94" s="2" t="b">
        <v>1</v>
      </c>
      <c r="F94" s="2">
        <v>2</v>
      </c>
      <c r="G94" s="2" t="str">
        <f>[1]!dtformula(L17)</f>
        <v>=1-L13</v>
      </c>
      <c r="H94" s="2" t="str">
        <f>[1]!dtformula(L19)</f>
        <v>-70000</v>
      </c>
    </row>
    <row r="95" spans="1:8" x14ac:dyDescent="0.25">
      <c r="A95" s="2">
        <v>13</v>
      </c>
      <c r="B95" s="2">
        <v>8</v>
      </c>
      <c r="C95" s="2" t="str">
        <f>L22</f>
        <v>Favorable</v>
      </c>
      <c r="D95" s="2">
        <v>0</v>
      </c>
      <c r="E95" s="2" t="b">
        <v>1</v>
      </c>
      <c r="F95" s="2">
        <v>1</v>
      </c>
      <c r="G95" s="2" t="str">
        <f>[1]!dtformula(L21)</f>
        <v>0.7</v>
      </c>
      <c r="H95" s="2" t="str">
        <f>[1]!dtformula(L23)</f>
        <v>-20000</v>
      </c>
    </row>
    <row r="96" spans="1:8" x14ac:dyDescent="0.25">
      <c r="A96" s="2">
        <v>14</v>
      </c>
      <c r="B96" s="2">
        <v>8</v>
      </c>
      <c r="C96" s="2" t="str">
        <f>L26</f>
        <v>Unfavorable</v>
      </c>
      <c r="D96" s="2">
        <v>0</v>
      </c>
      <c r="E96" s="2" t="b">
        <v>1</v>
      </c>
      <c r="F96" s="2">
        <v>2</v>
      </c>
      <c r="G96" s="2" t="str">
        <f>[1]!dtformula(L25)</f>
        <v>=1-L21</v>
      </c>
      <c r="H96" s="2" t="str">
        <f>[1]!dtformula(L27)</f>
        <v>-20000</v>
      </c>
    </row>
    <row r="97" spans="1:8" x14ac:dyDescent="0.25">
      <c r="A97" s="2">
        <v>15</v>
      </c>
      <c r="B97" s="2">
        <v>5</v>
      </c>
      <c r="C97" s="2" t="str">
        <f>I32</f>
        <v>Stand 
Alone
Store</v>
      </c>
      <c r="D97" s="2">
        <v>2</v>
      </c>
      <c r="E97" s="2" t="b">
        <v>0</v>
      </c>
      <c r="F97" s="2">
        <v>1</v>
      </c>
      <c r="G97" s="2" t="str">
        <f>[1]!dtformula(I31)</f>
        <v/>
      </c>
      <c r="H97" s="2" t="str">
        <f>[1]!dtformula(I33)</f>
        <v>0</v>
      </c>
    </row>
    <row r="98" spans="1:8" x14ac:dyDescent="0.25">
      <c r="A98" s="2">
        <v>16</v>
      </c>
      <c r="B98" s="2">
        <v>5</v>
      </c>
      <c r="C98" s="2" t="str">
        <f>I40</f>
        <v>Auburn
Mall</v>
      </c>
      <c r="D98" s="2">
        <v>2</v>
      </c>
      <c r="E98" s="2" t="b">
        <v>0</v>
      </c>
      <c r="F98" s="2">
        <v>2</v>
      </c>
      <c r="G98" s="2" t="str">
        <f>[1]!dtformula(I39)</f>
        <v/>
      </c>
      <c r="H98" s="2" t="str">
        <f>[1]!dtformula(I41)</f>
        <v>0</v>
      </c>
    </row>
    <row r="99" spans="1:8" x14ac:dyDescent="0.25">
      <c r="A99" s="2">
        <v>17</v>
      </c>
      <c r="B99" s="2">
        <v>5</v>
      </c>
      <c r="C99" s="2" t="str">
        <f>I48</f>
        <v>Do Nothing</v>
      </c>
      <c r="D99" s="2">
        <v>2</v>
      </c>
      <c r="E99" s="2" t="b">
        <v>0</v>
      </c>
      <c r="F99" s="2">
        <v>3</v>
      </c>
      <c r="G99" s="2" t="str">
        <f>[1]!dtformula(I47)</f>
        <v/>
      </c>
      <c r="H99" s="2" t="str">
        <f>[1]!dtformula(I49)</f>
        <v>0</v>
      </c>
    </row>
    <row r="100" spans="1:8" x14ac:dyDescent="0.25">
      <c r="A100" s="2">
        <v>18</v>
      </c>
      <c r="B100" s="2">
        <v>15</v>
      </c>
      <c r="C100" s="2" t="str">
        <f>L30</f>
        <v>Favorable</v>
      </c>
      <c r="D100" s="2">
        <v>0</v>
      </c>
      <c r="E100" s="2" t="b">
        <v>1</v>
      </c>
      <c r="F100" s="2">
        <v>1</v>
      </c>
      <c r="G100" s="2" t="str">
        <f>[1]!dtformula(L29)</f>
        <v>0.2</v>
      </c>
      <c r="H100" s="2" t="str">
        <f>[1]!dtformula(L31)</f>
        <v>680000</v>
      </c>
    </row>
    <row r="101" spans="1:8" x14ac:dyDescent="0.25">
      <c r="A101" s="2">
        <v>19</v>
      </c>
      <c r="B101" s="2">
        <v>15</v>
      </c>
      <c r="C101" s="2" t="str">
        <f>L34</f>
        <v>Unfavorable</v>
      </c>
      <c r="D101" s="2">
        <v>0</v>
      </c>
      <c r="E101" s="2" t="b">
        <v>1</v>
      </c>
      <c r="F101" s="2">
        <v>2</v>
      </c>
      <c r="G101" s="2" t="str">
        <f>[1]!dtformula(L33)</f>
        <v>=1-L29</v>
      </c>
      <c r="H101" s="2" t="str">
        <f>[1]!dtformula(L35)</f>
        <v>-420000</v>
      </c>
    </row>
    <row r="102" spans="1:8" x14ac:dyDescent="0.25">
      <c r="A102" s="2">
        <v>20</v>
      </c>
      <c r="B102" s="2">
        <v>16</v>
      </c>
      <c r="C102" s="2" t="str">
        <f>L38</f>
        <v>Favorable</v>
      </c>
      <c r="D102" s="2">
        <v>0</v>
      </c>
      <c r="E102" s="2" t="b">
        <v>1</v>
      </c>
      <c r="F102" s="2">
        <v>1</v>
      </c>
      <c r="G102" s="2" t="str">
        <f>[1]!dtformula(L37)</f>
        <v>0.2</v>
      </c>
      <c r="H102" s="2" t="str">
        <f>[1]!dtformula(L39)</f>
        <v>280000</v>
      </c>
    </row>
    <row r="103" spans="1:8" x14ac:dyDescent="0.25">
      <c r="A103" s="2">
        <v>21</v>
      </c>
      <c r="B103" s="2">
        <v>16</v>
      </c>
      <c r="C103" s="2" t="str">
        <f>L42</f>
        <v>Unfavorable</v>
      </c>
      <c r="D103" s="2">
        <v>0</v>
      </c>
      <c r="E103" s="2" t="b">
        <v>1</v>
      </c>
      <c r="F103" s="2">
        <v>2</v>
      </c>
      <c r="G103" s="2" t="str">
        <f>[1]!dtformula(L41)</f>
        <v>=1-L37</v>
      </c>
      <c r="H103" s="2" t="str">
        <f>[1]!dtformula(L43)</f>
        <v>-70000</v>
      </c>
    </row>
    <row r="104" spans="1:8" x14ac:dyDescent="0.25">
      <c r="A104" s="2">
        <v>22</v>
      </c>
      <c r="B104" s="2">
        <v>17</v>
      </c>
      <c r="C104" s="2" t="str">
        <f>L46</f>
        <v>Favorable</v>
      </c>
      <c r="D104" s="2">
        <v>0</v>
      </c>
      <c r="E104" s="2" t="b">
        <v>1</v>
      </c>
      <c r="F104" s="2">
        <v>1</v>
      </c>
      <c r="G104" s="2" t="str">
        <f>[1]!dtformula(L45)</f>
        <v>0.2</v>
      </c>
      <c r="H104" s="2" t="str">
        <f>[1]!dtformula(L47)</f>
        <v>-20000</v>
      </c>
    </row>
    <row r="105" spans="1:8" x14ac:dyDescent="0.25">
      <c r="A105" s="2">
        <v>23</v>
      </c>
      <c r="B105" s="2">
        <v>17</v>
      </c>
      <c r="C105" s="2" t="str">
        <f>L50</f>
        <v>Unfavorable</v>
      </c>
      <c r="D105" s="2">
        <v>0</v>
      </c>
      <c r="E105" s="2" t="b">
        <v>1</v>
      </c>
      <c r="F105" s="2">
        <v>2</v>
      </c>
      <c r="G105" s="2" t="str">
        <f>[1]!dtformula(L49)</f>
        <v>=1-L45</v>
      </c>
      <c r="H105" s="2" t="str">
        <f>[1]!dtformula(L51)</f>
        <v>-20000</v>
      </c>
    </row>
    <row r="106" spans="1:8" x14ac:dyDescent="0.25">
      <c r="A106" s="2">
        <v>24</v>
      </c>
      <c r="B106" s="2">
        <v>3</v>
      </c>
      <c r="C106" s="2" t="str">
        <f>F56</f>
        <v>Stand 
Alone 
Store</v>
      </c>
      <c r="D106" s="2">
        <v>2</v>
      </c>
      <c r="E106" s="2" t="b">
        <v>0</v>
      </c>
      <c r="F106" s="2">
        <v>1</v>
      </c>
      <c r="G106" s="2" t="str">
        <f>[1]!dtformula(F55)</f>
        <v/>
      </c>
      <c r="H106" s="2" t="str">
        <f>[1]!dtformula(F57)</f>
        <v>0</v>
      </c>
    </row>
    <row r="107" spans="1:8" x14ac:dyDescent="0.25">
      <c r="A107" s="2">
        <v>25</v>
      </c>
      <c r="B107" s="2">
        <v>3</v>
      </c>
      <c r="C107" s="2" t="str">
        <f>F64</f>
        <v>Auburn 
Mall</v>
      </c>
      <c r="D107" s="2">
        <v>2</v>
      </c>
      <c r="E107" s="2" t="b">
        <v>0</v>
      </c>
      <c r="F107" s="2">
        <v>2</v>
      </c>
      <c r="G107" s="2" t="str">
        <f>[1]!dtformula(F63)</f>
        <v/>
      </c>
      <c r="H107" s="2" t="str">
        <f>[1]!dtformula(F65)</f>
        <v>0</v>
      </c>
    </row>
    <row r="108" spans="1:8" x14ac:dyDescent="0.25">
      <c r="A108" s="2">
        <v>26</v>
      </c>
      <c r="B108" s="2">
        <v>3</v>
      </c>
      <c r="C108" s="2" t="str">
        <f>F72</f>
        <v>Do Nothing</v>
      </c>
      <c r="D108" s="2">
        <v>2</v>
      </c>
      <c r="E108" s="2" t="b">
        <v>0</v>
      </c>
      <c r="F108" s="2">
        <v>3</v>
      </c>
      <c r="G108" s="2" t="str">
        <f>[1]!dtformula(F71)</f>
        <v/>
      </c>
      <c r="H108" s="2" t="str">
        <f>[1]!dtformula(F73)</f>
        <v>0</v>
      </c>
    </row>
    <row r="109" spans="1:8" x14ac:dyDescent="0.25">
      <c r="A109" s="2">
        <v>27</v>
      </c>
      <c r="B109" s="2">
        <v>24</v>
      </c>
      <c r="C109" s="2" t="str">
        <f>I54</f>
        <v>Favorable</v>
      </c>
      <c r="D109" s="2">
        <v>0</v>
      </c>
      <c r="E109" s="2" t="b">
        <v>1</v>
      </c>
      <c r="F109" s="2">
        <v>1</v>
      </c>
      <c r="G109" s="2" t="str">
        <f>[1]!dtformula(I53)</f>
        <v>=1/ 2</v>
      </c>
      <c r="H109" s="2" t="str">
        <f>[1]!dtformula(I55)</f>
        <v>700000</v>
      </c>
    </row>
    <row r="110" spans="1:8" x14ac:dyDescent="0.25">
      <c r="A110" s="2">
        <v>28</v>
      </c>
      <c r="B110" s="2">
        <v>24</v>
      </c>
      <c r="C110" s="2" t="str">
        <f>I58</f>
        <v>Unfavorable</v>
      </c>
      <c r="D110" s="2">
        <v>0</v>
      </c>
      <c r="E110" s="2" t="b">
        <v>1</v>
      </c>
      <c r="F110" s="2">
        <v>2</v>
      </c>
      <c r="G110" s="2" t="str">
        <f>[1]!dtformula(I57)</f>
        <v>=1-I53</v>
      </c>
      <c r="H110" s="2" t="str">
        <f>[1]!dtformula(I59)</f>
        <v>-400000</v>
      </c>
    </row>
    <row r="111" spans="1:8" x14ac:dyDescent="0.25">
      <c r="A111" s="2">
        <v>29</v>
      </c>
      <c r="B111" s="2">
        <v>25</v>
      </c>
      <c r="C111" s="2" t="str">
        <f>I62</f>
        <v>Favorable</v>
      </c>
      <c r="D111" s="2">
        <v>0</v>
      </c>
      <c r="E111" s="2" t="b">
        <v>1</v>
      </c>
      <c r="F111" s="2">
        <v>1</v>
      </c>
      <c r="G111" s="2" t="str">
        <f>[1]!dtformula(I61)</f>
        <v>=1/ 2</v>
      </c>
      <c r="H111" s="2" t="str">
        <f>[1]!dtformula(I63)</f>
        <v>300000</v>
      </c>
    </row>
    <row r="112" spans="1:8" x14ac:dyDescent="0.25">
      <c r="A112" s="2">
        <v>30</v>
      </c>
      <c r="B112" s="2">
        <v>25</v>
      </c>
      <c r="C112" s="2" t="str">
        <f>I66</f>
        <v>Unfavorable</v>
      </c>
      <c r="D112" s="2">
        <v>0</v>
      </c>
      <c r="E112" s="2" t="b">
        <v>1</v>
      </c>
      <c r="F112" s="2">
        <v>2</v>
      </c>
      <c r="G112" s="2" t="str">
        <f>[1]!dtformula(I65)</f>
        <v>=1-I61</v>
      </c>
      <c r="H112" s="2" t="str">
        <f>[1]!dtformula(I67)</f>
        <v>-50000</v>
      </c>
    </row>
    <row r="113" spans="1:8" x14ac:dyDescent="0.25">
      <c r="A113" s="2">
        <v>31</v>
      </c>
      <c r="B113" s="2">
        <v>26</v>
      </c>
      <c r="C113" s="2" t="str">
        <f>I70</f>
        <v>Favorable</v>
      </c>
      <c r="D113" s="2">
        <v>0</v>
      </c>
      <c r="E113" s="2" t="b">
        <v>1</v>
      </c>
      <c r="F113" s="2">
        <v>1</v>
      </c>
      <c r="G113" s="2" t="str">
        <f>[1]!dtformula(I69)</f>
        <v>=1/ 2</v>
      </c>
      <c r="H113" s="2" t="str">
        <f>[1]!dtformula(I71)</f>
        <v>0</v>
      </c>
    </row>
    <row r="114" spans="1:8" x14ac:dyDescent="0.25">
      <c r="A114" s="2">
        <v>32</v>
      </c>
      <c r="B114" s="2">
        <v>26</v>
      </c>
      <c r="C114" s="2" t="str">
        <f>I74</f>
        <v>UnFavorable</v>
      </c>
      <c r="D114" s="2">
        <v>0</v>
      </c>
      <c r="E114" s="2" t="b">
        <v>1</v>
      </c>
      <c r="F114" s="2">
        <v>2</v>
      </c>
      <c r="G114" s="2" t="str">
        <f>[1]!dtformula(I73)</f>
        <v>=1-I69</v>
      </c>
      <c r="H114" s="2" t="str">
        <f>[1]!dtformula(I75)</f>
        <v>0</v>
      </c>
    </row>
  </sheetData>
  <mergeCells count="3">
    <mergeCell ref="A1:C1"/>
    <mergeCell ref="A3:C3"/>
    <mergeCell ref="O6:P6"/>
  </mergeCells>
  <pageMargins left="0.7" right="0.7" top="0.75" bottom="0.75" header="0.3" footer="0.3"/>
  <pageSetup scale="35" orientation="landscape"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DAT3</vt:lpstr>
      <vt:lpstr>'DAT3'!Print_Area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Camacho</dc:creator>
  <cp:lastModifiedBy>ron</cp:lastModifiedBy>
  <dcterms:created xsi:type="dcterms:W3CDTF">2014-01-28T00:53:12Z</dcterms:created>
  <dcterms:modified xsi:type="dcterms:W3CDTF">2014-02-14T02:44:49Z</dcterms:modified>
</cp:coreProperties>
</file>