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ribeiro/Desktop/CAMACON/Projecoes/"/>
    </mc:Choice>
  </mc:AlternateContent>
  <xr:revisionPtr revIDLastSave="0" documentId="13_ncr:1_{BDA195FD-F994-D243-9FD8-6A484568FE4E}" xr6:coauthVersionLast="47" xr6:coauthVersionMax="47" xr10:uidLastSave="{00000000-0000-0000-0000-000000000000}"/>
  <bookViews>
    <workbookView xWindow="0" yWindow="720" windowWidth="29400" windowHeight="18400" firstSheet="1" activeTab="6" xr2:uid="{8AC508E4-8243-894E-B483-3EA694431501}"/>
  </bookViews>
  <sheets>
    <sheet name="JANEIRO" sheetId="3" r:id="rId1"/>
    <sheet name="FEVEREIRO" sheetId="1" r:id="rId2"/>
    <sheet name="MARÇO E ATRASADOS" sheetId="5" r:id="rId3"/>
    <sheet name="MARÇO" sheetId="2" r:id="rId4"/>
    <sheet name="ABRIL" sheetId="4" r:id="rId5"/>
    <sheet name="MAIO" sheetId="6" r:id="rId6"/>
    <sheet name="JUNHO" sheetId="7" r:id="rId7"/>
    <sheet name="JULHO" sheetId="8" r:id="rId8"/>
  </sheets>
  <definedNames>
    <definedName name="_xlnm.Print_Area" localSheetId="1">FEVEREIRO!$A$1:$E$33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4" i="7" l="1"/>
  <c r="C44" i="7"/>
  <c r="C43" i="7"/>
  <c r="C42" i="7"/>
  <c r="C22" i="7"/>
  <c r="C38" i="7"/>
  <c r="C30" i="7"/>
  <c r="C46" i="6"/>
  <c r="C45" i="6"/>
  <c r="C44" i="6"/>
  <c r="C23" i="8"/>
  <c r="C25" i="8" s="1"/>
  <c r="C52" i="6" l="1"/>
  <c r="C6" i="6" l="1"/>
  <c r="C41" i="4"/>
  <c r="C42" i="4"/>
  <c r="C43" i="4"/>
  <c r="C38" i="5" l="1"/>
  <c r="C45" i="5" s="1"/>
  <c r="C37" i="2" l="1"/>
  <c r="B35" i="3"/>
  <c r="C33" i="1"/>
</calcChain>
</file>

<file path=xl/sharedStrings.xml><?xml version="1.0" encoding="utf-8"?>
<sst xmlns="http://schemas.openxmlformats.org/spreadsheetml/2006/main" count="410" uniqueCount="161">
  <si>
    <t xml:space="preserve">PROJEÇÃO FATURAMENTO </t>
  </si>
  <si>
    <t>FEVEREIRO DE 2024</t>
  </si>
  <si>
    <t>VALOR</t>
  </si>
  <si>
    <t>EMAIL</t>
  </si>
  <si>
    <t>EPPO ASC</t>
  </si>
  <si>
    <t>aterro.cabreuva@eppo.com.br</t>
  </si>
  <si>
    <t>EPPO ASI - ESTEIRA SOMENTE</t>
  </si>
  <si>
    <t>EPPO AII</t>
  </si>
  <si>
    <t>EPPO CTR - ESCAV. SANY 13 TON</t>
  </si>
  <si>
    <t>GERAB -RICAELI - MANIPULADOR</t>
  </si>
  <si>
    <t xml:space="preserve">JHSF - PARQUES - D-4 </t>
  </si>
  <si>
    <t>JHSF - PRÓ GOLF</t>
  </si>
  <si>
    <t>RFM - GRAND LODGE</t>
  </si>
  <si>
    <t>ALCANCE - 1º QUINZENA FEVEREIRO DE 2024</t>
  </si>
  <si>
    <t>ALCANCE - 2º QUINZENA FEVEREIRO DE 2024</t>
  </si>
  <si>
    <t>PIACENTINI - NAVEGANTES</t>
  </si>
  <si>
    <t xml:space="preserve">GRD - </t>
  </si>
  <si>
    <t xml:space="preserve">FBS - PATROL 140 K - SÉRIE 3425 </t>
  </si>
  <si>
    <t xml:space="preserve">FBS - PATROL 140 K - SÉRIE 4551 </t>
  </si>
  <si>
    <t xml:space="preserve">FBS - ROLO MOB DIA 19-01 + FRETE </t>
  </si>
  <si>
    <t>FBS - ESCAVADEIRA DE 20 TON</t>
  </si>
  <si>
    <t>GEPART - RETRO ESCAVADEIRA</t>
  </si>
  <si>
    <t>LOCALSERV - RETRO SÉRIE 6738</t>
  </si>
  <si>
    <t>LOCALSERV - RETRO SÉRIE 8816</t>
  </si>
  <si>
    <t>LOG AMBIENTAL - PÁ 930 K SÉRIE 217</t>
  </si>
  <si>
    <t xml:space="preserve">INFRABRASIL - PATROL 140 K SÉRIE 5677 </t>
  </si>
  <si>
    <t xml:space="preserve">INFRABRASIL - ESTEIRA D 51 SÉRIE B15698 </t>
  </si>
  <si>
    <t>RETRO JCB 3 CX SÉRIE 9568</t>
  </si>
  <si>
    <t xml:space="preserve">TA TRANSPORTES - 2 CARRETAS PRANCHA </t>
  </si>
  <si>
    <t xml:space="preserve">WM LOCAÇÕES - RETRO </t>
  </si>
  <si>
    <t>JHSF STATES - PATROL 140 K SÉRIE 4682 -</t>
  </si>
  <si>
    <t>JHSF VILLAGE - ESCAV CAT 320 SÉRIE 0378 - FOI 22-02</t>
  </si>
  <si>
    <t>FRETE MOBILIZAR ESCAVADEIRA JHSF</t>
  </si>
  <si>
    <t>JHSF VILLAGE - 2 CAMINHÕES  - FOI 26-02</t>
  </si>
  <si>
    <t>JHSF VILLAGE - 1 CAMINHÃO  - FOI 28-02</t>
  </si>
  <si>
    <t>TOTAL GERAL</t>
  </si>
  <si>
    <t>jose.geraldo@eppo.com.br</t>
  </si>
  <si>
    <t>tatiana@grupocamacon.com.br</t>
  </si>
  <si>
    <t>israelcesar@construtoraalcance.com.br</t>
  </si>
  <si>
    <t>danilo.coimbra@piacentinibrasil.com</t>
  </si>
  <si>
    <t>edson.filho@fbsconstrutora.com.br</t>
  </si>
  <si>
    <t>andreia.santos@fbsconstrutora.com.br</t>
  </si>
  <si>
    <t>engenharia2@deyma.com.br</t>
  </si>
  <si>
    <t>calmonbarbosa@gmail.com</t>
  </si>
  <si>
    <t>mauricio.costa@logambiental.com.br</t>
  </si>
  <si>
    <t>tamara.silva@infrabrasil.net.br</t>
  </si>
  <si>
    <t>wmterraplenagem@gmail.com</t>
  </si>
  <si>
    <t>HORI.</t>
  </si>
  <si>
    <t>bruna_almeida@progolfbrasil.com</t>
  </si>
  <si>
    <t>francisca.souza@infrabrasil.net.com / Diego</t>
  </si>
  <si>
    <t>MARÇO DE 2024</t>
  </si>
  <si>
    <t>JHSF - VILLAGE - LAGOS - ISABELLA</t>
  </si>
  <si>
    <t>JHSF - VILLAGE - DESVIO  - RAISA</t>
  </si>
  <si>
    <t>TAVAREZ PINHEIRO - ESCAV 20 TON FOI 04-03 - DIÁRIA</t>
  </si>
  <si>
    <t>PLO PESCOÇUDA FOI DIA 07-03</t>
  </si>
  <si>
    <t>JOBS - RETRO SÉRIE: 7864 - FOI DIA 06-03 + FRETE</t>
  </si>
  <si>
    <t>JANEIRO DE 2024</t>
  </si>
  <si>
    <t>JOBS - ESCAV SANY -  DESMOB 10-01</t>
  </si>
  <si>
    <t>REPARO ESCAV SANY JOBS</t>
  </si>
  <si>
    <t>JOBS - ROLO PÉ SÉRIE       - DESMOB 10-01</t>
  </si>
  <si>
    <t>EPPO ASI ( DESMOB ESCAV DIA 12-01)</t>
  </si>
  <si>
    <t>EPPO CTR - ESCAV. SANY 13 - TON - TATI</t>
  </si>
  <si>
    <t>GERAB -RICAELI - RETROESCAVADEIRA - TATI</t>
  </si>
  <si>
    <t>JHSF - PARQUES - D-4 DE 15-01 ATÉ 31-01</t>
  </si>
  <si>
    <t>ALCANCE - 1º QUINZENA JANEIRO DE 2024</t>
  </si>
  <si>
    <t>ALCANCE - 2º QUINZENA JANEIRO DE 2024</t>
  </si>
  <si>
    <t>KAPPA - PATROL 140 K - DESMOB 06-01</t>
  </si>
  <si>
    <t>TA TRANSPORTES - 2 CARRETAS PRANCHA - TATI</t>
  </si>
  <si>
    <t>DIVERSAL - PESCOÇUDA - FOI 11-01 - Á DEFINIR</t>
  </si>
  <si>
    <t>WM LOCAÇÕES - RETRO SAIU 18-01</t>
  </si>
  <si>
    <t>JHSF STATES - PATROL 140 K SÉRIE 4682 - FOI 24-01</t>
  </si>
  <si>
    <t>FBS - DESMOBILIZAÇÃO PATROL 140K</t>
  </si>
  <si>
    <t>FBS - DESMOBILIZAÇÃO ROLO</t>
  </si>
  <si>
    <t>LOCALSERV - RETRO SÉRIE 6738 - ATÉ 08/03</t>
  </si>
  <si>
    <t>LOCALSERV - DESMOBILIZAÇÃO RETRO</t>
  </si>
  <si>
    <t>JOBS - MOB. + DESMOBILIZAÇÃO RETRO</t>
  </si>
  <si>
    <t>JOBS - MOB. + DESMOBILIZAÇÃO MINI</t>
  </si>
  <si>
    <t>ALEXANDRE CABRAL SOROCABA - ESCAVADEIRA 13 - 15/03</t>
  </si>
  <si>
    <t>JHSF - STATES  - ISABELLA - 10/04 até 13/04</t>
  </si>
  <si>
    <t>JHSF - VILLAGE - PARQUES - ISABELLA</t>
  </si>
  <si>
    <t>PROJEÇÃO FATURAMENTO / ATRASADOS</t>
  </si>
  <si>
    <t>VENCIDOS</t>
  </si>
  <si>
    <t>JOBS - DIARIA ESCAVADEIRA SOCORRO BRAGANÇA - NOV.2023</t>
  </si>
  <si>
    <t>JOBS ESCAV.SANY + ROLO + REPARO ROLO - JAN.2024 - 7.258+3.150+6451</t>
  </si>
  <si>
    <t>DIVERSAL - PESCOÇUDA - JAN.2024</t>
  </si>
  <si>
    <t>JHSF - INCORRIDOS ATÉ ABRIL</t>
  </si>
  <si>
    <t>JHSF PARQUES ISABELLA</t>
  </si>
  <si>
    <t>RAISA - PATRULHA REPAROS</t>
  </si>
  <si>
    <t>MANUTENÇÃO PATROL - 5250</t>
  </si>
  <si>
    <t>ABRIL DE 2024</t>
  </si>
  <si>
    <t>ALCANCE - 1º QUINZENA ABRIL DE 2024</t>
  </si>
  <si>
    <t>ALCANCE - 2º QUINZENA ABRIL DE 2024</t>
  </si>
  <si>
    <t xml:space="preserve">ALEXANDRE CABRAL SOROCABA - ESCAVADEIRA </t>
  </si>
  <si>
    <t>INFRABRASIL RETRO JCB 3 CX SÉRIE 9568</t>
  </si>
  <si>
    <t>JHSF DIESEL - 6 VIAGENS</t>
  </si>
  <si>
    <t>JOÃO VICTOR  - PATROL 140 K  SÉRIE 5531 - FOI 09-04</t>
  </si>
  <si>
    <t>TOTAL A FATURAR</t>
  </si>
  <si>
    <t>TOTAL VENCIDO</t>
  </si>
  <si>
    <t>JHSF - STATES - ÉRICA - RETROESCAVADEIRA</t>
  </si>
  <si>
    <t>JOBS - UNIFICADO</t>
  </si>
  <si>
    <t>JOBS - RETRO SÉRIE: 7864 - FOI PARA UNIFICADA</t>
  </si>
  <si>
    <t>NF</t>
  </si>
  <si>
    <t>465 / 132</t>
  </si>
  <si>
    <t>131 / 879</t>
  </si>
  <si>
    <t>886 A 891</t>
  </si>
  <si>
    <t>892 A 896</t>
  </si>
  <si>
    <t>MAIO DE 2024</t>
  </si>
  <si>
    <t>ALCANCE - 1º QUINZENA MAIO DE 2024</t>
  </si>
  <si>
    <t>ALCANCE - 2º QUINZENA MAIO DE 2024</t>
  </si>
  <si>
    <t>INFRABRASIL - RETRO JCB 3 CX SÉRIE 9568</t>
  </si>
  <si>
    <t>ALEXANDRE CABRAL - SOROCABA - ESCAVADEIRA  SANY 13 TON</t>
  </si>
  <si>
    <t xml:space="preserve">LEANDRO QUINA ROLO DYNAPACA SÉRIE 8466 </t>
  </si>
  <si>
    <t>JOÃO VICTOR  - PATROL 140 K  SÉRIE 5531 - 10-05 A 09-06</t>
  </si>
  <si>
    <t>AVANTE - ROLO DYNAPAC SÉRIE 8547 - FOI 10-05</t>
  </si>
  <si>
    <t>ROLO QUINA SÉRIE 8466</t>
  </si>
  <si>
    <t>JHSF RAISA SURF SIDE</t>
  </si>
  <si>
    <t>JHSF LAGOS MARÇO</t>
  </si>
  <si>
    <t>JHSF PARQUES ISABELLA FEVEREIRO</t>
  </si>
  <si>
    <t>JHSF PARQUES MARÇO</t>
  </si>
  <si>
    <t>ALEXANDRE SOROCABA - ESCAVADEIRA PROP. MARÇO</t>
  </si>
  <si>
    <t>GRAND LODGE - FEVEREIRO</t>
  </si>
  <si>
    <t>GRAND LODGE - MARÇO</t>
  </si>
  <si>
    <t>JHSF - LAGOS</t>
  </si>
  <si>
    <t>906 A 910</t>
  </si>
  <si>
    <t>JHSF STATES - ERICA - TRATOR DE ESTEIRA FOI DIA 29/05</t>
  </si>
  <si>
    <t>JUNHO DE 2024</t>
  </si>
  <si>
    <t>JHSF STATES - ERICA</t>
  </si>
  <si>
    <t xml:space="preserve">AVANTE - ROLO DYNAPAC SÉRIE 8547 </t>
  </si>
  <si>
    <t>ALCANCE - 1º QUINZENA JUNHO DE 2024</t>
  </si>
  <si>
    <t>ALCANCE - 2º QUINZENA JUNHO DE 2024</t>
  </si>
  <si>
    <t>SÃO BENEDITO TERRAPLENAGEM - RETRO SÉRIE: 89176 - 07/06</t>
  </si>
  <si>
    <t>JHSF - LAGOS - 13/06</t>
  </si>
  <si>
    <t>ATRASADOS</t>
  </si>
  <si>
    <t>MARÇO</t>
  </si>
  <si>
    <t>VER DAVI</t>
  </si>
  <si>
    <t>ABRIL</t>
  </si>
  <si>
    <t>RECIBO</t>
  </si>
  <si>
    <t>FICHA</t>
  </si>
  <si>
    <t>PAGO</t>
  </si>
  <si>
    <t>ATRASADOS PAGOS</t>
  </si>
  <si>
    <t>TOTAL PAGO</t>
  </si>
  <si>
    <t>477/133</t>
  </si>
  <si>
    <t>923 A 927</t>
  </si>
  <si>
    <t>928 a 930</t>
  </si>
  <si>
    <t>FBS FRANCISCO MORATO - ROLO(17/06) + PATROL(18/06) + 4 MOB + 2 ROLO(24/06)</t>
  </si>
  <si>
    <t>JOÃO VICTOR  - PATROL 140 K  SÉRIE 5531 09/06 - 24/06</t>
  </si>
  <si>
    <t>JULHO DE 2024 - MUDAR</t>
  </si>
  <si>
    <t xml:space="preserve">FBS FRANCISCO MORATO </t>
  </si>
  <si>
    <t xml:space="preserve">SÃO BENEDITO TERRAPLENAGEM - RETRO SÉRIE: 89176 </t>
  </si>
  <si>
    <t>FBS VIADUTO - ROLO DIA 01/07 + ROLO DIA 03/07</t>
  </si>
  <si>
    <t>GATHI - TRATOR DE ESTEIRAS + MOBILIZACAO</t>
  </si>
  <si>
    <t>JHSF VILLAGE - ISABELLA</t>
  </si>
  <si>
    <t xml:space="preserve">JHSF - LAGOS - </t>
  </si>
  <si>
    <t xml:space="preserve">JHSF - RFM GRAND LODGE </t>
  </si>
  <si>
    <t>2 NOTAS DIESEL JHSF MAIO</t>
  </si>
  <si>
    <t>478 , 1313, 1318, 489</t>
  </si>
  <si>
    <t>PARCIAL 488</t>
  </si>
  <si>
    <t>JHSF RAISA SURF SIDE - FALTAM 15% DE R$ 168.000</t>
  </si>
  <si>
    <t>MAIO</t>
  </si>
  <si>
    <t>5 NOTAS DIESEL JHSF</t>
  </si>
  <si>
    <t>ATRASADOS EMITIDOS DE MAIO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</si>
</sst>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6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68">
    <xf numFmtId="0" fontId="0" fillId="0" borderId="0" xfId="0"/>
    <xf numFmtId="0" fontId="0" fillId="0" borderId="0" xfId="0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3" fillId="0" borderId="5" xfId="0" applyFont="1" applyBorder="1"/>
    <xf numFmtId="165" fontId="3" fillId="4" borderId="6" xfId="1" applyNumberFormat="1" applyFont="1" applyFill="1" applyBorder="1"/>
    <xf numFmtId="165" fontId="3" fillId="0" borderId="6" xfId="1" applyNumberFormat="1" applyFont="1" applyBorder="1"/>
    <xf numFmtId="0" fontId="3" fillId="4" borderId="5" xfId="0" applyFont="1" applyFill="1" applyBorder="1"/>
    <xf numFmtId="0" fontId="3" fillId="3" borderId="5" xfId="0" applyFont="1" applyFill="1" applyBorder="1"/>
    <xf numFmtId="165" fontId="3" fillId="3" borderId="6" xfId="1" applyNumberFormat="1" applyFont="1" applyFill="1" applyBorder="1"/>
    <xf numFmtId="0" fontId="3" fillId="4" borderId="7" xfId="0" applyFont="1" applyFill="1" applyBorder="1"/>
    <xf numFmtId="165" fontId="3" fillId="4" borderId="8" xfId="1" applyNumberFormat="1" applyFont="1" applyFill="1" applyBorder="1"/>
    <xf numFmtId="0" fontId="3" fillId="0" borderId="9" xfId="0" applyFont="1" applyBorder="1"/>
    <xf numFmtId="165" fontId="3" fillId="0" borderId="1" xfId="1" applyNumberFormat="1" applyFont="1" applyBorder="1"/>
    <xf numFmtId="0" fontId="3" fillId="0" borderId="10" xfId="0" applyFont="1" applyBorder="1"/>
    <xf numFmtId="165" fontId="3" fillId="0" borderId="11" xfId="1" applyNumberFormat="1" applyFont="1" applyBorder="1"/>
    <xf numFmtId="0" fontId="3" fillId="0" borderId="12" xfId="0" applyFont="1" applyBorder="1"/>
    <xf numFmtId="165" fontId="3" fillId="0" borderId="13" xfId="1" applyNumberFormat="1" applyFont="1" applyBorder="1"/>
    <xf numFmtId="165" fontId="3" fillId="0" borderId="14" xfId="1" applyNumberFormat="1" applyFont="1" applyBorder="1"/>
    <xf numFmtId="0" fontId="3" fillId="0" borderId="15" xfId="0" applyFont="1" applyBorder="1"/>
    <xf numFmtId="44" fontId="3" fillId="0" borderId="14" xfId="1" applyFont="1" applyBorder="1"/>
    <xf numFmtId="0" fontId="4" fillId="3" borderId="3" xfId="0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3" fillId="3" borderId="15" xfId="0" applyFont="1" applyFill="1" applyBorder="1"/>
    <xf numFmtId="165" fontId="3" fillId="3" borderId="14" xfId="1" applyNumberFormat="1" applyFont="1" applyFill="1" applyBorder="1"/>
    <xf numFmtId="0" fontId="3" fillId="0" borderId="6" xfId="0" applyFont="1" applyBorder="1" applyAlignment="1">
      <alignment horizontal="center" vertical="center"/>
    </xf>
    <xf numFmtId="0" fontId="6" fillId="0" borderId="17" xfId="2" applyFont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4" xfId="0" applyBorder="1"/>
    <xf numFmtId="0" fontId="3" fillId="0" borderId="11" xfId="0" applyFont="1" applyBorder="1" applyAlignment="1">
      <alignment horizontal="center" vertical="center"/>
    </xf>
    <xf numFmtId="0" fontId="0" fillId="0" borderId="16" xfId="0" applyBorder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5" fillId="3" borderId="17" xfId="2" applyFill="1" applyBorder="1" applyAlignment="1">
      <alignment horizontal="center" vertical="center"/>
    </xf>
    <xf numFmtId="0" fontId="5" fillId="0" borderId="6" xfId="2" applyBorder="1" applyAlignment="1">
      <alignment horizontal="center" vertical="center"/>
    </xf>
    <xf numFmtId="0" fontId="3" fillId="0" borderId="6" xfId="0" applyFont="1" applyBorder="1"/>
    <xf numFmtId="165" fontId="3" fillId="4" borderId="21" xfId="1" applyNumberFormat="1" applyFont="1" applyFill="1" applyBorder="1"/>
    <xf numFmtId="165" fontId="3" fillId="0" borderId="21" xfId="1" applyNumberFormat="1" applyFont="1" applyBorder="1"/>
    <xf numFmtId="0" fontId="3" fillId="4" borderId="6" xfId="0" applyFont="1" applyFill="1" applyBorder="1"/>
    <xf numFmtId="0" fontId="3" fillId="0" borderId="14" xfId="0" applyFont="1" applyBorder="1"/>
    <xf numFmtId="44" fontId="3" fillId="0" borderId="22" xfId="1" applyFont="1" applyBorder="1"/>
    <xf numFmtId="165" fontId="3" fillId="3" borderId="21" xfId="1" applyNumberFormat="1" applyFont="1" applyFill="1" applyBorder="1"/>
    <xf numFmtId="0" fontId="3" fillId="4" borderId="8" xfId="0" applyFont="1" applyFill="1" applyBorder="1"/>
    <xf numFmtId="165" fontId="3" fillId="4" borderId="23" xfId="1" applyNumberFormat="1" applyFont="1" applyFill="1" applyBorder="1"/>
    <xf numFmtId="0" fontId="3" fillId="0" borderId="1" xfId="0" applyFont="1" applyBorder="1"/>
    <xf numFmtId="165" fontId="3" fillId="0" borderId="3" xfId="1" applyNumberFormat="1" applyFont="1" applyBorder="1"/>
    <xf numFmtId="0" fontId="3" fillId="0" borderId="11" xfId="0" applyFont="1" applyBorder="1"/>
    <xf numFmtId="165" fontId="3" fillId="0" borderId="24" xfId="1" applyNumberFormat="1" applyFont="1" applyBorder="1"/>
    <xf numFmtId="0" fontId="3" fillId="0" borderId="13" xfId="0" applyFont="1" applyBorder="1"/>
    <xf numFmtId="165" fontId="3" fillId="0" borderId="25" xfId="1" applyNumberFormat="1" applyFont="1" applyBorder="1"/>
    <xf numFmtId="165" fontId="3" fillId="0" borderId="22" xfId="1" applyNumberFormat="1" applyFont="1" applyBorder="1"/>
    <xf numFmtId="164" fontId="4" fillId="3" borderId="3" xfId="0" applyNumberFormat="1" applyFont="1" applyFill="1" applyBorder="1" applyAlignment="1">
      <alignment horizontal="center"/>
    </xf>
    <xf numFmtId="0" fontId="3" fillId="4" borderId="26" xfId="0" applyFont="1" applyFill="1" applyBorder="1"/>
    <xf numFmtId="165" fontId="3" fillId="4" borderId="27" xfId="1" applyNumberFormat="1" applyFont="1" applyFill="1" applyBorder="1"/>
    <xf numFmtId="0" fontId="3" fillId="4" borderId="11" xfId="0" applyFont="1" applyFill="1" applyBorder="1"/>
    <xf numFmtId="165" fontId="3" fillId="4" borderId="24" xfId="1" applyNumberFormat="1" applyFont="1" applyFill="1" applyBorder="1"/>
    <xf numFmtId="0" fontId="7" fillId="0" borderId="0" xfId="0" applyFont="1"/>
    <xf numFmtId="0" fontId="3" fillId="3" borderId="14" xfId="0" applyFont="1" applyFill="1" applyBorder="1"/>
    <xf numFmtId="44" fontId="3" fillId="3" borderId="22" xfId="1" applyFont="1" applyFill="1" applyBorder="1"/>
    <xf numFmtId="0" fontId="9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10" fillId="0" borderId="0" xfId="0" applyFont="1"/>
    <xf numFmtId="164" fontId="4" fillId="3" borderId="4" xfId="0" applyNumberFormat="1" applyFont="1" applyFill="1" applyBorder="1" applyAlignment="1">
      <alignment horizontal="center"/>
    </xf>
    <xf numFmtId="43" fontId="0" fillId="0" borderId="0" xfId="0" applyNumberFormat="1"/>
    <xf numFmtId="0" fontId="3" fillId="0" borderId="0" xfId="0" applyFont="1" applyAlignment="1">
      <alignment horizontal="center"/>
    </xf>
    <xf numFmtId="0" fontId="0" fillId="3" borderId="4" xfId="0" applyFill="1" applyBorder="1" applyAlignment="1">
      <alignment horizontal="center"/>
    </xf>
    <xf numFmtId="0" fontId="3" fillId="3" borderId="4" xfId="0" applyFont="1" applyFill="1" applyBorder="1"/>
    <xf numFmtId="165" fontId="3" fillId="3" borderId="4" xfId="1" applyNumberFormat="1" applyFont="1" applyFill="1" applyBorder="1"/>
    <xf numFmtId="0" fontId="3" fillId="3" borderId="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3" fillId="5" borderId="4" xfId="0" applyFont="1" applyFill="1" applyBorder="1"/>
    <xf numFmtId="165" fontId="3" fillId="5" borderId="4" xfId="1" applyNumberFormat="1" applyFont="1" applyFill="1" applyBorder="1"/>
    <xf numFmtId="0" fontId="3" fillId="5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4" xfId="0" applyFont="1" applyBorder="1"/>
    <xf numFmtId="165" fontId="3" fillId="0" borderId="4" xfId="1" applyNumberFormat="1" applyFont="1" applyBorder="1"/>
    <xf numFmtId="0" fontId="3" fillId="0" borderId="4" xfId="0" applyFont="1" applyBorder="1" applyAlignment="1">
      <alignment horizontal="center"/>
    </xf>
    <xf numFmtId="0" fontId="3" fillId="4" borderId="4" xfId="0" applyFont="1" applyFill="1" applyBorder="1"/>
    <xf numFmtId="165" fontId="3" fillId="4" borderId="4" xfId="1" applyNumberFormat="1" applyFont="1" applyFill="1" applyBorder="1"/>
    <xf numFmtId="164" fontId="4" fillId="6" borderId="4" xfId="0" applyNumberFormat="1" applyFont="1" applyFill="1" applyBorder="1" applyAlignment="1">
      <alignment horizontal="center"/>
    </xf>
    <xf numFmtId="164" fontId="4" fillId="7" borderId="4" xfId="0" applyNumberFormat="1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4" borderId="1" xfId="0" applyFont="1" applyFill="1" applyBorder="1"/>
    <xf numFmtId="0" fontId="3" fillId="4" borderId="14" xfId="0" applyFont="1" applyFill="1" applyBorder="1"/>
    <xf numFmtId="165" fontId="3" fillId="0" borderId="4" xfId="0" applyNumberFormat="1" applyFont="1" applyBorder="1"/>
    <xf numFmtId="0" fontId="3" fillId="3" borderId="6" xfId="0" applyFont="1" applyFill="1" applyBorder="1"/>
    <xf numFmtId="0" fontId="2" fillId="3" borderId="1" xfId="0" applyFont="1" applyFill="1" applyBorder="1" applyAlignment="1">
      <alignment horizontal="center"/>
    </xf>
    <xf numFmtId="165" fontId="3" fillId="4" borderId="1" xfId="1" applyNumberFormat="1" applyFont="1" applyFill="1" applyBorder="1"/>
    <xf numFmtId="165" fontId="3" fillId="4" borderId="11" xfId="1" applyNumberFormat="1" applyFont="1" applyFill="1" applyBorder="1"/>
    <xf numFmtId="165" fontId="3" fillId="4" borderId="14" xfId="1" applyNumberFormat="1" applyFont="1" applyFill="1" applyBorder="1"/>
    <xf numFmtId="44" fontId="3" fillId="4" borderId="14" xfId="1" applyFont="1" applyFill="1" applyBorder="1"/>
    <xf numFmtId="0" fontId="12" fillId="3" borderId="32" xfId="0" applyFont="1" applyFill="1" applyBorder="1" applyAlignment="1">
      <alignment horizontal="center"/>
    </xf>
    <xf numFmtId="0" fontId="13" fillId="0" borderId="19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0" fillId="0" borderId="34" xfId="0" applyBorder="1"/>
    <xf numFmtId="0" fontId="3" fillId="4" borderId="0" xfId="0" applyFont="1" applyFill="1"/>
    <xf numFmtId="165" fontId="3" fillId="4" borderId="36" xfId="1" applyNumberFormat="1" applyFont="1" applyFill="1" applyBorder="1"/>
    <xf numFmtId="0" fontId="13" fillId="3" borderId="3" xfId="0" applyFont="1" applyFill="1" applyBorder="1" applyAlignment="1">
      <alignment horizontal="center" vertical="center"/>
    </xf>
    <xf numFmtId="0" fontId="13" fillId="3" borderId="34" xfId="0" applyFont="1" applyFill="1" applyBorder="1" applyAlignment="1">
      <alignment horizontal="center" vertical="center"/>
    </xf>
    <xf numFmtId="0" fontId="15" fillId="0" borderId="32" xfId="0" applyFont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15" fillId="0" borderId="35" xfId="0" applyFont="1" applyBorder="1" applyAlignment="1">
      <alignment horizontal="center"/>
    </xf>
    <xf numFmtId="0" fontId="13" fillId="5" borderId="3" xfId="0" applyFont="1" applyFill="1" applyBorder="1" applyAlignment="1">
      <alignment horizontal="center" vertical="center"/>
    </xf>
    <xf numFmtId="0" fontId="3" fillId="5" borderId="6" xfId="0" applyFont="1" applyFill="1" applyBorder="1"/>
    <xf numFmtId="165" fontId="3" fillId="5" borderId="6" xfId="1" applyNumberFormat="1" applyFont="1" applyFill="1" applyBorder="1"/>
    <xf numFmtId="0" fontId="15" fillId="5" borderId="32" xfId="0" applyFont="1" applyFill="1" applyBorder="1" applyAlignment="1">
      <alignment horizontal="center"/>
    </xf>
    <xf numFmtId="0" fontId="3" fillId="5" borderId="14" xfId="0" applyFont="1" applyFill="1" applyBorder="1"/>
    <xf numFmtId="165" fontId="3" fillId="5" borderId="14" xfId="1" applyNumberFormat="1" applyFont="1" applyFill="1" applyBorder="1"/>
    <xf numFmtId="0" fontId="13" fillId="5" borderId="18" xfId="0" applyFont="1" applyFill="1" applyBorder="1" applyAlignment="1">
      <alignment horizontal="center" vertical="center"/>
    </xf>
    <xf numFmtId="165" fontId="3" fillId="4" borderId="4" xfId="0" applyNumberFormat="1" applyFont="1" applyFill="1" applyBorder="1"/>
    <xf numFmtId="0" fontId="3" fillId="4" borderId="4" xfId="0" applyFont="1" applyFill="1" applyBorder="1" applyAlignment="1">
      <alignment horizontal="center"/>
    </xf>
    <xf numFmtId="0" fontId="0" fillId="5" borderId="37" xfId="0" applyFill="1" applyBorder="1" applyAlignment="1">
      <alignment horizontal="center"/>
    </xf>
    <xf numFmtId="0" fontId="3" fillId="5" borderId="32" xfId="0" applyFont="1" applyFill="1" applyBorder="1" applyAlignment="1">
      <alignment horizontal="center"/>
    </xf>
    <xf numFmtId="0" fontId="0" fillId="5" borderId="38" xfId="0" applyFill="1" applyBorder="1" applyAlignment="1">
      <alignment horizontal="center"/>
    </xf>
    <xf numFmtId="0" fontId="3" fillId="5" borderId="39" xfId="0" applyFont="1" applyFill="1" applyBorder="1"/>
    <xf numFmtId="165" fontId="3" fillId="5" borderId="39" xfId="1" applyNumberFormat="1" applyFont="1" applyFill="1" applyBorder="1"/>
    <xf numFmtId="0" fontId="3" fillId="5" borderId="33" xfId="0" applyFont="1" applyFill="1" applyBorder="1" applyAlignment="1">
      <alignment horizontal="center"/>
    </xf>
    <xf numFmtId="0" fontId="3" fillId="3" borderId="11" xfId="0" applyFont="1" applyFill="1" applyBorder="1"/>
    <xf numFmtId="165" fontId="3" fillId="3" borderId="11" xfId="1" applyNumberFormat="1" applyFont="1" applyFill="1" applyBorder="1"/>
    <xf numFmtId="0" fontId="16" fillId="0" borderId="0" xfId="0" applyFont="1"/>
    <xf numFmtId="0" fontId="3" fillId="4" borderId="36" xfId="0" applyFont="1" applyFill="1" applyBorder="1" applyAlignment="1">
      <alignment vertical="center" wrapText="1"/>
    </xf>
    <xf numFmtId="165" fontId="3" fillId="4" borderId="36" xfId="1" applyNumberFormat="1" applyFont="1" applyFill="1" applyBorder="1" applyAlignment="1">
      <alignment vertical="center"/>
    </xf>
    <xf numFmtId="0" fontId="0" fillId="0" borderId="32" xfId="0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0" xfId="0" applyAlignment="1">
      <alignment horizontal="center"/>
    </xf>
    <xf numFmtId="0" fontId="13" fillId="3" borderId="20" xfId="0" applyFont="1" applyFill="1" applyBorder="1" applyAlignment="1">
      <alignment horizontal="center" vertical="center"/>
    </xf>
    <xf numFmtId="0" fontId="3" fillId="3" borderId="1" xfId="0" applyFont="1" applyFill="1" applyBorder="1"/>
    <xf numFmtId="165" fontId="3" fillId="3" borderId="1" xfId="1" applyNumberFormat="1" applyFont="1" applyFill="1" applyBorder="1"/>
    <xf numFmtId="165" fontId="3" fillId="0" borderId="6" xfId="1" applyNumberFormat="1" applyFont="1" applyFill="1" applyBorder="1"/>
    <xf numFmtId="0" fontId="12" fillId="3" borderId="42" xfId="0" applyFont="1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1" fillId="7" borderId="17" xfId="0" applyFont="1" applyFill="1" applyBorder="1" applyAlignment="1">
      <alignment horizontal="center"/>
    </xf>
    <xf numFmtId="0" fontId="11" fillId="7" borderId="2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4" fillId="6" borderId="17" xfId="0" applyFont="1" applyFill="1" applyBorder="1" applyAlignment="1">
      <alignment horizontal="center"/>
    </xf>
    <xf numFmtId="0" fontId="4" fillId="6" borderId="28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4" fillId="3" borderId="28" xfId="0" applyFont="1" applyFill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/>
    </xf>
    <xf numFmtId="0" fontId="4" fillId="6" borderId="40" xfId="0" applyFont="1" applyFill="1" applyBorder="1" applyAlignment="1">
      <alignment horizontal="center"/>
    </xf>
    <xf numFmtId="164" fontId="4" fillId="6" borderId="41" xfId="0" applyNumberFormat="1" applyFont="1" applyFill="1" applyBorder="1" applyAlignment="1">
      <alignment horizontal="center"/>
    </xf>
    <xf numFmtId="164" fontId="4" fillId="6" borderId="2" xfId="0" applyNumberFormat="1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0" fontId="13" fillId="4" borderId="34" xfId="0" applyFont="1" applyFill="1" applyBorder="1" applyAlignment="1">
      <alignment horizontal="center" vertical="center"/>
    </xf>
    <xf numFmtId="0" fontId="15" fillId="4" borderId="32" xfId="0" applyFont="1" applyFill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165" fontId="3" fillId="3" borderId="4" xfId="0" applyNumberFormat="1" applyFont="1" applyFill="1" applyBorder="1"/>
    <xf numFmtId="0" fontId="0" fillId="4" borderId="4" xfId="0" applyFill="1" applyBorder="1" applyAlignment="1">
      <alignment horizontal="center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FF99"/>
      <color rgb="FFFF9900"/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atiana@grupocamacon.com.br" TargetMode="External"/><Relationship Id="rId2" Type="http://schemas.openxmlformats.org/officeDocument/2006/relationships/hyperlink" Target="mailto:tatiana@grupocamacon.com.br" TargetMode="External"/><Relationship Id="rId1" Type="http://schemas.openxmlformats.org/officeDocument/2006/relationships/hyperlink" Target="mailto:tatiana@grupocamacon.com.br" TargetMode="External"/><Relationship Id="rId5" Type="http://schemas.openxmlformats.org/officeDocument/2006/relationships/hyperlink" Target="mailto:francisca.souza@infrabrasil.net.com%20/%20Diego" TargetMode="External"/><Relationship Id="rId4" Type="http://schemas.openxmlformats.org/officeDocument/2006/relationships/hyperlink" Target="mailto:bruna_almeida@progolfbras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0FC39-9A03-9B44-98A8-80AC35769E00}">
  <dimension ref="A1:E35"/>
  <sheetViews>
    <sheetView topLeftCell="A2" workbookViewId="0">
      <selection activeCell="A8" sqref="A8"/>
    </sheetView>
  </sheetViews>
  <sheetFormatPr baseColWidth="10" defaultColWidth="8.83203125" defaultRowHeight="16" x14ac:dyDescent="0.2"/>
  <cols>
    <col min="1" max="1" width="64.1640625" bestFit="1" customWidth="1"/>
    <col min="2" max="2" width="34.1640625" bestFit="1" customWidth="1"/>
  </cols>
  <sheetData>
    <row r="1" spans="1:5" ht="48" thickBot="1" x14ac:dyDescent="0.6">
      <c r="A1" s="136" t="s">
        <v>0</v>
      </c>
      <c r="B1" s="137"/>
    </row>
    <row r="2" spans="1:5" ht="48" thickBot="1" x14ac:dyDescent="0.6">
      <c r="A2" s="2" t="s">
        <v>56</v>
      </c>
      <c r="B2" s="2" t="s">
        <v>2</v>
      </c>
    </row>
    <row r="3" spans="1:5" ht="21" x14ac:dyDescent="0.25">
      <c r="A3" s="54" t="s">
        <v>57</v>
      </c>
      <c r="B3" s="55">
        <v>7258</v>
      </c>
    </row>
    <row r="4" spans="1:5" ht="21" x14ac:dyDescent="0.25">
      <c r="A4" s="56" t="s">
        <v>58</v>
      </c>
      <c r="B4" s="57">
        <v>3150</v>
      </c>
    </row>
    <row r="5" spans="1:5" ht="21" x14ac:dyDescent="0.25">
      <c r="A5" s="56" t="s">
        <v>59</v>
      </c>
      <c r="B5" s="57">
        <v>6451</v>
      </c>
    </row>
    <row r="6" spans="1:5" ht="21" x14ac:dyDescent="0.25">
      <c r="A6" s="37" t="s">
        <v>4</v>
      </c>
      <c r="B6" s="38">
        <v>67500</v>
      </c>
    </row>
    <row r="7" spans="1:5" ht="21" x14ac:dyDescent="0.25">
      <c r="A7" s="37" t="s">
        <v>60</v>
      </c>
      <c r="B7" s="38">
        <v>70535.16</v>
      </c>
    </row>
    <row r="8" spans="1:5" ht="21" x14ac:dyDescent="0.25">
      <c r="A8" s="37" t="s">
        <v>7</v>
      </c>
      <c r="B8" s="38">
        <v>42500</v>
      </c>
    </row>
    <row r="9" spans="1:5" ht="21" x14ac:dyDescent="0.25">
      <c r="A9" s="37" t="s">
        <v>61</v>
      </c>
      <c r="B9" s="39">
        <v>30000</v>
      </c>
    </row>
    <row r="10" spans="1:5" ht="21" x14ac:dyDescent="0.25">
      <c r="A10" s="37" t="s">
        <v>62</v>
      </c>
      <c r="B10" s="39">
        <v>27000</v>
      </c>
      <c r="E10" s="58"/>
    </row>
    <row r="11" spans="1:5" ht="21" x14ac:dyDescent="0.25">
      <c r="A11" s="37" t="s">
        <v>63</v>
      </c>
      <c r="B11" s="39">
        <v>35000</v>
      </c>
    </row>
    <row r="12" spans="1:5" ht="21" x14ac:dyDescent="0.25">
      <c r="A12" s="40" t="s">
        <v>11</v>
      </c>
      <c r="B12" s="38">
        <v>406226</v>
      </c>
    </row>
    <row r="13" spans="1:5" ht="21" x14ac:dyDescent="0.25">
      <c r="A13" s="40" t="s">
        <v>12</v>
      </c>
      <c r="B13" s="38">
        <v>392500</v>
      </c>
    </row>
    <row r="14" spans="1:5" ht="21" x14ac:dyDescent="0.25">
      <c r="A14" s="40" t="s">
        <v>64</v>
      </c>
      <c r="B14" s="38">
        <v>63737</v>
      </c>
    </row>
    <row r="15" spans="1:5" ht="21" x14ac:dyDescent="0.25">
      <c r="A15" s="40" t="s">
        <v>65</v>
      </c>
      <c r="B15" s="38">
        <v>90286.14</v>
      </c>
      <c r="D15" s="58"/>
    </row>
    <row r="16" spans="1:5" ht="21" x14ac:dyDescent="0.25">
      <c r="A16" s="37" t="s">
        <v>15</v>
      </c>
      <c r="B16" s="39">
        <v>15000</v>
      </c>
    </row>
    <row r="17" spans="1:2" ht="21" x14ac:dyDescent="0.25">
      <c r="A17" s="37" t="s">
        <v>16</v>
      </c>
      <c r="B17" s="39">
        <v>58000</v>
      </c>
    </row>
    <row r="18" spans="1:2" ht="21" x14ac:dyDescent="0.25">
      <c r="A18" s="40" t="s">
        <v>17</v>
      </c>
      <c r="B18" s="38">
        <v>38500</v>
      </c>
    </row>
    <row r="19" spans="1:2" ht="22" thickBot="1" x14ac:dyDescent="0.3">
      <c r="A19" s="44" t="s">
        <v>18</v>
      </c>
      <c r="B19" s="45">
        <v>38500</v>
      </c>
    </row>
    <row r="20" spans="1:2" ht="22" thickBot="1" x14ac:dyDescent="0.3">
      <c r="A20" s="46" t="s">
        <v>20</v>
      </c>
      <c r="B20" s="47">
        <v>30000</v>
      </c>
    </row>
    <row r="21" spans="1:2" ht="22" thickBot="1" x14ac:dyDescent="0.3">
      <c r="A21" s="46"/>
      <c r="B21" s="47"/>
    </row>
    <row r="22" spans="1:2" ht="22" thickBot="1" x14ac:dyDescent="0.3">
      <c r="A22" s="46" t="s">
        <v>19</v>
      </c>
      <c r="B22" s="47">
        <v>7983</v>
      </c>
    </row>
    <row r="23" spans="1:2" ht="21" x14ac:dyDescent="0.25">
      <c r="A23" s="48" t="s">
        <v>21</v>
      </c>
      <c r="B23" s="49">
        <v>27000</v>
      </c>
    </row>
    <row r="24" spans="1:2" ht="21" x14ac:dyDescent="0.25">
      <c r="A24" s="40" t="s">
        <v>66</v>
      </c>
      <c r="B24" s="38">
        <v>8000</v>
      </c>
    </row>
    <row r="25" spans="1:2" ht="22" thickBot="1" x14ac:dyDescent="0.3">
      <c r="A25" s="50" t="s">
        <v>22</v>
      </c>
      <c r="B25" s="51">
        <v>16500</v>
      </c>
    </row>
    <row r="26" spans="1:2" ht="22" thickBot="1" x14ac:dyDescent="0.3">
      <c r="A26" s="50" t="s">
        <v>23</v>
      </c>
      <c r="B26" s="52">
        <v>16500</v>
      </c>
    </row>
    <row r="27" spans="1:2" ht="22" thickBot="1" x14ac:dyDescent="0.3">
      <c r="A27" s="41" t="s">
        <v>24</v>
      </c>
      <c r="B27" s="52">
        <v>26000</v>
      </c>
    </row>
    <row r="28" spans="1:2" ht="22" thickBot="1" x14ac:dyDescent="0.3">
      <c r="A28" s="41" t="s">
        <v>25</v>
      </c>
      <c r="B28" s="52">
        <v>50000</v>
      </c>
    </row>
    <row r="29" spans="1:2" ht="22" thickBot="1" x14ac:dyDescent="0.3">
      <c r="A29" s="41" t="s">
        <v>26</v>
      </c>
      <c r="B29" s="52">
        <v>58365.57</v>
      </c>
    </row>
    <row r="30" spans="1:2" ht="22" thickBot="1" x14ac:dyDescent="0.3">
      <c r="A30" s="41" t="s">
        <v>67</v>
      </c>
      <c r="B30" s="52">
        <v>9000</v>
      </c>
    </row>
    <row r="31" spans="1:2" ht="22" thickBot="1" x14ac:dyDescent="0.3">
      <c r="A31" s="59" t="s">
        <v>68</v>
      </c>
      <c r="B31" s="60">
        <v>27100</v>
      </c>
    </row>
    <row r="32" spans="1:2" ht="22" thickBot="1" x14ac:dyDescent="0.3">
      <c r="A32" s="41" t="s">
        <v>69</v>
      </c>
      <c r="B32" s="42">
        <v>5871</v>
      </c>
    </row>
    <row r="33" spans="1:2" ht="22" thickBot="1" x14ac:dyDescent="0.3">
      <c r="A33" s="41" t="s">
        <v>70</v>
      </c>
      <c r="B33" s="42">
        <v>14666.66</v>
      </c>
    </row>
    <row r="34" spans="1:2" ht="22" thickBot="1" x14ac:dyDescent="0.3">
      <c r="A34" s="41"/>
      <c r="B34" s="42"/>
    </row>
    <row r="35" spans="1:2" ht="32" thickBot="1" x14ac:dyDescent="0.4">
      <c r="A35" s="21" t="s">
        <v>35</v>
      </c>
      <c r="B35" s="53">
        <f>SUM(B3:B34)</f>
        <v>1689129.53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CA54-D16C-B74D-9BEC-D5DE053C248D}">
  <sheetPr>
    <pageSetUpPr fitToPage="1"/>
  </sheetPr>
  <dimension ref="A1:E33"/>
  <sheetViews>
    <sheetView workbookViewId="0">
      <selection activeCell="D25" sqref="D25"/>
    </sheetView>
  </sheetViews>
  <sheetFormatPr baseColWidth="10" defaultColWidth="8.83203125" defaultRowHeight="16" x14ac:dyDescent="0.2"/>
  <cols>
    <col min="1" max="1" width="8.83203125" style="1"/>
    <col min="2" max="2" width="68.1640625" customWidth="1"/>
    <col min="3" max="3" width="34.1640625" bestFit="1" customWidth="1"/>
    <col min="4" max="4" width="47" style="1" bestFit="1" customWidth="1"/>
    <col min="5" max="5" width="17" customWidth="1"/>
  </cols>
  <sheetData>
    <row r="1" spans="1:5" ht="48" thickBot="1" x14ac:dyDescent="0.6">
      <c r="B1" s="136" t="s">
        <v>0</v>
      </c>
      <c r="C1" s="137"/>
    </row>
    <row r="2" spans="1:5" ht="48" thickBot="1" x14ac:dyDescent="0.6">
      <c r="B2" s="2" t="s">
        <v>1</v>
      </c>
      <c r="C2" s="2" t="s">
        <v>2</v>
      </c>
      <c r="D2" s="34" t="s">
        <v>3</v>
      </c>
      <c r="E2" s="33" t="s">
        <v>47</v>
      </c>
    </row>
    <row r="3" spans="1:5" ht="21" x14ac:dyDescent="0.25">
      <c r="A3" s="3">
        <v>1</v>
      </c>
      <c r="B3" s="4" t="s">
        <v>4</v>
      </c>
      <c r="C3" s="5">
        <v>67500</v>
      </c>
      <c r="D3" s="31" t="s">
        <v>5</v>
      </c>
      <c r="E3" s="32"/>
    </row>
    <row r="4" spans="1:5" ht="21" x14ac:dyDescent="0.25">
      <c r="A4" s="3">
        <v>2</v>
      </c>
      <c r="B4" s="4" t="s">
        <v>6</v>
      </c>
      <c r="C4" s="5">
        <v>57272.5</v>
      </c>
      <c r="D4" s="26" t="s">
        <v>36</v>
      </c>
      <c r="E4" s="30"/>
    </row>
    <row r="5" spans="1:5" ht="21" x14ac:dyDescent="0.25">
      <c r="A5" s="3">
        <v>3</v>
      </c>
      <c r="B5" s="4" t="s">
        <v>7</v>
      </c>
      <c r="C5" s="5">
        <v>42500</v>
      </c>
      <c r="D5" s="26" t="s">
        <v>36</v>
      </c>
      <c r="E5" s="30"/>
    </row>
    <row r="6" spans="1:5" ht="21" x14ac:dyDescent="0.25">
      <c r="A6" s="3">
        <v>4</v>
      </c>
      <c r="B6" s="4" t="s">
        <v>8</v>
      </c>
      <c r="C6" s="6">
        <v>30000</v>
      </c>
      <c r="D6" s="27" t="s">
        <v>37</v>
      </c>
      <c r="E6" s="30"/>
    </row>
    <row r="7" spans="1:5" ht="21" x14ac:dyDescent="0.25">
      <c r="A7" s="3">
        <v>5</v>
      </c>
      <c r="B7" s="4" t="s">
        <v>9</v>
      </c>
      <c r="C7" s="6">
        <v>35000</v>
      </c>
      <c r="D7" s="27" t="s">
        <v>37</v>
      </c>
      <c r="E7" s="30"/>
    </row>
    <row r="8" spans="1:5" ht="21" x14ac:dyDescent="0.25">
      <c r="A8" s="3">
        <v>6</v>
      </c>
      <c r="B8" s="4" t="s">
        <v>10</v>
      </c>
      <c r="C8" s="6">
        <v>35000</v>
      </c>
      <c r="D8" s="28"/>
      <c r="E8" s="30"/>
    </row>
    <row r="9" spans="1:5" ht="21" x14ac:dyDescent="0.25">
      <c r="A9" s="3">
        <v>7</v>
      </c>
      <c r="B9" s="7" t="s">
        <v>11</v>
      </c>
      <c r="C9" s="5">
        <v>421722.54</v>
      </c>
      <c r="D9" s="35" t="s">
        <v>48</v>
      </c>
      <c r="E9" s="30"/>
    </row>
    <row r="10" spans="1:5" ht="21" x14ac:dyDescent="0.25">
      <c r="A10" s="3">
        <v>8</v>
      </c>
      <c r="B10" s="7" t="s">
        <v>12</v>
      </c>
      <c r="C10" s="5">
        <v>400620</v>
      </c>
      <c r="D10" s="28"/>
      <c r="E10" s="30"/>
    </row>
    <row r="11" spans="1:5" ht="21" x14ac:dyDescent="0.25">
      <c r="A11" s="138">
        <v>9</v>
      </c>
      <c r="B11" s="8" t="s">
        <v>13</v>
      </c>
      <c r="C11" s="9">
        <v>100000</v>
      </c>
      <c r="D11" s="139" t="s">
        <v>38</v>
      </c>
      <c r="E11" s="30"/>
    </row>
    <row r="12" spans="1:5" ht="21" x14ac:dyDescent="0.25">
      <c r="A12" s="138"/>
      <c r="B12" s="8" t="s">
        <v>14</v>
      </c>
      <c r="C12" s="9">
        <v>100000</v>
      </c>
      <c r="D12" s="140"/>
      <c r="E12" s="30"/>
    </row>
    <row r="13" spans="1:5" ht="21" x14ac:dyDescent="0.25">
      <c r="A13" s="3">
        <v>10</v>
      </c>
      <c r="B13" s="4" t="s">
        <v>15</v>
      </c>
      <c r="C13" s="6">
        <v>21000</v>
      </c>
      <c r="D13" s="26" t="s">
        <v>39</v>
      </c>
      <c r="E13" s="30"/>
    </row>
    <row r="14" spans="1:5" ht="21" x14ac:dyDescent="0.25">
      <c r="A14" s="3">
        <v>11</v>
      </c>
      <c r="B14" s="4" t="s">
        <v>16</v>
      </c>
      <c r="C14" s="6">
        <v>58000</v>
      </c>
      <c r="D14" s="28"/>
      <c r="E14" s="30"/>
    </row>
    <row r="15" spans="1:5" ht="21" x14ac:dyDescent="0.25">
      <c r="A15" s="138">
        <v>12</v>
      </c>
      <c r="B15" s="7" t="s">
        <v>17</v>
      </c>
      <c r="C15" s="5">
        <v>38500</v>
      </c>
      <c r="D15" s="139" t="s">
        <v>40</v>
      </c>
      <c r="E15" s="30"/>
    </row>
    <row r="16" spans="1:5" ht="22" thickBot="1" x14ac:dyDescent="0.3">
      <c r="A16" s="138"/>
      <c r="B16" s="10" t="s">
        <v>18</v>
      </c>
      <c r="C16" s="11">
        <v>38500</v>
      </c>
      <c r="D16" s="141"/>
      <c r="E16" s="30"/>
    </row>
    <row r="17" spans="1:5" ht="22" thickBot="1" x14ac:dyDescent="0.3">
      <c r="A17" s="138"/>
      <c r="B17" s="12" t="s">
        <v>19</v>
      </c>
      <c r="C17" s="13">
        <v>17000</v>
      </c>
      <c r="D17" s="140"/>
      <c r="E17" s="30"/>
    </row>
    <row r="18" spans="1:5" ht="22" thickBot="1" x14ac:dyDescent="0.3">
      <c r="A18" s="3">
        <v>13</v>
      </c>
      <c r="B18" s="12" t="s">
        <v>20</v>
      </c>
      <c r="C18" s="13">
        <v>30000</v>
      </c>
      <c r="D18" s="26" t="s">
        <v>41</v>
      </c>
      <c r="E18" s="30"/>
    </row>
    <row r="19" spans="1:5" ht="21" x14ac:dyDescent="0.25">
      <c r="A19" s="3">
        <v>14</v>
      </c>
      <c r="B19" s="14" t="s">
        <v>21</v>
      </c>
      <c r="C19" s="15">
        <v>27000</v>
      </c>
      <c r="D19" s="26" t="s">
        <v>42</v>
      </c>
      <c r="E19" s="30"/>
    </row>
    <row r="20" spans="1:5" ht="22" thickBot="1" x14ac:dyDescent="0.3">
      <c r="A20" s="138">
        <v>13</v>
      </c>
      <c r="B20" s="16" t="s">
        <v>22</v>
      </c>
      <c r="C20" s="17">
        <v>16500</v>
      </c>
      <c r="D20" s="139" t="s">
        <v>43</v>
      </c>
      <c r="E20" s="30"/>
    </row>
    <row r="21" spans="1:5" ht="22" thickBot="1" x14ac:dyDescent="0.3">
      <c r="A21" s="138"/>
      <c r="B21" s="16" t="s">
        <v>23</v>
      </c>
      <c r="C21" s="18">
        <v>16500</v>
      </c>
      <c r="D21" s="140"/>
      <c r="E21" s="30"/>
    </row>
    <row r="22" spans="1:5" ht="22" thickBot="1" x14ac:dyDescent="0.3">
      <c r="A22" s="3">
        <v>14</v>
      </c>
      <c r="B22" s="19" t="s">
        <v>24</v>
      </c>
      <c r="C22" s="18">
        <v>26000</v>
      </c>
      <c r="D22" s="26" t="s">
        <v>44</v>
      </c>
      <c r="E22" s="30"/>
    </row>
    <row r="23" spans="1:5" ht="22" thickBot="1" x14ac:dyDescent="0.3">
      <c r="A23" s="3">
        <v>15</v>
      </c>
      <c r="B23" s="19" t="s">
        <v>25</v>
      </c>
      <c r="C23" s="18">
        <v>50000</v>
      </c>
      <c r="D23" s="26" t="s">
        <v>45</v>
      </c>
      <c r="E23" s="30"/>
    </row>
    <row r="24" spans="1:5" ht="22" thickBot="1" x14ac:dyDescent="0.3">
      <c r="A24" s="3">
        <v>16</v>
      </c>
      <c r="B24" s="19" t="s">
        <v>26</v>
      </c>
      <c r="C24" s="18">
        <v>45000</v>
      </c>
      <c r="D24" s="36" t="s">
        <v>49</v>
      </c>
      <c r="E24" s="30"/>
    </row>
    <row r="25" spans="1:5" ht="22" thickBot="1" x14ac:dyDescent="0.3">
      <c r="A25" s="23">
        <v>17</v>
      </c>
      <c r="B25" s="24" t="s">
        <v>27</v>
      </c>
      <c r="C25" s="25">
        <v>3621</v>
      </c>
      <c r="D25" s="28"/>
      <c r="E25" s="30"/>
    </row>
    <row r="26" spans="1:5" ht="22" thickBot="1" x14ac:dyDescent="0.3">
      <c r="A26" s="3">
        <v>18</v>
      </c>
      <c r="B26" s="19" t="s">
        <v>28</v>
      </c>
      <c r="C26" s="18">
        <v>9000</v>
      </c>
      <c r="D26" s="27" t="s">
        <v>37</v>
      </c>
      <c r="E26" s="30"/>
    </row>
    <row r="27" spans="1:5" ht="22" thickBot="1" x14ac:dyDescent="0.3">
      <c r="A27" s="3">
        <v>19</v>
      </c>
      <c r="B27" s="19" t="s">
        <v>29</v>
      </c>
      <c r="C27" s="20">
        <v>14000</v>
      </c>
      <c r="D27" s="26" t="s">
        <v>46</v>
      </c>
      <c r="E27" s="30"/>
    </row>
    <row r="28" spans="1:5" ht="22" thickBot="1" x14ac:dyDescent="0.3">
      <c r="A28" s="3">
        <v>20</v>
      </c>
      <c r="B28" s="19" t="s">
        <v>30</v>
      </c>
      <c r="C28" s="20">
        <v>45000</v>
      </c>
      <c r="D28" s="142"/>
      <c r="E28" s="30"/>
    </row>
    <row r="29" spans="1:5" ht="22" thickBot="1" x14ac:dyDescent="0.3">
      <c r="A29" s="138">
        <v>21</v>
      </c>
      <c r="B29" s="19" t="s">
        <v>31</v>
      </c>
      <c r="C29" s="20">
        <v>7241.4</v>
      </c>
      <c r="D29" s="143"/>
      <c r="E29" s="30"/>
    </row>
    <row r="30" spans="1:5" ht="22" thickBot="1" x14ac:dyDescent="0.3">
      <c r="A30" s="138"/>
      <c r="B30" s="19" t="s">
        <v>32</v>
      </c>
      <c r="C30" s="20">
        <v>2500</v>
      </c>
      <c r="D30" s="143"/>
      <c r="E30" s="30"/>
    </row>
    <row r="31" spans="1:5" ht="22" thickBot="1" x14ac:dyDescent="0.3">
      <c r="A31" s="138"/>
      <c r="B31" s="19" t="s">
        <v>33</v>
      </c>
      <c r="C31" s="20">
        <v>16000</v>
      </c>
      <c r="D31" s="143"/>
      <c r="E31" s="30"/>
    </row>
    <row r="32" spans="1:5" ht="22" thickBot="1" x14ac:dyDescent="0.3">
      <c r="A32" s="138"/>
      <c r="B32" s="19" t="s">
        <v>34</v>
      </c>
      <c r="C32" s="20">
        <v>2552</v>
      </c>
      <c r="D32" s="144"/>
      <c r="E32" s="30"/>
    </row>
    <row r="33" spans="2:5" ht="32" thickBot="1" x14ac:dyDescent="0.4">
      <c r="B33" s="21" t="s">
        <v>35</v>
      </c>
      <c r="C33" s="22">
        <f>SUM(C3:C32)</f>
        <v>1773529.44</v>
      </c>
      <c r="D33" s="29"/>
      <c r="E33" s="30"/>
    </row>
  </sheetData>
  <mergeCells count="9">
    <mergeCell ref="B1:C1"/>
    <mergeCell ref="A11:A12"/>
    <mergeCell ref="A15:A17"/>
    <mergeCell ref="A20:A21"/>
    <mergeCell ref="A29:A32"/>
    <mergeCell ref="D11:D12"/>
    <mergeCell ref="D15:D17"/>
    <mergeCell ref="D20:D21"/>
    <mergeCell ref="D28:D32"/>
  </mergeCells>
  <hyperlinks>
    <hyperlink ref="D6" r:id="rId1" xr:uid="{5DD56C73-7B4A-5C47-BC0C-7377640F43B7}"/>
    <hyperlink ref="D7" r:id="rId2" xr:uid="{EBEA5AAD-5189-3E4F-A599-0D54F0D0A503}"/>
    <hyperlink ref="D26" r:id="rId3" xr:uid="{42617949-3CDF-0841-9068-5A10A87EE323}"/>
    <hyperlink ref="D9" r:id="rId4" xr:uid="{7A1F1ACC-5E63-8A4B-AD54-EBAA858E18C5}"/>
    <hyperlink ref="D24" r:id="rId5" xr:uid="{A362AE5E-96EA-3E4C-865A-86FE1A754F59}"/>
  </hyperlinks>
  <pageMargins left="0.25" right="0.25" top="0.75" bottom="0.75" header="0.3" footer="0.3"/>
  <pageSetup paperSize="10" scale="68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E6D00-9051-344A-B29B-2A962D0A3466}">
  <sheetPr>
    <pageSetUpPr fitToPage="1"/>
  </sheetPr>
  <dimension ref="A1:D45"/>
  <sheetViews>
    <sheetView topLeftCell="A17" workbookViewId="0">
      <selection activeCell="B52" sqref="B52"/>
    </sheetView>
  </sheetViews>
  <sheetFormatPr baseColWidth="10" defaultColWidth="8.83203125" defaultRowHeight="19" x14ac:dyDescent="0.2"/>
  <cols>
    <col min="1" max="1" width="8.83203125" style="61"/>
    <col min="2" max="2" width="86.33203125" bestFit="1" customWidth="1"/>
    <col min="3" max="3" width="34.1640625" bestFit="1" customWidth="1"/>
    <col min="4" max="4" width="28" bestFit="1" customWidth="1"/>
  </cols>
  <sheetData>
    <row r="1" spans="1:4" ht="48" thickBot="1" x14ac:dyDescent="0.6">
      <c r="B1" s="136" t="s">
        <v>80</v>
      </c>
      <c r="C1" s="137"/>
    </row>
    <row r="2" spans="1:4" ht="48" thickBot="1" x14ac:dyDescent="0.6">
      <c r="B2" s="2" t="s">
        <v>50</v>
      </c>
      <c r="C2" s="2" t="s">
        <v>2</v>
      </c>
    </row>
    <row r="3" spans="1:4" ht="21" x14ac:dyDescent="0.25">
      <c r="A3" s="62">
        <v>1</v>
      </c>
      <c r="B3" s="4" t="s">
        <v>4</v>
      </c>
      <c r="C3" s="38">
        <v>67500</v>
      </c>
    </row>
    <row r="4" spans="1:4" ht="21" x14ac:dyDescent="0.25">
      <c r="A4" s="62">
        <v>2</v>
      </c>
      <c r="B4" s="4" t="s">
        <v>7</v>
      </c>
      <c r="C4" s="38">
        <v>35000</v>
      </c>
    </row>
    <row r="5" spans="1:4" ht="21" x14ac:dyDescent="0.25">
      <c r="A5" s="62">
        <v>3</v>
      </c>
      <c r="B5" s="4" t="s">
        <v>8</v>
      </c>
      <c r="C5" s="39">
        <v>30000</v>
      </c>
    </row>
    <row r="6" spans="1:4" ht="21" x14ac:dyDescent="0.25">
      <c r="A6" s="62">
        <v>4</v>
      </c>
      <c r="B6" s="4" t="s">
        <v>9</v>
      </c>
      <c r="C6" s="39">
        <v>35000</v>
      </c>
    </row>
    <row r="7" spans="1:4" ht="21" x14ac:dyDescent="0.25">
      <c r="A7" s="62">
        <v>5</v>
      </c>
      <c r="B7" s="4" t="s">
        <v>51</v>
      </c>
      <c r="C7" s="39">
        <v>141000</v>
      </c>
      <c r="D7" s="64"/>
    </row>
    <row r="8" spans="1:4" ht="21" x14ac:dyDescent="0.25">
      <c r="A8" s="62">
        <v>6</v>
      </c>
      <c r="B8" s="7" t="s">
        <v>11</v>
      </c>
      <c r="C8" s="38">
        <v>406222</v>
      </c>
    </row>
    <row r="9" spans="1:4" ht="21" x14ac:dyDescent="0.25">
      <c r="A9" s="62">
        <v>7</v>
      </c>
      <c r="B9" s="7" t="s">
        <v>12</v>
      </c>
      <c r="C9" s="38">
        <v>364500</v>
      </c>
    </row>
    <row r="10" spans="1:4" ht="22" thickBot="1" x14ac:dyDescent="0.3">
      <c r="A10" s="62">
        <v>8</v>
      </c>
      <c r="B10" s="19" t="s">
        <v>52</v>
      </c>
      <c r="C10" s="52">
        <v>115500</v>
      </c>
    </row>
    <row r="11" spans="1:4" ht="21" x14ac:dyDescent="0.25">
      <c r="A11" s="145">
        <v>9</v>
      </c>
      <c r="B11" s="8" t="s">
        <v>13</v>
      </c>
      <c r="C11" s="43">
        <v>79070</v>
      </c>
    </row>
    <row r="12" spans="1:4" ht="21" x14ac:dyDescent="0.25">
      <c r="A12" s="145"/>
      <c r="B12" s="8" t="s">
        <v>14</v>
      </c>
      <c r="C12" s="43">
        <v>80000</v>
      </c>
    </row>
    <row r="13" spans="1:4" ht="21" x14ac:dyDescent="0.25">
      <c r="A13" s="62">
        <v>11</v>
      </c>
      <c r="B13" s="4" t="s">
        <v>16</v>
      </c>
      <c r="C13" s="39">
        <v>58000</v>
      </c>
    </row>
    <row r="14" spans="1:4" ht="21" x14ac:dyDescent="0.25">
      <c r="A14" s="145">
        <v>12</v>
      </c>
      <c r="B14" s="7" t="s">
        <v>17</v>
      </c>
      <c r="C14" s="38">
        <v>38500</v>
      </c>
    </row>
    <row r="15" spans="1:4" ht="21" x14ac:dyDescent="0.25">
      <c r="A15" s="145"/>
      <c r="B15" s="10" t="s">
        <v>71</v>
      </c>
      <c r="C15" s="45">
        <v>2500</v>
      </c>
    </row>
    <row r="16" spans="1:4" ht="21" x14ac:dyDescent="0.25">
      <c r="A16" s="145"/>
      <c r="B16" s="10" t="s">
        <v>18</v>
      </c>
      <c r="C16" s="45">
        <v>38500</v>
      </c>
    </row>
    <row r="17" spans="1:3" ht="22" thickBot="1" x14ac:dyDescent="0.3">
      <c r="A17" s="145"/>
      <c r="B17" s="10" t="s">
        <v>88</v>
      </c>
      <c r="C17" s="45">
        <v>3189.58</v>
      </c>
    </row>
    <row r="18" spans="1:3" ht="22" thickBot="1" x14ac:dyDescent="0.3">
      <c r="A18" s="145"/>
      <c r="B18" s="12" t="s">
        <v>19</v>
      </c>
      <c r="C18" s="47">
        <v>17000</v>
      </c>
    </row>
    <row r="19" spans="1:3" ht="22" thickBot="1" x14ac:dyDescent="0.3">
      <c r="A19" s="62">
        <v>13</v>
      </c>
      <c r="B19" s="12" t="s">
        <v>72</v>
      </c>
      <c r="C19" s="47">
        <v>2500</v>
      </c>
    </row>
    <row r="20" spans="1:3" ht="22" thickBot="1" x14ac:dyDescent="0.3">
      <c r="A20" s="62">
        <v>14</v>
      </c>
      <c r="B20" s="12" t="s">
        <v>20</v>
      </c>
      <c r="C20" s="47">
        <v>30000</v>
      </c>
    </row>
    <row r="21" spans="1:3" ht="21" x14ac:dyDescent="0.25">
      <c r="A21" s="145">
        <v>15</v>
      </c>
      <c r="B21" s="14" t="s">
        <v>21</v>
      </c>
      <c r="C21" s="49">
        <v>27000</v>
      </c>
    </row>
    <row r="22" spans="1:3" ht="22" thickBot="1" x14ac:dyDescent="0.3">
      <c r="A22" s="145"/>
      <c r="B22" s="16" t="s">
        <v>73</v>
      </c>
      <c r="C22" s="51">
        <v>4258.0600000000004</v>
      </c>
    </row>
    <row r="23" spans="1:3" ht="22" thickBot="1" x14ac:dyDescent="0.3">
      <c r="A23" s="62">
        <v>16</v>
      </c>
      <c r="B23" s="16" t="s">
        <v>74</v>
      </c>
      <c r="C23" s="52">
        <v>2500</v>
      </c>
    </row>
    <row r="24" spans="1:3" ht="22" thickBot="1" x14ac:dyDescent="0.3">
      <c r="A24" s="62">
        <v>17</v>
      </c>
      <c r="B24" s="19" t="s">
        <v>24</v>
      </c>
      <c r="C24" s="52">
        <v>26000</v>
      </c>
    </row>
    <row r="25" spans="1:3" ht="22" thickBot="1" x14ac:dyDescent="0.3">
      <c r="A25" s="62">
        <v>18</v>
      </c>
      <c r="B25" s="19" t="s">
        <v>25</v>
      </c>
      <c r="C25" s="52">
        <v>50000</v>
      </c>
    </row>
    <row r="26" spans="1:3" ht="22" thickBot="1" x14ac:dyDescent="0.3">
      <c r="A26" s="62">
        <v>19</v>
      </c>
      <c r="B26" s="19" t="s">
        <v>26</v>
      </c>
      <c r="C26" s="52">
        <v>33000</v>
      </c>
    </row>
    <row r="27" spans="1:3" ht="22" thickBot="1" x14ac:dyDescent="0.3">
      <c r="A27" s="62">
        <v>20</v>
      </c>
      <c r="B27" s="19" t="s">
        <v>27</v>
      </c>
      <c r="C27" s="52">
        <v>15000</v>
      </c>
    </row>
    <row r="28" spans="1:3" ht="22" thickBot="1" x14ac:dyDescent="0.3">
      <c r="A28" s="62">
        <v>21</v>
      </c>
      <c r="B28" s="19" t="s">
        <v>28</v>
      </c>
      <c r="C28" s="52">
        <v>9000</v>
      </c>
    </row>
    <row r="29" spans="1:3" ht="22" thickBot="1" x14ac:dyDescent="0.3">
      <c r="A29" s="62">
        <v>22</v>
      </c>
      <c r="B29" s="19" t="s">
        <v>29</v>
      </c>
      <c r="C29" s="52">
        <v>14000</v>
      </c>
    </row>
    <row r="30" spans="1:3" ht="22" thickBot="1" x14ac:dyDescent="0.3">
      <c r="A30" s="62">
        <v>23</v>
      </c>
      <c r="B30" s="19" t="s">
        <v>53</v>
      </c>
      <c r="C30" s="52">
        <v>17600</v>
      </c>
    </row>
    <row r="31" spans="1:3" ht="22" thickBot="1" x14ac:dyDescent="0.3">
      <c r="A31" s="145">
        <v>24</v>
      </c>
      <c r="B31" s="19" t="s">
        <v>54</v>
      </c>
      <c r="C31" s="52">
        <v>11612.9</v>
      </c>
    </row>
    <row r="32" spans="1:3" ht="22" thickBot="1" x14ac:dyDescent="0.3">
      <c r="A32" s="145"/>
      <c r="B32" s="19" t="s">
        <v>55</v>
      </c>
      <c r="C32" s="52">
        <v>14000</v>
      </c>
    </row>
    <row r="33" spans="1:3" ht="22" thickBot="1" x14ac:dyDescent="0.3">
      <c r="A33" s="145"/>
      <c r="B33" s="19" t="s">
        <v>75</v>
      </c>
      <c r="C33" s="52">
        <v>5000</v>
      </c>
    </row>
    <row r="34" spans="1:3" ht="22" thickBot="1" x14ac:dyDescent="0.3">
      <c r="A34" s="62">
        <v>25</v>
      </c>
      <c r="B34" s="19" t="s">
        <v>76</v>
      </c>
      <c r="C34" s="52">
        <v>5000</v>
      </c>
    </row>
    <row r="35" spans="1:3" ht="22" thickBot="1" x14ac:dyDescent="0.3">
      <c r="B35" s="46" t="s">
        <v>51</v>
      </c>
      <c r="C35" s="47">
        <v>77000</v>
      </c>
    </row>
    <row r="36" spans="1:3" ht="22" thickBot="1" x14ac:dyDescent="0.3">
      <c r="B36" s="63" t="s">
        <v>81</v>
      </c>
      <c r="C36" s="52">
        <v>0</v>
      </c>
    </row>
    <row r="37" spans="1:3" ht="22" thickBot="1" x14ac:dyDescent="0.3">
      <c r="B37" s="41" t="s">
        <v>82</v>
      </c>
      <c r="C37" s="52">
        <v>4000</v>
      </c>
    </row>
    <row r="38" spans="1:3" ht="22" thickBot="1" x14ac:dyDescent="0.3">
      <c r="B38" s="41" t="s">
        <v>83</v>
      </c>
      <c r="C38" s="52">
        <f>7258+3150+6451</f>
        <v>16859</v>
      </c>
    </row>
    <row r="39" spans="1:3" ht="22" thickBot="1" x14ac:dyDescent="0.3">
      <c r="B39" s="41" t="s">
        <v>84</v>
      </c>
      <c r="C39" s="52">
        <v>27100</v>
      </c>
    </row>
    <row r="40" spans="1:3" ht="22" thickBot="1" x14ac:dyDescent="0.3">
      <c r="B40" s="41" t="s">
        <v>85</v>
      </c>
      <c r="C40" s="52">
        <v>191666</v>
      </c>
    </row>
    <row r="41" spans="1:3" ht="22" thickBot="1" x14ac:dyDescent="0.3">
      <c r="B41" s="41" t="s">
        <v>86</v>
      </c>
      <c r="C41" s="52">
        <v>29742</v>
      </c>
    </row>
    <row r="42" spans="1:3" ht="22" thickBot="1" x14ac:dyDescent="0.3">
      <c r="B42" s="41" t="s">
        <v>87</v>
      </c>
      <c r="C42" s="52">
        <v>119500</v>
      </c>
    </row>
    <row r="43" spans="1:3" ht="22" thickBot="1" x14ac:dyDescent="0.3">
      <c r="B43" s="19" t="s">
        <v>77</v>
      </c>
      <c r="C43" s="52">
        <v>12612.9</v>
      </c>
    </row>
    <row r="44" spans="1:3" ht="22" thickBot="1" x14ac:dyDescent="0.3">
      <c r="B44" s="19" t="s">
        <v>26</v>
      </c>
      <c r="C44" s="52">
        <v>33000</v>
      </c>
    </row>
    <row r="45" spans="1:3" ht="32" thickBot="1" x14ac:dyDescent="0.4">
      <c r="B45" s="21" t="s">
        <v>35</v>
      </c>
      <c r="C45" s="53">
        <f>SUM(C3:C44)</f>
        <v>2289432.44</v>
      </c>
    </row>
  </sheetData>
  <mergeCells count="5">
    <mergeCell ref="B1:C1"/>
    <mergeCell ref="A11:A12"/>
    <mergeCell ref="A14:A18"/>
    <mergeCell ref="A21:A22"/>
    <mergeCell ref="A31:A33"/>
  </mergeCells>
  <pageMargins left="0.511811024" right="0.511811024" top="0.78740157499999996" bottom="0.78740157499999996" header="0.31496062000000002" footer="0.31496062000000002"/>
  <pageSetup paperSize="9" scale="67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62C19-CAF7-644F-8B39-B0DB23D29389}">
  <sheetPr>
    <pageSetUpPr fitToPage="1"/>
  </sheetPr>
  <dimension ref="A1:C37"/>
  <sheetViews>
    <sheetView topLeftCell="A11" workbookViewId="0">
      <selection activeCell="B25" sqref="B25"/>
    </sheetView>
  </sheetViews>
  <sheetFormatPr baseColWidth="10" defaultColWidth="8.83203125" defaultRowHeight="19" x14ac:dyDescent="0.2"/>
  <cols>
    <col min="1" max="1" width="8.83203125" style="61"/>
    <col min="2" max="2" width="72.1640625" customWidth="1"/>
    <col min="3" max="3" width="34.1640625" bestFit="1" customWidth="1"/>
  </cols>
  <sheetData>
    <row r="1" spans="1:3" ht="48" thickBot="1" x14ac:dyDescent="0.6">
      <c r="B1" s="136" t="s">
        <v>0</v>
      </c>
      <c r="C1" s="137"/>
    </row>
    <row r="2" spans="1:3" ht="48" thickBot="1" x14ac:dyDescent="0.6">
      <c r="B2" s="2" t="s">
        <v>50</v>
      </c>
      <c r="C2" s="2" t="s">
        <v>2</v>
      </c>
    </row>
    <row r="3" spans="1:3" ht="21" x14ac:dyDescent="0.25">
      <c r="A3" s="62">
        <v>1</v>
      </c>
      <c r="B3" s="4" t="s">
        <v>4</v>
      </c>
      <c r="C3" s="38">
        <v>67500</v>
      </c>
    </row>
    <row r="4" spans="1:3" ht="21" x14ac:dyDescent="0.25">
      <c r="A4" s="62">
        <v>2</v>
      </c>
      <c r="B4" s="4" t="s">
        <v>7</v>
      </c>
      <c r="C4" s="38">
        <v>35000</v>
      </c>
    </row>
    <row r="5" spans="1:3" ht="21" x14ac:dyDescent="0.25">
      <c r="A5" s="62">
        <v>3</v>
      </c>
      <c r="B5" s="4" t="s">
        <v>8</v>
      </c>
      <c r="C5" s="39">
        <v>30000</v>
      </c>
    </row>
    <row r="6" spans="1:3" ht="21" x14ac:dyDescent="0.25">
      <c r="A6" s="62">
        <v>4</v>
      </c>
      <c r="B6" s="4" t="s">
        <v>9</v>
      </c>
      <c r="C6" s="39">
        <v>35000</v>
      </c>
    </row>
    <row r="7" spans="1:3" ht="21" x14ac:dyDescent="0.25">
      <c r="A7" s="62">
        <v>5</v>
      </c>
      <c r="B7" s="4" t="s">
        <v>51</v>
      </c>
      <c r="C7" s="39">
        <v>176000</v>
      </c>
    </row>
    <row r="8" spans="1:3" ht="21" x14ac:dyDescent="0.25">
      <c r="A8" s="62">
        <v>6</v>
      </c>
      <c r="B8" s="7" t="s">
        <v>11</v>
      </c>
      <c r="C8" s="38">
        <v>406222</v>
      </c>
    </row>
    <row r="9" spans="1:3" ht="21" x14ac:dyDescent="0.25">
      <c r="A9" s="62">
        <v>7</v>
      </c>
      <c r="B9" s="7" t="s">
        <v>12</v>
      </c>
      <c r="C9" s="38">
        <v>364500</v>
      </c>
    </row>
    <row r="10" spans="1:3" ht="22" thickBot="1" x14ac:dyDescent="0.3">
      <c r="A10" s="62">
        <v>8</v>
      </c>
      <c r="B10" s="19" t="s">
        <v>52</v>
      </c>
      <c r="C10" s="52">
        <v>115500</v>
      </c>
    </row>
    <row r="11" spans="1:3" ht="21" x14ac:dyDescent="0.25">
      <c r="A11" s="145">
        <v>9</v>
      </c>
      <c r="B11" s="8" t="s">
        <v>13</v>
      </c>
      <c r="C11" s="43">
        <v>79070</v>
      </c>
    </row>
    <row r="12" spans="1:3" ht="21" x14ac:dyDescent="0.25">
      <c r="A12" s="145"/>
      <c r="B12" s="8" t="s">
        <v>14</v>
      </c>
      <c r="C12" s="43">
        <v>80000</v>
      </c>
    </row>
    <row r="13" spans="1:3" ht="21" x14ac:dyDescent="0.25">
      <c r="A13" s="62">
        <v>11</v>
      </c>
      <c r="B13" s="4" t="s">
        <v>16</v>
      </c>
      <c r="C13" s="39">
        <v>58000</v>
      </c>
    </row>
    <row r="14" spans="1:3" ht="21" x14ac:dyDescent="0.25">
      <c r="A14" s="145">
        <v>12</v>
      </c>
      <c r="B14" s="7" t="s">
        <v>17</v>
      </c>
      <c r="C14" s="38">
        <v>38500</v>
      </c>
    </row>
    <row r="15" spans="1:3" ht="21" x14ac:dyDescent="0.25">
      <c r="A15" s="145"/>
      <c r="B15" s="10" t="s">
        <v>71</v>
      </c>
      <c r="C15" s="45">
        <v>2500</v>
      </c>
    </row>
    <row r="16" spans="1:3" ht="22" thickBot="1" x14ac:dyDescent="0.3">
      <c r="A16" s="145"/>
      <c r="B16" s="10" t="s">
        <v>18</v>
      </c>
      <c r="C16" s="45">
        <v>38500</v>
      </c>
    </row>
    <row r="17" spans="1:3" ht="22" thickBot="1" x14ac:dyDescent="0.3">
      <c r="A17" s="145"/>
      <c r="B17" s="12" t="s">
        <v>19</v>
      </c>
      <c r="C17" s="47">
        <v>17000</v>
      </c>
    </row>
    <row r="18" spans="1:3" ht="22" thickBot="1" x14ac:dyDescent="0.3">
      <c r="A18" s="145"/>
      <c r="B18" s="12" t="s">
        <v>72</v>
      </c>
      <c r="C18" s="47">
        <v>2500</v>
      </c>
    </row>
    <row r="19" spans="1:3" ht="22" thickBot="1" x14ac:dyDescent="0.3">
      <c r="A19" s="62">
        <v>13</v>
      </c>
      <c r="B19" s="12" t="s">
        <v>20</v>
      </c>
      <c r="C19" s="47">
        <v>30000</v>
      </c>
    </row>
    <row r="20" spans="1:3" ht="21" x14ac:dyDescent="0.25">
      <c r="A20" s="62">
        <v>14</v>
      </c>
      <c r="B20" s="14" t="s">
        <v>21</v>
      </c>
      <c r="C20" s="49">
        <v>27000</v>
      </c>
    </row>
    <row r="21" spans="1:3" ht="22" thickBot="1" x14ac:dyDescent="0.3">
      <c r="A21" s="145">
        <v>15</v>
      </c>
      <c r="B21" s="16" t="s">
        <v>73</v>
      </c>
      <c r="C21" s="51">
        <v>4258.0600000000004</v>
      </c>
    </row>
    <row r="22" spans="1:3" ht="22" thickBot="1" x14ac:dyDescent="0.3">
      <c r="A22" s="145"/>
      <c r="B22" s="16" t="s">
        <v>74</v>
      </c>
      <c r="C22" s="52">
        <v>2500</v>
      </c>
    </row>
    <row r="23" spans="1:3" ht="22" thickBot="1" x14ac:dyDescent="0.3">
      <c r="A23" s="62">
        <v>16</v>
      </c>
      <c r="B23" s="19" t="s">
        <v>24</v>
      </c>
      <c r="C23" s="52">
        <v>26000</v>
      </c>
    </row>
    <row r="24" spans="1:3" ht="22" thickBot="1" x14ac:dyDescent="0.3">
      <c r="A24" s="62">
        <v>17</v>
      </c>
      <c r="B24" s="19" t="s">
        <v>25</v>
      </c>
      <c r="C24" s="52">
        <v>50000</v>
      </c>
    </row>
    <row r="25" spans="1:3" ht="22" thickBot="1" x14ac:dyDescent="0.3">
      <c r="A25" s="62">
        <v>18</v>
      </c>
      <c r="B25" s="19" t="s">
        <v>26</v>
      </c>
      <c r="C25" s="52">
        <v>45000</v>
      </c>
    </row>
    <row r="26" spans="1:3" ht="22" thickBot="1" x14ac:dyDescent="0.3">
      <c r="A26" s="62">
        <v>19</v>
      </c>
      <c r="B26" s="19" t="s">
        <v>27</v>
      </c>
      <c r="C26" s="52">
        <v>15000</v>
      </c>
    </row>
    <row r="27" spans="1:3" ht="22" thickBot="1" x14ac:dyDescent="0.3">
      <c r="A27" s="62">
        <v>20</v>
      </c>
      <c r="B27" s="19" t="s">
        <v>28</v>
      </c>
      <c r="C27" s="52">
        <v>9000</v>
      </c>
    </row>
    <row r="28" spans="1:3" ht="22" thickBot="1" x14ac:dyDescent="0.3">
      <c r="A28" s="62">
        <v>21</v>
      </c>
      <c r="B28" s="19" t="s">
        <v>29</v>
      </c>
      <c r="C28" s="52">
        <v>14000</v>
      </c>
    </row>
    <row r="29" spans="1:3" ht="22" thickBot="1" x14ac:dyDescent="0.3">
      <c r="A29" s="62">
        <v>22</v>
      </c>
      <c r="B29" s="19" t="s">
        <v>53</v>
      </c>
      <c r="C29" s="52">
        <v>17600</v>
      </c>
    </row>
    <row r="30" spans="1:3" ht="22" thickBot="1" x14ac:dyDescent="0.3">
      <c r="A30" s="62">
        <v>23</v>
      </c>
      <c r="B30" s="19" t="s">
        <v>54</v>
      </c>
      <c r="C30" s="52">
        <v>11612.9</v>
      </c>
    </row>
    <row r="31" spans="1:3" ht="22" thickBot="1" x14ac:dyDescent="0.3">
      <c r="A31" s="145">
        <v>24</v>
      </c>
      <c r="B31" s="19" t="s">
        <v>55</v>
      </c>
      <c r="C31" s="52">
        <v>14000</v>
      </c>
    </row>
    <row r="32" spans="1:3" ht="22" thickBot="1" x14ac:dyDescent="0.3">
      <c r="A32" s="145"/>
      <c r="B32" s="19" t="s">
        <v>75</v>
      </c>
      <c r="C32" s="52">
        <v>5000</v>
      </c>
    </row>
    <row r="33" spans="1:3" ht="22" thickBot="1" x14ac:dyDescent="0.3">
      <c r="A33" s="145"/>
      <c r="B33" s="19" t="s">
        <v>76</v>
      </c>
      <c r="C33" s="52">
        <v>5000</v>
      </c>
    </row>
    <row r="34" spans="1:3" ht="22" thickBot="1" x14ac:dyDescent="0.3">
      <c r="A34" s="62">
        <v>25</v>
      </c>
      <c r="B34" s="19" t="s">
        <v>77</v>
      </c>
      <c r="C34" s="52">
        <v>12612.9</v>
      </c>
    </row>
    <row r="35" spans="1:3" ht="22" thickBot="1" x14ac:dyDescent="0.3">
      <c r="A35" s="62">
        <v>26</v>
      </c>
      <c r="B35" s="19" t="s">
        <v>51</v>
      </c>
      <c r="C35" s="52">
        <v>77000</v>
      </c>
    </row>
    <row r="36" spans="1:3" ht="22" thickBot="1" x14ac:dyDescent="0.3">
      <c r="B36" s="41"/>
      <c r="C36" s="42"/>
    </row>
    <row r="37" spans="1:3" ht="32" thickBot="1" x14ac:dyDescent="0.4">
      <c r="B37" s="21" t="s">
        <v>35</v>
      </c>
      <c r="C37" s="53">
        <f>SUM(C3:C35)</f>
        <v>1911375.8599999999</v>
      </c>
    </row>
  </sheetData>
  <mergeCells count="5">
    <mergeCell ref="B1:C1"/>
    <mergeCell ref="A11:A12"/>
    <mergeCell ref="A14:A18"/>
    <mergeCell ref="A21:A22"/>
    <mergeCell ref="A31:A33"/>
  </mergeCells>
  <phoneticPr fontId="8" type="noConversion"/>
  <pageMargins left="0.511811024" right="0.511811024" top="0.78740157499999996" bottom="0.78740157499999996" header="0.31496062000000002" footer="0.31496062000000002"/>
  <pageSetup paperSize="9" scale="75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CB32B-D468-424E-97AA-0B13791410ED}">
  <sheetPr>
    <pageSetUpPr fitToPage="1"/>
  </sheetPr>
  <dimension ref="A1:E47"/>
  <sheetViews>
    <sheetView workbookViewId="0">
      <selection activeCell="B8" sqref="B8"/>
    </sheetView>
  </sheetViews>
  <sheetFormatPr baseColWidth="10" defaultColWidth="8.83203125" defaultRowHeight="21" x14ac:dyDescent="0.25"/>
  <cols>
    <col min="2" max="2" width="72.1640625" customWidth="1"/>
    <col min="3" max="3" width="30.5" customWidth="1"/>
    <col min="4" max="4" width="13" style="67" customWidth="1"/>
  </cols>
  <sheetData>
    <row r="1" spans="1:4" ht="47" x14ac:dyDescent="0.55000000000000004">
      <c r="A1" s="148" t="s">
        <v>0</v>
      </c>
      <c r="B1" s="148"/>
      <c r="C1" s="148"/>
      <c r="D1" s="148"/>
    </row>
    <row r="2" spans="1:4" ht="47" x14ac:dyDescent="0.55000000000000004">
      <c r="A2" s="148" t="s">
        <v>89</v>
      </c>
      <c r="B2" s="148"/>
      <c r="C2" s="84" t="s">
        <v>2</v>
      </c>
      <c r="D2" s="85" t="s">
        <v>101</v>
      </c>
    </row>
    <row r="3" spans="1:4" x14ac:dyDescent="0.25">
      <c r="A3" s="68">
        <v>1</v>
      </c>
      <c r="B3" s="69" t="s">
        <v>4</v>
      </c>
      <c r="C3" s="70">
        <v>67500</v>
      </c>
      <c r="D3" s="71" t="s">
        <v>102</v>
      </c>
    </row>
    <row r="4" spans="1:4" x14ac:dyDescent="0.25">
      <c r="A4" s="68">
        <v>2</v>
      </c>
      <c r="B4" s="69" t="s">
        <v>7</v>
      </c>
      <c r="C4" s="70">
        <v>35000</v>
      </c>
      <c r="D4" s="71">
        <v>464</v>
      </c>
    </row>
    <row r="5" spans="1:4" x14ac:dyDescent="0.25">
      <c r="A5" s="72">
        <v>3</v>
      </c>
      <c r="B5" s="73" t="s">
        <v>9</v>
      </c>
      <c r="C5" s="74">
        <v>35000</v>
      </c>
      <c r="D5" s="75"/>
    </row>
    <row r="6" spans="1:4" x14ac:dyDescent="0.25">
      <c r="A6" s="76">
        <v>4</v>
      </c>
      <c r="B6" s="77" t="s">
        <v>51</v>
      </c>
      <c r="C6" s="78">
        <v>341000</v>
      </c>
      <c r="D6" s="79"/>
    </row>
    <row r="7" spans="1:4" x14ac:dyDescent="0.25">
      <c r="A7" s="76">
        <v>5</v>
      </c>
      <c r="B7" s="80" t="s">
        <v>11</v>
      </c>
      <c r="C7" s="81">
        <v>514388</v>
      </c>
      <c r="D7" s="79"/>
    </row>
    <row r="8" spans="1:4" x14ac:dyDescent="0.25">
      <c r="A8" s="68">
        <v>6</v>
      </c>
      <c r="B8" s="69" t="s">
        <v>12</v>
      </c>
      <c r="C8" s="70">
        <v>168799.78</v>
      </c>
      <c r="D8" s="71" t="s">
        <v>103</v>
      </c>
    </row>
    <row r="9" spans="1:4" x14ac:dyDescent="0.25">
      <c r="A9" s="76">
        <v>7</v>
      </c>
      <c r="B9" s="80" t="s">
        <v>79</v>
      </c>
      <c r="C9" s="81">
        <v>42300</v>
      </c>
      <c r="D9" s="79"/>
    </row>
    <row r="10" spans="1:4" x14ac:dyDescent="0.25">
      <c r="A10" s="68">
        <v>8</v>
      </c>
      <c r="B10" s="69" t="s">
        <v>78</v>
      </c>
      <c r="C10" s="70">
        <v>42000</v>
      </c>
      <c r="D10" s="71">
        <v>469</v>
      </c>
    </row>
    <row r="11" spans="1:4" x14ac:dyDescent="0.25">
      <c r="A11" s="68">
        <v>9</v>
      </c>
      <c r="B11" s="69" t="s">
        <v>90</v>
      </c>
      <c r="C11" s="70">
        <v>63702</v>
      </c>
      <c r="D11" s="71" t="s">
        <v>104</v>
      </c>
    </row>
    <row r="12" spans="1:4" x14ac:dyDescent="0.25">
      <c r="A12" s="68">
        <v>10</v>
      </c>
      <c r="B12" s="69" t="s">
        <v>91</v>
      </c>
      <c r="C12" s="70">
        <v>39976</v>
      </c>
      <c r="D12" s="71" t="s">
        <v>105</v>
      </c>
    </row>
    <row r="13" spans="1:4" x14ac:dyDescent="0.25">
      <c r="A13" s="72">
        <v>11</v>
      </c>
      <c r="B13" s="73" t="s">
        <v>16</v>
      </c>
      <c r="C13" s="74">
        <v>50000</v>
      </c>
      <c r="D13" s="75"/>
    </row>
    <row r="14" spans="1:4" x14ac:dyDescent="0.25">
      <c r="A14" s="76">
        <v>12</v>
      </c>
      <c r="B14" s="80" t="s">
        <v>17</v>
      </c>
      <c r="C14" s="81">
        <v>33291.910000000003</v>
      </c>
      <c r="D14" s="79"/>
    </row>
    <row r="15" spans="1:4" x14ac:dyDescent="0.25">
      <c r="A15" s="76">
        <v>13</v>
      </c>
      <c r="B15" s="77" t="s">
        <v>20</v>
      </c>
      <c r="C15" s="78">
        <v>30000</v>
      </c>
      <c r="D15" s="79"/>
    </row>
    <row r="16" spans="1:4" x14ac:dyDescent="0.25">
      <c r="A16" s="68">
        <v>14</v>
      </c>
      <c r="B16" s="69" t="s">
        <v>21</v>
      </c>
      <c r="C16" s="70">
        <v>27000</v>
      </c>
      <c r="D16" s="71">
        <v>897</v>
      </c>
    </row>
    <row r="17" spans="1:4" x14ac:dyDescent="0.25">
      <c r="A17" s="72">
        <v>15</v>
      </c>
      <c r="B17" s="73" t="s">
        <v>24</v>
      </c>
      <c r="C17" s="74">
        <v>26000</v>
      </c>
      <c r="D17" s="75"/>
    </row>
    <row r="18" spans="1:4" x14ac:dyDescent="0.25">
      <c r="A18" s="72">
        <v>16</v>
      </c>
      <c r="B18" s="73" t="s">
        <v>25</v>
      </c>
      <c r="C18" s="74">
        <v>50000</v>
      </c>
      <c r="D18" s="75">
        <v>1300</v>
      </c>
    </row>
    <row r="19" spans="1:4" x14ac:dyDescent="0.25">
      <c r="A19" s="68">
        <v>17</v>
      </c>
      <c r="B19" s="69" t="s">
        <v>93</v>
      </c>
      <c r="C19" s="70">
        <v>15000</v>
      </c>
      <c r="D19" s="71">
        <v>1299</v>
      </c>
    </row>
    <row r="20" spans="1:4" x14ac:dyDescent="0.25">
      <c r="A20" s="72">
        <v>18</v>
      </c>
      <c r="B20" s="73" t="s">
        <v>28</v>
      </c>
      <c r="C20" s="74">
        <v>9000</v>
      </c>
      <c r="D20" s="75"/>
    </row>
    <row r="21" spans="1:4" x14ac:dyDescent="0.25">
      <c r="A21" s="72">
        <v>19</v>
      </c>
      <c r="B21" s="73" t="s">
        <v>29</v>
      </c>
      <c r="C21" s="74">
        <v>14000</v>
      </c>
      <c r="D21" s="75"/>
    </row>
    <row r="22" spans="1:4" x14ac:dyDescent="0.25">
      <c r="A22" s="76">
        <v>20</v>
      </c>
      <c r="B22" s="77" t="s">
        <v>100</v>
      </c>
      <c r="C22" s="78">
        <v>0</v>
      </c>
      <c r="D22" s="79"/>
    </row>
    <row r="23" spans="1:4" x14ac:dyDescent="0.25">
      <c r="A23" s="76">
        <v>21</v>
      </c>
      <c r="B23" s="77" t="s">
        <v>92</v>
      </c>
      <c r="C23" s="78">
        <v>23000</v>
      </c>
      <c r="D23" s="79"/>
    </row>
    <row r="24" spans="1:4" x14ac:dyDescent="0.25">
      <c r="A24" s="76">
        <v>22</v>
      </c>
      <c r="B24" s="77" t="s">
        <v>94</v>
      </c>
      <c r="C24" s="78">
        <v>18000</v>
      </c>
      <c r="D24" s="79"/>
    </row>
    <row r="25" spans="1:4" x14ac:dyDescent="0.25">
      <c r="A25" s="76">
        <v>23</v>
      </c>
      <c r="B25" s="77" t="s">
        <v>98</v>
      </c>
      <c r="C25" s="78">
        <v>12000</v>
      </c>
      <c r="D25" s="79"/>
    </row>
    <row r="26" spans="1:4" x14ac:dyDescent="0.25">
      <c r="A26" s="68">
        <v>24</v>
      </c>
      <c r="B26" s="69" t="s">
        <v>95</v>
      </c>
      <c r="C26" s="70">
        <v>39000</v>
      </c>
      <c r="D26" s="71">
        <v>911</v>
      </c>
    </row>
    <row r="27" spans="1:4" x14ac:dyDescent="0.25">
      <c r="A27" s="76">
        <v>25</v>
      </c>
      <c r="B27" s="77" t="s">
        <v>114</v>
      </c>
      <c r="C27" s="88">
        <v>13033.33</v>
      </c>
      <c r="D27" s="79"/>
    </row>
    <row r="28" spans="1:4" x14ac:dyDescent="0.25">
      <c r="A28" s="76"/>
      <c r="B28" s="79" t="s">
        <v>81</v>
      </c>
      <c r="C28" s="78">
        <v>0</v>
      </c>
      <c r="D28" s="79"/>
    </row>
    <row r="29" spans="1:4" x14ac:dyDescent="0.25">
      <c r="A29" s="76"/>
      <c r="B29" s="77" t="s">
        <v>99</v>
      </c>
      <c r="C29" s="78">
        <v>76525.679999999993</v>
      </c>
      <c r="D29" s="79"/>
    </row>
    <row r="30" spans="1:4" x14ac:dyDescent="0.25">
      <c r="A30" s="76"/>
      <c r="B30" s="77" t="s">
        <v>84</v>
      </c>
      <c r="C30" s="78">
        <v>27100</v>
      </c>
      <c r="D30" s="79"/>
    </row>
    <row r="31" spans="1:4" x14ac:dyDescent="0.25">
      <c r="A31" s="76"/>
      <c r="B31" s="77" t="s">
        <v>85</v>
      </c>
      <c r="C31" s="78">
        <v>191666</v>
      </c>
      <c r="D31" s="79"/>
    </row>
    <row r="32" spans="1:4" x14ac:dyDescent="0.25">
      <c r="A32" s="76"/>
      <c r="B32" s="77" t="s">
        <v>117</v>
      </c>
      <c r="C32" s="78">
        <v>29742</v>
      </c>
      <c r="D32" s="79"/>
    </row>
    <row r="33" spans="1:5" x14ac:dyDescent="0.25">
      <c r="A33" s="76"/>
      <c r="B33" s="77" t="s">
        <v>87</v>
      </c>
      <c r="C33" s="78">
        <v>115000</v>
      </c>
      <c r="D33" s="79"/>
    </row>
    <row r="34" spans="1:5" x14ac:dyDescent="0.25">
      <c r="A34" s="76"/>
      <c r="B34" s="77" t="s">
        <v>119</v>
      </c>
      <c r="C34" s="78">
        <v>12612.9</v>
      </c>
      <c r="D34" s="79"/>
    </row>
    <row r="35" spans="1:5" x14ac:dyDescent="0.25">
      <c r="A35" s="68"/>
      <c r="B35" s="69" t="s">
        <v>26</v>
      </c>
      <c r="C35" s="70">
        <v>33000</v>
      </c>
      <c r="D35" s="71">
        <v>1303</v>
      </c>
    </row>
    <row r="36" spans="1:5" x14ac:dyDescent="0.25">
      <c r="A36" s="76"/>
      <c r="B36" s="77" t="s">
        <v>120</v>
      </c>
      <c r="C36" s="88">
        <v>209620</v>
      </c>
      <c r="D36" s="78"/>
      <c r="E36" s="79"/>
    </row>
    <row r="37" spans="1:5" x14ac:dyDescent="0.25">
      <c r="A37" s="76"/>
      <c r="B37" s="77" t="s">
        <v>121</v>
      </c>
      <c r="C37" s="78">
        <v>204142.89</v>
      </c>
      <c r="D37" s="79"/>
    </row>
    <row r="38" spans="1:5" x14ac:dyDescent="0.25">
      <c r="A38" s="76"/>
      <c r="B38" s="77" t="s">
        <v>115</v>
      </c>
      <c r="C38" s="88">
        <v>168000</v>
      </c>
      <c r="D38" s="78"/>
    </row>
    <row r="39" spans="1:5" x14ac:dyDescent="0.25">
      <c r="A39" s="76"/>
      <c r="B39" s="77" t="s">
        <v>118</v>
      </c>
      <c r="C39" s="78">
        <v>141000</v>
      </c>
      <c r="D39" s="79"/>
    </row>
    <row r="40" spans="1:5" x14ac:dyDescent="0.25">
      <c r="A40" s="76"/>
      <c r="B40" s="77" t="s">
        <v>116</v>
      </c>
      <c r="C40" s="78">
        <v>77000</v>
      </c>
      <c r="D40" s="79"/>
    </row>
    <row r="41" spans="1:5" ht="31" x14ac:dyDescent="0.35">
      <c r="A41" s="149" t="s">
        <v>35</v>
      </c>
      <c r="B41" s="150"/>
      <c r="C41" s="82">
        <f>SUM(C3:C40)</f>
        <v>2994400.49</v>
      </c>
      <c r="D41" s="79"/>
    </row>
    <row r="42" spans="1:5" ht="31" x14ac:dyDescent="0.35">
      <c r="A42" s="151" t="s">
        <v>96</v>
      </c>
      <c r="B42" s="152"/>
      <c r="C42" s="65">
        <f>SUM(C3:C27)</f>
        <v>1708991.02</v>
      </c>
      <c r="D42" s="79"/>
    </row>
    <row r="43" spans="1:5" ht="31" x14ac:dyDescent="0.35">
      <c r="A43" s="146" t="s">
        <v>97</v>
      </c>
      <c r="B43" s="147"/>
      <c r="C43" s="83">
        <f>SUM(C28:C40)</f>
        <v>1285409.4700000002</v>
      </c>
      <c r="D43" s="79"/>
    </row>
    <row r="45" spans="1:5" x14ac:dyDescent="0.25">
      <c r="C45" s="66"/>
    </row>
    <row r="47" spans="1:5" x14ac:dyDescent="0.25">
      <c r="C47" s="66"/>
    </row>
  </sheetData>
  <mergeCells count="5">
    <mergeCell ref="A43:B43"/>
    <mergeCell ref="A1:D1"/>
    <mergeCell ref="A2:B2"/>
    <mergeCell ref="A41:B41"/>
    <mergeCell ref="A42:B42"/>
  </mergeCells>
  <pageMargins left="0.511811024" right="0.511811024" top="0.78740157499999996" bottom="0.78740157499999996" header="0.31496062000000002" footer="0.31496062000000002"/>
  <pageSetup paperSize="9" scale="6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067E7-40EE-41F6-A8ED-E30D0BB2251C}">
  <sheetPr>
    <pageSetUpPr fitToPage="1"/>
  </sheetPr>
  <dimension ref="A1:F52"/>
  <sheetViews>
    <sheetView topLeftCell="A20" workbookViewId="0">
      <selection activeCell="A22" sqref="A22:D22"/>
    </sheetView>
  </sheetViews>
  <sheetFormatPr baseColWidth="10" defaultColWidth="8.83203125" defaultRowHeight="16" x14ac:dyDescent="0.2"/>
  <cols>
    <col min="2" max="2" width="76.6640625" customWidth="1"/>
    <col min="3" max="3" width="30.6640625" bestFit="1" customWidth="1"/>
    <col min="4" max="4" width="24.83203125" bestFit="1" customWidth="1"/>
  </cols>
  <sheetData>
    <row r="1" spans="1:5" ht="48" thickBot="1" x14ac:dyDescent="0.6">
      <c r="B1" s="160" t="s">
        <v>0</v>
      </c>
      <c r="C1" s="161"/>
      <c r="D1" s="162"/>
    </row>
    <row r="2" spans="1:5" ht="48" thickBot="1" x14ac:dyDescent="0.6">
      <c r="B2" s="2" t="s">
        <v>106</v>
      </c>
      <c r="C2" s="90" t="s">
        <v>2</v>
      </c>
      <c r="D2" s="95" t="s">
        <v>101</v>
      </c>
    </row>
    <row r="3" spans="1:5" ht="22" thickBot="1" x14ac:dyDescent="0.3">
      <c r="A3" s="101">
        <v>1</v>
      </c>
      <c r="B3" s="89" t="s">
        <v>4</v>
      </c>
      <c r="C3" s="9">
        <v>54435.48</v>
      </c>
      <c r="D3" s="104" t="s">
        <v>141</v>
      </c>
    </row>
    <row r="4" spans="1:5" ht="22" thickBot="1" x14ac:dyDescent="0.3">
      <c r="A4" s="101">
        <v>2</v>
      </c>
      <c r="B4" s="89" t="s">
        <v>7</v>
      </c>
      <c r="C4" s="9">
        <v>28225.81</v>
      </c>
      <c r="D4" s="104">
        <v>476</v>
      </c>
    </row>
    <row r="5" spans="1:5" ht="22" thickBot="1" x14ac:dyDescent="0.3">
      <c r="A5" s="97">
        <v>3</v>
      </c>
      <c r="B5" s="37" t="s">
        <v>122</v>
      </c>
      <c r="C5" s="5">
        <v>55000</v>
      </c>
      <c r="D5" s="103"/>
    </row>
    <row r="6" spans="1:5" ht="22" thickBot="1" x14ac:dyDescent="0.3">
      <c r="A6" s="97">
        <v>4</v>
      </c>
      <c r="B6" s="37" t="s">
        <v>124</v>
      </c>
      <c r="C6" s="5">
        <f>(35000/31)*3</f>
        <v>3387.0967741935483</v>
      </c>
      <c r="D6" s="103"/>
    </row>
    <row r="7" spans="1:5" ht="22" thickBot="1" x14ac:dyDescent="0.3">
      <c r="A7" s="106">
        <v>5</v>
      </c>
      <c r="B7" s="107" t="s">
        <v>9</v>
      </c>
      <c r="C7" s="108">
        <v>35000</v>
      </c>
      <c r="D7" s="109" t="s">
        <v>137</v>
      </c>
    </row>
    <row r="8" spans="1:5" ht="22" thickBot="1" x14ac:dyDescent="0.3">
      <c r="A8" s="101">
        <v>6</v>
      </c>
      <c r="B8" s="89" t="s">
        <v>107</v>
      </c>
      <c r="C8" s="9">
        <v>49755</v>
      </c>
      <c r="D8" s="104" t="s">
        <v>123</v>
      </c>
    </row>
    <row r="9" spans="1:5" ht="22" thickBot="1" x14ac:dyDescent="0.3">
      <c r="A9" s="101">
        <v>7</v>
      </c>
      <c r="B9" s="89" t="s">
        <v>108</v>
      </c>
      <c r="C9" s="9">
        <v>57604</v>
      </c>
      <c r="D9" s="104" t="s">
        <v>142</v>
      </c>
    </row>
    <row r="10" spans="1:5" ht="22" thickBot="1" x14ac:dyDescent="0.3">
      <c r="A10" s="106">
        <v>8</v>
      </c>
      <c r="B10" s="107" t="s">
        <v>16</v>
      </c>
      <c r="C10" s="108">
        <v>69612.899999999994</v>
      </c>
      <c r="D10" s="109" t="s">
        <v>137</v>
      </c>
    </row>
    <row r="11" spans="1:5" ht="22" thickBot="1" x14ac:dyDescent="0.3">
      <c r="A11" s="130">
        <v>9</v>
      </c>
      <c r="B11" s="131" t="s">
        <v>20</v>
      </c>
      <c r="C11" s="132">
        <v>30000</v>
      </c>
      <c r="D11" s="104">
        <v>933</v>
      </c>
    </row>
    <row r="12" spans="1:5" ht="22" thickBot="1" x14ac:dyDescent="0.3">
      <c r="A12" s="101">
        <v>10</v>
      </c>
      <c r="B12" s="121" t="s">
        <v>21</v>
      </c>
      <c r="C12" s="122">
        <v>27000</v>
      </c>
      <c r="D12" s="104">
        <v>921</v>
      </c>
    </row>
    <row r="13" spans="1:5" ht="22" thickBot="1" x14ac:dyDescent="0.3">
      <c r="A13" s="106">
        <v>11</v>
      </c>
      <c r="B13" s="110" t="s">
        <v>24</v>
      </c>
      <c r="C13" s="111">
        <v>24322.58</v>
      </c>
      <c r="D13" s="109" t="s">
        <v>137</v>
      </c>
    </row>
    <row r="14" spans="1:5" ht="22" thickBot="1" x14ac:dyDescent="0.3">
      <c r="A14" s="101">
        <v>12</v>
      </c>
      <c r="B14" s="59" t="s">
        <v>25</v>
      </c>
      <c r="C14" s="25">
        <v>50000</v>
      </c>
      <c r="D14" s="104">
        <v>1307</v>
      </c>
      <c r="E14" s="123"/>
    </row>
    <row r="15" spans="1:5" ht="22" thickBot="1" x14ac:dyDescent="0.3">
      <c r="A15" s="96">
        <v>13</v>
      </c>
      <c r="B15" s="87" t="s">
        <v>109</v>
      </c>
      <c r="C15" s="93">
        <v>15000</v>
      </c>
      <c r="D15" s="103"/>
    </row>
    <row r="16" spans="1:5" ht="22" thickBot="1" x14ac:dyDescent="0.3">
      <c r="A16" s="112">
        <v>14</v>
      </c>
      <c r="B16" s="110" t="s">
        <v>28</v>
      </c>
      <c r="C16" s="111">
        <v>9000</v>
      </c>
      <c r="D16" s="109" t="s">
        <v>137</v>
      </c>
    </row>
    <row r="17" spans="1:6" ht="22" thickBot="1" x14ac:dyDescent="0.3">
      <c r="A17" s="106">
        <v>15</v>
      </c>
      <c r="B17" s="110" t="s">
        <v>29</v>
      </c>
      <c r="C17" s="111">
        <v>14000</v>
      </c>
      <c r="D17" s="109">
        <v>482</v>
      </c>
    </row>
    <row r="18" spans="1:6" ht="22" thickBot="1" x14ac:dyDescent="0.3">
      <c r="A18" s="106">
        <v>16</v>
      </c>
      <c r="B18" s="110" t="s">
        <v>110</v>
      </c>
      <c r="C18" s="111">
        <v>23000</v>
      </c>
      <c r="D18" s="109" t="s">
        <v>136</v>
      </c>
    </row>
    <row r="19" spans="1:6" ht="22" thickBot="1" x14ac:dyDescent="0.3">
      <c r="A19" s="106">
        <v>17</v>
      </c>
      <c r="B19" s="110" t="s">
        <v>111</v>
      </c>
      <c r="C19" s="111">
        <v>17000</v>
      </c>
      <c r="D19" s="109" t="s">
        <v>136</v>
      </c>
    </row>
    <row r="20" spans="1:6" ht="22" thickBot="1" x14ac:dyDescent="0.3">
      <c r="A20" s="101">
        <v>18</v>
      </c>
      <c r="B20" s="59" t="s">
        <v>112</v>
      </c>
      <c r="C20" s="25">
        <v>39000</v>
      </c>
      <c r="D20" s="104">
        <v>918</v>
      </c>
    </row>
    <row r="21" spans="1:6" ht="22" thickBot="1" x14ac:dyDescent="0.3">
      <c r="A21" s="102">
        <v>19</v>
      </c>
      <c r="B21" s="59" t="s">
        <v>113</v>
      </c>
      <c r="C21" s="25">
        <v>20000</v>
      </c>
      <c r="D21" s="104">
        <v>474</v>
      </c>
    </row>
    <row r="22" spans="1:6" ht="22" thickBot="1" x14ac:dyDescent="0.3">
      <c r="A22" s="163">
        <v>20</v>
      </c>
      <c r="B22" s="87" t="s">
        <v>154</v>
      </c>
      <c r="C22" s="93">
        <v>6000</v>
      </c>
      <c r="D22" s="164"/>
    </row>
    <row r="23" spans="1:6" ht="22" thickBot="1" x14ac:dyDescent="0.3">
      <c r="A23" s="98"/>
      <c r="B23" s="99"/>
      <c r="C23" s="100"/>
      <c r="D23" s="105"/>
    </row>
    <row r="24" spans="1:6" ht="27" thickBot="1" x14ac:dyDescent="0.25">
      <c r="A24" s="153" t="s">
        <v>132</v>
      </c>
      <c r="B24" s="154"/>
      <c r="C24" s="154"/>
      <c r="D24" s="155"/>
    </row>
    <row r="25" spans="1:6" ht="21" x14ac:dyDescent="0.25">
      <c r="A25" s="76" t="s">
        <v>133</v>
      </c>
      <c r="B25" s="77" t="s">
        <v>99</v>
      </c>
      <c r="C25" s="78">
        <v>76525.679999999993</v>
      </c>
      <c r="D25" s="79"/>
    </row>
    <row r="26" spans="1:6" ht="21" x14ac:dyDescent="0.25">
      <c r="A26" s="68" t="s">
        <v>133</v>
      </c>
      <c r="B26" s="69" t="s">
        <v>85</v>
      </c>
      <c r="C26" s="70">
        <v>191666</v>
      </c>
      <c r="D26" s="165" t="s">
        <v>155</v>
      </c>
    </row>
    <row r="27" spans="1:6" ht="21" x14ac:dyDescent="0.25">
      <c r="A27" s="76" t="s">
        <v>133</v>
      </c>
      <c r="B27" s="77" t="s">
        <v>117</v>
      </c>
      <c r="C27" s="78">
        <v>29742</v>
      </c>
      <c r="D27" s="79"/>
    </row>
    <row r="28" spans="1:6" ht="21" x14ac:dyDescent="0.25">
      <c r="A28" s="68" t="s">
        <v>133</v>
      </c>
      <c r="B28" s="69" t="s">
        <v>87</v>
      </c>
      <c r="C28" s="70">
        <v>115000</v>
      </c>
      <c r="D28" s="71">
        <v>484</v>
      </c>
    </row>
    <row r="29" spans="1:6" ht="21" x14ac:dyDescent="0.25">
      <c r="A29" s="76" t="s">
        <v>133</v>
      </c>
      <c r="B29" s="77" t="s">
        <v>120</v>
      </c>
      <c r="C29" s="88">
        <v>209620</v>
      </c>
      <c r="D29" s="78"/>
    </row>
    <row r="30" spans="1:6" ht="21" x14ac:dyDescent="0.25">
      <c r="A30" s="76" t="s">
        <v>133</v>
      </c>
      <c r="B30" s="77" t="s">
        <v>121</v>
      </c>
      <c r="C30" s="78">
        <v>223642.86</v>
      </c>
      <c r="D30" s="79"/>
      <c r="F30" s="123"/>
    </row>
    <row r="31" spans="1:6" ht="21" x14ac:dyDescent="0.25">
      <c r="A31" s="68" t="s">
        <v>133</v>
      </c>
      <c r="B31" s="69" t="s">
        <v>157</v>
      </c>
      <c r="C31" s="166">
        <v>168000</v>
      </c>
      <c r="D31" s="70" t="s">
        <v>156</v>
      </c>
    </row>
    <row r="32" spans="1:6" ht="21" x14ac:dyDescent="0.25">
      <c r="A32" s="76" t="s">
        <v>133</v>
      </c>
      <c r="B32" s="77" t="s">
        <v>118</v>
      </c>
      <c r="C32" s="78">
        <v>141000</v>
      </c>
      <c r="D32" s="79"/>
    </row>
    <row r="33" spans="1:4" ht="21" x14ac:dyDescent="0.25">
      <c r="A33" s="76" t="s">
        <v>133</v>
      </c>
      <c r="B33" s="77" t="s">
        <v>116</v>
      </c>
      <c r="C33" s="78">
        <v>77000</v>
      </c>
      <c r="D33" s="79"/>
    </row>
    <row r="34" spans="1:4" ht="21" x14ac:dyDescent="0.25">
      <c r="A34" s="68" t="s">
        <v>135</v>
      </c>
      <c r="B34" s="69" t="s">
        <v>51</v>
      </c>
      <c r="C34" s="70">
        <v>341000</v>
      </c>
      <c r="D34" s="71">
        <v>1317</v>
      </c>
    </row>
    <row r="35" spans="1:4" ht="21" x14ac:dyDescent="0.25">
      <c r="A35" s="76" t="s">
        <v>135</v>
      </c>
      <c r="B35" s="80" t="s">
        <v>11</v>
      </c>
      <c r="C35" s="81">
        <v>514388</v>
      </c>
      <c r="D35" s="79"/>
    </row>
    <row r="36" spans="1:4" ht="21" x14ac:dyDescent="0.25">
      <c r="A36" s="76" t="s">
        <v>135</v>
      </c>
      <c r="B36" s="80" t="s">
        <v>79</v>
      </c>
      <c r="C36" s="81">
        <v>42300</v>
      </c>
      <c r="D36" s="79"/>
    </row>
    <row r="37" spans="1:4" ht="21" x14ac:dyDescent="0.25">
      <c r="A37" s="68" t="s">
        <v>135</v>
      </c>
      <c r="B37" s="69" t="s">
        <v>17</v>
      </c>
      <c r="C37" s="70">
        <v>30733.33</v>
      </c>
      <c r="D37" s="71">
        <v>1308</v>
      </c>
    </row>
    <row r="38" spans="1:4" ht="21" x14ac:dyDescent="0.25">
      <c r="A38" s="68" t="s">
        <v>135</v>
      </c>
      <c r="B38" s="69" t="s">
        <v>20</v>
      </c>
      <c r="C38" s="70">
        <v>30000</v>
      </c>
      <c r="D38" s="71">
        <v>920</v>
      </c>
    </row>
    <row r="39" spans="1:4" ht="21" x14ac:dyDescent="0.25">
      <c r="A39" s="76" t="s">
        <v>135</v>
      </c>
      <c r="B39" s="77" t="s">
        <v>100</v>
      </c>
      <c r="C39" s="78">
        <v>0</v>
      </c>
      <c r="D39" s="79"/>
    </row>
    <row r="40" spans="1:4" ht="21" x14ac:dyDescent="0.25">
      <c r="A40" s="76" t="s">
        <v>135</v>
      </c>
      <c r="B40" s="77" t="s">
        <v>94</v>
      </c>
      <c r="C40" s="78">
        <v>18000</v>
      </c>
      <c r="D40" s="79"/>
    </row>
    <row r="41" spans="1:4" ht="21" x14ac:dyDescent="0.25">
      <c r="A41" s="68" t="s">
        <v>135</v>
      </c>
      <c r="B41" s="69" t="s">
        <v>98</v>
      </c>
      <c r="C41" s="70">
        <v>12000</v>
      </c>
      <c r="D41" s="71">
        <v>481</v>
      </c>
    </row>
    <row r="42" spans="1:4" ht="21" x14ac:dyDescent="0.25">
      <c r="A42" s="76" t="s">
        <v>135</v>
      </c>
      <c r="B42" s="80" t="s">
        <v>114</v>
      </c>
      <c r="C42" s="113">
        <v>13033.33</v>
      </c>
      <c r="D42" s="114" t="s">
        <v>134</v>
      </c>
    </row>
    <row r="43" spans="1:4" ht="21" x14ac:dyDescent="0.25">
      <c r="A43" s="76"/>
      <c r="B43" s="77"/>
      <c r="C43" s="78"/>
      <c r="D43" s="79"/>
    </row>
    <row r="44" spans="1:4" ht="31" x14ac:dyDescent="0.35">
      <c r="A44" s="149" t="s">
        <v>35</v>
      </c>
      <c r="B44" s="150"/>
      <c r="C44" s="82">
        <f>SUM(C3:C23)+SUM(C25:C43)</f>
        <v>2860994.0667741937</v>
      </c>
      <c r="D44" s="79"/>
    </row>
    <row r="45" spans="1:4" ht="31" x14ac:dyDescent="0.35">
      <c r="A45" s="151" t="s">
        <v>96</v>
      </c>
      <c r="B45" s="152"/>
      <c r="C45" s="65">
        <f>SUM(C3:C22)</f>
        <v>627342.86677419348</v>
      </c>
      <c r="D45" s="79"/>
    </row>
    <row r="46" spans="1:4" ht="32" thickBot="1" x14ac:dyDescent="0.4">
      <c r="A46" s="146" t="s">
        <v>97</v>
      </c>
      <c r="B46" s="147"/>
      <c r="C46" s="83">
        <f>SUM(C25:C43)</f>
        <v>2233651.2000000002</v>
      </c>
      <c r="D46" s="79"/>
    </row>
    <row r="47" spans="1:4" ht="27" thickBot="1" x14ac:dyDescent="0.25">
      <c r="A47" s="153"/>
      <c r="B47" s="154"/>
      <c r="C47" s="154"/>
      <c r="D47" s="155"/>
    </row>
    <row r="48" spans="1:4" ht="27" thickBot="1" x14ac:dyDescent="0.25">
      <c r="A48" s="153" t="s">
        <v>139</v>
      </c>
      <c r="B48" s="154"/>
      <c r="C48" s="154"/>
      <c r="D48" s="155"/>
    </row>
    <row r="49" spans="1:4" ht="21" x14ac:dyDescent="0.25">
      <c r="A49" s="115" t="s">
        <v>133</v>
      </c>
      <c r="B49" s="73" t="s">
        <v>84</v>
      </c>
      <c r="C49" s="74">
        <v>12000</v>
      </c>
      <c r="D49" s="116" t="s">
        <v>138</v>
      </c>
    </row>
    <row r="50" spans="1:4" ht="21" x14ac:dyDescent="0.25">
      <c r="A50" s="115" t="s">
        <v>133</v>
      </c>
      <c r="B50" s="73" t="s">
        <v>119</v>
      </c>
      <c r="C50" s="74">
        <v>12612.9</v>
      </c>
      <c r="D50" s="116" t="s">
        <v>138</v>
      </c>
    </row>
    <row r="51" spans="1:4" ht="22" thickBot="1" x14ac:dyDescent="0.3">
      <c r="A51" s="117" t="s">
        <v>135</v>
      </c>
      <c r="B51" s="118" t="s">
        <v>92</v>
      </c>
      <c r="C51" s="119">
        <v>23000</v>
      </c>
      <c r="D51" s="120" t="s">
        <v>138</v>
      </c>
    </row>
    <row r="52" spans="1:4" ht="32" thickBot="1" x14ac:dyDescent="0.4">
      <c r="A52" s="156" t="s">
        <v>140</v>
      </c>
      <c r="B52" s="157"/>
      <c r="C52" s="158">
        <f>SUM(C49:C51)</f>
        <v>47612.9</v>
      </c>
      <c r="D52" s="159"/>
    </row>
  </sheetData>
  <mergeCells count="9">
    <mergeCell ref="A48:D48"/>
    <mergeCell ref="A47:D47"/>
    <mergeCell ref="A52:B52"/>
    <mergeCell ref="C52:D52"/>
    <mergeCell ref="B1:D1"/>
    <mergeCell ref="A24:D24"/>
    <mergeCell ref="A44:B44"/>
    <mergeCell ref="A45:B45"/>
    <mergeCell ref="A46:B46"/>
  </mergeCells>
  <phoneticPr fontId="8" type="noConversion"/>
  <pageMargins left="0.511811024" right="0.511811024" top="0.78740157499999996" bottom="0.78740157499999996" header="0.31496062000000002" footer="0.31496062000000002"/>
  <pageSetup paperSize="9" scale="66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F43C2-78B6-EC48-A05D-BF50445A6A4B}">
  <sheetPr>
    <pageSetUpPr fitToPage="1"/>
  </sheetPr>
  <dimension ref="A1:D54"/>
  <sheetViews>
    <sheetView tabSelected="1" topLeftCell="A34" workbookViewId="0">
      <selection activeCell="K51" sqref="K51"/>
    </sheetView>
  </sheetViews>
  <sheetFormatPr baseColWidth="10" defaultColWidth="8.83203125" defaultRowHeight="16" x14ac:dyDescent="0.2"/>
  <cols>
    <col min="2" max="2" width="76.6640625" customWidth="1"/>
    <col min="3" max="3" width="30.5" bestFit="1" customWidth="1"/>
    <col min="4" max="4" width="24.83203125" style="129" bestFit="1" customWidth="1"/>
  </cols>
  <sheetData>
    <row r="1" spans="1:4" ht="48" thickBot="1" x14ac:dyDescent="0.6">
      <c r="B1" s="160" t="s">
        <v>0</v>
      </c>
      <c r="C1" s="161"/>
      <c r="D1" s="162"/>
    </row>
    <row r="2" spans="1:4" ht="48" thickBot="1" x14ac:dyDescent="0.6">
      <c r="B2" s="2" t="s">
        <v>125</v>
      </c>
      <c r="C2" s="90" t="s">
        <v>2</v>
      </c>
      <c r="D2" s="95" t="s">
        <v>101</v>
      </c>
    </row>
    <row r="3" spans="1:4" ht="22" thickBot="1" x14ac:dyDescent="0.3">
      <c r="A3" s="97">
        <v>1</v>
      </c>
      <c r="B3" s="37" t="s">
        <v>11</v>
      </c>
      <c r="C3" s="5">
        <v>334000</v>
      </c>
      <c r="D3" s="126"/>
    </row>
    <row r="4" spans="1:4" ht="22" thickBot="1" x14ac:dyDescent="0.3">
      <c r="A4" s="97">
        <v>2</v>
      </c>
      <c r="B4" s="37" t="s">
        <v>126</v>
      </c>
      <c r="C4" s="5">
        <v>35000</v>
      </c>
      <c r="D4" s="126"/>
    </row>
    <row r="5" spans="1:4" ht="22" thickBot="1" x14ac:dyDescent="0.3">
      <c r="A5" s="97">
        <v>3</v>
      </c>
      <c r="B5" s="37" t="s">
        <v>131</v>
      </c>
      <c r="C5" s="5">
        <v>204600</v>
      </c>
      <c r="D5" s="126"/>
    </row>
    <row r="6" spans="1:4" ht="22" thickBot="1" x14ac:dyDescent="0.3">
      <c r="A6" s="97"/>
      <c r="B6" s="37"/>
      <c r="C6" s="5"/>
      <c r="D6" s="126"/>
    </row>
    <row r="7" spans="1:4" ht="22" thickBot="1" x14ac:dyDescent="0.3">
      <c r="A7" s="97">
        <v>5</v>
      </c>
      <c r="B7" s="37" t="s">
        <v>9</v>
      </c>
      <c r="C7" s="6">
        <v>35000</v>
      </c>
      <c r="D7" s="126"/>
    </row>
    <row r="8" spans="1:4" ht="22" thickBot="1" x14ac:dyDescent="0.3">
      <c r="A8" s="97">
        <v>6</v>
      </c>
      <c r="B8" s="89" t="s">
        <v>128</v>
      </c>
      <c r="C8" s="9">
        <v>41750</v>
      </c>
      <c r="D8" s="127" t="s">
        <v>143</v>
      </c>
    </row>
    <row r="9" spans="1:4" ht="22" thickBot="1" x14ac:dyDescent="0.3">
      <c r="A9" s="97">
        <v>7</v>
      </c>
      <c r="B9" s="40" t="s">
        <v>129</v>
      </c>
      <c r="C9" s="5">
        <v>40000</v>
      </c>
      <c r="D9" s="126"/>
    </row>
    <row r="10" spans="1:4" ht="22" thickBot="1" x14ac:dyDescent="0.3">
      <c r="A10" s="97">
        <v>8</v>
      </c>
      <c r="B10" s="40" t="s">
        <v>16</v>
      </c>
      <c r="C10" s="5">
        <v>73000</v>
      </c>
      <c r="D10" s="126"/>
    </row>
    <row r="11" spans="1:4" ht="45" thickBot="1" x14ac:dyDescent="0.25">
      <c r="A11" s="97">
        <v>9</v>
      </c>
      <c r="B11" s="124" t="s">
        <v>144</v>
      </c>
      <c r="C11" s="125">
        <v>41000</v>
      </c>
      <c r="D11" s="126"/>
    </row>
    <row r="12" spans="1:4" ht="22" thickBot="1" x14ac:dyDescent="0.3">
      <c r="A12" s="97">
        <v>10</v>
      </c>
      <c r="B12" s="86" t="s">
        <v>20</v>
      </c>
      <c r="C12" s="91">
        <v>30000</v>
      </c>
      <c r="D12" s="126"/>
    </row>
    <row r="13" spans="1:4" ht="22" thickBot="1" x14ac:dyDescent="0.3">
      <c r="A13" s="97">
        <v>11</v>
      </c>
      <c r="B13" s="56" t="s">
        <v>21</v>
      </c>
      <c r="C13" s="92">
        <v>27000</v>
      </c>
      <c r="D13" s="126"/>
    </row>
    <row r="14" spans="1:4" ht="22" thickBot="1" x14ac:dyDescent="0.3">
      <c r="A14" s="97">
        <v>12</v>
      </c>
      <c r="B14" s="87" t="s">
        <v>24</v>
      </c>
      <c r="C14" s="93">
        <v>26000</v>
      </c>
      <c r="D14" s="126"/>
    </row>
    <row r="15" spans="1:4" ht="22" thickBot="1" x14ac:dyDescent="0.3">
      <c r="A15" s="97">
        <v>13</v>
      </c>
      <c r="B15" s="87" t="s">
        <v>25</v>
      </c>
      <c r="C15" s="93">
        <v>50000</v>
      </c>
      <c r="D15" s="126"/>
    </row>
    <row r="16" spans="1:4" ht="22" thickBot="1" x14ac:dyDescent="0.3">
      <c r="A16" s="97">
        <v>14</v>
      </c>
      <c r="B16" s="87" t="s">
        <v>109</v>
      </c>
      <c r="C16" s="93">
        <v>15000</v>
      </c>
      <c r="D16" s="126"/>
    </row>
    <row r="17" spans="1:4" ht="22" thickBot="1" x14ac:dyDescent="0.3">
      <c r="A17" s="97">
        <v>15</v>
      </c>
      <c r="B17" s="87" t="s">
        <v>29</v>
      </c>
      <c r="C17" s="93">
        <v>14000</v>
      </c>
      <c r="D17" s="126"/>
    </row>
    <row r="18" spans="1:4" ht="22" thickBot="1" x14ac:dyDescent="0.3">
      <c r="A18" s="97">
        <v>16</v>
      </c>
      <c r="B18" s="87" t="s">
        <v>110</v>
      </c>
      <c r="C18" s="93">
        <v>23000</v>
      </c>
      <c r="D18" s="126"/>
    </row>
    <row r="19" spans="1:4" ht="22" thickBot="1" x14ac:dyDescent="0.3">
      <c r="A19" s="97">
        <v>17</v>
      </c>
      <c r="B19" s="87" t="s">
        <v>111</v>
      </c>
      <c r="C19" s="93">
        <v>17000</v>
      </c>
      <c r="D19" s="126"/>
    </row>
    <row r="20" spans="1:4" ht="22" thickBot="1" x14ac:dyDescent="0.3">
      <c r="A20" s="97">
        <v>18</v>
      </c>
      <c r="B20" s="59" t="s">
        <v>145</v>
      </c>
      <c r="C20" s="25">
        <v>19500</v>
      </c>
      <c r="D20" s="127">
        <v>931</v>
      </c>
    </row>
    <row r="21" spans="1:4" ht="22" thickBot="1" x14ac:dyDescent="0.3">
      <c r="A21" s="97">
        <v>19</v>
      </c>
      <c r="B21" s="87" t="s">
        <v>127</v>
      </c>
      <c r="C21" s="93">
        <v>20000</v>
      </c>
      <c r="D21" s="126"/>
    </row>
    <row r="22" spans="1:4" ht="22" thickBot="1" x14ac:dyDescent="0.3">
      <c r="A22" s="97">
        <v>20</v>
      </c>
      <c r="B22" s="87" t="s">
        <v>130</v>
      </c>
      <c r="C22" s="93">
        <f>(17000/30)* 23</f>
        <v>13033.333333333332</v>
      </c>
      <c r="D22" s="126"/>
    </row>
    <row r="23" spans="1:4" ht="22" thickBot="1" x14ac:dyDescent="0.3">
      <c r="A23" s="97">
        <v>21</v>
      </c>
      <c r="B23" s="87" t="s">
        <v>159</v>
      </c>
      <c r="C23" s="93">
        <v>15000</v>
      </c>
      <c r="D23" s="126"/>
    </row>
    <row r="24" spans="1:4" ht="22" thickBot="1" x14ac:dyDescent="0.3">
      <c r="B24" s="87"/>
      <c r="C24" s="93"/>
      <c r="D24" s="126"/>
    </row>
    <row r="25" spans="1:4" ht="27" thickBot="1" x14ac:dyDescent="0.25">
      <c r="A25" s="153" t="s">
        <v>132</v>
      </c>
      <c r="B25" s="154"/>
      <c r="C25" s="154"/>
      <c r="D25" s="155"/>
    </row>
    <row r="26" spans="1:4" ht="21" x14ac:dyDescent="0.25">
      <c r="A26" s="76" t="s">
        <v>133</v>
      </c>
      <c r="B26" s="77" t="s">
        <v>99</v>
      </c>
      <c r="C26" s="78">
        <v>76525.679999999993</v>
      </c>
      <c r="D26" s="79"/>
    </row>
    <row r="27" spans="1:4" ht="21" x14ac:dyDescent="0.25">
      <c r="A27" s="76" t="s">
        <v>133</v>
      </c>
      <c r="B27" s="77" t="s">
        <v>117</v>
      </c>
      <c r="C27" s="78">
        <v>29742</v>
      </c>
      <c r="D27" s="79"/>
    </row>
    <row r="28" spans="1:4" ht="21" x14ac:dyDescent="0.25">
      <c r="A28" s="76" t="s">
        <v>133</v>
      </c>
      <c r="B28" s="77" t="s">
        <v>120</v>
      </c>
      <c r="C28" s="88">
        <v>209620</v>
      </c>
      <c r="D28" s="78"/>
    </row>
    <row r="29" spans="1:4" ht="21" x14ac:dyDescent="0.25">
      <c r="A29" s="76" t="s">
        <v>133</v>
      </c>
      <c r="B29" s="77" t="s">
        <v>121</v>
      </c>
      <c r="C29" s="78">
        <v>223642.86</v>
      </c>
      <c r="D29" s="79"/>
    </row>
    <row r="30" spans="1:4" ht="21" x14ac:dyDescent="0.25">
      <c r="A30" s="167" t="s">
        <v>133</v>
      </c>
      <c r="B30" s="80" t="s">
        <v>157</v>
      </c>
      <c r="C30" s="113">
        <f>168000*0.15</f>
        <v>25200</v>
      </c>
      <c r="D30" s="81"/>
    </row>
    <row r="31" spans="1:4" ht="21" x14ac:dyDescent="0.25">
      <c r="A31" s="76" t="s">
        <v>133</v>
      </c>
      <c r="B31" s="77" t="s">
        <v>118</v>
      </c>
      <c r="C31" s="78">
        <v>141000</v>
      </c>
      <c r="D31" s="79"/>
    </row>
    <row r="32" spans="1:4" ht="21" x14ac:dyDescent="0.25">
      <c r="A32" s="76" t="s">
        <v>133</v>
      </c>
      <c r="B32" s="77" t="s">
        <v>116</v>
      </c>
      <c r="C32" s="78">
        <v>77000</v>
      </c>
      <c r="D32" s="79"/>
    </row>
    <row r="33" spans="1:4" ht="21" x14ac:dyDescent="0.25">
      <c r="A33" s="76" t="s">
        <v>135</v>
      </c>
      <c r="B33" s="80" t="s">
        <v>11</v>
      </c>
      <c r="C33" s="81">
        <v>514388</v>
      </c>
      <c r="D33" s="79"/>
    </row>
    <row r="34" spans="1:4" ht="21" x14ac:dyDescent="0.25">
      <c r="A34" s="76" t="s">
        <v>135</v>
      </c>
      <c r="B34" s="80" t="s">
        <v>79</v>
      </c>
      <c r="C34" s="81">
        <v>42300</v>
      </c>
      <c r="D34" s="79"/>
    </row>
    <row r="35" spans="1:4" ht="21" x14ac:dyDescent="0.25">
      <c r="A35" s="76" t="s">
        <v>135</v>
      </c>
      <c r="B35" s="77" t="s">
        <v>94</v>
      </c>
      <c r="C35" s="78">
        <v>18000</v>
      </c>
      <c r="D35" s="79"/>
    </row>
    <row r="36" spans="1:4" ht="21" x14ac:dyDescent="0.25">
      <c r="A36" s="76" t="s">
        <v>135</v>
      </c>
      <c r="B36" s="80" t="s">
        <v>114</v>
      </c>
      <c r="C36" s="113">
        <v>13033.33</v>
      </c>
      <c r="D36" s="114" t="s">
        <v>134</v>
      </c>
    </row>
    <row r="37" spans="1:4" ht="21" x14ac:dyDescent="0.25">
      <c r="A37" s="76" t="s">
        <v>158</v>
      </c>
      <c r="B37" s="77" t="s">
        <v>122</v>
      </c>
      <c r="C37" s="78">
        <v>55000</v>
      </c>
      <c r="D37" s="79"/>
    </row>
    <row r="38" spans="1:4" ht="21" x14ac:dyDescent="0.25">
      <c r="A38" s="76" t="s">
        <v>158</v>
      </c>
      <c r="B38" s="77" t="s">
        <v>124</v>
      </c>
      <c r="C38" s="78">
        <f>(35000/31)*3</f>
        <v>3387.0967741935483</v>
      </c>
      <c r="D38" s="79"/>
    </row>
    <row r="39" spans="1:4" ht="21" x14ac:dyDescent="0.25">
      <c r="A39" s="76" t="s">
        <v>158</v>
      </c>
      <c r="B39" s="77" t="s">
        <v>109</v>
      </c>
      <c r="C39" s="78">
        <v>15000</v>
      </c>
      <c r="D39" s="79"/>
    </row>
    <row r="40" spans="1:4" ht="21" x14ac:dyDescent="0.25">
      <c r="A40" s="76" t="s">
        <v>158</v>
      </c>
      <c r="B40" s="77" t="s">
        <v>154</v>
      </c>
      <c r="C40" s="78">
        <v>6000</v>
      </c>
      <c r="D40" s="79"/>
    </row>
    <row r="41" spans="1:4" ht="21" x14ac:dyDescent="0.25">
      <c r="A41" s="76"/>
      <c r="B41" s="77"/>
      <c r="C41" s="78"/>
      <c r="D41" s="79"/>
    </row>
    <row r="42" spans="1:4" ht="31" x14ac:dyDescent="0.35">
      <c r="A42" s="149" t="s">
        <v>35</v>
      </c>
      <c r="B42" s="150"/>
      <c r="C42" s="82">
        <f>SUM(C3:C24)+SUM(C26:C41)</f>
        <v>2523722.3001075266</v>
      </c>
      <c r="D42" s="79"/>
    </row>
    <row r="43" spans="1:4" ht="31" x14ac:dyDescent="0.35">
      <c r="A43" s="151" t="s">
        <v>96</v>
      </c>
      <c r="B43" s="152"/>
      <c r="C43" s="65">
        <f>SUM(C3:C23)</f>
        <v>1073883.3333333333</v>
      </c>
      <c r="D43" s="79"/>
    </row>
    <row r="44" spans="1:4" ht="32" thickBot="1" x14ac:dyDescent="0.4">
      <c r="A44" s="146" t="s">
        <v>97</v>
      </c>
      <c r="B44" s="147"/>
      <c r="C44" s="83">
        <f>SUM(C26:C41)</f>
        <v>1449838.9667741936</v>
      </c>
      <c r="D44" s="79"/>
    </row>
    <row r="45" spans="1:4" ht="27" thickBot="1" x14ac:dyDescent="0.25">
      <c r="A45" s="153"/>
      <c r="B45" s="154"/>
      <c r="C45" s="154"/>
      <c r="D45" s="155"/>
    </row>
    <row r="46" spans="1:4" ht="27" thickBot="1" x14ac:dyDescent="0.25">
      <c r="A46" s="153" t="s">
        <v>160</v>
      </c>
      <c r="B46" s="154"/>
      <c r="C46" s="154"/>
      <c r="D46" s="155"/>
    </row>
    <row r="47" spans="1:4" ht="21" x14ac:dyDescent="0.25">
      <c r="A47" s="68" t="s">
        <v>133</v>
      </c>
      <c r="B47" s="69" t="s">
        <v>85</v>
      </c>
      <c r="C47" s="70">
        <v>191666</v>
      </c>
      <c r="D47" s="165" t="s">
        <v>155</v>
      </c>
    </row>
    <row r="48" spans="1:4" ht="21" x14ac:dyDescent="0.25">
      <c r="A48" s="68" t="s">
        <v>133</v>
      </c>
      <c r="B48" s="69" t="s">
        <v>87</v>
      </c>
      <c r="C48" s="70">
        <v>115000</v>
      </c>
      <c r="D48" s="71">
        <v>484</v>
      </c>
    </row>
    <row r="49" spans="1:4" ht="21" x14ac:dyDescent="0.25">
      <c r="A49" s="68" t="s">
        <v>133</v>
      </c>
      <c r="B49" s="69" t="s">
        <v>157</v>
      </c>
      <c r="C49" s="166">
        <v>142800</v>
      </c>
      <c r="D49" s="70" t="s">
        <v>156</v>
      </c>
    </row>
    <row r="50" spans="1:4" ht="21" x14ac:dyDescent="0.25">
      <c r="A50" s="68" t="s">
        <v>135</v>
      </c>
      <c r="B50" s="69" t="s">
        <v>51</v>
      </c>
      <c r="C50" s="70">
        <v>341000</v>
      </c>
      <c r="D50" s="71">
        <v>1317</v>
      </c>
    </row>
    <row r="51" spans="1:4" ht="21" x14ac:dyDescent="0.25">
      <c r="A51" s="68" t="s">
        <v>135</v>
      </c>
      <c r="B51" s="69" t="s">
        <v>17</v>
      </c>
      <c r="C51" s="70">
        <v>30733.33</v>
      </c>
      <c r="D51" s="71">
        <v>1308</v>
      </c>
    </row>
    <row r="52" spans="1:4" ht="21" x14ac:dyDescent="0.25">
      <c r="A52" s="68" t="s">
        <v>135</v>
      </c>
      <c r="B52" s="69" t="s">
        <v>20</v>
      </c>
      <c r="C52" s="70">
        <v>30000</v>
      </c>
      <c r="D52" s="71">
        <v>920</v>
      </c>
    </row>
    <row r="53" spans="1:4" ht="22" thickBot="1" x14ac:dyDescent="0.3">
      <c r="A53" s="68" t="s">
        <v>135</v>
      </c>
      <c r="B53" s="69" t="s">
        <v>98</v>
      </c>
      <c r="C53" s="70">
        <v>12000</v>
      </c>
      <c r="D53" s="71">
        <v>481</v>
      </c>
    </row>
    <row r="54" spans="1:4" ht="32" thickBot="1" x14ac:dyDescent="0.4">
      <c r="A54" s="156" t="s">
        <v>140</v>
      </c>
      <c r="B54" s="157"/>
      <c r="C54" s="158">
        <f>SUM(C47:C53)</f>
        <v>863199.33</v>
      </c>
      <c r="D54" s="159"/>
    </row>
  </sheetData>
  <mergeCells count="9">
    <mergeCell ref="A25:D25"/>
    <mergeCell ref="A42:B42"/>
    <mergeCell ref="A43:B43"/>
    <mergeCell ref="A44:B44"/>
    <mergeCell ref="A45:D45"/>
    <mergeCell ref="A46:D46"/>
    <mergeCell ref="A54:B54"/>
    <mergeCell ref="C54:D54"/>
    <mergeCell ref="B1:D1"/>
  </mergeCells>
  <pageMargins left="0.511811024" right="0.511811024" top="0.78740157499999996" bottom="0.78740157499999996" header="0.31496062000000002" footer="0.31496062000000002"/>
  <pageSetup paperSize="9" scale="61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78FF9-46FF-474D-AED6-95EDDA18EE1E}">
  <sheetPr>
    <pageSetUpPr fitToPage="1"/>
  </sheetPr>
  <dimension ref="A1:D25"/>
  <sheetViews>
    <sheetView workbookViewId="0">
      <selection activeCell="C2" sqref="C2"/>
    </sheetView>
  </sheetViews>
  <sheetFormatPr baseColWidth="10" defaultColWidth="8.83203125" defaultRowHeight="16" x14ac:dyDescent="0.2"/>
  <cols>
    <col min="2" max="2" width="76.6640625" customWidth="1"/>
    <col min="3" max="3" width="30.6640625" bestFit="1" customWidth="1"/>
    <col min="4" max="4" width="8.83203125" style="129"/>
    <col min="5" max="5" width="10.5" bestFit="1" customWidth="1"/>
  </cols>
  <sheetData>
    <row r="1" spans="1:4" ht="48" thickBot="1" x14ac:dyDescent="0.6">
      <c r="B1" s="160" t="s">
        <v>0</v>
      </c>
      <c r="C1" s="161"/>
      <c r="D1" s="162"/>
    </row>
    <row r="2" spans="1:4" ht="48" thickBot="1" x14ac:dyDescent="0.6">
      <c r="B2" s="2" t="s">
        <v>146</v>
      </c>
      <c r="C2" s="90" t="s">
        <v>2</v>
      </c>
      <c r="D2" s="134" t="s">
        <v>101</v>
      </c>
    </row>
    <row r="3" spans="1:4" ht="22" thickBot="1" x14ac:dyDescent="0.3">
      <c r="A3" s="97">
        <v>1</v>
      </c>
      <c r="B3" s="37" t="s">
        <v>11</v>
      </c>
      <c r="C3" s="5">
        <v>324000</v>
      </c>
      <c r="D3" s="126"/>
    </row>
    <row r="4" spans="1:4" ht="22" thickBot="1" x14ac:dyDescent="0.3">
      <c r="A4" s="97">
        <v>2</v>
      </c>
      <c r="B4" s="37" t="s">
        <v>151</v>
      </c>
      <c r="C4" s="5">
        <v>35000</v>
      </c>
      <c r="D4" s="126"/>
    </row>
    <row r="5" spans="1:4" ht="22" thickBot="1" x14ac:dyDescent="0.3">
      <c r="A5" s="97">
        <v>3</v>
      </c>
      <c r="B5" s="37" t="s">
        <v>152</v>
      </c>
      <c r="C5" s="5">
        <v>341000</v>
      </c>
      <c r="D5" s="126"/>
    </row>
    <row r="6" spans="1:4" ht="22" thickBot="1" x14ac:dyDescent="0.3">
      <c r="A6" s="97">
        <v>4</v>
      </c>
      <c r="B6" s="37" t="s">
        <v>153</v>
      </c>
      <c r="C6" s="5">
        <v>85000</v>
      </c>
      <c r="D6" s="126"/>
    </row>
    <row r="7" spans="1:4" ht="22" thickBot="1" x14ac:dyDescent="0.3">
      <c r="A7" s="97">
        <v>5</v>
      </c>
      <c r="B7" s="37" t="s">
        <v>9</v>
      </c>
      <c r="C7" s="6">
        <v>35000</v>
      </c>
      <c r="D7" s="126"/>
    </row>
    <row r="8" spans="1:4" ht="22" thickBot="1" x14ac:dyDescent="0.3">
      <c r="A8" s="97">
        <v>6</v>
      </c>
      <c r="B8" s="37" t="s">
        <v>128</v>
      </c>
      <c r="C8" s="133">
        <v>41750</v>
      </c>
      <c r="D8" s="126"/>
    </row>
    <row r="9" spans="1:4" ht="22" thickBot="1" x14ac:dyDescent="0.3">
      <c r="A9" s="97">
        <v>7</v>
      </c>
      <c r="B9" s="40" t="s">
        <v>129</v>
      </c>
      <c r="C9" s="5">
        <v>40000</v>
      </c>
      <c r="D9" s="126"/>
    </row>
    <row r="10" spans="1:4" ht="22" thickBot="1" x14ac:dyDescent="0.3">
      <c r="A10" s="97">
        <v>8</v>
      </c>
      <c r="B10" s="40" t="s">
        <v>16</v>
      </c>
      <c r="C10" s="5">
        <v>73000</v>
      </c>
      <c r="D10" s="126"/>
    </row>
    <row r="11" spans="1:4" ht="23" thickBot="1" x14ac:dyDescent="0.25">
      <c r="A11" s="97">
        <v>9</v>
      </c>
      <c r="B11" s="124" t="s">
        <v>147</v>
      </c>
      <c r="C11" s="125">
        <v>85500</v>
      </c>
      <c r="D11" s="135"/>
    </row>
    <row r="12" spans="1:4" ht="22" thickBot="1" x14ac:dyDescent="0.3">
      <c r="A12" s="97">
        <v>10</v>
      </c>
      <c r="B12" s="86" t="s">
        <v>149</v>
      </c>
      <c r="C12" s="91">
        <v>36403</v>
      </c>
      <c r="D12" s="135"/>
    </row>
    <row r="13" spans="1:4" ht="22" thickBot="1" x14ac:dyDescent="0.3">
      <c r="A13" s="97">
        <v>11</v>
      </c>
      <c r="B13" s="86" t="s">
        <v>20</v>
      </c>
      <c r="C13" s="91">
        <v>30000</v>
      </c>
      <c r="D13" s="126"/>
    </row>
    <row r="14" spans="1:4" ht="22" thickBot="1" x14ac:dyDescent="0.3">
      <c r="A14" s="97">
        <v>12</v>
      </c>
      <c r="B14" s="56" t="s">
        <v>21</v>
      </c>
      <c r="C14" s="92">
        <v>27000</v>
      </c>
      <c r="D14" s="126"/>
    </row>
    <row r="15" spans="1:4" ht="22" thickBot="1" x14ac:dyDescent="0.3">
      <c r="A15" s="97">
        <v>13</v>
      </c>
      <c r="B15" s="87" t="s">
        <v>24</v>
      </c>
      <c r="C15" s="93">
        <v>26000</v>
      </c>
      <c r="D15" s="126"/>
    </row>
    <row r="16" spans="1:4" ht="22" thickBot="1" x14ac:dyDescent="0.3">
      <c r="A16" s="97">
        <v>14</v>
      </c>
      <c r="B16" s="87" t="s">
        <v>25</v>
      </c>
      <c r="C16" s="93">
        <v>460000</v>
      </c>
      <c r="D16" s="126"/>
    </row>
    <row r="17" spans="1:4" ht="22" thickBot="1" x14ac:dyDescent="0.3">
      <c r="A17" s="97">
        <v>15</v>
      </c>
      <c r="B17" s="87" t="s">
        <v>109</v>
      </c>
      <c r="C17" s="93">
        <v>15000</v>
      </c>
      <c r="D17" s="126"/>
    </row>
    <row r="18" spans="1:4" ht="22" thickBot="1" x14ac:dyDescent="0.3">
      <c r="A18" s="97">
        <v>16</v>
      </c>
      <c r="B18" s="87" t="s">
        <v>29</v>
      </c>
      <c r="C18" s="93">
        <v>14000</v>
      </c>
      <c r="D18" s="126"/>
    </row>
    <row r="19" spans="1:4" ht="22" thickBot="1" x14ac:dyDescent="0.3">
      <c r="A19" s="97">
        <v>17</v>
      </c>
      <c r="B19" s="87" t="s">
        <v>110</v>
      </c>
      <c r="C19" s="93">
        <v>23000</v>
      </c>
      <c r="D19" s="126"/>
    </row>
    <row r="20" spans="1:4" ht="22" thickBot="1" x14ac:dyDescent="0.3">
      <c r="A20" s="97">
        <v>18</v>
      </c>
      <c r="B20" s="87" t="s">
        <v>111</v>
      </c>
      <c r="C20" s="93">
        <v>17000</v>
      </c>
      <c r="D20" s="126"/>
    </row>
    <row r="21" spans="1:4" ht="22" thickBot="1" x14ac:dyDescent="0.3">
      <c r="A21" s="97">
        <v>19</v>
      </c>
      <c r="B21" s="87" t="s">
        <v>127</v>
      </c>
      <c r="C21" s="93">
        <v>20000</v>
      </c>
      <c r="D21" s="126"/>
    </row>
    <row r="22" spans="1:4" ht="22" thickBot="1" x14ac:dyDescent="0.3">
      <c r="A22" s="97">
        <v>20</v>
      </c>
      <c r="B22" s="87" t="s">
        <v>148</v>
      </c>
      <c r="C22" s="93">
        <v>17000</v>
      </c>
      <c r="D22" s="135"/>
    </row>
    <row r="23" spans="1:4" ht="22" thickBot="1" x14ac:dyDescent="0.3">
      <c r="A23" s="97">
        <v>21</v>
      </c>
      <c r="B23" s="87" t="s">
        <v>150</v>
      </c>
      <c r="C23" s="93">
        <f>40000+5000</f>
        <v>45000</v>
      </c>
      <c r="D23" s="135"/>
    </row>
    <row r="24" spans="1:4" ht="22" thickBot="1" x14ac:dyDescent="0.3">
      <c r="B24" s="87"/>
      <c r="C24" s="94"/>
      <c r="D24" s="126"/>
    </row>
    <row r="25" spans="1:4" ht="32" thickBot="1" x14ac:dyDescent="0.4">
      <c r="B25" s="21" t="s">
        <v>35</v>
      </c>
      <c r="C25" s="22">
        <f>SUM(C3:C24)</f>
        <v>1790653</v>
      </c>
      <c r="D25" s="128"/>
    </row>
  </sheetData>
  <mergeCells count="1">
    <mergeCell ref="B1:D1"/>
  </mergeCells>
  <pageMargins left="0.511811024" right="0.511811024" top="0.78740157499999996" bottom="0.78740157499999996" header="0.31496062000000002" footer="0.31496062000000002"/>
  <pageSetup paperSize="9" scale="6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JANEIRO</vt:lpstr>
      <vt:lpstr>FEVEREIRO</vt:lpstr>
      <vt:lpstr>MARÇO E ATRASADOS</vt:lpstr>
      <vt:lpstr>MARÇO</vt:lpstr>
      <vt:lpstr>ABRIL</vt:lpstr>
      <vt:lpstr>MAIO</vt:lpstr>
      <vt:lpstr>JUNHO</vt:lpstr>
      <vt:lpstr>JULHO</vt:lpstr>
      <vt:lpstr>FEVEREIRO!Area_de_impressao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Ribeiro</dc:creator>
  <cp:lastModifiedBy>Bryan Ribeiro</cp:lastModifiedBy>
  <cp:lastPrinted>2024-07-08T18:26:24Z</cp:lastPrinted>
  <dcterms:created xsi:type="dcterms:W3CDTF">2024-03-01T18:12:29Z</dcterms:created>
  <dcterms:modified xsi:type="dcterms:W3CDTF">2024-07-08T18:31:17Z</dcterms:modified>
</cp:coreProperties>
</file>