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c" sheetId="1" state="visible" r:id="rId2"/>
    <sheet name="For Seq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<sst xmlns="http://schemas.openxmlformats.org/spreadsheetml/2006/main" count="105" uniqueCount="58">
  <si>
    <t xml:space="preserve">ID</t>
  </si>
  <si>
    <t xml:space="preserve">Sample name</t>
  </si>
  <si>
    <t xml:space="preserve">RNA conc (ng/ul)</t>
  </si>
  <si>
    <t xml:space="preserve">Vol(ul)</t>
  </si>
  <si>
    <t xml:space="preserve">Amount (ug)</t>
  </si>
  <si>
    <t xml:space="preserve">Vol for 1ug </t>
  </si>
  <si>
    <t xml:space="preserve">normalise to 11ul</t>
  </si>
  <si>
    <t xml:space="preserve">Add volume</t>
  </si>
  <si>
    <t xml:space="preserve">T1</t>
  </si>
  <si>
    <t xml:space="preserve">R1-S1</t>
  </si>
  <si>
    <t xml:space="preserve">R1-S2</t>
  </si>
  <si>
    <t xml:space="preserve">R1-S3</t>
  </si>
  <si>
    <t xml:space="preserve">R1-S4</t>
  </si>
  <si>
    <t xml:space="preserve">R1-S5</t>
  </si>
  <si>
    <t xml:space="preserve">R1-S6</t>
  </si>
  <si>
    <t xml:space="preserve">R1-S7</t>
  </si>
  <si>
    <t xml:space="preserve">T2</t>
  </si>
  <si>
    <t xml:space="preserve">R2-S1</t>
  </si>
  <si>
    <t xml:space="preserve">R2-S2</t>
  </si>
  <si>
    <t xml:space="preserve">R2-S3</t>
  </si>
  <si>
    <t xml:space="preserve">R2-S4</t>
  </si>
  <si>
    <t xml:space="preserve">R2-S5</t>
  </si>
  <si>
    <t xml:space="preserve">R2-S6</t>
  </si>
  <si>
    <t xml:space="preserve">R2-S7</t>
  </si>
  <si>
    <t xml:space="preserve">T3</t>
  </si>
  <si>
    <t xml:space="preserve">R3-S1</t>
  </si>
  <si>
    <t xml:space="preserve">R3-S2</t>
  </si>
  <si>
    <t xml:space="preserve">R3-S3</t>
  </si>
  <si>
    <t xml:space="preserve">R3-S4</t>
  </si>
  <si>
    <t xml:space="preserve">R3-S5</t>
  </si>
  <si>
    <t xml:space="preserve">R3-S6</t>
  </si>
  <si>
    <t xml:space="preserve">R3-S7</t>
  </si>
  <si>
    <t xml:space="preserve">T4</t>
  </si>
  <si>
    <t xml:space="preserve">R4-S1</t>
  </si>
  <si>
    <t xml:space="preserve">R4-S2</t>
  </si>
  <si>
    <t xml:space="preserve">R4-S3</t>
  </si>
  <si>
    <t xml:space="preserve">R4-S4</t>
  </si>
  <si>
    <t xml:space="preserve">R4-S5</t>
  </si>
  <si>
    <t xml:space="preserve">R4-S6</t>
  </si>
  <si>
    <t xml:space="preserve">R4-S7</t>
  </si>
  <si>
    <t xml:space="preserve">T5</t>
  </si>
  <si>
    <t xml:space="preserve">R5-S1</t>
  </si>
  <si>
    <t xml:space="preserve">R5-S2</t>
  </si>
  <si>
    <t xml:space="preserve">R5-S3</t>
  </si>
  <si>
    <t xml:space="preserve">R5-S4</t>
  </si>
  <si>
    <t xml:space="preserve">R5-S5</t>
  </si>
  <si>
    <t xml:space="preserve">R5-S6</t>
  </si>
  <si>
    <t xml:space="preserve">R5-S7</t>
  </si>
  <si>
    <t xml:space="preserve">Vol for 400ng</t>
  </si>
  <si>
    <t xml:space="preserve">mRNA fraction</t>
  </si>
  <si>
    <t xml:space="preserve">Spike in</t>
  </si>
  <si>
    <t xml:space="preserve">mass SIRV (ng)</t>
  </si>
  <si>
    <t xml:space="preserve">Vol (30 dilution)</t>
  </si>
  <si>
    <t xml:space="preserve">normalise with water to 5ul</t>
  </si>
  <si>
    <t xml:space="preserve">SIRV stock</t>
  </si>
  <si>
    <t xml:space="preserve">ng/ul</t>
  </si>
  <si>
    <t xml:space="preserve">15 dilution</t>
  </si>
  <si>
    <t xml:space="preserve">30 dilution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</si>
</sst>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\-mmm"/>
    <numFmt numFmtId="167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45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609375" defaultRowHeight="16" zeroHeight="false" outlineLevelRow="0" outlineLevelCol="0"/>
  <sheetData>
    <row r="1" s="1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0" t="n">
        <v>1</v>
      </c>
      <c r="B2" s="0" t="s">
        <v>8</v>
      </c>
      <c r="C2" s="0" t="n">
        <v>511.141</v>
      </c>
      <c r="D2" s="0" t="n">
        <v>60</v>
      </c>
      <c r="E2" s="0" t="n">
        <f aca="false">(C2*D2)/1000</f>
        <v>30.66846</v>
      </c>
      <c r="F2" s="2" t="n">
        <f aca="false">1000/C2</f>
        <v>1.95640733183212</v>
      </c>
      <c r="G2" s="2" t="n">
        <f aca="false">11-F2</f>
        <v>9.04359266816788</v>
      </c>
    </row>
    <row r="3" customFormat="false" ht="16" hidden="false" customHeight="false" outlineLevel="0" collapsed="false">
      <c r="A3" s="0" t="n">
        <v>2</v>
      </c>
      <c r="B3" s="3" t="s">
        <v>9</v>
      </c>
      <c r="C3" s="4" t="n">
        <f aca="false">3587.083/3</f>
        <v>1195.69433333333</v>
      </c>
      <c r="D3" s="4" t="n">
        <v>180</v>
      </c>
      <c r="E3" s="4" t="n">
        <f aca="false">(C3*D3)/1000</f>
        <v>215.22498</v>
      </c>
      <c r="F3" s="5" t="n">
        <f aca="false">1000/C3</f>
        <v>0.836334146714754</v>
      </c>
      <c r="G3" s="5" t="n">
        <f aca="false">11-F3</f>
        <v>10.1636658532852</v>
      </c>
      <c r="H3" s="0" t="n">
        <v>120</v>
      </c>
    </row>
    <row r="4" customFormat="false" ht="16" hidden="false" customHeight="false" outlineLevel="0" collapsed="false">
      <c r="A4" s="0" t="n">
        <v>3</v>
      </c>
      <c r="B4" s="3" t="s">
        <v>10</v>
      </c>
      <c r="C4" s="0" t="n">
        <v>198.25</v>
      </c>
      <c r="D4" s="0" t="n">
        <v>60</v>
      </c>
      <c r="E4" s="0" t="n">
        <f aca="false">(C4*D4)/1000</f>
        <v>11.895</v>
      </c>
      <c r="F4" s="2" t="n">
        <f aca="false">1000/C4</f>
        <v>5.04413619167718</v>
      </c>
      <c r="G4" s="2" t="n">
        <f aca="false">11-F4</f>
        <v>5.95586380832282</v>
      </c>
    </row>
    <row r="5" customFormat="false" ht="16" hidden="false" customHeight="false" outlineLevel="0" collapsed="false">
      <c r="A5" s="0" t="n">
        <v>4</v>
      </c>
      <c r="B5" s="3" t="s">
        <v>11</v>
      </c>
      <c r="C5" s="0" t="n">
        <v>95.46</v>
      </c>
      <c r="D5" s="0" t="n">
        <v>60</v>
      </c>
      <c r="E5" s="0" t="n">
        <f aca="false">(C5*D5)/1000</f>
        <v>5.7276</v>
      </c>
      <c r="F5" s="2" t="n">
        <f aca="false">1000/C5</f>
        <v>10.4755918709407</v>
      </c>
      <c r="G5" s="2" t="n">
        <f aca="false">11-F5</f>
        <v>0.524408129059291</v>
      </c>
    </row>
    <row r="6" customFormat="false" ht="16" hidden="false" customHeight="false" outlineLevel="0" collapsed="false">
      <c r="A6" s="0" t="n">
        <v>5</v>
      </c>
      <c r="B6" s="3" t="s">
        <v>12</v>
      </c>
      <c r="C6" s="0" t="n">
        <v>116.855</v>
      </c>
      <c r="D6" s="0" t="n">
        <v>60</v>
      </c>
      <c r="E6" s="0" t="n">
        <f aca="false">(C6*D6)/1000</f>
        <v>7.0113</v>
      </c>
      <c r="F6" s="2" t="n">
        <f aca="false">1000/C6</f>
        <v>8.55761413717855</v>
      </c>
      <c r="G6" s="2" t="n">
        <f aca="false">11-F6</f>
        <v>2.44238586282145</v>
      </c>
    </row>
    <row r="7" customFormat="false" ht="16" hidden="false" customHeight="false" outlineLevel="0" collapsed="false">
      <c r="A7" s="0" t="n">
        <v>6</v>
      </c>
      <c r="B7" s="3" t="s">
        <v>13</v>
      </c>
      <c r="C7" s="0" t="n">
        <v>569.957</v>
      </c>
      <c r="D7" s="0" t="n">
        <v>60</v>
      </c>
      <c r="E7" s="0" t="n">
        <f aca="false">(C7*D7)/1000</f>
        <v>34.19742</v>
      </c>
      <c r="F7" s="2" t="n">
        <f aca="false">1000/C7</f>
        <v>1.75451832331211</v>
      </c>
      <c r="G7" s="2" t="n">
        <f aca="false">11-F7</f>
        <v>9.24548167668789</v>
      </c>
    </row>
    <row r="8" customFormat="false" ht="16" hidden="false" customHeight="false" outlineLevel="0" collapsed="false">
      <c r="A8" s="0" t="n">
        <v>7</v>
      </c>
      <c r="B8" s="3" t="s">
        <v>14</v>
      </c>
      <c r="C8" s="0" t="n">
        <v>123.867</v>
      </c>
      <c r="D8" s="0" t="n">
        <v>60</v>
      </c>
      <c r="E8" s="0" t="n">
        <f aca="false">(C8*D8)/1000</f>
        <v>7.43202</v>
      </c>
      <c r="F8" s="2" t="n">
        <f aca="false">1000/C8</f>
        <v>8.07317526056173</v>
      </c>
      <c r="G8" s="2" t="n">
        <f aca="false">11-F8</f>
        <v>2.92682473943827</v>
      </c>
    </row>
    <row r="9" customFormat="false" ht="16" hidden="false" customHeight="false" outlineLevel="0" collapsed="false">
      <c r="A9" s="0" t="n">
        <v>8</v>
      </c>
      <c r="B9" s="3" t="s">
        <v>15</v>
      </c>
      <c r="C9" s="0" t="n">
        <v>547.917</v>
      </c>
      <c r="D9" s="0" t="n">
        <v>60</v>
      </c>
      <c r="E9" s="0" t="n">
        <f aca="false">(C9*D9)/1000</f>
        <v>32.87502</v>
      </c>
      <c r="F9" s="2" t="n">
        <f aca="false">1000/C9</f>
        <v>1.82509394671091</v>
      </c>
      <c r="G9" s="2" t="n">
        <f aca="false">11-F9</f>
        <v>9.17490605328909</v>
      </c>
    </row>
    <row r="10" customFormat="false" ht="16" hidden="false" customHeight="false" outlineLevel="0" collapsed="false">
      <c r="A10" s="0" t="n">
        <v>9</v>
      </c>
      <c r="B10" s="3" t="s">
        <v>16</v>
      </c>
      <c r="C10" s="0" t="n">
        <v>369.859</v>
      </c>
      <c r="D10" s="0" t="n">
        <v>60</v>
      </c>
      <c r="E10" s="0" t="n">
        <f aca="false">(C10*D10)/1000</f>
        <v>22.19154</v>
      </c>
      <c r="F10" s="2" t="n">
        <f aca="false">1000/C10</f>
        <v>2.70373304421415</v>
      </c>
      <c r="G10" s="2" t="n">
        <f aca="false">11-F10</f>
        <v>8.29626695578585</v>
      </c>
    </row>
    <row r="11" customFormat="false" ht="16" hidden="false" customHeight="false" outlineLevel="0" collapsed="false">
      <c r="A11" s="0" t="n">
        <v>10</v>
      </c>
      <c r="B11" s="3" t="s">
        <v>17</v>
      </c>
      <c r="C11" s="4" t="n">
        <f aca="false">2715.111/3</f>
        <v>905.037</v>
      </c>
      <c r="D11" s="4" t="n">
        <v>180</v>
      </c>
      <c r="E11" s="4" t="n">
        <f aca="false">(C11*D11)/1000</f>
        <v>162.90666</v>
      </c>
      <c r="F11" s="5" t="n">
        <f aca="false">1000/C11</f>
        <v>1.1049272018713</v>
      </c>
      <c r="G11" s="5" t="n">
        <f aca="false">11-F11</f>
        <v>9.89507279812869</v>
      </c>
      <c r="H11" s="0" t="n">
        <v>120</v>
      </c>
    </row>
    <row r="12" customFormat="false" ht="16" hidden="false" customHeight="false" outlineLevel="0" collapsed="false">
      <c r="A12" s="0" t="n">
        <v>11</v>
      </c>
      <c r="B12" s="3" t="s">
        <v>18</v>
      </c>
      <c r="C12" s="0" t="n">
        <v>287.953</v>
      </c>
      <c r="D12" s="0" t="n">
        <v>60</v>
      </c>
      <c r="E12" s="0" t="n">
        <f aca="false">(C12*D12)/1000</f>
        <v>17.27718</v>
      </c>
      <c r="F12" s="2" t="n">
        <f aca="false">1000/C12</f>
        <v>3.47278896208756</v>
      </c>
      <c r="G12" s="2" t="n">
        <f aca="false">11-F12</f>
        <v>7.52721103791244</v>
      </c>
    </row>
    <row r="13" customFormat="false" ht="16" hidden="false" customHeight="false" outlineLevel="0" collapsed="false">
      <c r="A13" s="0" t="n">
        <v>12</v>
      </c>
      <c r="B13" s="3" t="s">
        <v>19</v>
      </c>
      <c r="C13" s="0" t="n">
        <v>126.274</v>
      </c>
      <c r="D13" s="0" t="n">
        <v>60</v>
      </c>
      <c r="E13" s="0" t="n">
        <f aca="false">(C13*D13)/1000</f>
        <v>7.57644</v>
      </c>
      <c r="F13" s="2" t="n">
        <f aca="false">1000/C13</f>
        <v>7.91928663066031</v>
      </c>
      <c r="G13" s="2" t="n">
        <f aca="false">11-F13</f>
        <v>3.08071336933969</v>
      </c>
    </row>
    <row r="14" customFormat="false" ht="16" hidden="false" customHeight="false" outlineLevel="0" collapsed="false">
      <c r="A14" s="0" t="n">
        <v>13</v>
      </c>
      <c r="B14" s="3" t="s">
        <v>20</v>
      </c>
      <c r="C14" s="0" t="n">
        <v>87.719</v>
      </c>
      <c r="D14" s="0" t="n">
        <v>60</v>
      </c>
      <c r="E14" s="0" t="n">
        <f aca="false">(C14*D14)/1000</f>
        <v>5.26314</v>
      </c>
      <c r="F14" s="2" t="n">
        <f aca="false">1000/C14</f>
        <v>11.4000387601318</v>
      </c>
      <c r="G14" s="2" t="n">
        <f aca="false">11-F14</f>
        <v>-0.400038760131785</v>
      </c>
    </row>
    <row r="15" customFormat="false" ht="16" hidden="false" customHeight="false" outlineLevel="0" collapsed="false">
      <c r="A15" s="0" t="n">
        <v>14</v>
      </c>
      <c r="B15" s="3" t="s">
        <v>21</v>
      </c>
      <c r="C15" s="0" t="n">
        <v>580.949</v>
      </c>
      <c r="D15" s="0" t="n">
        <v>60</v>
      </c>
      <c r="E15" s="0" t="n">
        <f aca="false">(C15*D15)/1000</f>
        <v>34.85694</v>
      </c>
      <c r="F15" s="2" t="n">
        <f aca="false">1000/C15</f>
        <v>1.72132149293656</v>
      </c>
      <c r="G15" s="2" t="n">
        <f aca="false">11-F15</f>
        <v>9.27867850706344</v>
      </c>
    </row>
    <row r="16" customFormat="false" ht="16" hidden="false" customHeight="false" outlineLevel="0" collapsed="false">
      <c r="A16" s="0" t="n">
        <v>15</v>
      </c>
      <c r="B16" s="3" t="s">
        <v>22</v>
      </c>
      <c r="C16" s="0" t="n">
        <v>146.944</v>
      </c>
      <c r="D16" s="0" t="n">
        <v>60</v>
      </c>
      <c r="E16" s="0" t="n">
        <f aca="false">(C16*D16)/1000</f>
        <v>8.81664</v>
      </c>
      <c r="F16" s="2" t="n">
        <f aca="false">1000/C16</f>
        <v>6.80531358885018</v>
      </c>
      <c r="G16" s="2" t="n">
        <f aca="false">11-F16</f>
        <v>4.19468641114983</v>
      </c>
    </row>
    <row r="17" customFormat="false" ht="16" hidden="false" customHeight="false" outlineLevel="0" collapsed="false">
      <c r="A17" s="0" t="n">
        <v>16</v>
      </c>
      <c r="B17" s="3" t="s">
        <v>23</v>
      </c>
      <c r="C17" s="0" t="n">
        <v>562.408</v>
      </c>
      <c r="D17" s="0" t="n">
        <v>60</v>
      </c>
      <c r="E17" s="0" t="n">
        <f aca="false">(C17*D17)/1000</f>
        <v>33.74448</v>
      </c>
      <c r="F17" s="2" t="n">
        <f aca="false">1000/C17</f>
        <v>1.77806859077396</v>
      </c>
      <c r="G17" s="2" t="n">
        <f aca="false">11-F17</f>
        <v>9.22193140922604</v>
      </c>
    </row>
    <row r="18" customFormat="false" ht="16" hidden="false" customHeight="false" outlineLevel="0" collapsed="false">
      <c r="A18" s="6" t="n">
        <v>17</v>
      </c>
      <c r="B18" s="7" t="s">
        <v>24</v>
      </c>
      <c r="C18" s="6" t="n">
        <v>671.255</v>
      </c>
      <c r="D18" s="6" t="n">
        <v>60</v>
      </c>
      <c r="E18" s="6" t="n">
        <f aca="false">(C18*D18)/1000</f>
        <v>40.2753</v>
      </c>
      <c r="F18" s="8" t="n">
        <f aca="false">1000/C18</f>
        <v>1.48974681752836</v>
      </c>
      <c r="G18" s="8" t="n">
        <f aca="false">11-F18</f>
        <v>9.51025318247164</v>
      </c>
    </row>
    <row r="19" customFormat="false" ht="16" hidden="false" customHeight="false" outlineLevel="0" collapsed="false">
      <c r="A19" s="6" t="n">
        <v>18</v>
      </c>
      <c r="B19" s="7" t="s">
        <v>25</v>
      </c>
      <c r="C19" s="6" t="n">
        <f aca="false">3579.846/3</f>
        <v>1193.282</v>
      </c>
      <c r="D19" s="9" t="n">
        <v>180</v>
      </c>
      <c r="E19" s="6" t="n">
        <f aca="false">(C19*D19)/1000</f>
        <v>214.79076</v>
      </c>
      <c r="F19" s="8" t="n">
        <f aca="false">1000/C19</f>
        <v>0.838024875930417</v>
      </c>
      <c r="G19" s="8" t="n">
        <f aca="false">11-F19</f>
        <v>10.1619751240696</v>
      </c>
    </row>
    <row r="20" customFormat="false" ht="16" hidden="false" customHeight="false" outlineLevel="0" collapsed="false">
      <c r="A20" s="6" t="n">
        <v>19</v>
      </c>
      <c r="B20" s="7" t="s">
        <v>26</v>
      </c>
      <c r="C20" s="6" t="n">
        <v>407.142</v>
      </c>
      <c r="D20" s="6" t="n">
        <v>60</v>
      </c>
      <c r="E20" s="6" t="n">
        <f aca="false">(C20*D20)/1000</f>
        <v>24.42852</v>
      </c>
      <c r="F20" s="8" t="n">
        <f aca="false">1000/C20</f>
        <v>2.45614552170987</v>
      </c>
      <c r="G20" s="8" t="n">
        <f aca="false">11-F20</f>
        <v>8.54385447829013</v>
      </c>
    </row>
    <row r="21" customFormat="false" ht="16" hidden="false" customHeight="false" outlineLevel="0" collapsed="false">
      <c r="A21" s="6" t="n">
        <v>20</v>
      </c>
      <c r="B21" s="7" t="s">
        <v>27</v>
      </c>
      <c r="C21" s="6" t="n">
        <v>168.597</v>
      </c>
      <c r="D21" s="6" t="n">
        <v>60</v>
      </c>
      <c r="E21" s="6" t="n">
        <f aca="false">(C21*D21)/1000</f>
        <v>10.11582</v>
      </c>
      <c r="F21" s="8" t="n">
        <f aca="false">1000/C21</f>
        <v>5.93130364122731</v>
      </c>
      <c r="G21" s="8" t="n">
        <f aca="false">11-F21</f>
        <v>5.0686963587727</v>
      </c>
    </row>
    <row r="22" customFormat="false" ht="16" hidden="false" customHeight="false" outlineLevel="0" collapsed="false">
      <c r="A22" s="6" t="n">
        <v>21</v>
      </c>
      <c r="B22" s="7" t="s">
        <v>28</v>
      </c>
      <c r="C22" s="6" t="n">
        <v>122.182</v>
      </c>
      <c r="D22" s="6" t="n">
        <v>60</v>
      </c>
      <c r="E22" s="6" t="n">
        <f aca="false">(C22*D22)/1000</f>
        <v>7.33092</v>
      </c>
      <c r="F22" s="8" t="n">
        <f aca="false">1000/C22</f>
        <v>8.18451163019103</v>
      </c>
      <c r="G22" s="8" t="n">
        <f aca="false">11-F22</f>
        <v>2.81548836980897</v>
      </c>
    </row>
    <row r="23" customFormat="false" ht="16" hidden="false" customHeight="false" outlineLevel="0" collapsed="false">
      <c r="A23" s="6" t="n">
        <v>22</v>
      </c>
      <c r="B23" s="7" t="s">
        <v>29</v>
      </c>
      <c r="C23" s="6" t="n">
        <v>634.336</v>
      </c>
      <c r="D23" s="6" t="n">
        <v>60</v>
      </c>
      <c r="E23" s="6" t="n">
        <f aca="false">(C23*D23)/1000</f>
        <v>38.06016</v>
      </c>
      <c r="F23" s="8" t="n">
        <f aca="false">1000/C23</f>
        <v>1.57645159663018</v>
      </c>
      <c r="G23" s="8" t="n">
        <f aca="false">11-F23</f>
        <v>9.42354840336982</v>
      </c>
    </row>
    <row r="24" customFormat="false" ht="16" hidden="false" customHeight="false" outlineLevel="0" collapsed="false">
      <c r="A24" s="6" t="n">
        <v>23</v>
      </c>
      <c r="B24" s="7" t="s">
        <v>30</v>
      </c>
      <c r="C24" s="6" t="n">
        <v>110.08</v>
      </c>
      <c r="D24" s="6" t="n">
        <v>60</v>
      </c>
      <c r="E24" s="6" t="n">
        <f aca="false">(C24*D24)/1000</f>
        <v>6.6048</v>
      </c>
      <c r="F24" s="8" t="n">
        <f aca="false">1000/C24</f>
        <v>9.0843023255814</v>
      </c>
      <c r="G24" s="8" t="n">
        <f aca="false">11-F24</f>
        <v>1.9156976744186</v>
      </c>
    </row>
    <row r="25" customFormat="false" ht="16" hidden="false" customHeight="false" outlineLevel="0" collapsed="false">
      <c r="A25" s="6" t="n">
        <v>24</v>
      </c>
      <c r="B25" s="7" t="s">
        <v>31</v>
      </c>
      <c r="C25" s="6" t="n">
        <v>437.894</v>
      </c>
      <c r="D25" s="6" t="n">
        <v>60</v>
      </c>
      <c r="E25" s="6" t="n">
        <f aca="false">(C25*D25)/1000</f>
        <v>26.27364</v>
      </c>
      <c r="F25" s="8" t="n">
        <f aca="false">1000/C25</f>
        <v>2.28365768884707</v>
      </c>
      <c r="G25" s="8" t="n">
        <f aca="false">11-F25</f>
        <v>8.71634231115293</v>
      </c>
    </row>
    <row r="26" customFormat="false" ht="16" hidden="false" customHeight="false" outlineLevel="0" collapsed="false">
      <c r="A26" s="0" t="n">
        <v>25</v>
      </c>
      <c r="B26" s="3" t="s">
        <v>32</v>
      </c>
      <c r="C26" s="0" t="n">
        <v>493.97</v>
      </c>
      <c r="D26" s="0" t="n">
        <v>60</v>
      </c>
      <c r="E26" s="0" t="n">
        <f aca="false">(C26*D26)/1000</f>
        <v>29.6382</v>
      </c>
      <c r="F26" s="2" t="n">
        <f aca="false">1000/C26</f>
        <v>2.02441443812377</v>
      </c>
      <c r="G26" s="2" t="n">
        <f aca="false">11-F26</f>
        <v>8.97558556187623</v>
      </c>
    </row>
    <row r="27" customFormat="false" ht="16" hidden="false" customHeight="false" outlineLevel="0" collapsed="false">
      <c r="A27" s="0" t="n">
        <v>26</v>
      </c>
      <c r="B27" s="3" t="s">
        <v>33</v>
      </c>
      <c r="C27" s="4" t="n">
        <f aca="false">4366.8/3</f>
        <v>1455.6</v>
      </c>
      <c r="D27" s="4" t="n">
        <v>180</v>
      </c>
      <c r="E27" s="4" t="n">
        <f aca="false">(C27*D27)/1000</f>
        <v>262.008</v>
      </c>
      <c r="F27" s="5" t="n">
        <f aca="false">1000/C27</f>
        <v>0.687001923605386</v>
      </c>
      <c r="G27" s="5" t="n">
        <f aca="false">11-F27</f>
        <v>10.3129980763946</v>
      </c>
      <c r="H27" s="0" t="n">
        <v>120</v>
      </c>
    </row>
    <row r="28" customFormat="false" ht="16" hidden="false" customHeight="false" outlineLevel="0" collapsed="false">
      <c r="A28" s="0" t="n">
        <v>27</v>
      </c>
      <c r="B28" s="3" t="s">
        <v>34</v>
      </c>
      <c r="C28" s="0" t="n">
        <v>426.548</v>
      </c>
      <c r="D28" s="0" t="n">
        <v>60</v>
      </c>
      <c r="E28" s="0" t="n">
        <f aca="false">(C28*D28)/1000</f>
        <v>25.59288</v>
      </c>
      <c r="F28" s="2" t="n">
        <f aca="false">1000/C28</f>
        <v>2.34440203681649</v>
      </c>
      <c r="G28" s="2" t="n">
        <f aca="false">11-F28</f>
        <v>8.65559796318351</v>
      </c>
    </row>
    <row r="29" customFormat="false" ht="16" hidden="false" customHeight="false" outlineLevel="0" collapsed="false">
      <c r="A29" s="0" t="n">
        <v>28</v>
      </c>
      <c r="B29" s="3" t="s">
        <v>35</v>
      </c>
      <c r="C29" s="0" t="n">
        <v>165.564</v>
      </c>
      <c r="D29" s="0" t="n">
        <v>60</v>
      </c>
      <c r="E29" s="0" t="n">
        <f aca="false">(C29*D29)/1000</f>
        <v>9.93384</v>
      </c>
      <c r="F29" s="2" t="n">
        <f aca="false">1000/C29</f>
        <v>6.03996037785992</v>
      </c>
      <c r="G29" s="2" t="n">
        <f aca="false">11-F29</f>
        <v>4.96003962214008</v>
      </c>
    </row>
    <row r="30" customFormat="false" ht="16" hidden="false" customHeight="false" outlineLevel="0" collapsed="false">
      <c r="A30" s="0" t="n">
        <v>29</v>
      </c>
      <c r="B30" s="3" t="s">
        <v>36</v>
      </c>
      <c r="C30" s="0" t="n">
        <v>119.786</v>
      </c>
      <c r="D30" s="0" t="n">
        <v>60</v>
      </c>
      <c r="E30" s="0" t="n">
        <f aca="false">(C30*D30)/1000</f>
        <v>7.18716</v>
      </c>
      <c r="F30" s="2" t="n">
        <f aca="false">1000/C30</f>
        <v>8.34822099410616</v>
      </c>
      <c r="G30" s="2" t="n">
        <f aca="false">11-F30</f>
        <v>2.65177900589384</v>
      </c>
    </row>
    <row r="31" customFormat="false" ht="16" hidden="false" customHeight="false" outlineLevel="0" collapsed="false">
      <c r="A31" s="0" t="n">
        <v>30</v>
      </c>
      <c r="B31" s="3" t="s">
        <v>37</v>
      </c>
      <c r="C31" s="0" t="n">
        <v>402.841</v>
      </c>
      <c r="D31" s="0" t="n">
        <v>60</v>
      </c>
      <c r="E31" s="0" t="n">
        <f aca="false">(C31*D31)/1000</f>
        <v>24.17046</v>
      </c>
      <c r="F31" s="2" t="n">
        <f aca="false">1000/C31</f>
        <v>2.48236897435961</v>
      </c>
      <c r="G31" s="2" t="n">
        <f aca="false">11-F31</f>
        <v>8.51763102564039</v>
      </c>
    </row>
    <row r="32" customFormat="false" ht="16" hidden="false" customHeight="false" outlineLevel="0" collapsed="false">
      <c r="A32" s="0" t="n">
        <v>31</v>
      </c>
      <c r="B32" s="3" t="s">
        <v>38</v>
      </c>
      <c r="C32" s="0" t="n">
        <v>142.454</v>
      </c>
      <c r="D32" s="0" t="n">
        <v>60</v>
      </c>
      <c r="E32" s="0" t="n">
        <f aca="false">(C32*D32)/1000</f>
        <v>8.54724</v>
      </c>
      <c r="F32" s="2" t="n">
        <f aca="false">1000/C32</f>
        <v>7.01980990354781</v>
      </c>
      <c r="G32" s="2" t="n">
        <f aca="false">11-F32</f>
        <v>3.98019009645219</v>
      </c>
    </row>
    <row r="33" customFormat="false" ht="16" hidden="false" customHeight="false" outlineLevel="0" collapsed="false">
      <c r="A33" s="0" t="n">
        <v>32</v>
      </c>
      <c r="B33" s="3" t="s">
        <v>39</v>
      </c>
      <c r="C33" s="0" t="n">
        <v>416.265</v>
      </c>
      <c r="D33" s="0" t="n">
        <v>60</v>
      </c>
      <c r="E33" s="0" t="n">
        <f aca="false">(C33*D33)/1000</f>
        <v>24.9759</v>
      </c>
      <c r="F33" s="2" t="n">
        <f aca="false">1000/C33</f>
        <v>2.40231583246249</v>
      </c>
      <c r="G33" s="2" t="n">
        <f aca="false">11-F33</f>
        <v>8.59768416753751</v>
      </c>
    </row>
    <row r="34" customFormat="false" ht="16" hidden="false" customHeight="false" outlineLevel="0" collapsed="false">
      <c r="A34" s="0" t="n">
        <v>33</v>
      </c>
      <c r="B34" s="3" t="s">
        <v>40</v>
      </c>
      <c r="C34" s="0" t="n">
        <v>231.079</v>
      </c>
      <c r="D34" s="0" t="n">
        <v>60</v>
      </c>
      <c r="E34" s="0" t="n">
        <f aca="false">(C34*D34)/1000</f>
        <v>13.86474</v>
      </c>
      <c r="F34" s="2" t="n">
        <f aca="false">1000/C34</f>
        <v>4.3275243531433</v>
      </c>
      <c r="G34" s="2" t="n">
        <f aca="false">11-F34</f>
        <v>6.6724756468567</v>
      </c>
    </row>
    <row r="35" customFormat="false" ht="16" hidden="false" customHeight="false" outlineLevel="0" collapsed="false">
      <c r="A35" s="0" t="n">
        <v>34</v>
      </c>
      <c r="B35" s="3" t="s">
        <v>41</v>
      </c>
      <c r="C35" s="4" t="n">
        <f aca="false">5200.281/3</f>
        <v>1733.427</v>
      </c>
      <c r="D35" s="4" t="n">
        <v>180</v>
      </c>
      <c r="E35" s="4" t="n">
        <f aca="false">(C35*D35)/1000</f>
        <v>312.01686</v>
      </c>
      <c r="F35" s="5" t="n">
        <f aca="false">1000/C35</f>
        <v>0.576891902572188</v>
      </c>
      <c r="G35" s="5" t="n">
        <f aca="false">11-F35</f>
        <v>10.4231080974278</v>
      </c>
      <c r="H35" s="0" t="n">
        <v>120</v>
      </c>
    </row>
    <row r="36" customFormat="false" ht="16" hidden="false" customHeight="false" outlineLevel="0" collapsed="false">
      <c r="A36" s="0" t="n">
        <v>35</v>
      </c>
      <c r="B36" s="3" t="s">
        <v>42</v>
      </c>
      <c r="C36" s="0" t="n">
        <v>357.906</v>
      </c>
      <c r="D36" s="0" t="n">
        <v>60</v>
      </c>
      <c r="E36" s="0" t="n">
        <f aca="false">(C36*D36)/1000</f>
        <v>21.47436</v>
      </c>
      <c r="F36" s="2" t="n">
        <f aca="false">1000/C36</f>
        <v>2.79402971730007</v>
      </c>
      <c r="G36" s="2" t="n">
        <f aca="false">11-F36</f>
        <v>8.20597028269993</v>
      </c>
    </row>
    <row r="37" customFormat="false" ht="16" hidden="false" customHeight="false" outlineLevel="0" collapsed="false">
      <c r="A37" s="0" t="n">
        <v>36</v>
      </c>
      <c r="B37" s="3" t="s">
        <v>43</v>
      </c>
      <c r="C37" s="0" t="n">
        <v>241.142</v>
      </c>
      <c r="D37" s="0" t="n">
        <v>60</v>
      </c>
      <c r="E37" s="0" t="n">
        <f aca="false">(C37*D37)/1000</f>
        <v>14.46852</v>
      </c>
      <c r="F37" s="2" t="n">
        <f aca="false">1000/C37</f>
        <v>4.14693417156696</v>
      </c>
      <c r="G37" s="2" t="n">
        <f aca="false">11-F37</f>
        <v>6.85306582843304</v>
      </c>
    </row>
    <row r="38" customFormat="false" ht="16" hidden="false" customHeight="false" outlineLevel="0" collapsed="false">
      <c r="A38" s="0" t="n">
        <v>37</v>
      </c>
      <c r="B38" s="3" t="s">
        <v>44</v>
      </c>
      <c r="C38" s="0" t="n">
        <v>111.454</v>
      </c>
      <c r="D38" s="0" t="n">
        <v>60</v>
      </c>
      <c r="E38" s="0" t="n">
        <f aca="false">(C38*D38)/1000</f>
        <v>6.68724</v>
      </c>
      <c r="F38" s="2" t="n">
        <f aca="false">1000/C38</f>
        <v>8.97231144687494</v>
      </c>
      <c r="G38" s="2" t="n">
        <f aca="false">11-F38</f>
        <v>2.02768855312506</v>
      </c>
    </row>
    <row r="39" customFormat="false" ht="16" hidden="false" customHeight="false" outlineLevel="0" collapsed="false">
      <c r="A39" s="0" t="n">
        <v>38</v>
      </c>
      <c r="B39" s="3" t="s">
        <v>45</v>
      </c>
      <c r="C39" s="0" t="n">
        <v>447.15</v>
      </c>
      <c r="D39" s="0" t="n">
        <v>60</v>
      </c>
      <c r="E39" s="0" t="n">
        <f aca="false">(C39*D39)/1000</f>
        <v>26.829</v>
      </c>
      <c r="F39" s="2" t="n">
        <f aca="false">1000/C39</f>
        <v>2.23638600022364</v>
      </c>
      <c r="G39" s="2" t="n">
        <f aca="false">11-F39</f>
        <v>8.76361399977636</v>
      </c>
    </row>
    <row r="40" customFormat="false" ht="16" hidden="false" customHeight="false" outlineLevel="0" collapsed="false">
      <c r="A40" s="0" t="n">
        <v>39</v>
      </c>
      <c r="B40" s="3" t="s">
        <v>46</v>
      </c>
      <c r="C40" s="0" t="n">
        <v>172.168</v>
      </c>
      <c r="D40" s="0" t="n">
        <v>60</v>
      </c>
      <c r="E40" s="0" t="n">
        <f aca="false">(C40*D40)/1000</f>
        <v>10.33008</v>
      </c>
      <c r="F40" s="2" t="n">
        <f aca="false">1000/C40</f>
        <v>5.8082802843734</v>
      </c>
      <c r="G40" s="2" t="n">
        <f aca="false">11-F40</f>
        <v>5.1917197156266</v>
      </c>
    </row>
    <row r="41" customFormat="false" ht="16" hidden="false" customHeight="false" outlineLevel="0" collapsed="false">
      <c r="A41" s="0" t="n">
        <v>40</v>
      </c>
      <c r="B41" s="3" t="s">
        <v>47</v>
      </c>
      <c r="C41" s="0" t="n">
        <v>632.485</v>
      </c>
      <c r="D41" s="0" t="n">
        <v>60</v>
      </c>
      <c r="E41" s="0" t="n">
        <f aca="false">(C41*D41)/1000</f>
        <v>37.9491</v>
      </c>
      <c r="F41" s="2" t="n">
        <f aca="false">1000/C41</f>
        <v>1.58106516360072</v>
      </c>
      <c r="G41" s="2" t="n">
        <f aca="false">11-F41</f>
        <v>9.41893483639928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0.609375" defaultRowHeight="16" zeroHeight="false" outlineLevelRow="0" outlineLevelCol="0"/>
  <sheetData>
    <row r="1" customFormat="false" ht="10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customFormat="false" ht="16" hidden="false" customHeight="false" outlineLevel="0" collapsed="false">
      <c r="A2" s="10" t="n">
        <v>1</v>
      </c>
      <c r="B2" s="10" t="s">
        <v>8</v>
      </c>
      <c r="C2" s="10" t="n">
        <v>511.141</v>
      </c>
      <c r="D2" s="10" t="n">
        <v>60</v>
      </c>
      <c r="E2" s="10" t="n">
        <v>30.66846</v>
      </c>
      <c r="F2" s="10" t="n">
        <f aca="false">400/C2</f>
        <v>0.782562932732847</v>
      </c>
      <c r="G2" s="10" t="n">
        <v>0.01</v>
      </c>
      <c r="H2" s="10" t="n">
        <v>0.01</v>
      </c>
      <c r="I2" s="10" t="n">
        <f aca="false">G2*H2*400</f>
        <v>0.04</v>
      </c>
      <c r="J2" s="10" t="n">
        <f aca="false">I2/P$8</f>
        <v>0.476190476190476</v>
      </c>
      <c r="K2" s="10" t="n">
        <f aca="false">5-(F2+J2)</f>
        <v>3.74124659107668</v>
      </c>
    </row>
    <row r="3" customFormat="false" ht="16" hidden="false" customHeight="false" outlineLevel="0" collapsed="false">
      <c r="A3" s="10" t="n">
        <v>2</v>
      </c>
      <c r="B3" s="10" t="s">
        <v>9</v>
      </c>
      <c r="C3" s="10" t="n">
        <v>1195.69433333333</v>
      </c>
      <c r="D3" s="10" t="n">
        <v>180</v>
      </c>
      <c r="E3" s="10" t="n">
        <v>215.22498</v>
      </c>
      <c r="F3" s="10" t="n">
        <f aca="false">400/C3</f>
        <v>0.334533658685902</v>
      </c>
      <c r="G3" s="10" t="n">
        <v>0.01</v>
      </c>
      <c r="H3" s="10" t="n">
        <v>0.01</v>
      </c>
      <c r="I3" s="10" t="n">
        <f aca="false">G3*H3*400</f>
        <v>0.04</v>
      </c>
      <c r="J3" s="10" t="n">
        <f aca="false">I3/P$8</f>
        <v>0.476190476190476</v>
      </c>
      <c r="K3" s="10" t="n">
        <f aca="false">5-(F3+J3)</f>
        <v>4.18927586512362</v>
      </c>
    </row>
    <row r="4" customFormat="false" ht="16" hidden="false" customHeight="false" outlineLevel="0" collapsed="false">
      <c r="A4" s="10" t="n">
        <v>3</v>
      </c>
      <c r="B4" s="10" t="s">
        <v>10</v>
      </c>
      <c r="C4" s="10" t="n">
        <v>198.25</v>
      </c>
      <c r="D4" s="10" t="n">
        <v>60</v>
      </c>
      <c r="E4" s="10" t="n">
        <v>11.895</v>
      </c>
      <c r="F4" s="10" t="n">
        <f aca="false">400/C4</f>
        <v>2.01765447667087</v>
      </c>
      <c r="G4" s="10" t="n">
        <v>0.01</v>
      </c>
      <c r="H4" s="10" t="n">
        <v>0.01</v>
      </c>
      <c r="I4" s="10" t="n">
        <f aca="false">G4*H4*400</f>
        <v>0.04</v>
      </c>
      <c r="J4" s="10" t="n">
        <f aca="false">I4/P$8</f>
        <v>0.476190476190476</v>
      </c>
      <c r="K4" s="10" t="n">
        <f aca="false">5-(F4+J4)</f>
        <v>2.50615504713865</v>
      </c>
    </row>
    <row r="5" customFormat="false" ht="16" hidden="false" customHeight="false" outlineLevel="0" collapsed="false">
      <c r="A5" s="10" t="n">
        <v>4</v>
      </c>
      <c r="B5" s="10" t="s">
        <v>11</v>
      </c>
      <c r="C5" s="10" t="n">
        <v>95.46</v>
      </c>
      <c r="D5" s="10" t="n">
        <v>60</v>
      </c>
      <c r="E5" s="10" t="n">
        <v>5.7276</v>
      </c>
      <c r="F5" s="10" t="n">
        <f aca="false">400/C5</f>
        <v>4.19023674837628</v>
      </c>
      <c r="G5" s="10" t="n">
        <v>0.01</v>
      </c>
      <c r="H5" s="10" t="n">
        <v>0.01</v>
      </c>
      <c r="I5" s="10" t="n">
        <f aca="false">G5*H5*400</f>
        <v>0.04</v>
      </c>
      <c r="J5" s="10" t="n">
        <f aca="false">I5/P$8</f>
        <v>0.476190476190476</v>
      </c>
      <c r="K5" s="10" t="n">
        <f aca="false">5-(F5+J5)</f>
        <v>0.33357277543324</v>
      </c>
    </row>
    <row r="6" customFormat="false" ht="16" hidden="false" customHeight="false" outlineLevel="0" collapsed="false">
      <c r="A6" s="10" t="n">
        <v>5</v>
      </c>
      <c r="B6" s="10" t="s">
        <v>12</v>
      </c>
      <c r="C6" s="10" t="n">
        <v>116.855</v>
      </c>
      <c r="D6" s="10" t="n">
        <v>60</v>
      </c>
      <c r="E6" s="10" t="n">
        <v>7.0113</v>
      </c>
      <c r="F6" s="10" t="n">
        <f aca="false">400/C6</f>
        <v>3.42304565487142</v>
      </c>
      <c r="G6" s="10" t="n">
        <v>0.01</v>
      </c>
      <c r="H6" s="10" t="n">
        <v>0.01</v>
      </c>
      <c r="I6" s="10" t="n">
        <f aca="false">G6*H6*400</f>
        <v>0.04</v>
      </c>
      <c r="J6" s="10" t="n">
        <f aca="false">I6/P$8</f>
        <v>0.476190476190476</v>
      </c>
      <c r="K6" s="10" t="n">
        <f aca="false">5-(F6+J6)</f>
        <v>1.1007638689381</v>
      </c>
      <c r="O6" s="0" t="s">
        <v>54</v>
      </c>
      <c r="P6" s="0" t="n">
        <v>2.52</v>
      </c>
      <c r="Q6" s="0" t="s">
        <v>55</v>
      </c>
    </row>
    <row r="7" customFormat="false" ht="16" hidden="false" customHeight="false" outlineLevel="0" collapsed="false">
      <c r="A7" s="10" t="n">
        <v>6</v>
      </c>
      <c r="B7" s="10" t="s">
        <v>13</v>
      </c>
      <c r="C7" s="10" t="n">
        <v>569.957</v>
      </c>
      <c r="D7" s="10" t="n">
        <v>60</v>
      </c>
      <c r="E7" s="10" t="n">
        <v>34.19742</v>
      </c>
      <c r="F7" s="10" t="n">
        <f aca="false">400/C7</f>
        <v>0.701807329324844</v>
      </c>
      <c r="G7" s="10" t="n">
        <v>0.01</v>
      </c>
      <c r="H7" s="10" t="n">
        <v>0.01</v>
      </c>
      <c r="I7" s="10" t="n">
        <f aca="false">G7*H7*400</f>
        <v>0.04</v>
      </c>
      <c r="J7" s="10" t="n">
        <f aca="false">I7/P$8</f>
        <v>0.476190476190476</v>
      </c>
      <c r="K7" s="10" t="n">
        <f aca="false">5-(F7+J7)</f>
        <v>3.82200219448468</v>
      </c>
      <c r="O7" s="0" t="s">
        <v>56</v>
      </c>
      <c r="P7" s="0" t="n">
        <f aca="false">P6/15</f>
        <v>0.168</v>
      </c>
      <c r="Q7" s="0" t="s">
        <v>55</v>
      </c>
    </row>
    <row r="8" customFormat="false" ht="16" hidden="false" customHeight="false" outlineLevel="0" collapsed="false">
      <c r="A8" s="10" t="n">
        <v>7</v>
      </c>
      <c r="B8" s="10" t="s">
        <v>14</v>
      </c>
      <c r="C8" s="10" t="n">
        <v>123.867</v>
      </c>
      <c r="D8" s="10" t="n">
        <v>60</v>
      </c>
      <c r="E8" s="10" t="n">
        <v>7.43202</v>
      </c>
      <c r="F8" s="10" t="n">
        <f aca="false">400/C8</f>
        <v>3.22927010422469</v>
      </c>
      <c r="G8" s="10" t="n">
        <v>0.01</v>
      </c>
      <c r="H8" s="10" t="n">
        <v>0.01</v>
      </c>
      <c r="I8" s="10" t="n">
        <f aca="false">G8*H8*400</f>
        <v>0.04</v>
      </c>
      <c r="J8" s="10" t="n">
        <f aca="false">I8/P$8</f>
        <v>0.476190476190476</v>
      </c>
      <c r="K8" s="10" t="n">
        <f aca="false">5-(F8+J8)</f>
        <v>1.29453941958483</v>
      </c>
      <c r="O8" s="0" t="s">
        <v>57</v>
      </c>
      <c r="P8" s="0" t="n">
        <f aca="false">P7/2</f>
        <v>0.084</v>
      </c>
      <c r="Q8" s="0" t="s">
        <v>55</v>
      </c>
    </row>
    <row r="9" customFormat="false" ht="16" hidden="false" customHeight="false" outlineLevel="0" collapsed="false">
      <c r="A9" s="10" t="n">
        <v>8</v>
      </c>
      <c r="B9" s="10" t="s">
        <v>15</v>
      </c>
      <c r="C9" s="10" t="n">
        <v>547.917</v>
      </c>
      <c r="D9" s="10" t="n">
        <v>60</v>
      </c>
      <c r="E9" s="10" t="n">
        <v>32.87502</v>
      </c>
      <c r="F9" s="10" t="n">
        <f aca="false">400/C9</f>
        <v>0.730037578684363</v>
      </c>
      <c r="G9" s="10" t="n">
        <v>0.01</v>
      </c>
      <c r="H9" s="10" t="n">
        <v>0.01</v>
      </c>
      <c r="I9" s="10" t="n">
        <f aca="false">G9*H9*400</f>
        <v>0.04</v>
      </c>
      <c r="J9" s="10" t="n">
        <f aca="false">I9/P$8</f>
        <v>0.476190476190476</v>
      </c>
      <c r="K9" s="10" t="n">
        <f aca="false">5-(F9+J9)</f>
        <v>3.79377194512516</v>
      </c>
    </row>
    <row r="10" customFormat="false" ht="16" hidden="false" customHeight="false" outlineLevel="0" collapsed="false">
      <c r="A10" s="11" t="n">
        <v>9</v>
      </c>
      <c r="B10" s="11" t="s">
        <v>16</v>
      </c>
      <c r="C10" s="11" t="n">
        <v>369.859</v>
      </c>
      <c r="D10" s="11" t="n">
        <v>60</v>
      </c>
      <c r="E10" s="11" t="n">
        <v>22.19154</v>
      </c>
      <c r="F10" s="11" t="n">
        <f aca="false">400/C10</f>
        <v>1.08149321768566</v>
      </c>
      <c r="G10" s="11" t="n">
        <v>0.01</v>
      </c>
      <c r="H10" s="11" t="n">
        <v>0.01</v>
      </c>
      <c r="I10" s="11" t="n">
        <f aca="false">G10*H10*400</f>
        <v>0.04</v>
      </c>
      <c r="J10" s="11" t="n">
        <f aca="false">I10/P$8</f>
        <v>0.476190476190476</v>
      </c>
      <c r="K10" s="11" t="n">
        <f aca="false">5-(F10+J10)</f>
        <v>3.44231630612387</v>
      </c>
    </row>
    <row r="11" customFormat="false" ht="16" hidden="false" customHeight="false" outlineLevel="0" collapsed="false">
      <c r="A11" s="11" t="n">
        <v>10</v>
      </c>
      <c r="B11" s="11" t="s">
        <v>17</v>
      </c>
      <c r="C11" s="11" t="n">
        <v>905.037</v>
      </c>
      <c r="D11" s="11" t="n">
        <v>180</v>
      </c>
      <c r="E11" s="11" t="n">
        <v>162.90666</v>
      </c>
      <c r="F11" s="11" t="n">
        <f aca="false">400/C11</f>
        <v>0.441970880748522</v>
      </c>
      <c r="G11" s="11" t="n">
        <v>0.01</v>
      </c>
      <c r="H11" s="11" t="n">
        <v>0.01</v>
      </c>
      <c r="I11" s="11" t="n">
        <f aca="false">G11*H11*400</f>
        <v>0.04</v>
      </c>
      <c r="J11" s="11" t="n">
        <f aca="false">I11/P$8</f>
        <v>0.476190476190476</v>
      </c>
      <c r="K11" s="11" t="n">
        <f aca="false">5-(F11+J11)</f>
        <v>4.081838643061</v>
      </c>
    </row>
    <row r="12" customFormat="false" ht="16" hidden="false" customHeight="false" outlineLevel="0" collapsed="false">
      <c r="A12" s="11" t="n">
        <v>11</v>
      </c>
      <c r="B12" s="11" t="s">
        <v>18</v>
      </c>
      <c r="C12" s="11" t="n">
        <v>287.953</v>
      </c>
      <c r="D12" s="11" t="n">
        <v>60</v>
      </c>
      <c r="E12" s="11" t="n">
        <v>17.27718</v>
      </c>
      <c r="F12" s="11" t="n">
        <f aca="false">400/C12</f>
        <v>1.38911558483503</v>
      </c>
      <c r="G12" s="11" t="n">
        <v>0.01</v>
      </c>
      <c r="H12" s="11" t="n">
        <v>0.01</v>
      </c>
      <c r="I12" s="11" t="n">
        <f aca="false">G12*H12*400</f>
        <v>0.04</v>
      </c>
      <c r="J12" s="11" t="n">
        <f aca="false">I12/P$8</f>
        <v>0.476190476190476</v>
      </c>
      <c r="K12" s="11" t="n">
        <f aca="false">5-(F12+J12)</f>
        <v>3.1346939389745</v>
      </c>
    </row>
    <row r="13" customFormat="false" ht="16" hidden="false" customHeight="false" outlineLevel="0" collapsed="false">
      <c r="A13" s="11" t="n">
        <v>12</v>
      </c>
      <c r="B13" s="11" t="s">
        <v>19</v>
      </c>
      <c r="C13" s="11" t="n">
        <v>126.274</v>
      </c>
      <c r="D13" s="11" t="n">
        <v>60</v>
      </c>
      <c r="E13" s="11" t="n">
        <v>7.57644</v>
      </c>
      <c r="F13" s="11" t="n">
        <f aca="false">400/C13</f>
        <v>3.16771465226412</v>
      </c>
      <c r="G13" s="11" t="n">
        <v>0.01</v>
      </c>
      <c r="H13" s="11" t="n">
        <v>0.01</v>
      </c>
      <c r="I13" s="11" t="n">
        <f aca="false">G13*H13*400</f>
        <v>0.04</v>
      </c>
      <c r="J13" s="11" t="n">
        <f aca="false">I13/P$8</f>
        <v>0.476190476190476</v>
      </c>
      <c r="K13" s="11" t="n">
        <f aca="false">5-(F13+J13)</f>
        <v>1.3560948715454</v>
      </c>
    </row>
    <row r="14" customFormat="false" ht="16" hidden="false" customHeight="false" outlineLevel="0" collapsed="false">
      <c r="A14" s="11" t="n">
        <v>13</v>
      </c>
      <c r="B14" s="11" t="s">
        <v>20</v>
      </c>
      <c r="C14" s="11" t="n">
        <v>87.719</v>
      </c>
      <c r="D14" s="11" t="n">
        <v>60</v>
      </c>
      <c r="E14" s="11" t="n">
        <v>5.26314</v>
      </c>
      <c r="F14" s="11" t="n">
        <f aca="false">400/C14</f>
        <v>4.56001550405271</v>
      </c>
      <c r="G14" s="11" t="n">
        <v>0.01</v>
      </c>
      <c r="H14" s="11" t="n">
        <v>0.01</v>
      </c>
      <c r="I14" s="11" t="n">
        <f aca="false">G14*H14*400</f>
        <v>0.04</v>
      </c>
      <c r="J14" s="11" t="n">
        <f aca="false">I14/P$8</f>
        <v>0.476190476190476</v>
      </c>
      <c r="K14" s="11" t="n">
        <f aca="false">5-(F14+J14)</f>
        <v>-0.0362059802431904</v>
      </c>
    </row>
    <row r="15" customFormat="false" ht="16" hidden="false" customHeight="false" outlineLevel="0" collapsed="false">
      <c r="A15" s="11" t="n">
        <v>14</v>
      </c>
      <c r="B15" s="11" t="s">
        <v>21</v>
      </c>
      <c r="C15" s="11" t="n">
        <v>580.949</v>
      </c>
      <c r="D15" s="11" t="n">
        <v>60</v>
      </c>
      <c r="E15" s="11" t="n">
        <v>34.85694</v>
      </c>
      <c r="F15" s="11" t="n">
        <f aca="false">400/C15</f>
        <v>0.688528597174623</v>
      </c>
      <c r="G15" s="11" t="n">
        <v>0.01</v>
      </c>
      <c r="H15" s="11" t="n">
        <v>0.01</v>
      </c>
      <c r="I15" s="11" t="n">
        <f aca="false">G15*H15*400</f>
        <v>0.04</v>
      </c>
      <c r="J15" s="11" t="n">
        <f aca="false">I15/P$8</f>
        <v>0.476190476190476</v>
      </c>
      <c r="K15" s="11" t="n">
        <f aca="false">5-(F15+J15)</f>
        <v>3.8352809266349</v>
      </c>
    </row>
    <row r="16" customFormat="false" ht="16" hidden="false" customHeight="false" outlineLevel="0" collapsed="false">
      <c r="A16" s="11" t="n">
        <v>15</v>
      </c>
      <c r="B16" s="11" t="s">
        <v>22</v>
      </c>
      <c r="C16" s="11" t="n">
        <v>146.944</v>
      </c>
      <c r="D16" s="11" t="n">
        <v>60</v>
      </c>
      <c r="E16" s="11" t="n">
        <v>8.81664</v>
      </c>
      <c r="F16" s="11" t="n">
        <f aca="false">400/C16</f>
        <v>2.72212543554007</v>
      </c>
      <c r="G16" s="11" t="n">
        <v>0.01</v>
      </c>
      <c r="H16" s="11" t="n">
        <v>0.01</v>
      </c>
      <c r="I16" s="11" t="n">
        <f aca="false">G16*H16*400</f>
        <v>0.04</v>
      </c>
      <c r="J16" s="11" t="n">
        <f aca="false">I16/P$8</f>
        <v>0.476190476190476</v>
      </c>
      <c r="K16" s="11" t="n">
        <f aca="false">5-(F16+J16)</f>
        <v>1.80168408826945</v>
      </c>
    </row>
    <row r="17" customFormat="false" ht="16" hidden="false" customHeight="false" outlineLevel="0" collapsed="false">
      <c r="A17" s="11" t="n">
        <v>16</v>
      </c>
      <c r="B17" s="11" t="s">
        <v>23</v>
      </c>
      <c r="C17" s="11" t="n">
        <v>562.408</v>
      </c>
      <c r="D17" s="11" t="n">
        <v>60</v>
      </c>
      <c r="E17" s="11" t="n">
        <v>33.74448</v>
      </c>
      <c r="F17" s="11" t="n">
        <f aca="false">400/C17</f>
        <v>0.711227436309583</v>
      </c>
      <c r="G17" s="11" t="n">
        <v>0.01</v>
      </c>
      <c r="H17" s="11" t="n">
        <v>0.01</v>
      </c>
      <c r="I17" s="11" t="n">
        <f aca="false">G17*H17*400</f>
        <v>0.04</v>
      </c>
      <c r="J17" s="11" t="n">
        <f aca="false">I17/P$8</f>
        <v>0.476190476190476</v>
      </c>
      <c r="K17" s="11" t="n">
        <f aca="false">5-(F17+J17)</f>
        <v>3.81258208749994</v>
      </c>
    </row>
    <row r="18" customFormat="false" ht="16" hidden="false" customHeight="false" outlineLevel="0" collapsed="false">
      <c r="A18" s="12" t="n">
        <v>17</v>
      </c>
      <c r="B18" s="12" t="s">
        <v>24</v>
      </c>
      <c r="C18" s="12" t="n">
        <v>671.255</v>
      </c>
      <c r="D18" s="12" t="n">
        <v>60</v>
      </c>
      <c r="E18" s="12" t="n">
        <v>40.2753</v>
      </c>
      <c r="F18" s="12" t="n">
        <f aca="false">400/C18</f>
        <v>0.595898727011344</v>
      </c>
      <c r="G18" s="12" t="n">
        <v>0.01</v>
      </c>
      <c r="H18" s="12" t="n">
        <v>0.01</v>
      </c>
      <c r="I18" s="12" t="n">
        <f aca="false">G18*H18*400</f>
        <v>0.04</v>
      </c>
      <c r="J18" s="12" t="n">
        <f aca="false">I18/P$8</f>
        <v>0.476190476190476</v>
      </c>
      <c r="K18" s="12" t="n">
        <f aca="false">5-(F18+J18)</f>
        <v>3.92791079679818</v>
      </c>
    </row>
    <row r="19" customFormat="false" ht="16" hidden="false" customHeight="false" outlineLevel="0" collapsed="false">
      <c r="A19" s="12" t="n">
        <v>18</v>
      </c>
      <c r="B19" s="12" t="s">
        <v>25</v>
      </c>
      <c r="C19" s="12" t="n">
        <v>1193.282</v>
      </c>
      <c r="D19" s="12" t="n">
        <v>180</v>
      </c>
      <c r="E19" s="12" t="n">
        <v>214.79076</v>
      </c>
      <c r="F19" s="12" t="n">
        <f aca="false">400/C19</f>
        <v>0.335209950372167</v>
      </c>
      <c r="G19" s="12" t="n">
        <v>0.01</v>
      </c>
      <c r="H19" s="12" t="n">
        <v>0.01</v>
      </c>
      <c r="I19" s="12" t="n">
        <f aca="false">G19*H19*400</f>
        <v>0.04</v>
      </c>
      <c r="J19" s="12" t="n">
        <f aca="false">I19/P$8</f>
        <v>0.476190476190476</v>
      </c>
      <c r="K19" s="12" t="n">
        <f aca="false">5-(F19+J19)</f>
        <v>4.18859957343736</v>
      </c>
    </row>
    <row r="20" customFormat="false" ht="16" hidden="false" customHeight="false" outlineLevel="0" collapsed="false">
      <c r="A20" s="12" t="n">
        <v>19</v>
      </c>
      <c r="B20" s="12" t="s">
        <v>26</v>
      </c>
      <c r="C20" s="12" t="n">
        <v>407.142</v>
      </c>
      <c r="D20" s="12" t="n">
        <v>60</v>
      </c>
      <c r="E20" s="12" t="n">
        <v>24.42852</v>
      </c>
      <c r="F20" s="12" t="n">
        <f aca="false">400/C20</f>
        <v>0.982458208683948</v>
      </c>
      <c r="G20" s="12" t="n">
        <v>0.01</v>
      </c>
      <c r="H20" s="12" t="n">
        <v>0.01</v>
      </c>
      <c r="I20" s="12" t="n">
        <f aca="false">G20*H20*400</f>
        <v>0.04</v>
      </c>
      <c r="J20" s="12" t="n">
        <f aca="false">I20/P$8</f>
        <v>0.476190476190476</v>
      </c>
      <c r="K20" s="12" t="n">
        <f aca="false">5-(F20+J20)</f>
        <v>3.54135131512558</v>
      </c>
    </row>
    <row r="21" customFormat="false" ht="16" hidden="false" customHeight="false" outlineLevel="0" collapsed="false">
      <c r="A21" s="12" t="n">
        <v>20</v>
      </c>
      <c r="B21" s="12" t="s">
        <v>27</v>
      </c>
      <c r="C21" s="12" t="n">
        <v>168.597</v>
      </c>
      <c r="D21" s="12" t="n">
        <v>60</v>
      </c>
      <c r="E21" s="12" t="n">
        <v>10.11582</v>
      </c>
      <c r="F21" s="12" t="n">
        <f aca="false">400/C21</f>
        <v>2.37252145649092</v>
      </c>
      <c r="G21" s="12" t="n">
        <v>0.01</v>
      </c>
      <c r="H21" s="12" t="n">
        <v>0.01</v>
      </c>
      <c r="I21" s="12" t="n">
        <f aca="false">G21*H21*400</f>
        <v>0.04</v>
      </c>
      <c r="J21" s="12" t="n">
        <f aca="false">I21/P$8</f>
        <v>0.476190476190476</v>
      </c>
      <c r="K21" s="12" t="n">
        <f aca="false">5-(F21+J21)</f>
        <v>2.1512880673186</v>
      </c>
    </row>
    <row r="22" customFormat="false" ht="16" hidden="false" customHeight="false" outlineLevel="0" collapsed="false">
      <c r="A22" s="12" t="n">
        <v>21</v>
      </c>
      <c r="B22" s="12" t="s">
        <v>28</v>
      </c>
      <c r="C22" s="12" t="n">
        <v>122.182</v>
      </c>
      <c r="D22" s="12" t="n">
        <v>60</v>
      </c>
      <c r="E22" s="12" t="n">
        <v>7.33092</v>
      </c>
      <c r="F22" s="12" t="n">
        <f aca="false">400/C22</f>
        <v>3.27380465207641</v>
      </c>
      <c r="G22" s="12" t="n">
        <v>0.01</v>
      </c>
      <c r="H22" s="12" t="n">
        <v>0.01</v>
      </c>
      <c r="I22" s="12" t="n">
        <f aca="false">G22*H22*400</f>
        <v>0.04</v>
      </c>
      <c r="J22" s="12" t="n">
        <f aca="false">I22/P$8</f>
        <v>0.476190476190476</v>
      </c>
      <c r="K22" s="12" t="n">
        <f aca="false">5-(F22+J22)</f>
        <v>1.25000487173311</v>
      </c>
    </row>
    <row r="23" customFormat="false" ht="16" hidden="false" customHeight="false" outlineLevel="0" collapsed="false">
      <c r="A23" s="12" t="n">
        <v>22</v>
      </c>
      <c r="B23" s="12" t="s">
        <v>29</v>
      </c>
      <c r="C23" s="12" t="n">
        <v>634.336</v>
      </c>
      <c r="D23" s="12" t="n">
        <v>60</v>
      </c>
      <c r="E23" s="12" t="n">
        <v>38.06016</v>
      </c>
      <c r="F23" s="12" t="n">
        <f aca="false">400/C23</f>
        <v>0.630580638652071</v>
      </c>
      <c r="G23" s="12" t="n">
        <v>0.01</v>
      </c>
      <c r="H23" s="12" t="n">
        <v>0.01</v>
      </c>
      <c r="I23" s="12" t="n">
        <f aca="false">G23*H23*400</f>
        <v>0.04</v>
      </c>
      <c r="J23" s="12" t="n">
        <f aca="false">I23/P$8</f>
        <v>0.476190476190476</v>
      </c>
      <c r="K23" s="12" t="n">
        <f aca="false">5-(F23+J23)</f>
        <v>3.89322888515745</v>
      </c>
    </row>
    <row r="24" customFormat="false" ht="16" hidden="false" customHeight="false" outlineLevel="0" collapsed="false">
      <c r="A24" s="12" t="n">
        <v>23</v>
      </c>
      <c r="B24" s="12" t="s">
        <v>30</v>
      </c>
      <c r="C24" s="12" t="n">
        <v>110.08</v>
      </c>
      <c r="D24" s="12" t="n">
        <v>60</v>
      </c>
      <c r="E24" s="12" t="n">
        <v>6.6048</v>
      </c>
      <c r="F24" s="12" t="n">
        <f aca="false">400/C24</f>
        <v>3.63372093023256</v>
      </c>
      <c r="G24" s="12" t="n">
        <v>0.01</v>
      </c>
      <c r="H24" s="12" t="n">
        <v>0.01</v>
      </c>
      <c r="I24" s="12" t="n">
        <f aca="false">G24*H24*400</f>
        <v>0.04</v>
      </c>
      <c r="J24" s="12" t="n">
        <f aca="false">I24/P$8</f>
        <v>0.476190476190476</v>
      </c>
      <c r="K24" s="12" t="n">
        <f aca="false">5-(F24+J24)</f>
        <v>0.890088593576966</v>
      </c>
    </row>
    <row r="25" customFormat="false" ht="16" hidden="false" customHeight="false" outlineLevel="0" collapsed="false">
      <c r="A25" s="12" t="n">
        <v>24</v>
      </c>
      <c r="B25" s="12" t="s">
        <v>31</v>
      </c>
      <c r="C25" s="12" t="n">
        <v>437.894</v>
      </c>
      <c r="D25" s="12" t="n">
        <v>60</v>
      </c>
      <c r="E25" s="12" t="n">
        <v>26.27364</v>
      </c>
      <c r="F25" s="12" t="n">
        <f aca="false">400/C25</f>
        <v>0.913463075538829</v>
      </c>
      <c r="G25" s="12" t="n">
        <v>0.01</v>
      </c>
      <c r="H25" s="12" t="n">
        <v>0.01</v>
      </c>
      <c r="I25" s="12" t="n">
        <f aca="false">G25*H25*400</f>
        <v>0.04</v>
      </c>
      <c r="J25" s="12" t="n">
        <f aca="false">I25/P$8</f>
        <v>0.476190476190476</v>
      </c>
      <c r="K25" s="12" t="n">
        <f aca="false">5-(F25+J25)</f>
        <v>3.61034644827069</v>
      </c>
    </row>
    <row r="26" customFormat="false" ht="16" hidden="false" customHeight="false" outlineLevel="0" collapsed="false">
      <c r="A26" s="13" t="n">
        <v>25</v>
      </c>
      <c r="B26" s="13" t="s">
        <v>32</v>
      </c>
      <c r="C26" s="13" t="n">
        <v>493.97</v>
      </c>
      <c r="D26" s="13" t="n">
        <v>60</v>
      </c>
      <c r="E26" s="13" t="n">
        <v>29.6382</v>
      </c>
      <c r="F26" s="13" t="n">
        <f aca="false">400/C26</f>
        <v>0.809765775249509</v>
      </c>
      <c r="G26" s="13" t="n">
        <v>0.01</v>
      </c>
      <c r="H26" s="13" t="n">
        <v>0.01</v>
      </c>
      <c r="I26" s="13" t="n">
        <f aca="false">G26*H26*400</f>
        <v>0.04</v>
      </c>
      <c r="J26" s="13" t="n">
        <f aca="false">I26/P$8</f>
        <v>0.476190476190476</v>
      </c>
      <c r="K26" s="13" t="n">
        <f aca="false">5-(F26+J26)</f>
        <v>3.71404374856001</v>
      </c>
    </row>
    <row r="27" customFormat="false" ht="16" hidden="false" customHeight="false" outlineLevel="0" collapsed="false">
      <c r="A27" s="13" t="n">
        <v>26</v>
      </c>
      <c r="B27" s="13" t="s">
        <v>33</v>
      </c>
      <c r="C27" s="13" t="n">
        <v>1455.6</v>
      </c>
      <c r="D27" s="13" t="n">
        <v>180</v>
      </c>
      <c r="E27" s="13" t="n">
        <v>262.008</v>
      </c>
      <c r="F27" s="13" t="n">
        <f aca="false">400/C27</f>
        <v>0.274800769442154</v>
      </c>
      <c r="G27" s="13" t="n">
        <v>0.01</v>
      </c>
      <c r="H27" s="13" t="n">
        <v>0.01</v>
      </c>
      <c r="I27" s="13" t="n">
        <f aca="false">G27*H27*400</f>
        <v>0.04</v>
      </c>
      <c r="J27" s="13" t="n">
        <f aca="false">I27/P$8</f>
        <v>0.476190476190476</v>
      </c>
      <c r="K27" s="13" t="n">
        <f aca="false">5-(F27+J27)</f>
        <v>4.24900875436737</v>
      </c>
    </row>
    <row r="28" customFormat="false" ht="16" hidden="false" customHeight="false" outlineLevel="0" collapsed="false">
      <c r="A28" s="13" t="n">
        <v>27</v>
      </c>
      <c r="B28" s="13" t="s">
        <v>34</v>
      </c>
      <c r="C28" s="13" t="n">
        <v>426.548</v>
      </c>
      <c r="D28" s="13" t="n">
        <v>60</v>
      </c>
      <c r="E28" s="13" t="n">
        <v>25.59288</v>
      </c>
      <c r="F28" s="13" t="n">
        <f aca="false">400/C28</f>
        <v>0.937760814726596</v>
      </c>
      <c r="G28" s="13" t="n">
        <v>0.01</v>
      </c>
      <c r="H28" s="13" t="n">
        <v>0.01</v>
      </c>
      <c r="I28" s="13" t="n">
        <f aca="false">G28*H28*400</f>
        <v>0.04</v>
      </c>
      <c r="J28" s="13" t="n">
        <f aca="false">I28/P$8</f>
        <v>0.476190476190476</v>
      </c>
      <c r="K28" s="13" t="n">
        <f aca="false">5-(F28+J28)</f>
        <v>3.58604870908293</v>
      </c>
    </row>
    <row r="29" customFormat="false" ht="16" hidden="false" customHeight="false" outlineLevel="0" collapsed="false">
      <c r="A29" s="13" t="n">
        <v>28</v>
      </c>
      <c r="B29" s="13" t="s">
        <v>35</v>
      </c>
      <c r="C29" s="13" t="n">
        <v>165.564</v>
      </c>
      <c r="D29" s="13" t="n">
        <v>60</v>
      </c>
      <c r="E29" s="13" t="n">
        <v>9.93384</v>
      </c>
      <c r="F29" s="13" t="n">
        <f aca="false">400/C29</f>
        <v>2.41598415114397</v>
      </c>
      <c r="G29" s="13" t="n">
        <v>0.01</v>
      </c>
      <c r="H29" s="13" t="n">
        <v>0.01</v>
      </c>
      <c r="I29" s="13" t="n">
        <f aca="false">G29*H29*400</f>
        <v>0.04</v>
      </c>
      <c r="J29" s="13" t="n">
        <f aca="false">I29/P$8</f>
        <v>0.476190476190476</v>
      </c>
      <c r="K29" s="13" t="n">
        <f aca="false">5-(F29+J29)</f>
        <v>2.10782537266555</v>
      </c>
    </row>
    <row r="30" customFormat="false" ht="16" hidden="false" customHeight="false" outlineLevel="0" collapsed="false">
      <c r="A30" s="13" t="n">
        <v>29</v>
      </c>
      <c r="B30" s="13" t="s">
        <v>36</v>
      </c>
      <c r="C30" s="13" t="n">
        <v>119.786</v>
      </c>
      <c r="D30" s="13" t="n">
        <v>60</v>
      </c>
      <c r="E30" s="13" t="n">
        <v>7.18716</v>
      </c>
      <c r="F30" s="13" t="n">
        <f aca="false">400/C30</f>
        <v>3.33928839764246</v>
      </c>
      <c r="G30" s="13" t="n">
        <v>0.01</v>
      </c>
      <c r="H30" s="13" t="n">
        <v>0.01</v>
      </c>
      <c r="I30" s="13" t="n">
        <f aca="false">G30*H30*400</f>
        <v>0.04</v>
      </c>
      <c r="J30" s="13" t="n">
        <f aca="false">I30/P$8</f>
        <v>0.476190476190476</v>
      </c>
      <c r="K30" s="13" t="n">
        <f aca="false">5-(F30+J30)</f>
        <v>1.18452112616706</v>
      </c>
    </row>
    <row r="31" customFormat="false" ht="16" hidden="false" customHeight="false" outlineLevel="0" collapsed="false">
      <c r="A31" s="13" t="n">
        <v>30</v>
      </c>
      <c r="B31" s="13" t="s">
        <v>37</v>
      </c>
      <c r="C31" s="13" t="n">
        <v>402.841</v>
      </c>
      <c r="D31" s="13" t="n">
        <v>60</v>
      </c>
      <c r="E31" s="13" t="n">
        <v>24.17046</v>
      </c>
      <c r="F31" s="13" t="n">
        <f aca="false">400/C31</f>
        <v>0.992947589743844</v>
      </c>
      <c r="G31" s="13" t="n">
        <v>0.01</v>
      </c>
      <c r="H31" s="13" t="n">
        <v>0.01</v>
      </c>
      <c r="I31" s="13" t="n">
        <f aca="false">G31*H31*400</f>
        <v>0.04</v>
      </c>
      <c r="J31" s="13" t="n">
        <f aca="false">I31/P$8</f>
        <v>0.476190476190476</v>
      </c>
      <c r="K31" s="13" t="n">
        <f aca="false">5-(F31+J31)</f>
        <v>3.53086193406568</v>
      </c>
    </row>
    <row r="32" customFormat="false" ht="16" hidden="false" customHeight="false" outlineLevel="0" collapsed="false">
      <c r="A32" s="13" t="n">
        <v>31</v>
      </c>
      <c r="B32" s="13" t="s">
        <v>38</v>
      </c>
      <c r="C32" s="13" t="n">
        <v>142.454</v>
      </c>
      <c r="D32" s="13" t="n">
        <v>60</v>
      </c>
      <c r="E32" s="13" t="n">
        <v>8.54724</v>
      </c>
      <c r="F32" s="13" t="n">
        <f aca="false">400/C32</f>
        <v>2.80792396141912</v>
      </c>
      <c r="G32" s="13" t="n">
        <v>0.01</v>
      </c>
      <c r="H32" s="13" t="n">
        <v>0.01</v>
      </c>
      <c r="I32" s="13" t="n">
        <f aca="false">G32*H32*400</f>
        <v>0.04</v>
      </c>
      <c r="J32" s="13" t="n">
        <f aca="false">I32/P$8</f>
        <v>0.476190476190476</v>
      </c>
      <c r="K32" s="13" t="n">
        <f aca="false">5-(F32+J32)</f>
        <v>1.7158855623904</v>
      </c>
    </row>
    <row r="33" customFormat="false" ht="16" hidden="false" customHeight="false" outlineLevel="0" collapsed="false">
      <c r="A33" s="13" t="n">
        <v>32</v>
      </c>
      <c r="B33" s="13" t="s">
        <v>39</v>
      </c>
      <c r="C33" s="13" t="n">
        <v>416.265</v>
      </c>
      <c r="D33" s="13" t="n">
        <v>60</v>
      </c>
      <c r="E33" s="13" t="n">
        <v>24.9759</v>
      </c>
      <c r="F33" s="13" t="n">
        <f aca="false">400/C33</f>
        <v>0.960926332984998</v>
      </c>
      <c r="G33" s="13" t="n">
        <v>0.01</v>
      </c>
      <c r="H33" s="13" t="n">
        <v>0.01</v>
      </c>
      <c r="I33" s="13" t="n">
        <f aca="false">G33*H33*400</f>
        <v>0.04</v>
      </c>
      <c r="J33" s="13" t="n">
        <f aca="false">I33/P$8</f>
        <v>0.476190476190476</v>
      </c>
      <c r="K33" s="13" t="n">
        <f aca="false">5-(F33+J33)</f>
        <v>3.56288319082453</v>
      </c>
    </row>
    <row r="34" customFormat="false" ht="16" hidden="false" customHeight="false" outlineLevel="0" collapsed="false">
      <c r="A34" s="14" t="n">
        <v>33</v>
      </c>
      <c r="B34" s="14" t="s">
        <v>40</v>
      </c>
      <c r="C34" s="14" t="n">
        <v>231.079</v>
      </c>
      <c r="D34" s="14" t="n">
        <v>60</v>
      </c>
      <c r="E34" s="14" t="n">
        <v>13.86474</v>
      </c>
      <c r="F34" s="14" t="n">
        <f aca="false">400/C34</f>
        <v>1.73100974125732</v>
      </c>
      <c r="G34" s="14" t="n">
        <v>0.01</v>
      </c>
      <c r="H34" s="14" t="n">
        <v>0.01</v>
      </c>
      <c r="I34" s="14" t="n">
        <f aca="false">G34*H34*400</f>
        <v>0.04</v>
      </c>
      <c r="J34" s="14" t="n">
        <f aca="false">I34/P$8</f>
        <v>0.476190476190476</v>
      </c>
      <c r="K34" s="14" t="n">
        <f aca="false">5-(F34+J34)</f>
        <v>2.7927997825522</v>
      </c>
    </row>
    <row r="35" customFormat="false" ht="16" hidden="false" customHeight="false" outlineLevel="0" collapsed="false">
      <c r="A35" s="14" t="n">
        <v>34</v>
      </c>
      <c r="B35" s="14" t="s">
        <v>41</v>
      </c>
      <c r="C35" s="14" t="n">
        <v>1733.427</v>
      </c>
      <c r="D35" s="14" t="n">
        <v>180</v>
      </c>
      <c r="E35" s="14" t="n">
        <v>312.01686</v>
      </c>
      <c r="F35" s="14" t="n">
        <f aca="false">400/C35</f>
        <v>0.230756761028875</v>
      </c>
      <c r="G35" s="14" t="n">
        <v>0.01</v>
      </c>
      <c r="H35" s="14" t="n">
        <v>0.01</v>
      </c>
      <c r="I35" s="14" t="n">
        <f aca="false">G35*H35*400</f>
        <v>0.04</v>
      </c>
      <c r="J35" s="14" t="n">
        <f aca="false">I35/P$8</f>
        <v>0.476190476190476</v>
      </c>
      <c r="K35" s="14" t="n">
        <f aca="false">5-(F35+J35)</f>
        <v>4.29305276278065</v>
      </c>
    </row>
    <row r="36" customFormat="false" ht="16" hidden="false" customHeight="false" outlineLevel="0" collapsed="false">
      <c r="A36" s="14" t="n">
        <v>35</v>
      </c>
      <c r="B36" s="14" t="s">
        <v>42</v>
      </c>
      <c r="C36" s="14" t="n">
        <v>357.906</v>
      </c>
      <c r="D36" s="14" t="n">
        <v>60</v>
      </c>
      <c r="E36" s="14" t="n">
        <v>21.47436</v>
      </c>
      <c r="F36" s="14" t="n">
        <f aca="false">400/C36</f>
        <v>1.11761188692003</v>
      </c>
      <c r="G36" s="14" t="n">
        <v>0.01</v>
      </c>
      <c r="H36" s="14" t="n">
        <v>0.01</v>
      </c>
      <c r="I36" s="14" t="n">
        <f aca="false">G36*H36*400</f>
        <v>0.04</v>
      </c>
      <c r="J36" s="14" t="n">
        <f aca="false">I36/P$8</f>
        <v>0.476190476190476</v>
      </c>
      <c r="K36" s="14" t="n">
        <f aca="false">5-(F36+J36)</f>
        <v>3.40619763688949</v>
      </c>
    </row>
    <row r="37" customFormat="false" ht="16" hidden="false" customHeight="false" outlineLevel="0" collapsed="false">
      <c r="A37" s="14" t="n">
        <v>36</v>
      </c>
      <c r="B37" s="14" t="s">
        <v>43</v>
      </c>
      <c r="C37" s="14" t="n">
        <v>241.142</v>
      </c>
      <c r="D37" s="14" t="n">
        <v>60</v>
      </c>
      <c r="E37" s="14" t="n">
        <v>14.46852</v>
      </c>
      <c r="F37" s="14" t="n">
        <f aca="false">400/C37</f>
        <v>1.65877366862678</v>
      </c>
      <c r="G37" s="14" t="n">
        <v>0.01</v>
      </c>
      <c r="H37" s="14" t="n">
        <v>0.01</v>
      </c>
      <c r="I37" s="14" t="n">
        <f aca="false">G37*H37*400</f>
        <v>0.04</v>
      </c>
      <c r="J37" s="14" t="n">
        <f aca="false">I37/P$8</f>
        <v>0.476190476190476</v>
      </c>
      <c r="K37" s="14" t="n">
        <f aca="false">5-(F37+J37)</f>
        <v>2.86503585518274</v>
      </c>
    </row>
    <row r="38" customFormat="false" ht="16" hidden="false" customHeight="false" outlineLevel="0" collapsed="false">
      <c r="A38" s="14" t="n">
        <v>37</v>
      </c>
      <c r="B38" s="14" t="s">
        <v>44</v>
      </c>
      <c r="C38" s="14" t="n">
        <v>111.454</v>
      </c>
      <c r="D38" s="14" t="n">
        <v>60</v>
      </c>
      <c r="E38" s="14" t="n">
        <v>6.68724</v>
      </c>
      <c r="F38" s="14" t="n">
        <f aca="false">400/C38</f>
        <v>3.58892457874998</v>
      </c>
      <c r="G38" s="14" t="n">
        <v>0.01</v>
      </c>
      <c r="H38" s="14" t="n">
        <v>0.01</v>
      </c>
      <c r="I38" s="14" t="n">
        <f aca="false">G38*H38*400</f>
        <v>0.04</v>
      </c>
      <c r="J38" s="14" t="n">
        <f aca="false">I38/P$8</f>
        <v>0.476190476190476</v>
      </c>
      <c r="K38" s="14" t="n">
        <f aca="false">5-(F38+J38)</f>
        <v>0.934884945059546</v>
      </c>
    </row>
    <row r="39" customFormat="false" ht="16" hidden="false" customHeight="false" outlineLevel="0" collapsed="false">
      <c r="A39" s="14" t="n">
        <v>38</v>
      </c>
      <c r="B39" s="14" t="s">
        <v>45</v>
      </c>
      <c r="C39" s="14" t="n">
        <v>447.15</v>
      </c>
      <c r="D39" s="14" t="n">
        <v>60</v>
      </c>
      <c r="E39" s="14" t="n">
        <v>26.829</v>
      </c>
      <c r="F39" s="14" t="n">
        <f aca="false">400/C39</f>
        <v>0.894554400089456</v>
      </c>
      <c r="G39" s="14" t="n">
        <v>0.01</v>
      </c>
      <c r="H39" s="14" t="n">
        <v>0.01</v>
      </c>
      <c r="I39" s="14" t="n">
        <f aca="false">G39*H39*400</f>
        <v>0.04</v>
      </c>
      <c r="J39" s="14" t="n">
        <f aca="false">I39/P$8</f>
        <v>0.476190476190476</v>
      </c>
      <c r="K39" s="14" t="n">
        <f aca="false">5-(F39+J39)</f>
        <v>3.62925512372007</v>
      </c>
    </row>
    <row r="40" customFormat="false" ht="16" hidden="false" customHeight="false" outlineLevel="0" collapsed="false">
      <c r="A40" s="14" t="n">
        <v>39</v>
      </c>
      <c r="B40" s="14" t="s">
        <v>46</v>
      </c>
      <c r="C40" s="14" t="n">
        <v>172.168</v>
      </c>
      <c r="D40" s="14" t="n">
        <v>60</v>
      </c>
      <c r="E40" s="14" t="n">
        <v>10.33008</v>
      </c>
      <c r="F40" s="14" t="n">
        <f aca="false">400/C40</f>
        <v>2.32331211374936</v>
      </c>
      <c r="G40" s="14" t="n">
        <v>0.01</v>
      </c>
      <c r="H40" s="14" t="n">
        <v>0.01</v>
      </c>
      <c r="I40" s="14" t="n">
        <f aca="false">G40*H40*400</f>
        <v>0.04</v>
      </c>
      <c r="J40" s="14" t="n">
        <f aca="false">I40/P$8</f>
        <v>0.476190476190476</v>
      </c>
      <c r="K40" s="14" t="n">
        <f aca="false">5-(F40+J40)</f>
        <v>2.20049741006016</v>
      </c>
    </row>
    <row r="41" customFormat="false" ht="16" hidden="false" customHeight="false" outlineLevel="0" collapsed="false">
      <c r="A41" s="14" t="n">
        <v>40</v>
      </c>
      <c r="B41" s="14" t="s">
        <v>47</v>
      </c>
      <c r="C41" s="14" t="n">
        <v>632.485</v>
      </c>
      <c r="D41" s="14" t="n">
        <v>60</v>
      </c>
      <c r="E41" s="14" t="n">
        <v>37.9491</v>
      </c>
      <c r="F41" s="14" t="n">
        <f aca="false">400/C41</f>
        <v>0.632426065440287</v>
      </c>
      <c r="G41" s="14" t="n">
        <v>0.01</v>
      </c>
      <c r="H41" s="14" t="n">
        <v>0.01</v>
      </c>
      <c r="I41" s="14" t="n">
        <f aca="false">G41*H41*400</f>
        <v>0.04</v>
      </c>
      <c r="J41" s="14" t="n">
        <f aca="false">I41/P$8</f>
        <v>0.476190476190476</v>
      </c>
      <c r="K41" s="14" t="n">
        <f aca="false">5-(F41+J41)</f>
        <v>3.89138345836924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2021-06-28T18:06:23Z</dcterms:created>
  <dc:creator>Microsoft Office User</dc:creator>
  <dc:description/>
  <dc:language>en-GB</dc:language>
  <cp:lastModifiedBy>Mohamed Elzek</cp:lastModifiedBy>
  <dcterms:modified xsi:type="dcterms:W3CDTF">2021-07-28T10:21:03Z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