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ss18_ic_ac_uk/Documents/e-Mobility White Paper/e-Mobility Project Shared Documents/Charge Up Project/Data/Other/Electricity Mix Profiles/"/>
    </mc:Choice>
  </mc:AlternateContent>
  <xr:revisionPtr revIDLastSave="64" documentId="13_ncr:40009_{58465F82-8628-9149-B8C9-C4B2E6FEC3E5}" xr6:coauthVersionLast="47" xr6:coauthVersionMax="47" xr10:uidLastSave="{F18EBA64-109E-E046-BC98-A990E94BE03D}"/>
  <bookViews>
    <workbookView xWindow="10060" yWindow="2660" windowWidth="26840" windowHeight="15940" activeTab="3" xr2:uid="{00000000-000D-0000-FFFF-FFFF00000000}"/>
  </bookViews>
  <sheets>
    <sheet name="Values from graph (MW)" sheetId="1" r:id="rId1"/>
    <sheet name="Load per source (MW)" sheetId="2" r:id="rId2"/>
    <sheet name="Energy mix (%) &amp; EF" sheetId="3" r:id="rId3"/>
    <sheet name="Assumed Inputs" sheetId="5" r:id="rId4"/>
    <sheet name="EF_half_hr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H2" i="3" s="1"/>
  <c r="A1" i="2"/>
  <c r="B1" i="2"/>
  <c r="C1" i="2"/>
  <c r="D1" i="2"/>
  <c r="E1" i="2"/>
  <c r="F1" i="2"/>
  <c r="G1" i="2"/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C10" i="3"/>
  <c r="B34" i="3"/>
  <c r="G42" i="3"/>
  <c r="H42" i="3" s="1"/>
  <c r="D45" i="3"/>
  <c r="E45" i="3"/>
  <c r="G2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1" i="3"/>
  <c r="A1" i="4" s="1"/>
  <c r="C3" i="2"/>
  <c r="C3" i="3" s="1"/>
  <c r="D3" i="2"/>
  <c r="D3" i="3" s="1"/>
  <c r="E3" i="2"/>
  <c r="F3" i="2"/>
  <c r="F3" i="3" s="1"/>
  <c r="G3" i="2"/>
  <c r="G3" i="3" s="1"/>
  <c r="H3" i="3" s="1"/>
  <c r="C4" i="2"/>
  <c r="C4" i="3" s="1"/>
  <c r="D4" i="2"/>
  <c r="D4" i="3" s="1"/>
  <c r="E4" i="2"/>
  <c r="E4" i="3" s="1"/>
  <c r="F4" i="2"/>
  <c r="F4" i="3" s="1"/>
  <c r="G4" i="2"/>
  <c r="G4" i="3" s="1"/>
  <c r="C5" i="2"/>
  <c r="C5" i="3" s="1"/>
  <c r="D5" i="2"/>
  <c r="D5" i="3" s="1"/>
  <c r="E5" i="2"/>
  <c r="E5" i="3" s="1"/>
  <c r="F5" i="2"/>
  <c r="F5" i="3" s="1"/>
  <c r="G5" i="2"/>
  <c r="G5" i="3" s="1"/>
  <c r="H5" i="3" s="1"/>
  <c r="C6" i="2"/>
  <c r="D6" i="2"/>
  <c r="D6" i="3" s="1"/>
  <c r="E6" i="2"/>
  <c r="C6" i="3" s="1"/>
  <c r="F6" i="2"/>
  <c r="G6" i="2"/>
  <c r="G6" i="3" s="1"/>
  <c r="C7" i="2"/>
  <c r="C7" i="3" s="1"/>
  <c r="D7" i="2"/>
  <c r="E7" i="2"/>
  <c r="F7" i="2"/>
  <c r="F7" i="3" s="1"/>
  <c r="G7" i="2"/>
  <c r="G7" i="3" s="1"/>
  <c r="C8" i="2"/>
  <c r="C8" i="3" s="1"/>
  <c r="D8" i="2"/>
  <c r="D8" i="3" s="1"/>
  <c r="E8" i="2"/>
  <c r="F8" i="2"/>
  <c r="G8" i="2"/>
  <c r="C9" i="2"/>
  <c r="C9" i="3" s="1"/>
  <c r="D9" i="2"/>
  <c r="G9" i="3" s="1"/>
  <c r="E9" i="2"/>
  <c r="E9" i="3" s="1"/>
  <c r="F9" i="2"/>
  <c r="F9" i="3" s="1"/>
  <c r="G9" i="2"/>
  <c r="C10" i="2"/>
  <c r="D10" i="2"/>
  <c r="D10" i="3" s="1"/>
  <c r="E10" i="2"/>
  <c r="E10" i="3" s="1"/>
  <c r="F10" i="2"/>
  <c r="G10" i="2"/>
  <c r="G10" i="3" s="1"/>
  <c r="H10" i="3" s="1"/>
  <c r="C11" i="2"/>
  <c r="C11" i="3" s="1"/>
  <c r="D11" i="2"/>
  <c r="D11" i="3" s="1"/>
  <c r="E11" i="2"/>
  <c r="F11" i="2"/>
  <c r="F11" i="3" s="1"/>
  <c r="G11" i="2"/>
  <c r="G11" i="3" s="1"/>
  <c r="H11" i="3" s="1"/>
  <c r="C12" i="2"/>
  <c r="C12" i="3" s="1"/>
  <c r="D12" i="2"/>
  <c r="D12" i="3" s="1"/>
  <c r="E12" i="2"/>
  <c r="B12" i="3" s="1"/>
  <c r="F12" i="2"/>
  <c r="F12" i="3" s="1"/>
  <c r="G12" i="2"/>
  <c r="G12" i="3" s="1"/>
  <c r="C13" i="2"/>
  <c r="C13" i="3" s="1"/>
  <c r="D13" i="2"/>
  <c r="E13" i="2"/>
  <c r="E13" i="3" s="1"/>
  <c r="F13" i="2"/>
  <c r="F13" i="3" s="1"/>
  <c r="G13" i="2"/>
  <c r="C14" i="2"/>
  <c r="D14" i="2"/>
  <c r="D14" i="3" s="1"/>
  <c r="E14" i="2"/>
  <c r="C14" i="3" s="1"/>
  <c r="F14" i="2"/>
  <c r="G14" i="2"/>
  <c r="G14" i="3" s="1"/>
  <c r="C15" i="2"/>
  <c r="D15" i="2"/>
  <c r="E15" i="2"/>
  <c r="F15" i="2"/>
  <c r="G15" i="2"/>
  <c r="C16" i="2"/>
  <c r="C16" i="3" s="1"/>
  <c r="D16" i="2"/>
  <c r="E16" i="2"/>
  <c r="F16" i="2"/>
  <c r="G16" i="2"/>
  <c r="C17" i="2"/>
  <c r="D17" i="2"/>
  <c r="E17" i="2"/>
  <c r="F17" i="2"/>
  <c r="G17" i="2"/>
  <c r="C18" i="2"/>
  <c r="C18" i="3" s="1"/>
  <c r="D18" i="2"/>
  <c r="E18" i="2"/>
  <c r="F18" i="2"/>
  <c r="G18" i="2"/>
  <c r="C19" i="2"/>
  <c r="C19" i="3" s="1"/>
  <c r="D19" i="2"/>
  <c r="D19" i="3" s="1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C22" i="3" s="1"/>
  <c r="F22" i="2"/>
  <c r="G22" i="2"/>
  <c r="C23" i="2"/>
  <c r="D23" i="2"/>
  <c r="E23" i="2"/>
  <c r="E23" i="3" s="1"/>
  <c r="F23" i="2"/>
  <c r="G23" i="2"/>
  <c r="C24" i="2"/>
  <c r="C24" i="3" s="1"/>
  <c r="D24" i="2"/>
  <c r="E24" i="2"/>
  <c r="F24" i="2"/>
  <c r="F24" i="3" s="1"/>
  <c r="G24" i="2"/>
  <c r="C25" i="2"/>
  <c r="D25" i="2"/>
  <c r="E25" i="2"/>
  <c r="F25" i="2"/>
  <c r="G25" i="2"/>
  <c r="C26" i="2"/>
  <c r="C26" i="3" s="1"/>
  <c r="D26" i="2"/>
  <c r="E26" i="2"/>
  <c r="F26" i="2"/>
  <c r="G26" i="2"/>
  <c r="C27" i="2"/>
  <c r="C27" i="3" s="1"/>
  <c r="D27" i="2"/>
  <c r="D27" i="3" s="1"/>
  <c r="E27" i="2"/>
  <c r="E27" i="3" s="1"/>
  <c r="F27" i="2"/>
  <c r="G27" i="2"/>
  <c r="G27" i="3" s="1"/>
  <c r="H27" i="3" s="1"/>
  <c r="C28" i="2"/>
  <c r="D28" i="2"/>
  <c r="E28" i="2"/>
  <c r="F28" i="2"/>
  <c r="G28" i="2"/>
  <c r="C29" i="2"/>
  <c r="D29" i="2"/>
  <c r="E29" i="2"/>
  <c r="F29" i="2"/>
  <c r="G29" i="2"/>
  <c r="C30" i="2"/>
  <c r="C30" i="3" s="1"/>
  <c r="D30" i="2"/>
  <c r="E30" i="2"/>
  <c r="F30" i="2"/>
  <c r="G30" i="2"/>
  <c r="C31" i="2"/>
  <c r="D31" i="2"/>
  <c r="E31" i="2"/>
  <c r="E31" i="3" s="1"/>
  <c r="F31" i="2"/>
  <c r="G31" i="2"/>
  <c r="C32" i="2"/>
  <c r="C32" i="3" s="1"/>
  <c r="D32" i="2"/>
  <c r="E32" i="2"/>
  <c r="F32" i="2"/>
  <c r="F32" i="3" s="1"/>
  <c r="G32" i="2"/>
  <c r="C33" i="2"/>
  <c r="D33" i="2"/>
  <c r="E33" i="2"/>
  <c r="F33" i="2"/>
  <c r="G33" i="2"/>
  <c r="C34" i="2"/>
  <c r="C34" i="3" s="1"/>
  <c r="D34" i="2"/>
  <c r="E34" i="2"/>
  <c r="F34" i="2"/>
  <c r="G34" i="2"/>
  <c r="C35" i="2"/>
  <c r="C35" i="3" s="1"/>
  <c r="D35" i="2"/>
  <c r="D35" i="3" s="1"/>
  <c r="E35" i="2"/>
  <c r="E35" i="3" s="1"/>
  <c r="F35" i="2"/>
  <c r="G35" i="2"/>
  <c r="G35" i="3" s="1"/>
  <c r="H35" i="3" s="1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C38" i="3" s="1"/>
  <c r="F38" i="2"/>
  <c r="G38" i="2"/>
  <c r="C39" i="2"/>
  <c r="C39" i="3" s="1"/>
  <c r="D39" i="2"/>
  <c r="E39" i="2"/>
  <c r="E39" i="3" s="1"/>
  <c r="F39" i="2"/>
  <c r="F39" i="3" s="1"/>
  <c r="G39" i="2"/>
  <c r="G39" i="3" s="1"/>
  <c r="C40" i="2"/>
  <c r="B40" i="3" s="1"/>
  <c r="D40" i="2"/>
  <c r="D40" i="3" s="1"/>
  <c r="E40" i="2"/>
  <c r="E40" i="3" s="1"/>
  <c r="F40" i="2"/>
  <c r="F40" i="3" s="1"/>
  <c r="G40" i="2"/>
  <c r="G40" i="3" s="1"/>
  <c r="H40" i="3" s="1"/>
  <c r="C41" i="2"/>
  <c r="D41" i="2"/>
  <c r="C41" i="3" s="1"/>
  <c r="E41" i="2"/>
  <c r="F41" i="2"/>
  <c r="E41" i="3" s="1"/>
  <c r="G41" i="2"/>
  <c r="G41" i="3" s="1"/>
  <c r="C42" i="2"/>
  <c r="C42" i="3" s="1"/>
  <c r="D42" i="2"/>
  <c r="D42" i="3" s="1"/>
  <c r="E42" i="2"/>
  <c r="F42" i="2"/>
  <c r="G42" i="2"/>
  <c r="C43" i="2"/>
  <c r="C43" i="3" s="1"/>
  <c r="D43" i="2"/>
  <c r="D43" i="3" s="1"/>
  <c r="E43" i="2"/>
  <c r="E43" i="3" s="1"/>
  <c r="F43" i="2"/>
  <c r="F43" i="3" s="1"/>
  <c r="G43" i="2"/>
  <c r="G43" i="3" s="1"/>
  <c r="H43" i="3" s="1"/>
  <c r="C44" i="2"/>
  <c r="D44" i="2"/>
  <c r="D44" i="3" s="1"/>
  <c r="E44" i="2"/>
  <c r="E44" i="3" s="1"/>
  <c r="F44" i="2"/>
  <c r="B44" i="3" s="1"/>
  <c r="G44" i="2"/>
  <c r="G44" i="3" s="1"/>
  <c r="C45" i="2"/>
  <c r="D45" i="2"/>
  <c r="E45" i="2"/>
  <c r="C45" i="3" s="1"/>
  <c r="F45" i="2"/>
  <c r="F45" i="3" s="1"/>
  <c r="G45" i="2"/>
  <c r="G45" i="3" s="1"/>
  <c r="H45" i="3" s="1"/>
  <c r="C46" i="2"/>
  <c r="C46" i="3" s="1"/>
  <c r="D46" i="2"/>
  <c r="D46" i="3" s="1"/>
  <c r="E46" i="2"/>
  <c r="E46" i="3" s="1"/>
  <c r="F46" i="2"/>
  <c r="G46" i="2"/>
  <c r="C47" i="2"/>
  <c r="C47" i="3" s="1"/>
  <c r="D47" i="2"/>
  <c r="E47" i="2"/>
  <c r="E47" i="3" s="1"/>
  <c r="F47" i="2"/>
  <c r="F47" i="3" s="1"/>
  <c r="G47" i="2"/>
  <c r="G47" i="3" s="1"/>
  <c r="C48" i="2"/>
  <c r="C48" i="3" s="1"/>
  <c r="D48" i="2"/>
  <c r="D48" i="3" s="1"/>
  <c r="E48" i="2"/>
  <c r="E48" i="3" s="1"/>
  <c r="F48" i="2"/>
  <c r="F48" i="3" s="1"/>
  <c r="G48" i="2"/>
  <c r="G48" i="3" s="1"/>
  <c r="H48" i="3" s="1"/>
  <c r="C49" i="2"/>
  <c r="D49" i="2"/>
  <c r="C49" i="3" s="1"/>
  <c r="E49" i="2"/>
  <c r="D49" i="3" s="1"/>
  <c r="F49" i="2"/>
  <c r="E49" i="3" s="1"/>
  <c r="G49" i="2"/>
  <c r="G49" i="3" s="1"/>
  <c r="D2" i="2"/>
  <c r="D2" i="3" s="1"/>
  <c r="E2" i="2"/>
  <c r="E2" i="3" s="1"/>
  <c r="F2" i="2"/>
  <c r="G2" i="2"/>
  <c r="C2" i="2"/>
  <c r="C2" i="3" s="1"/>
  <c r="A39" i="2"/>
  <c r="B39" i="2"/>
  <c r="B39" i="3" s="1"/>
  <c r="A40" i="2"/>
  <c r="B40" i="2"/>
  <c r="A41" i="2"/>
  <c r="B41" i="2"/>
  <c r="B41" i="3" s="1"/>
  <c r="A42" i="2"/>
  <c r="B42" i="2"/>
  <c r="E42" i="3" s="1"/>
  <c r="A43" i="2"/>
  <c r="B43" i="2"/>
  <c r="B43" i="3" s="1"/>
  <c r="A44" i="2"/>
  <c r="B44" i="2"/>
  <c r="A45" i="2"/>
  <c r="B45" i="2"/>
  <c r="B45" i="3" s="1"/>
  <c r="A46" i="2"/>
  <c r="B46" i="2"/>
  <c r="B46" i="3" s="1"/>
  <c r="A47" i="2"/>
  <c r="B47" i="2"/>
  <c r="B47" i="3" s="1"/>
  <c r="A48" i="2"/>
  <c r="B48" i="2"/>
  <c r="A49" i="2"/>
  <c r="B49" i="2"/>
  <c r="B49" i="3" s="1"/>
  <c r="A2" i="2"/>
  <c r="B2" i="2"/>
  <c r="F2" i="3" s="1"/>
  <c r="A3" i="2"/>
  <c r="B3" i="2"/>
  <c r="B3" i="3" s="1"/>
  <c r="A4" i="2"/>
  <c r="B4" i="2"/>
  <c r="B4" i="3" s="1"/>
  <c r="A5" i="2"/>
  <c r="B5" i="2"/>
  <c r="B5" i="3" s="1"/>
  <c r="A6" i="2"/>
  <c r="B6" i="2"/>
  <c r="F6" i="3" s="1"/>
  <c r="A7" i="2"/>
  <c r="B7" i="2"/>
  <c r="E7" i="3" s="1"/>
  <c r="A8" i="2"/>
  <c r="B8" i="2"/>
  <c r="A9" i="2"/>
  <c r="B9" i="2"/>
  <c r="B9" i="3" s="1"/>
  <c r="A10" i="2"/>
  <c r="B10" i="2"/>
  <c r="F10" i="3" s="1"/>
  <c r="A11" i="2"/>
  <c r="B11" i="2"/>
  <c r="B11" i="3" s="1"/>
  <c r="A12" i="2"/>
  <c r="B12" i="2"/>
  <c r="A13" i="2"/>
  <c r="B13" i="2"/>
  <c r="B13" i="3" s="1"/>
  <c r="A14" i="2"/>
  <c r="B14" i="2"/>
  <c r="B14" i="3" s="1"/>
  <c r="A15" i="2"/>
  <c r="B15" i="2"/>
  <c r="G15" i="3" s="1"/>
  <c r="A16" i="2"/>
  <c r="B16" i="2"/>
  <c r="A17" i="2"/>
  <c r="B17" i="2"/>
  <c r="A18" i="2"/>
  <c r="B18" i="2"/>
  <c r="E18" i="3" s="1"/>
  <c r="A19" i="2"/>
  <c r="B19" i="2"/>
  <c r="G19" i="3" s="1"/>
  <c r="A20" i="2"/>
  <c r="B20" i="2"/>
  <c r="A21" i="2"/>
  <c r="B21" i="2"/>
  <c r="A22" i="2"/>
  <c r="B22" i="2"/>
  <c r="A23" i="2"/>
  <c r="B23" i="2"/>
  <c r="F23" i="3" s="1"/>
  <c r="A24" i="2"/>
  <c r="B24" i="2"/>
  <c r="A25" i="2"/>
  <c r="B25" i="2"/>
  <c r="A26" i="2"/>
  <c r="B26" i="2"/>
  <c r="E26" i="3" s="1"/>
  <c r="A27" i="2"/>
  <c r="B27" i="2"/>
  <c r="F27" i="3" s="1"/>
  <c r="A28" i="2"/>
  <c r="B28" i="2"/>
  <c r="A29" i="2"/>
  <c r="B29" i="2"/>
  <c r="A30" i="2"/>
  <c r="B30" i="2"/>
  <c r="B30" i="3" s="1"/>
  <c r="A31" i="2"/>
  <c r="B31" i="2"/>
  <c r="F31" i="3" s="1"/>
  <c r="A32" i="2"/>
  <c r="B32" i="2"/>
  <c r="A33" i="2"/>
  <c r="B33" i="2"/>
  <c r="A34" i="2"/>
  <c r="B34" i="2"/>
  <c r="E34" i="3" s="1"/>
  <c r="A35" i="2"/>
  <c r="B35" i="2"/>
  <c r="F35" i="3" s="1"/>
  <c r="A36" i="2"/>
  <c r="B36" i="2"/>
  <c r="A37" i="2"/>
  <c r="B37" i="2"/>
  <c r="A38" i="2"/>
  <c r="B38" i="2"/>
  <c r="B38" i="3" s="1"/>
  <c r="G1" i="3"/>
  <c r="F1" i="3"/>
  <c r="E1" i="3"/>
  <c r="D1" i="3"/>
  <c r="C1" i="3"/>
  <c r="B1" i="3"/>
  <c r="B2" i="4" l="1"/>
  <c r="B45" i="4"/>
  <c r="B5" i="4"/>
  <c r="B40" i="4"/>
  <c r="B42" i="4"/>
  <c r="H14" i="3"/>
  <c r="H6" i="3"/>
  <c r="B48" i="4"/>
  <c r="B3" i="4"/>
  <c r="H49" i="3"/>
  <c r="B10" i="4"/>
  <c r="B43" i="4"/>
  <c r="B11" i="4"/>
  <c r="H44" i="3"/>
  <c r="H12" i="3"/>
  <c r="H4" i="3"/>
  <c r="G8" i="3"/>
  <c r="H8" i="3" s="1"/>
  <c r="E22" i="3"/>
  <c r="D47" i="3"/>
  <c r="H47" i="3" s="1"/>
  <c r="F44" i="3"/>
  <c r="B42" i="3"/>
  <c r="G24" i="3"/>
  <c r="D13" i="3"/>
  <c r="D9" i="3"/>
  <c r="H9" i="3" s="1"/>
  <c r="B16" i="3"/>
  <c r="B35" i="3"/>
  <c r="E14" i="3"/>
  <c r="E6" i="3"/>
  <c r="H19" i="3"/>
  <c r="G46" i="3"/>
  <c r="H46" i="3" s="1"/>
  <c r="G31" i="3"/>
  <c r="G23" i="3"/>
  <c r="D15" i="3"/>
  <c r="H15" i="3" s="1"/>
  <c r="D39" i="3"/>
  <c r="H39" i="3" s="1"/>
  <c r="B19" i="3"/>
  <c r="F14" i="3"/>
  <c r="B8" i="3"/>
  <c r="B36" i="3"/>
  <c r="B32" i="3"/>
  <c r="B28" i="3"/>
  <c r="B24" i="3"/>
  <c r="D20" i="3"/>
  <c r="C37" i="3"/>
  <c r="C29" i="3"/>
  <c r="C21" i="3"/>
  <c r="F49" i="3"/>
  <c r="F41" i="3"/>
  <c r="B18" i="3"/>
  <c r="C44" i="3"/>
  <c r="C40" i="3"/>
  <c r="G16" i="3"/>
  <c r="E3" i="3"/>
  <c r="F46" i="3"/>
  <c r="F42" i="3"/>
  <c r="D41" i="3"/>
  <c r="H41" i="3" s="1"/>
  <c r="G32" i="3"/>
  <c r="B22" i="3"/>
  <c r="F16" i="3"/>
  <c r="B10" i="3"/>
  <c r="F8" i="3"/>
  <c r="D7" i="3"/>
  <c r="H7" i="3" s="1"/>
  <c r="B6" i="3"/>
  <c r="E38" i="3"/>
  <c r="B27" i="3"/>
  <c r="E19" i="3"/>
  <c r="E15" i="3"/>
  <c r="G13" i="3"/>
  <c r="E12" i="3"/>
  <c r="E8" i="3"/>
  <c r="E11" i="3"/>
  <c r="B15" i="3"/>
  <c r="B7" i="3"/>
  <c r="B48" i="3"/>
  <c r="E30" i="3"/>
  <c r="G37" i="3"/>
  <c r="C33" i="3"/>
  <c r="D29" i="3"/>
  <c r="C25" i="3"/>
  <c r="D21" i="3"/>
  <c r="C17" i="3"/>
  <c r="F36" i="3"/>
  <c r="G28" i="3"/>
  <c r="G20" i="3"/>
  <c r="B26" i="3"/>
  <c r="B19" i="4"/>
  <c r="B27" i="4"/>
  <c r="B35" i="4"/>
  <c r="H20" i="3"/>
  <c r="H23" i="3"/>
  <c r="H24" i="3"/>
  <c r="F28" i="3"/>
  <c r="F20" i="3"/>
  <c r="E36" i="3"/>
  <c r="E20" i="3"/>
  <c r="D36" i="3"/>
  <c r="D38" i="3"/>
  <c r="B37" i="3"/>
  <c r="D34" i="3"/>
  <c r="B33" i="3"/>
  <c r="D30" i="3"/>
  <c r="B29" i="3"/>
  <c r="D26" i="3"/>
  <c r="B25" i="3"/>
  <c r="D22" i="3"/>
  <c r="B21" i="3"/>
  <c r="F19" i="3"/>
  <c r="D18" i="3"/>
  <c r="B17" i="3"/>
  <c r="F15" i="3"/>
  <c r="E32" i="3"/>
  <c r="G29" i="3"/>
  <c r="H29" i="3" s="1"/>
  <c r="E28" i="3"/>
  <c r="C23" i="3"/>
  <c r="G17" i="3"/>
  <c r="E16" i="3"/>
  <c r="C15" i="3"/>
  <c r="G36" i="3"/>
  <c r="D23" i="3"/>
  <c r="G21" i="3"/>
  <c r="D32" i="3"/>
  <c r="F29" i="3"/>
  <c r="D28" i="3"/>
  <c r="H28" i="3" s="1"/>
  <c r="F25" i="3"/>
  <c r="D24" i="3"/>
  <c r="F21" i="3"/>
  <c r="F17" i="3"/>
  <c r="G38" i="3"/>
  <c r="E37" i="3"/>
  <c r="C36" i="3"/>
  <c r="G34" i="3"/>
  <c r="H34" i="3" s="1"/>
  <c r="E33" i="3"/>
  <c r="G30" i="3"/>
  <c r="H30" i="3" s="1"/>
  <c r="E29" i="3"/>
  <c r="C28" i="3"/>
  <c r="G26" i="3"/>
  <c r="H26" i="3" s="1"/>
  <c r="E25" i="3"/>
  <c r="G22" i="3"/>
  <c r="H22" i="3" s="1"/>
  <c r="E21" i="3"/>
  <c r="C20" i="3"/>
  <c r="G18" i="3"/>
  <c r="H18" i="3" s="1"/>
  <c r="E17" i="3"/>
  <c r="G33" i="3"/>
  <c r="E24" i="3"/>
  <c r="F37" i="3"/>
  <c r="F33" i="3"/>
  <c r="B31" i="3"/>
  <c r="B23" i="3"/>
  <c r="D16" i="3"/>
  <c r="H16" i="3" s="1"/>
  <c r="F38" i="3"/>
  <c r="D37" i="3"/>
  <c r="H37" i="3" s="1"/>
  <c r="F34" i="3"/>
  <c r="D33" i="3"/>
  <c r="F30" i="3"/>
  <c r="F26" i="3"/>
  <c r="D25" i="3"/>
  <c r="F22" i="3"/>
  <c r="B20" i="3"/>
  <c r="F18" i="3"/>
  <c r="D17" i="3"/>
  <c r="D31" i="3"/>
  <c r="H31" i="3" s="1"/>
  <c r="C31" i="3"/>
  <c r="G25" i="3"/>
  <c r="H25" i="3" s="1"/>
  <c r="B39" i="4" l="1"/>
  <c r="B15" i="4"/>
  <c r="B7" i="4"/>
  <c r="B47" i="4"/>
  <c r="B9" i="4"/>
  <c r="B41" i="4"/>
  <c r="B8" i="4"/>
  <c r="B6" i="4"/>
  <c r="B12" i="4"/>
  <c r="H21" i="3"/>
  <c r="B21" i="4" s="1"/>
  <c r="B14" i="4"/>
  <c r="H13" i="3"/>
  <c r="B4" i="4"/>
  <c r="H32" i="3"/>
  <c r="B32" i="4" s="1"/>
  <c r="B46" i="4"/>
  <c r="B44" i="4"/>
  <c r="B49" i="4"/>
  <c r="B37" i="4"/>
  <c r="B31" i="4"/>
  <c r="B28" i="4"/>
  <c r="B25" i="4"/>
  <c r="B34" i="4"/>
  <c r="H17" i="3"/>
  <c r="B24" i="4"/>
  <c r="B22" i="4"/>
  <c r="H36" i="3"/>
  <c r="B23" i="4"/>
  <c r="H38" i="3"/>
  <c r="H33" i="3"/>
  <c r="B18" i="4"/>
  <c r="B30" i="4"/>
  <c r="B16" i="4"/>
  <c r="B26" i="4"/>
  <c r="B29" i="4"/>
  <c r="B20" i="4"/>
  <c r="B13" i="4" l="1"/>
  <c r="B36" i="4"/>
  <c r="B17" i="4"/>
  <c r="B33" i="4"/>
  <c r="B38" i="4"/>
</calcChain>
</file>

<file path=xl/sharedStrings.xml><?xml version="1.0" encoding="utf-8"?>
<sst xmlns="http://schemas.openxmlformats.org/spreadsheetml/2006/main" count="12" uniqueCount="12">
  <si>
    <t>Solar</t>
  </si>
  <si>
    <t>Wind</t>
  </si>
  <si>
    <t>Geothermal</t>
  </si>
  <si>
    <t>UETC Gross Imp</t>
  </si>
  <si>
    <t>Hydro</t>
  </si>
  <si>
    <t>Hour</t>
  </si>
  <si>
    <t>Average emissions factor (kgCO2/MWh)</t>
  </si>
  <si>
    <t>Network efficiency</t>
  </si>
  <si>
    <t>Thermal EF (kgCO2/MWh)</t>
  </si>
  <si>
    <t>Geothermal EF (kgCO2/MWh)</t>
  </si>
  <si>
    <t>AEF_30_mins</t>
  </si>
  <si>
    <t>Thermal (fossil fuel)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</si>
</sst>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'Load per source (MW)'!$B$1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'Load per source (MW)'!$A$2:$A$49</c:f>
              <c:numCache>
                <c:formatCode>0.0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'Load per source (MW)'!$B$2:$B$49</c:f>
              <c:numCache>
                <c:formatCode>0.0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2.4011799410027299</c:v>
                </c:pt>
                <c:pt idx="14">
                  <c:v>12.339233038348</c:v>
                </c:pt>
                <c:pt idx="15">
                  <c:v>18.935103244837499</c:v>
                </c:pt>
                <c:pt idx="16">
                  <c:v>25.530973451327501</c:v>
                </c:pt>
                <c:pt idx="17">
                  <c:v>32.126843657816998</c:v>
                </c:pt>
                <c:pt idx="18">
                  <c:v>38.722713864306499</c:v>
                </c:pt>
                <c:pt idx="19">
                  <c:v>45.318584070796497</c:v>
                </c:pt>
                <c:pt idx="20">
                  <c:v>45.247787610619497</c:v>
                </c:pt>
                <c:pt idx="21">
                  <c:v>38.510324483775499</c:v>
                </c:pt>
                <c:pt idx="22">
                  <c:v>51.772861356931998</c:v>
                </c:pt>
                <c:pt idx="23">
                  <c:v>51.702064896754997</c:v>
                </c:pt>
                <c:pt idx="24">
                  <c:v>51.631268436577997</c:v>
                </c:pt>
                <c:pt idx="25">
                  <c:v>44.890855457227097</c:v>
                </c:pt>
                <c:pt idx="26">
                  <c:v>51.486725663716697</c:v>
                </c:pt>
                <c:pt idx="27">
                  <c:v>44.749262536873097</c:v>
                </c:pt>
                <c:pt idx="28">
                  <c:v>38.011799410029198</c:v>
                </c:pt>
                <c:pt idx="29">
                  <c:v>37.941002949852098</c:v>
                </c:pt>
                <c:pt idx="30">
                  <c:v>31.203539823008601</c:v>
                </c:pt>
                <c:pt idx="31">
                  <c:v>31.132743362831601</c:v>
                </c:pt>
                <c:pt idx="32">
                  <c:v>31.061946902654601</c:v>
                </c:pt>
                <c:pt idx="33">
                  <c:v>24.3244837758111</c:v>
                </c:pt>
                <c:pt idx="34">
                  <c:v>17.587020648967101</c:v>
                </c:pt>
                <c:pt idx="35">
                  <c:v>7.5162241887901402</c:v>
                </c:pt>
                <c:pt idx="36">
                  <c:v>0.77876106194662498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D-AF4B-AFFB-E358CC97A12C}"/>
            </c:ext>
          </c:extLst>
        </c:ser>
        <c:ser>
          <c:idx val="1"/>
          <c:order val="1"/>
          <c:tx>
            <c:strRef>
              <c:f>'Load per source (MW)'!$C$1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'Load per source (MW)'!$A$2:$A$49</c:f>
              <c:numCache>
                <c:formatCode>0.0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'Load per source (MW)'!$C$2:$C$49</c:f>
              <c:numCache>
                <c:formatCode>0.0</c:formatCode>
                <c:ptCount val="48"/>
                <c:pt idx="0">
                  <c:v>326.666666666666</c:v>
                </c:pt>
                <c:pt idx="1">
                  <c:v>316.59292035398198</c:v>
                </c:pt>
                <c:pt idx="2">
                  <c:v>309.85840707964599</c:v>
                </c:pt>
                <c:pt idx="3">
                  <c:v>289.78761061946898</c:v>
                </c:pt>
                <c:pt idx="4">
                  <c:v>283.04719764011702</c:v>
                </c:pt>
                <c:pt idx="5">
                  <c:v>282.97640117994001</c:v>
                </c:pt>
                <c:pt idx="6">
                  <c:v>276.238938053097</c:v>
                </c:pt>
                <c:pt idx="7">
                  <c:v>269.50442477875998</c:v>
                </c:pt>
                <c:pt idx="8">
                  <c:v>256.10029498525</c:v>
                </c:pt>
                <c:pt idx="9">
                  <c:v>242.69321533923201</c:v>
                </c:pt>
                <c:pt idx="10">
                  <c:v>242.622418879055</c:v>
                </c:pt>
                <c:pt idx="11">
                  <c:v>235.88495575221199</c:v>
                </c:pt>
                <c:pt idx="12">
                  <c:v>249.14749262536799</c:v>
                </c:pt>
                <c:pt idx="13">
                  <c:v>246.67256637168126</c:v>
                </c:pt>
                <c:pt idx="14">
                  <c:v>256.66666666666595</c:v>
                </c:pt>
                <c:pt idx="15">
                  <c:v>263.3303834808255</c:v>
                </c:pt>
                <c:pt idx="16">
                  <c:v>256.66666666666652</c:v>
                </c:pt>
                <c:pt idx="17">
                  <c:v>263.33333333333297</c:v>
                </c:pt>
                <c:pt idx="18">
                  <c:v>286.66666666666652</c:v>
                </c:pt>
                <c:pt idx="19">
                  <c:v>279.99999999999955</c:v>
                </c:pt>
                <c:pt idx="20">
                  <c:v>286.66666666666549</c:v>
                </c:pt>
                <c:pt idx="21">
                  <c:v>279.99999999999949</c:v>
                </c:pt>
                <c:pt idx="22">
                  <c:v>279.99999999999898</c:v>
                </c:pt>
                <c:pt idx="23">
                  <c:v>273.33333333333297</c:v>
                </c:pt>
                <c:pt idx="24">
                  <c:v>259.99705014749196</c:v>
                </c:pt>
                <c:pt idx="25">
                  <c:v>253.33333333333289</c:v>
                </c:pt>
                <c:pt idx="26">
                  <c:v>253.33333333333229</c:v>
                </c:pt>
                <c:pt idx="27">
                  <c:v>243.33333333333289</c:v>
                </c:pt>
                <c:pt idx="28">
                  <c:v>256.66666666666578</c:v>
                </c:pt>
                <c:pt idx="29">
                  <c:v>253.33333333333289</c:v>
                </c:pt>
                <c:pt idx="30">
                  <c:v>236.6666666666664</c:v>
                </c:pt>
                <c:pt idx="31">
                  <c:v>236.6666666666664</c:v>
                </c:pt>
                <c:pt idx="32">
                  <c:v>253.33333333333343</c:v>
                </c:pt>
                <c:pt idx="33">
                  <c:v>273.33333333333292</c:v>
                </c:pt>
                <c:pt idx="34">
                  <c:v>279.99999999999989</c:v>
                </c:pt>
                <c:pt idx="35">
                  <c:v>289.99999999999983</c:v>
                </c:pt>
                <c:pt idx="36">
                  <c:v>296.6666666666664</c:v>
                </c:pt>
                <c:pt idx="37">
                  <c:v>290.70796460177002</c:v>
                </c:pt>
                <c:pt idx="38">
                  <c:v>293.973451327433</c:v>
                </c:pt>
                <c:pt idx="39">
                  <c:v>303.89675516224099</c:v>
                </c:pt>
                <c:pt idx="40">
                  <c:v>303.82890855457202</c:v>
                </c:pt>
                <c:pt idx="41">
                  <c:v>303.75811209439502</c:v>
                </c:pt>
                <c:pt idx="42">
                  <c:v>310.35398230088401</c:v>
                </c:pt>
                <c:pt idx="43">
                  <c:v>303.616519174041</c:v>
                </c:pt>
                <c:pt idx="44">
                  <c:v>303.545722713864</c:v>
                </c:pt>
                <c:pt idx="45">
                  <c:v>316.80825958702002</c:v>
                </c:pt>
                <c:pt idx="46">
                  <c:v>323.40412979350998</c:v>
                </c:pt>
                <c:pt idx="47">
                  <c:v>329.99999999999898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D-AF4B-AFFB-E358CC97A12C}"/>
            </c:ext>
          </c:extLst>
        </c:ser>
        <c:ser>
          <c:idx val="2"/>
          <c:order val="2"/>
          <c:tx>
            <c:strRef>
              <c:f>'Load per source (MW)'!$D$1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'Load per source (MW)'!$A$2:$A$49</c:f>
              <c:numCache>
                <c:formatCode>0.0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'Load per source (MW)'!$D$2:$D$49</c:f>
              <c:numCache>
                <c:formatCode>0.0</c:formatCode>
                <c:ptCount val="48"/>
                <c:pt idx="0">
                  <c:v>523.33333333333394</c:v>
                </c:pt>
                <c:pt idx="1">
                  <c:v>513.33333333333303</c:v>
                </c:pt>
                <c:pt idx="2">
                  <c:v>499.99999999999898</c:v>
                </c:pt>
                <c:pt idx="3">
                  <c:v>499.99999999999898</c:v>
                </c:pt>
                <c:pt idx="4">
                  <c:v>490</c:v>
                </c:pt>
                <c:pt idx="5">
                  <c:v>476.66961651917495</c:v>
                </c:pt>
                <c:pt idx="6">
                  <c:v>456.66961651917399</c:v>
                </c:pt>
                <c:pt idx="7">
                  <c:v>469.99705014749298</c:v>
                </c:pt>
                <c:pt idx="8">
                  <c:v>489.99705014749304</c:v>
                </c:pt>
                <c:pt idx="9">
                  <c:v>540</c:v>
                </c:pt>
                <c:pt idx="10">
                  <c:v>566.66666666666697</c:v>
                </c:pt>
                <c:pt idx="11">
                  <c:v>560.00294985250696</c:v>
                </c:pt>
                <c:pt idx="12">
                  <c:v>566.66666666666697</c:v>
                </c:pt>
                <c:pt idx="13">
                  <c:v>566.66666666666606</c:v>
                </c:pt>
                <c:pt idx="14">
                  <c:v>583.32743362831911</c:v>
                </c:pt>
                <c:pt idx="15">
                  <c:v>576.66961651917404</c:v>
                </c:pt>
                <c:pt idx="16">
                  <c:v>576.66666666666606</c:v>
                </c:pt>
                <c:pt idx="17">
                  <c:v>543.33038348082607</c:v>
                </c:pt>
                <c:pt idx="18">
                  <c:v>533.33333333333303</c:v>
                </c:pt>
                <c:pt idx="19">
                  <c:v>539.99705014749293</c:v>
                </c:pt>
                <c:pt idx="20">
                  <c:v>553.33333333333394</c:v>
                </c:pt>
                <c:pt idx="21">
                  <c:v>560</c:v>
                </c:pt>
                <c:pt idx="22">
                  <c:v>560.00000000000102</c:v>
                </c:pt>
                <c:pt idx="23">
                  <c:v>560</c:v>
                </c:pt>
                <c:pt idx="24">
                  <c:v>540.00294985250798</c:v>
                </c:pt>
                <c:pt idx="25">
                  <c:v>536.66961651917404</c:v>
                </c:pt>
                <c:pt idx="26">
                  <c:v>530.00000000000091</c:v>
                </c:pt>
                <c:pt idx="27">
                  <c:v>533.33333333333303</c:v>
                </c:pt>
                <c:pt idx="28">
                  <c:v>533.33333333333394</c:v>
                </c:pt>
                <c:pt idx="29">
                  <c:v>536.66666666666697</c:v>
                </c:pt>
                <c:pt idx="30">
                  <c:v>566.66666666666697</c:v>
                </c:pt>
                <c:pt idx="31">
                  <c:v>560</c:v>
                </c:pt>
                <c:pt idx="32">
                  <c:v>560</c:v>
                </c:pt>
                <c:pt idx="33">
                  <c:v>553.33038348082596</c:v>
                </c:pt>
                <c:pt idx="34">
                  <c:v>566.66961651917404</c:v>
                </c:pt>
                <c:pt idx="35">
                  <c:v>566.66371681415899</c:v>
                </c:pt>
                <c:pt idx="36">
                  <c:v>566.66666666666697</c:v>
                </c:pt>
                <c:pt idx="37">
                  <c:v>649.99999999999909</c:v>
                </c:pt>
                <c:pt idx="38">
                  <c:v>679.99705014749293</c:v>
                </c:pt>
                <c:pt idx="39">
                  <c:v>656.66961651917404</c:v>
                </c:pt>
                <c:pt idx="40">
                  <c:v>660</c:v>
                </c:pt>
                <c:pt idx="41">
                  <c:v>660</c:v>
                </c:pt>
                <c:pt idx="42">
                  <c:v>606.66666666666697</c:v>
                </c:pt>
                <c:pt idx="43">
                  <c:v>546.66371681415899</c:v>
                </c:pt>
                <c:pt idx="44">
                  <c:v>490.00000000000006</c:v>
                </c:pt>
                <c:pt idx="45">
                  <c:v>469.99999999999994</c:v>
                </c:pt>
                <c:pt idx="46">
                  <c:v>423.33333333333297</c:v>
                </c:pt>
                <c:pt idx="47">
                  <c:v>406.66666666666697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D-AF4B-AFFB-E358CC97A12C}"/>
            </c:ext>
          </c:extLst>
        </c:ser>
        <c:ser>
          <c:idx val="3"/>
          <c:order val="3"/>
          <c:tx>
            <c:strRef>
              <c:f>'Load per source (MW)'!$E$1</c:f>
              <c:strCache>
                <c:ptCount val="1"/>
                <c:pt idx="0">
                  <c:v>UETC Gross Imp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numRef>
              <c:f>'Load per source (MW)'!$A$2:$A$49</c:f>
              <c:numCache>
                <c:formatCode>0.0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'Load per source (MW)'!$E$2:$E$49</c:f>
              <c:numCache>
                <c:formatCode>0.0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6.6637168141589882</c:v>
                </c:pt>
                <c:pt idx="6">
                  <c:v>16.66666666666697</c:v>
                </c:pt>
                <c:pt idx="7">
                  <c:v>10</c:v>
                </c:pt>
                <c:pt idx="8">
                  <c:v>6.6666666666659467</c:v>
                </c:pt>
                <c:pt idx="9">
                  <c:v>3.3333333333340533</c:v>
                </c:pt>
                <c:pt idx="10">
                  <c:v>3.3333333333330302</c:v>
                </c:pt>
                <c:pt idx="11">
                  <c:v>10</c:v>
                </c:pt>
                <c:pt idx="12">
                  <c:v>3.3333333333330302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3.3362831858410118</c:v>
                </c:pt>
                <c:pt idx="34">
                  <c:v>6.6666666666670835</c:v>
                </c:pt>
                <c:pt idx="35">
                  <c:v>6.6696165191739283</c:v>
                </c:pt>
                <c:pt idx="36">
                  <c:v>50</c:v>
                </c:pt>
                <c:pt idx="37">
                  <c:v>46.66666666666697</c:v>
                </c:pt>
                <c:pt idx="38">
                  <c:v>56.666666666664128</c:v>
                </c:pt>
                <c:pt idx="39">
                  <c:v>59.999999999994998</c:v>
                </c:pt>
                <c:pt idx="40">
                  <c:v>63.333333333328142</c:v>
                </c:pt>
                <c:pt idx="41">
                  <c:v>53.333333333325072</c:v>
                </c:pt>
                <c:pt idx="42">
                  <c:v>43.33333333333303</c:v>
                </c:pt>
                <c:pt idx="43">
                  <c:v>46.669616519173928</c:v>
                </c:pt>
                <c:pt idx="44">
                  <c:v>26.666666666665947</c:v>
                </c:pt>
                <c:pt idx="45">
                  <c:v>20</c:v>
                </c:pt>
                <c:pt idx="46">
                  <c:v>13.333333333334053</c:v>
                </c:pt>
                <c:pt idx="4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D-AF4B-AFFB-E358CC97A12C}"/>
            </c:ext>
          </c:extLst>
        </c:ser>
        <c:ser>
          <c:idx val="4"/>
          <c:order val="4"/>
          <c:tx>
            <c:strRef>
              <c:f>'Load per source (MW)'!$F$1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'Load per source (MW)'!$A$2:$A$49</c:f>
              <c:numCache>
                <c:formatCode>0.0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'Load per source (MW)'!$F$2:$F$49</c:f>
              <c:numCache>
                <c:formatCode>0.0</c:formatCode>
                <c:ptCount val="48"/>
                <c:pt idx="0">
                  <c:v>269.99999999999</c:v>
                </c:pt>
                <c:pt idx="1">
                  <c:v>210.00294985250503</c:v>
                </c:pt>
                <c:pt idx="2">
                  <c:v>216.66371681415501</c:v>
                </c:pt>
                <c:pt idx="3">
                  <c:v>223.33333333333201</c:v>
                </c:pt>
                <c:pt idx="4">
                  <c:v>206.66666666666697</c:v>
                </c:pt>
                <c:pt idx="5">
                  <c:v>213.33628318584101</c:v>
                </c:pt>
                <c:pt idx="6">
                  <c:v>220</c:v>
                </c:pt>
                <c:pt idx="7">
                  <c:v>216.66961651917404</c:v>
                </c:pt>
                <c:pt idx="8">
                  <c:v>220.00294985250798</c:v>
                </c:pt>
                <c:pt idx="9">
                  <c:v>210</c:v>
                </c:pt>
                <c:pt idx="10">
                  <c:v>216.66961651917495</c:v>
                </c:pt>
                <c:pt idx="11">
                  <c:v>243.33333333333098</c:v>
                </c:pt>
                <c:pt idx="12">
                  <c:v>246.66666666666185</c:v>
                </c:pt>
                <c:pt idx="13">
                  <c:v>246.66961651917006</c:v>
                </c:pt>
                <c:pt idx="14">
                  <c:v>263.33923303834695</c:v>
                </c:pt>
                <c:pt idx="15">
                  <c:v>279.99999999999307</c:v>
                </c:pt>
                <c:pt idx="16">
                  <c:v>353.33333333332996</c:v>
                </c:pt>
                <c:pt idx="17">
                  <c:v>406.66961651917404</c:v>
                </c:pt>
                <c:pt idx="18">
                  <c:v>433.33333333333405</c:v>
                </c:pt>
                <c:pt idx="19">
                  <c:v>428.33628318583101</c:v>
                </c:pt>
                <c:pt idx="20">
                  <c:v>393.3333333333311</c:v>
                </c:pt>
                <c:pt idx="21">
                  <c:v>366.66666666666504</c:v>
                </c:pt>
                <c:pt idx="22">
                  <c:v>359.99999999999795</c:v>
                </c:pt>
                <c:pt idx="23">
                  <c:v>366.66666666666197</c:v>
                </c:pt>
                <c:pt idx="24">
                  <c:v>369.99999999999204</c:v>
                </c:pt>
                <c:pt idx="25">
                  <c:v>389.99999999999591</c:v>
                </c:pt>
                <c:pt idx="26">
                  <c:v>390.00294985250002</c:v>
                </c:pt>
                <c:pt idx="27">
                  <c:v>403.33628318584101</c:v>
                </c:pt>
                <c:pt idx="28">
                  <c:v>386.66961651917109</c:v>
                </c:pt>
                <c:pt idx="29">
                  <c:v>386.66961651916813</c:v>
                </c:pt>
                <c:pt idx="30">
                  <c:v>389.99999999999807</c:v>
                </c:pt>
                <c:pt idx="31">
                  <c:v>386.669616519172</c:v>
                </c:pt>
                <c:pt idx="32">
                  <c:v>413.33333333333201</c:v>
                </c:pt>
                <c:pt idx="33">
                  <c:v>390.002949852499</c:v>
                </c:pt>
                <c:pt idx="34">
                  <c:v>393.33038348082198</c:v>
                </c:pt>
                <c:pt idx="35">
                  <c:v>413.33628318583715</c:v>
                </c:pt>
                <c:pt idx="36">
                  <c:v>420.00000000000011</c:v>
                </c:pt>
                <c:pt idx="37">
                  <c:v>483.33333333332405</c:v>
                </c:pt>
                <c:pt idx="38">
                  <c:v>590</c:v>
                </c:pt>
                <c:pt idx="39">
                  <c:v>623.33333333332996</c:v>
                </c:pt>
                <c:pt idx="40">
                  <c:v>593.33333333332985</c:v>
                </c:pt>
                <c:pt idx="41">
                  <c:v>519.99999999999989</c:v>
                </c:pt>
                <c:pt idx="42">
                  <c:v>506.66666666666595</c:v>
                </c:pt>
                <c:pt idx="43">
                  <c:v>460.00294985250605</c:v>
                </c:pt>
                <c:pt idx="44">
                  <c:v>400.00000000000011</c:v>
                </c:pt>
                <c:pt idx="45">
                  <c:v>370.00000000000011</c:v>
                </c:pt>
                <c:pt idx="46">
                  <c:v>269.99999999999295</c:v>
                </c:pt>
                <c:pt idx="47">
                  <c:v>213.33333333333405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AD-AF4B-AFFB-E358CC97A12C}"/>
            </c:ext>
          </c:extLst>
        </c:ser>
        <c:ser>
          <c:idx val="5"/>
          <c:order val="5"/>
          <c:tx>
            <c:strRef>
              <c:f>'Load per source (MW)'!$G$1</c:f>
              <c:strCache>
                <c:ptCount val="1"/>
                <c:pt idx="0">
                  <c:v>Thermal (fossil fuel)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'Load per source (MW)'!$A$2:$A$49</c:f>
              <c:numCache>
                <c:formatCode>0.0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'Load per source (MW)'!$G$2:$G$49</c:f>
              <c:numCache>
                <c:formatCode>0.0</c:formatCode>
                <c:ptCount val="48"/>
                <c:pt idx="0">
                  <c:v>56.666666666669926</c:v>
                </c:pt>
                <c:pt idx="1">
                  <c:v>53.333333333330074</c:v>
                </c:pt>
                <c:pt idx="2">
                  <c:v>50.002949852510028</c:v>
                </c:pt>
                <c:pt idx="3">
                  <c:v>50</c:v>
                </c:pt>
                <c:pt idx="4">
                  <c:v>53.33628318583601</c:v>
                </c:pt>
                <c:pt idx="5">
                  <c:v>49.999999999994998</c:v>
                </c:pt>
                <c:pt idx="6">
                  <c:v>53.330383480822093</c:v>
                </c:pt>
                <c:pt idx="7">
                  <c:v>49.999999999992951</c:v>
                </c:pt>
                <c:pt idx="8">
                  <c:v>49.997050147483037</c:v>
                </c:pt>
                <c:pt idx="9">
                  <c:v>50.002949852504003</c:v>
                </c:pt>
                <c:pt idx="10">
                  <c:v>50</c:v>
                </c:pt>
                <c:pt idx="11">
                  <c:v>50</c:v>
                </c:pt>
                <c:pt idx="12">
                  <c:v>46.666666666670153</c:v>
                </c:pt>
                <c:pt idx="13">
                  <c:v>53.333333333329847</c:v>
                </c:pt>
                <c:pt idx="14">
                  <c:v>60</c:v>
                </c:pt>
                <c:pt idx="15">
                  <c:v>66.666666666669926</c:v>
                </c:pt>
                <c:pt idx="16">
                  <c:v>56.666666666669926</c:v>
                </c:pt>
                <c:pt idx="17">
                  <c:v>50</c:v>
                </c:pt>
                <c:pt idx="18">
                  <c:v>53.333333333329847</c:v>
                </c:pt>
                <c:pt idx="19">
                  <c:v>55</c:v>
                </c:pt>
                <c:pt idx="20">
                  <c:v>53.333333333329847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53.333333333339851</c:v>
                </c:pt>
                <c:pt idx="25">
                  <c:v>49.997050147489972</c:v>
                </c:pt>
                <c:pt idx="26">
                  <c:v>46.666666666669926</c:v>
                </c:pt>
                <c:pt idx="27">
                  <c:v>50</c:v>
                </c:pt>
                <c:pt idx="28">
                  <c:v>56.666666666669926</c:v>
                </c:pt>
                <c:pt idx="29">
                  <c:v>53.333333333329847</c:v>
                </c:pt>
                <c:pt idx="30">
                  <c:v>50.002949852499796</c:v>
                </c:pt>
                <c:pt idx="31">
                  <c:v>53.333333333330074</c:v>
                </c:pt>
                <c:pt idx="32">
                  <c:v>53.336283185839875</c:v>
                </c:pt>
                <c:pt idx="33">
                  <c:v>56.666666666669926</c:v>
                </c:pt>
                <c:pt idx="34">
                  <c:v>53.336283185839875</c:v>
                </c:pt>
                <c:pt idx="35">
                  <c:v>53.333333333329847</c:v>
                </c:pt>
                <c:pt idx="36">
                  <c:v>66.669616519169949</c:v>
                </c:pt>
                <c:pt idx="37">
                  <c:v>73.336283185849879</c:v>
                </c:pt>
                <c:pt idx="38">
                  <c:v>73.336283185839875</c:v>
                </c:pt>
                <c:pt idx="39">
                  <c:v>80.002949852510028</c:v>
                </c:pt>
                <c:pt idx="40">
                  <c:v>76.669616519179954</c:v>
                </c:pt>
                <c:pt idx="41">
                  <c:v>73.336283185840102</c:v>
                </c:pt>
                <c:pt idx="42">
                  <c:v>63.333333333330074</c:v>
                </c:pt>
                <c:pt idx="43">
                  <c:v>59.997050147489972</c:v>
                </c:pt>
                <c:pt idx="44">
                  <c:v>53.330383480819819</c:v>
                </c:pt>
                <c:pt idx="45">
                  <c:v>56.666666666659921</c:v>
                </c:pt>
                <c:pt idx="46">
                  <c:v>60</c:v>
                </c:pt>
                <c:pt idx="47">
                  <c:v>56.666666666660035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AD-AF4B-AFFB-E358CC97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70368"/>
        <c:axId val="1970931407"/>
      </c:areaChart>
      <c:catAx>
        <c:axId val="80307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day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31407"/>
        <c:crosses val="autoZero"/>
        <c:auto val="1"/>
        <c:lblAlgn val="ctr"/>
        <c:lblOffset val="100"/>
        <c:noMultiLvlLbl val="0"/>
      </c:catAx>
      <c:valAx>
        <c:axId val="19709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7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Mix (High Renewable Energy Reliability)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'Energy mix (%) &amp; EF'!$B$1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'Energy mix (%) &amp; EF'!$A$2:$A$49</c:f>
              <c:numCache>
                <c:formatCode>General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'Energy mix (%) &amp; EF'!$B$2:$B$49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2.1520898272774256E-3</c:v>
                </c:pt>
                <c:pt idx="14">
                  <c:v>1.0495467353149964E-2</c:v>
                </c:pt>
                <c:pt idx="15">
                  <c:v>1.5705935174786176E-2</c:v>
                </c:pt>
                <c:pt idx="16">
                  <c:v>2.0121121947250412E-2</c:v>
                </c:pt>
                <c:pt idx="17">
                  <c:v>2.4799560981052429E-2</c:v>
                </c:pt>
                <c:pt idx="18">
                  <c:v>2.8781789439295435E-2</c:v>
                </c:pt>
                <c:pt idx="19">
                  <c:v>3.3602876684463941E-2</c:v>
                </c:pt>
                <c:pt idx="20">
                  <c:v>3.3971992319260277E-2</c:v>
                </c:pt>
                <c:pt idx="21">
                  <c:v>2.9733638527324927E-2</c:v>
                </c:pt>
                <c:pt idx="22">
                  <c:v>3.97710406275988E-2</c:v>
                </c:pt>
                <c:pt idx="23">
                  <c:v>3.9718816072444325E-2</c:v>
                </c:pt>
                <c:pt idx="24">
                  <c:v>4.0496236809165767E-2</c:v>
                </c:pt>
                <c:pt idx="25">
                  <c:v>3.5211528316381004E-2</c:v>
                </c:pt>
                <c:pt idx="26">
                  <c:v>4.0493231408122353E-2</c:v>
                </c:pt>
                <c:pt idx="27">
                  <c:v>3.5104283092786813E-2</c:v>
                </c:pt>
                <c:pt idx="28">
                  <c:v>2.9898813653311818E-2</c:v>
                </c:pt>
                <c:pt idx="29">
                  <c:v>2.9923249261922566E-2</c:v>
                </c:pt>
                <c:pt idx="30">
                  <c:v>2.4482200759600892E-2</c:v>
                </c:pt>
                <c:pt idx="31">
                  <c:v>2.4556464278650863E-2</c:v>
                </c:pt>
                <c:pt idx="32">
                  <c:v>2.3692150540779361E-2</c:v>
                </c:pt>
                <c:pt idx="33">
                  <c:v>1.8696844028959016E-2</c:v>
                </c:pt>
                <c:pt idx="34">
                  <c:v>1.3347870766103012E-2</c:v>
                </c:pt>
                <c:pt idx="35">
                  <c:v>5.6195263101014147E-3</c:v>
                </c:pt>
                <c:pt idx="36">
                  <c:v>5.5594747980985471E-4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7-CF46-9C76-88D48987E561}"/>
            </c:ext>
          </c:extLst>
        </c:ser>
        <c:ser>
          <c:idx val="1"/>
          <c:order val="1"/>
          <c:tx>
            <c:strRef>
              <c:f>'Energy mix (%) &amp; EF'!$C$1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'Energy mix (%) &amp; EF'!$A$2:$A$49</c:f>
              <c:numCache>
                <c:formatCode>General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'Energy mix (%) &amp; EF'!$C$2:$C$49</c:f>
              <c:numCache>
                <c:formatCode>0.00</c:formatCode>
                <c:ptCount val="48"/>
                <c:pt idx="0">
                  <c:v>0.27762039660056759</c:v>
                </c:pt>
                <c:pt idx="1">
                  <c:v>0.28958544693159632</c:v>
                </c:pt>
                <c:pt idx="2">
                  <c:v>0.28783203906374233</c:v>
                </c:pt>
                <c:pt idx="3">
                  <c:v>0.27258197881231361</c:v>
                </c:pt>
                <c:pt idx="4">
                  <c:v>0.27136489872565756</c:v>
                </c:pt>
                <c:pt idx="5">
                  <c:v>0.2748288210858047</c:v>
                </c:pt>
                <c:pt idx="6">
                  <c:v>0.27005320606174282</c:v>
                </c:pt>
                <c:pt idx="7">
                  <c:v>0.26521559907339232</c:v>
                </c:pt>
                <c:pt idx="8">
                  <c:v>0.25040018228122823</c:v>
                </c:pt>
                <c:pt idx="9">
                  <c:v>0.23201373926972044</c:v>
                </c:pt>
                <c:pt idx="10">
                  <c:v>0.22479774789548393</c:v>
                </c:pt>
                <c:pt idx="11">
                  <c:v>0.21459279296686334</c:v>
                </c:pt>
                <c:pt idx="12">
                  <c:v>0.22395666227385158</c:v>
                </c:pt>
                <c:pt idx="13">
                  <c:v>0.22108360631033078</c:v>
                </c:pt>
                <c:pt idx="14">
                  <c:v>0.21831475362122443</c:v>
                </c:pt>
                <c:pt idx="15">
                  <c:v>0.21842235973173454</c:v>
                </c:pt>
                <c:pt idx="16">
                  <c:v>0.20228062630043359</c:v>
                </c:pt>
                <c:pt idx="17">
                  <c:v>0.20327397013851389</c:v>
                </c:pt>
                <c:pt idx="18">
                  <c:v>0.21307338292913458</c:v>
                </c:pt>
                <c:pt idx="19">
                  <c:v>0.20761472725960489</c:v>
                </c:pt>
                <c:pt idx="20">
                  <c:v>0.2152290379806831</c:v>
                </c:pt>
                <c:pt idx="21">
                  <c:v>0.21618666939974721</c:v>
                </c:pt>
                <c:pt idx="22">
                  <c:v>0.21509128689941742</c:v>
                </c:pt>
                <c:pt idx="23">
                  <c:v>0.2099814855521594</c:v>
                </c:pt>
                <c:pt idx="24">
                  <c:v>0.20392491664989226</c:v>
                </c:pt>
                <c:pt idx="25">
                  <c:v>0.19870982072616625</c:v>
                </c:pt>
                <c:pt idx="26">
                  <c:v>0.19924136091036676</c:v>
                </c:pt>
                <c:pt idx="27">
                  <c:v>0.19088677075306412</c:v>
                </c:pt>
                <c:pt idx="28">
                  <c:v>0.2018854397000367</c:v>
                </c:pt>
                <c:pt idx="29">
                  <c:v>0.19979852640444201</c:v>
                </c:pt>
                <c:pt idx="30">
                  <c:v>0.18568793410311901</c:v>
                </c:pt>
                <c:pt idx="31">
                  <c:v>0.18667473271519547</c:v>
                </c:pt>
                <c:pt idx="32">
                  <c:v>0.1932271498995394</c:v>
                </c:pt>
                <c:pt idx="33">
                  <c:v>0.21009575160360752</c:v>
                </c:pt>
                <c:pt idx="34">
                  <c:v>0.21250920716513416</c:v>
                </c:pt>
                <c:pt idx="35">
                  <c:v>0.21681932164289663</c:v>
                </c:pt>
                <c:pt idx="36">
                  <c:v>0.21178650774430671</c:v>
                </c:pt>
                <c:pt idx="37">
                  <c:v>0.18827696487216095</c:v>
                </c:pt>
                <c:pt idx="38">
                  <c:v>0.17354076659056836</c:v>
                </c:pt>
                <c:pt idx="39">
                  <c:v>0.17628417376365299</c:v>
                </c:pt>
                <c:pt idx="40">
                  <c:v>0.17902141172421843</c:v>
                </c:pt>
                <c:pt idx="41">
                  <c:v>0.1886195243023446</c:v>
                </c:pt>
                <c:pt idx="42">
                  <c:v>0.20279882033192626</c:v>
                </c:pt>
                <c:pt idx="43">
                  <c:v>0.21427471031298323</c:v>
                </c:pt>
                <c:pt idx="44">
                  <c:v>0.23834748952472826</c:v>
                </c:pt>
                <c:pt idx="45">
                  <c:v>0.25684207505476631</c:v>
                </c:pt>
                <c:pt idx="46">
                  <c:v>0.29668176676571195</c:v>
                </c:pt>
                <c:pt idx="47">
                  <c:v>0.32459016393442736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7-CF46-9C76-88D48987E561}"/>
            </c:ext>
          </c:extLst>
        </c:ser>
        <c:ser>
          <c:idx val="2"/>
          <c:order val="2"/>
          <c:tx>
            <c:strRef>
              <c:f>'Energy mix (%) &amp; EF'!$D$1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'Energy mix (%) &amp; EF'!$A$2:$A$49</c:f>
              <c:numCache>
                <c:formatCode>General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'Energy mix (%) &amp; EF'!$D$2:$D$49</c:f>
              <c:numCache>
                <c:formatCode>0.00</c:formatCode>
                <c:ptCount val="48"/>
                <c:pt idx="0">
                  <c:v>0.44475920679886993</c:v>
                </c:pt>
                <c:pt idx="1">
                  <c:v>0.46954259934811471</c:v>
                </c:pt>
                <c:pt idx="2">
                  <c:v>0.46445736582799479</c:v>
                </c:pt>
                <c:pt idx="3">
                  <c:v>0.47031337576790117</c:v>
                </c:pt>
                <c:pt idx="4">
                  <c:v>0.46977607086093331</c:v>
                </c:pt>
                <c:pt idx="5">
                  <c:v>0.46294513679988858</c:v>
                </c:pt>
                <c:pt idx="6">
                  <c:v>0.44644355687569559</c:v>
                </c:pt>
                <c:pt idx="7">
                  <c:v>0.46251763517397526</c:v>
                </c:pt>
                <c:pt idx="8">
                  <c:v>0.47909101659278824</c:v>
                </c:pt>
                <c:pt idx="9">
                  <c:v>0.51623783149654445</c:v>
                </c:pt>
                <c:pt idx="10">
                  <c:v>0.52503553077511789</c:v>
                </c:pt>
                <c:pt idx="11">
                  <c:v>0.50945426636181257</c:v>
                </c:pt>
                <c:pt idx="12">
                  <c:v>0.50937207495538817</c:v>
                </c:pt>
                <c:pt idx="13">
                  <c:v>0.5078826238575318</c:v>
                </c:pt>
                <c:pt idx="14">
                  <c:v>0.49616487644052465</c:v>
                </c:pt>
                <c:pt idx="15">
                  <c:v>0.4783251243580256</c:v>
                </c:pt>
                <c:pt idx="16">
                  <c:v>0.45447465389577918</c:v>
                </c:pt>
                <c:pt idx="17">
                  <c:v>0.41941110435580592</c:v>
                </c:pt>
                <c:pt idx="18">
                  <c:v>0.3964155961472271</c:v>
                </c:pt>
                <c:pt idx="19">
                  <c:v>0.40039764388343968</c:v>
                </c:pt>
                <c:pt idx="20">
                  <c:v>0.41544209656736725</c:v>
                </c:pt>
                <c:pt idx="21">
                  <c:v>0.43237333879949519</c:v>
                </c:pt>
                <c:pt idx="22">
                  <c:v>0.43018257379883723</c:v>
                </c:pt>
                <c:pt idx="23">
                  <c:v>0.43020597039954667</c:v>
                </c:pt>
                <c:pt idx="24">
                  <c:v>0.42354348434683925</c:v>
                </c:pt>
                <c:pt idx="25">
                  <c:v>0.42095338139883809</c:v>
                </c:pt>
                <c:pt idx="26">
                  <c:v>0.41683389979932234</c:v>
                </c:pt>
                <c:pt idx="27">
                  <c:v>0.41838196329438765</c:v>
                </c:pt>
                <c:pt idx="28">
                  <c:v>0.41950221236371454</c:v>
                </c:pt>
                <c:pt idx="29">
                  <c:v>0.42325740461993733</c:v>
                </c:pt>
                <c:pt idx="30">
                  <c:v>0.44460491264127161</c:v>
                </c:pt>
                <c:pt idx="31">
                  <c:v>0.44170922670637847</c:v>
                </c:pt>
                <c:pt idx="32">
                  <c:v>0.42713369977792903</c:v>
                </c:pt>
                <c:pt idx="33">
                  <c:v>0.42531352244823178</c:v>
                </c:pt>
                <c:pt idx="34">
                  <c:v>0.43008039618235838</c:v>
                </c:pt>
                <c:pt idx="35">
                  <c:v>0.42366773337685687</c:v>
                </c:pt>
                <c:pt idx="36">
                  <c:v>0.40453602602845162</c:v>
                </c:pt>
                <c:pt idx="37">
                  <c:v>0.42097239177656615</c:v>
                </c:pt>
                <c:pt idx="38">
                  <c:v>0.40142131484683796</c:v>
                </c:pt>
                <c:pt idx="39">
                  <c:v>0.38092035804060015</c:v>
                </c:pt>
                <c:pt idx="40">
                  <c:v>0.3888837711331935</c:v>
                </c:pt>
                <c:pt idx="41">
                  <c:v>0.40982900894795404</c:v>
                </c:pt>
                <c:pt idx="42">
                  <c:v>0.39642244453439884</c:v>
                </c:pt>
                <c:pt idx="43">
                  <c:v>0.3858031502292108</c:v>
                </c:pt>
                <c:pt idx="44">
                  <c:v>0.38475346917409436</c:v>
                </c:pt>
                <c:pt idx="45">
                  <c:v>0.38103733606283163</c:v>
                </c:pt>
                <c:pt idx="46">
                  <c:v>0.38835398095980561</c:v>
                </c:pt>
                <c:pt idx="47">
                  <c:v>0.40000000000000291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7-CF46-9C76-88D48987E561}"/>
            </c:ext>
          </c:extLst>
        </c:ser>
        <c:ser>
          <c:idx val="3"/>
          <c:order val="3"/>
          <c:tx>
            <c:strRef>
              <c:f>'Energy mix (%) &amp; EF'!$E$1</c:f>
              <c:strCache>
                <c:ptCount val="1"/>
                <c:pt idx="0">
                  <c:v>UETC Gross Imp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numRef>
              <c:f>'Energy mix (%) &amp; EF'!$A$2:$A$49</c:f>
              <c:numCache>
                <c:formatCode>General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'Energy mix (%) &amp; EF'!$E$2:$E$49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9.5872667522639444E-3</c:v>
                </c:pt>
                <c:pt idx="5">
                  <c:v>6.4718521701759291E-3</c:v>
                </c:pt>
                <c:pt idx="6">
                  <c:v>1.6293455221836475E-2</c:v>
                </c:pt>
                <c:pt idx="7">
                  <c:v>9.8408625124100126E-3</c:v>
                </c:pt>
                <c:pt idx="8">
                  <c:v>6.5182843644810556E-3</c:v>
                </c:pt>
                <c:pt idx="9">
                  <c:v>3.1866532808435552E-3</c:v>
                </c:pt>
                <c:pt idx="10">
                  <c:v>3.0884442986768815E-3</c:v>
                </c:pt>
                <c:pt idx="11">
                  <c:v>9.0973496924613012E-3</c:v>
                </c:pt>
                <c:pt idx="12">
                  <c:v>2.9963063232667148E-3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2.5644106957015121E-3</c:v>
                </c:pt>
                <c:pt idx="34">
                  <c:v>5.0597430277416078E-3</c:v>
                </c:pt>
                <c:pt idx="35">
                  <c:v>4.986557687260515E-3</c:v>
                </c:pt>
                <c:pt idx="36">
                  <c:v>3.5694355237804537E-2</c:v>
                </c:pt>
                <c:pt idx="37">
                  <c:v>3.0223658896779346E-2</c:v>
                </c:pt>
                <c:pt idx="38">
                  <c:v>3.3451921352285099E-2</c:v>
                </c:pt>
                <c:pt idx="39">
                  <c:v>3.4804749462268983E-2</c:v>
                </c:pt>
                <c:pt idx="40">
                  <c:v>3.7317129553182171E-2</c:v>
                </c:pt>
                <c:pt idx="41">
                  <c:v>3.3117495672556813E-2</c:v>
                </c:pt>
                <c:pt idx="42">
                  <c:v>2.831588889531399E-2</c:v>
                </c:pt>
                <c:pt idx="43">
                  <c:v>3.293667481357191E-2</c:v>
                </c:pt>
                <c:pt idx="44">
                  <c:v>2.0938964308793682E-2</c:v>
                </c:pt>
                <c:pt idx="45">
                  <c:v>1.6214354726077945E-2</c:v>
                </c:pt>
                <c:pt idx="46">
                  <c:v>1.2231621447553603E-2</c:v>
                </c:pt>
                <c:pt idx="47">
                  <c:v>9.8360655737705551E-3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37-CF46-9C76-88D48987E561}"/>
            </c:ext>
          </c:extLst>
        </c:ser>
        <c:ser>
          <c:idx val="4"/>
          <c:order val="4"/>
          <c:tx>
            <c:strRef>
              <c:f>'Energy mix (%) &amp; EF'!$F$1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'Energy mix (%) &amp; EF'!$A$2:$A$49</c:f>
              <c:numCache>
                <c:formatCode>General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'Energy mix (%) &amp; EF'!$F$2:$F$49</c:f>
              <c:numCache>
                <c:formatCode>0.00</c:formatCode>
                <c:ptCount val="48"/>
                <c:pt idx="0">
                  <c:v>0.22946175637393049</c:v>
                </c:pt>
                <c:pt idx="1">
                  <c:v>0.19208830703477348</c:v>
                </c:pt>
                <c:pt idx="2">
                  <c:v>0.20126211836401053</c:v>
                </c:pt>
                <c:pt idx="3">
                  <c:v>0.21007330784299502</c:v>
                </c:pt>
                <c:pt idx="4">
                  <c:v>0.19813684621345515</c:v>
                </c:pt>
                <c:pt idx="5">
                  <c:v>0.20719381177481869</c:v>
                </c:pt>
                <c:pt idx="6">
                  <c:v>0.21507360892823754</c:v>
                </c:pt>
                <c:pt idx="7">
                  <c:v>0.21322159067817931</c:v>
                </c:pt>
                <c:pt idx="8">
                  <c:v>0.21510626822452011</c:v>
                </c:pt>
                <c:pt idx="9">
                  <c:v>0.20075915669310063</c:v>
                </c:pt>
                <c:pt idx="10">
                  <c:v>0.2007516125505639</c:v>
                </c:pt>
                <c:pt idx="11">
                  <c:v>0.2213688425165562</c:v>
                </c:pt>
                <c:pt idx="12">
                  <c:v>0.22172666792175275</c:v>
                </c:pt>
                <c:pt idx="13">
                  <c:v>0.22108096246533068</c:v>
                </c:pt>
                <c:pt idx="14">
                  <c:v>0.22399028485546396</c:v>
                </c:pt>
                <c:pt idx="15">
                  <c:v>0.23224916136324775</c:v>
                </c:pt>
                <c:pt idx="16">
                  <c:v>0.27846423880319182</c:v>
                </c:pt>
                <c:pt idx="17">
                  <c:v>0.31391904108060603</c:v>
                </c:pt>
                <c:pt idx="18">
                  <c:v>0.32208767186962273</c:v>
                </c:pt>
                <c:pt idx="19">
                  <c:v>0.31760328788935477</c:v>
                </c:pt>
                <c:pt idx="20">
                  <c:v>0.29531426141535544</c:v>
                </c:pt>
                <c:pt idx="21">
                  <c:v>0.28310159088062059</c:v>
                </c:pt>
                <c:pt idx="22">
                  <c:v>0.27654594029925045</c:v>
                </c:pt>
                <c:pt idx="23">
                  <c:v>0.28168248061874718</c:v>
                </c:pt>
                <c:pt idx="24">
                  <c:v>0.29020413546098212</c:v>
                </c:pt>
                <c:pt idx="25">
                  <c:v>0.30590853980212168</c:v>
                </c:pt>
                <c:pt idx="26">
                  <c:v>0.30672915192501293</c:v>
                </c:pt>
                <c:pt idx="27">
                  <c:v>0.31640367380091255</c:v>
                </c:pt>
                <c:pt idx="28">
                  <c:v>0.30414142421928975</c:v>
                </c:pt>
                <c:pt idx="29">
                  <c:v>0.30495797204960767</c:v>
                </c:pt>
                <c:pt idx="30">
                  <c:v>0.30599279281781466</c:v>
                </c:pt>
                <c:pt idx="31">
                  <c:v>0.30499203089917032</c:v>
                </c:pt>
                <c:pt idx="32">
                  <c:v>0.31526534983608945</c:v>
                </c:pt>
                <c:pt idx="33">
                  <c:v>0.29977303491543278</c:v>
                </c:pt>
                <c:pt idx="34">
                  <c:v>0.29852259981238466</c:v>
                </c:pt>
                <c:pt idx="35">
                  <c:v>0.30903204320948097</c:v>
                </c:pt>
                <c:pt idx="36">
                  <c:v>0.29983258399755819</c:v>
                </c:pt>
                <c:pt idx="37">
                  <c:v>0.31303075285949233</c:v>
                </c:pt>
                <c:pt idx="38">
                  <c:v>0.34829353407968988</c:v>
                </c:pt>
                <c:pt idx="39">
                  <c:v>0.36158267496915597</c:v>
                </c:pt>
                <c:pt idx="40">
                  <c:v>0.34960258212983852</c:v>
                </c:pt>
                <c:pt idx="41">
                  <c:v>0.32289558280747888</c:v>
                </c:pt>
                <c:pt idx="42">
                  <c:v>0.33107808554521156</c:v>
                </c:pt>
                <c:pt idx="43">
                  <c:v>0.3246430697871952</c:v>
                </c:pt>
                <c:pt idx="44">
                  <c:v>0.31408446463191381</c:v>
                </c:pt>
                <c:pt idx="45">
                  <c:v>0.29996556243244205</c:v>
                </c:pt>
                <c:pt idx="46">
                  <c:v>0.24769033431294063</c:v>
                </c:pt>
                <c:pt idx="47">
                  <c:v>0.20983606557377257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37-CF46-9C76-88D48987E561}"/>
            </c:ext>
          </c:extLst>
        </c:ser>
        <c:ser>
          <c:idx val="5"/>
          <c:order val="5"/>
          <c:tx>
            <c:strRef>
              <c:f>'Energy mix (%) &amp; EF'!$G$1</c:f>
              <c:strCache>
                <c:ptCount val="1"/>
                <c:pt idx="0">
                  <c:v>Thermal (fossil fuel)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'Energy mix (%) &amp; EF'!$A$2:$A$49</c:f>
              <c:numCache>
                <c:formatCode>General</c:formatCode>
                <c:ptCount val="4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</c:numCache>
            </c:numRef>
          </c:cat>
          <c:val>
            <c:numRef>
              <c:f>'Energy mix (%) &amp; EF'!$G$2:$G$49</c:f>
              <c:numCache>
                <c:formatCode>0.00</c:formatCode>
                <c:ptCount val="48"/>
                <c:pt idx="0">
                  <c:v>4.8158640226631938E-2</c:v>
                </c:pt>
                <c:pt idx="1">
                  <c:v>4.8783646685515464E-2</c:v>
                </c:pt>
                <c:pt idx="2">
                  <c:v>4.644847674425235E-2</c:v>
                </c:pt>
                <c:pt idx="3">
                  <c:v>4.7031337576790212E-2</c:v>
                </c:pt>
                <c:pt idx="4">
                  <c:v>5.1134917447690005E-2</c:v>
                </c:pt>
                <c:pt idx="5">
                  <c:v>4.85603781693121E-2</c:v>
                </c:pt>
                <c:pt idx="6">
                  <c:v>5.2136172912487594E-2</c:v>
                </c:pt>
                <c:pt idx="7">
                  <c:v>4.9204312562043127E-2</c:v>
                </c:pt>
                <c:pt idx="8">
                  <c:v>4.8884248536982366E-2</c:v>
                </c:pt>
                <c:pt idx="9">
                  <c:v>4.7802619259790971E-2</c:v>
                </c:pt>
                <c:pt idx="10">
                  <c:v>4.6326664480157438E-2</c:v>
                </c:pt>
                <c:pt idx="11">
                  <c:v>4.5486748462306506E-2</c:v>
                </c:pt>
                <c:pt idx="12">
                  <c:v>4.1948288525740958E-2</c:v>
                </c:pt>
                <c:pt idx="13">
                  <c:v>4.780071753952933E-2</c:v>
                </c:pt>
                <c:pt idx="14">
                  <c:v>5.1034617729637022E-2</c:v>
                </c:pt>
                <c:pt idx="15">
                  <c:v>5.5297419372205919E-2</c:v>
                </c:pt>
                <c:pt idx="16">
                  <c:v>4.4659359053345074E-2</c:v>
                </c:pt>
                <c:pt idx="17">
                  <c:v>3.8596323444021682E-2</c:v>
                </c:pt>
                <c:pt idx="18">
                  <c:v>3.9641559614720143E-2</c:v>
                </c:pt>
                <c:pt idx="19">
                  <c:v>4.078146428313674E-2</c:v>
                </c:pt>
                <c:pt idx="20">
                  <c:v>4.0042611717333941E-2</c:v>
                </c:pt>
                <c:pt idx="21">
                  <c:v>3.8604762392812068E-2</c:v>
                </c:pt>
                <c:pt idx="22">
                  <c:v>3.8409158374896113E-2</c:v>
                </c:pt>
                <c:pt idx="23">
                  <c:v>3.8411247357102378E-2</c:v>
                </c:pt>
                <c:pt idx="24">
                  <c:v>4.183122673312055E-2</c:v>
                </c:pt>
                <c:pt idx="25">
                  <c:v>3.9216729756492999E-2</c:v>
                </c:pt>
                <c:pt idx="26">
                  <c:v>3.6702355957175539E-2</c:v>
                </c:pt>
                <c:pt idx="27">
                  <c:v>3.9223309058848861E-2</c:v>
                </c:pt>
                <c:pt idx="28">
                  <c:v>4.4572110063647183E-2</c:v>
                </c:pt>
                <c:pt idx="29">
                  <c:v>4.206284766409038E-2</c:v>
                </c:pt>
                <c:pt idx="30">
                  <c:v>3.9232159678193906E-2</c:v>
                </c:pt>
                <c:pt idx="31">
                  <c:v>4.2067545400604908E-2</c:v>
                </c:pt>
                <c:pt idx="32">
                  <c:v>4.0681649945662736E-2</c:v>
                </c:pt>
                <c:pt idx="33">
                  <c:v>4.3556436308067548E-2</c:v>
                </c:pt>
                <c:pt idx="34">
                  <c:v>4.0480183046278262E-2</c:v>
                </c:pt>
                <c:pt idx="35">
                  <c:v>3.9874817773403695E-2</c:v>
                </c:pt>
                <c:pt idx="36">
                  <c:v>4.7594579512069073E-2</c:v>
                </c:pt>
                <c:pt idx="37">
                  <c:v>4.7496231595001291E-2</c:v>
                </c:pt>
                <c:pt idx="38">
                  <c:v>4.3292463130618825E-2</c:v>
                </c:pt>
                <c:pt idx="39">
                  <c:v>4.6408043764321887E-2</c:v>
                </c:pt>
                <c:pt idx="40">
                  <c:v>4.5175105459567405E-2</c:v>
                </c:pt>
                <c:pt idx="41">
                  <c:v>4.5538388269665692E-2</c:v>
                </c:pt>
                <c:pt idx="42">
                  <c:v>4.1384760693149378E-2</c:v>
                </c:pt>
                <c:pt idx="43">
                  <c:v>4.2342394857038813E-2</c:v>
                </c:pt>
                <c:pt idx="44">
                  <c:v>4.1875612360469869E-2</c:v>
                </c:pt>
                <c:pt idx="45">
                  <c:v>4.594067172388204E-2</c:v>
                </c:pt>
                <c:pt idx="46">
                  <c:v>5.5042296513988245E-2</c:v>
                </c:pt>
                <c:pt idx="47">
                  <c:v>5.5737704918026626E-2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37-CF46-9C76-88D48987E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42191"/>
        <c:axId val="1951988623"/>
      </c:areaChart>
      <c:catAx>
        <c:axId val="195204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88623"/>
        <c:crosses val="autoZero"/>
        <c:auto val="1"/>
        <c:lblAlgn val="ctr"/>
        <c:lblOffset val="100"/>
        <c:noMultiLvlLbl val="0"/>
      </c:catAx>
      <c:valAx>
        <c:axId val="195198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Mix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4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227304</xdr:colOff>
      <xdr:row>5</xdr:row>
      <xdr:rowOff>151882</xdr:rowOff>
    </xdr:from>
    <xdr:to>
      <xdr:col>16</xdr:col>
      <xdr:colOff>35737</xdr:colOff>
      <xdr:row>28</xdr:row>
      <xdr:rowOff>37582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394EC-378E-E8A0-55A6-F6B96704F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113514</xdr:colOff>
      <xdr:row>7</xdr:row>
      <xdr:rowOff>9950</xdr:rowOff>
    </xdr:from>
    <xdr:to>
      <xdr:col>16</xdr:col>
      <xdr:colOff>608814</xdr:colOff>
      <xdr:row>23</xdr:row>
      <xdr:rowOff>86150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D710B-9535-BB30-3B99-C6770C5AD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workbookViewId="0">
      <selection activeCell="I52" sqref="I52"/>
    </sheetView>
  </sheetViews>
  <sheetFormatPr baseColWidth="10" defaultRowHeight="16" x14ac:dyDescent="0.2"/>
  <cols>
    <col min="2" max="4" width="11" bestFit="1" customWidth="1"/>
    <col min="5" max="5" width="14.33203125" bestFit="1" customWidth="1"/>
    <col min="6" max="6" width="11.6640625" bestFit="1" customWidth="1"/>
    <col min="7" max="7" width="18" bestFit="1" customWidth="1"/>
  </cols>
  <sheetData>
    <row r="1" spans="1:19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</row>
    <row r="2" spans="1:19" x14ac:dyDescent="0.2">
      <c r="A2" s="1">
        <v>0.5</v>
      </c>
      <c r="B2" s="1">
        <v>0</v>
      </c>
      <c r="C2" s="1">
        <v>326.666666666666</v>
      </c>
      <c r="D2" s="1">
        <v>850</v>
      </c>
      <c r="E2" s="1">
        <v>850</v>
      </c>
      <c r="F2" s="1">
        <v>1119.99999999999</v>
      </c>
      <c r="G2" s="1">
        <v>1176.6666666666599</v>
      </c>
    </row>
    <row r="3" spans="1:19" x14ac:dyDescent="0.2">
      <c r="A3" s="1">
        <v>1</v>
      </c>
      <c r="B3" s="1">
        <v>0</v>
      </c>
      <c r="C3" s="1">
        <v>316.59292035398198</v>
      </c>
      <c r="D3" s="1">
        <v>829.92625368731501</v>
      </c>
      <c r="E3" s="1">
        <v>829.92625368731501</v>
      </c>
      <c r="F3" s="1">
        <v>1039.92920353982</v>
      </c>
      <c r="G3" s="1">
        <v>1093.2625368731501</v>
      </c>
      <c r="I3" s="1"/>
      <c r="K3" s="1"/>
      <c r="M3" s="1"/>
      <c r="O3" s="1"/>
      <c r="Q3" s="1"/>
      <c r="S3" s="1"/>
    </row>
    <row r="4" spans="1:19" x14ac:dyDescent="0.2">
      <c r="A4" s="1">
        <v>1.5</v>
      </c>
      <c r="B4" s="1">
        <v>0</v>
      </c>
      <c r="C4" s="1">
        <v>309.85840707964599</v>
      </c>
      <c r="D4" s="1">
        <v>809.85840707964496</v>
      </c>
      <c r="E4" s="1">
        <v>809.85840707964496</v>
      </c>
      <c r="F4" s="1">
        <v>1026.5221238938</v>
      </c>
      <c r="G4" s="1">
        <v>1076.52507374631</v>
      </c>
      <c r="I4" s="1"/>
      <c r="K4" s="1"/>
      <c r="M4" s="1"/>
      <c r="O4" s="1"/>
      <c r="Q4" s="1"/>
      <c r="S4" s="1"/>
    </row>
    <row r="5" spans="1:19" x14ac:dyDescent="0.2">
      <c r="A5" s="1">
        <v>2</v>
      </c>
      <c r="B5" s="1">
        <v>0</v>
      </c>
      <c r="C5" s="1">
        <v>289.78761061946898</v>
      </c>
      <c r="D5" s="1">
        <v>789.78761061946796</v>
      </c>
      <c r="E5" s="1">
        <v>789.78761061946796</v>
      </c>
      <c r="F5" s="1">
        <v>1013.1209439528</v>
      </c>
      <c r="G5" s="1">
        <v>1063.1209439528</v>
      </c>
      <c r="I5" s="1"/>
      <c r="K5" s="1"/>
      <c r="M5" s="1"/>
      <c r="O5" s="1"/>
      <c r="Q5" s="1"/>
      <c r="S5" s="1"/>
    </row>
    <row r="6" spans="1:19" x14ac:dyDescent="0.2">
      <c r="A6" s="1">
        <v>2.5</v>
      </c>
      <c r="B6" s="1">
        <v>0</v>
      </c>
      <c r="C6" s="1">
        <v>283.04719764011702</v>
      </c>
      <c r="D6" s="1">
        <v>773.04719764011702</v>
      </c>
      <c r="E6" s="1">
        <v>783.04719764011702</v>
      </c>
      <c r="F6" s="1">
        <v>989.71386430678399</v>
      </c>
      <c r="G6" s="1">
        <v>1043.05014749262</v>
      </c>
      <c r="I6" s="1"/>
      <c r="K6" s="1"/>
      <c r="M6" s="1"/>
      <c r="O6" s="1"/>
      <c r="Q6" s="1"/>
      <c r="S6" s="1"/>
    </row>
    <row r="7" spans="1:19" x14ac:dyDescent="0.2">
      <c r="A7" s="1">
        <v>3</v>
      </c>
      <c r="B7" s="1">
        <v>0</v>
      </c>
      <c r="C7" s="1">
        <v>282.97640117994001</v>
      </c>
      <c r="D7" s="1">
        <v>759.64601769911496</v>
      </c>
      <c r="E7" s="1">
        <v>766.30973451327395</v>
      </c>
      <c r="F7" s="1">
        <v>979.64601769911496</v>
      </c>
      <c r="G7" s="1">
        <v>1029.64601769911</v>
      </c>
      <c r="I7" s="1"/>
      <c r="K7" s="1"/>
      <c r="M7" s="1"/>
      <c r="O7" s="1"/>
      <c r="Q7" s="1"/>
      <c r="S7" s="1"/>
    </row>
    <row r="8" spans="1:19" x14ac:dyDescent="0.2">
      <c r="A8" s="1">
        <v>3.5</v>
      </c>
      <c r="B8" s="1">
        <v>0</v>
      </c>
      <c r="C8" s="1">
        <v>276.238938053097</v>
      </c>
      <c r="D8" s="1">
        <v>732.90855457227099</v>
      </c>
      <c r="E8" s="1">
        <v>749.57522123893796</v>
      </c>
      <c r="F8" s="1">
        <v>969.57522123893796</v>
      </c>
      <c r="G8" s="1">
        <v>1022.90560471976</v>
      </c>
      <c r="I8" s="1"/>
      <c r="K8" s="1"/>
      <c r="M8" s="1"/>
      <c r="O8" s="1"/>
      <c r="Q8" s="1"/>
      <c r="S8" s="1"/>
    </row>
    <row r="9" spans="1:19" x14ac:dyDescent="0.2">
      <c r="A9" s="1">
        <v>4</v>
      </c>
      <c r="B9" s="1">
        <v>0</v>
      </c>
      <c r="C9" s="1">
        <v>269.50442477875998</v>
      </c>
      <c r="D9" s="1">
        <v>739.50147492625297</v>
      </c>
      <c r="E9" s="1">
        <v>749.50147492625297</v>
      </c>
      <c r="F9" s="1">
        <v>966.17109144542701</v>
      </c>
      <c r="G9" s="1">
        <v>1016.17109144542</v>
      </c>
      <c r="I9" s="1"/>
      <c r="K9" s="1"/>
      <c r="M9" s="1"/>
      <c r="O9" s="1"/>
      <c r="Q9" s="1"/>
      <c r="S9" s="1"/>
    </row>
    <row r="10" spans="1:19" x14ac:dyDescent="0.2">
      <c r="A10" s="1">
        <v>4.5</v>
      </c>
      <c r="B10" s="1">
        <v>0</v>
      </c>
      <c r="C10" s="1">
        <v>256.10029498525</v>
      </c>
      <c r="D10" s="1">
        <v>746.09734513274304</v>
      </c>
      <c r="E10" s="1">
        <v>752.76401179940899</v>
      </c>
      <c r="F10" s="1">
        <v>972.76696165191697</v>
      </c>
      <c r="G10" s="1">
        <v>1022.7640117994</v>
      </c>
      <c r="I10" s="1"/>
      <c r="K10" s="1"/>
      <c r="M10" s="1"/>
      <c r="O10" s="1"/>
      <c r="Q10" s="1"/>
      <c r="S10" s="1"/>
    </row>
    <row r="11" spans="1:19" x14ac:dyDescent="0.2">
      <c r="A11" s="1">
        <v>5</v>
      </c>
      <c r="B11" s="1">
        <v>0</v>
      </c>
      <c r="C11" s="1">
        <v>242.69321533923201</v>
      </c>
      <c r="D11" s="1">
        <v>782.69321533923198</v>
      </c>
      <c r="E11" s="1">
        <v>786.02654867256604</v>
      </c>
      <c r="F11" s="1">
        <v>996.02654867256604</v>
      </c>
      <c r="G11" s="1">
        <v>1046.02949852507</v>
      </c>
      <c r="I11" s="1"/>
      <c r="K11" s="1"/>
      <c r="M11" s="1"/>
      <c r="O11" s="1"/>
      <c r="Q11" s="1"/>
      <c r="S11" s="1"/>
    </row>
    <row r="12" spans="1:19" x14ac:dyDescent="0.2">
      <c r="A12" s="1">
        <v>5.5</v>
      </c>
      <c r="B12" s="1">
        <v>0</v>
      </c>
      <c r="C12" s="1">
        <v>242.622418879055</v>
      </c>
      <c r="D12" s="1">
        <v>809.28908554572195</v>
      </c>
      <c r="E12" s="1">
        <v>812.62241887905498</v>
      </c>
      <c r="F12" s="1">
        <v>1029.2920353982299</v>
      </c>
      <c r="G12" s="1">
        <v>1079.2920353982299</v>
      </c>
      <c r="I12" s="1"/>
      <c r="K12" s="1"/>
      <c r="M12" s="1"/>
      <c r="O12" s="1"/>
      <c r="Q12" s="1"/>
      <c r="S12" s="1"/>
    </row>
    <row r="13" spans="1:19" x14ac:dyDescent="0.2">
      <c r="A13" s="1">
        <v>6</v>
      </c>
      <c r="B13" s="1">
        <v>0</v>
      </c>
      <c r="C13" s="1">
        <v>235.88495575221199</v>
      </c>
      <c r="D13" s="1">
        <v>795.88790560471898</v>
      </c>
      <c r="E13" s="1">
        <v>805.88790560471898</v>
      </c>
      <c r="F13" s="1">
        <v>1049.22123893805</v>
      </c>
      <c r="G13" s="1">
        <v>1099.22123893805</v>
      </c>
      <c r="I13" s="1"/>
      <c r="K13" s="1"/>
      <c r="M13" s="1"/>
      <c r="O13" s="1"/>
      <c r="Q13" s="1"/>
      <c r="S13" s="1"/>
    </row>
    <row r="14" spans="1:19" x14ac:dyDescent="0.2">
      <c r="A14" s="1">
        <v>6.5</v>
      </c>
      <c r="B14" s="1">
        <v>0</v>
      </c>
      <c r="C14" s="1">
        <v>249.14749262536799</v>
      </c>
      <c r="D14" s="1">
        <v>815.81415929203501</v>
      </c>
      <c r="E14" s="1">
        <v>819.14749262536805</v>
      </c>
      <c r="F14" s="1">
        <v>1065.8141592920299</v>
      </c>
      <c r="G14" s="1">
        <v>1112.4808259587001</v>
      </c>
      <c r="I14" s="1"/>
      <c r="K14" s="1"/>
      <c r="M14" s="1"/>
      <c r="O14" s="1"/>
      <c r="Q14" s="1"/>
      <c r="S14" s="1"/>
    </row>
    <row r="15" spans="1:19" x14ac:dyDescent="0.2">
      <c r="A15" s="1">
        <v>7</v>
      </c>
      <c r="B15" s="1">
        <v>2.4011799410027299</v>
      </c>
      <c r="C15" s="1">
        <v>249.07374631268399</v>
      </c>
      <c r="D15" s="1">
        <v>815.74041297935003</v>
      </c>
      <c r="E15" s="1">
        <v>815.74041297935003</v>
      </c>
      <c r="F15" s="1">
        <v>1062.4100294985201</v>
      </c>
      <c r="G15" s="1">
        <v>1115.7433628318499</v>
      </c>
      <c r="I15" s="1"/>
      <c r="K15" s="1"/>
      <c r="M15" s="1"/>
      <c r="O15" s="1"/>
      <c r="Q15" s="1"/>
      <c r="S15" s="1"/>
    </row>
    <row r="16" spans="1:19" x14ac:dyDescent="0.2">
      <c r="A16" s="1">
        <v>7.5</v>
      </c>
      <c r="B16" s="1">
        <v>12.339233038348</v>
      </c>
      <c r="C16" s="1">
        <v>269.00589970501397</v>
      </c>
      <c r="D16" s="1">
        <v>852.33333333333303</v>
      </c>
      <c r="E16" s="1">
        <v>852.33333333333303</v>
      </c>
      <c r="F16" s="1">
        <v>1115.67256637168</v>
      </c>
      <c r="G16" s="1">
        <v>1175.67256637168</v>
      </c>
      <c r="I16" s="1"/>
      <c r="K16" s="1"/>
      <c r="M16" s="1"/>
      <c r="O16" s="1"/>
      <c r="Q16" s="1"/>
      <c r="S16" s="1"/>
    </row>
    <row r="17" spans="1:19" x14ac:dyDescent="0.2">
      <c r="A17" s="1">
        <v>8</v>
      </c>
      <c r="B17" s="1">
        <v>18.935103244837499</v>
      </c>
      <c r="C17" s="1">
        <v>282.26548672566298</v>
      </c>
      <c r="D17" s="1">
        <v>858.93510324483702</v>
      </c>
      <c r="E17" s="1">
        <v>858.93510324483702</v>
      </c>
      <c r="F17" s="1">
        <v>1138.9351032448301</v>
      </c>
      <c r="G17" s="1">
        <v>1205.6017699115</v>
      </c>
      <c r="I17" s="1"/>
      <c r="K17" s="1"/>
      <c r="M17" s="1"/>
      <c r="O17" s="1"/>
      <c r="Q17" s="1"/>
      <c r="S17" s="1"/>
    </row>
    <row r="18" spans="1:19" x14ac:dyDescent="0.2">
      <c r="A18" s="1">
        <v>8.5</v>
      </c>
      <c r="B18" s="1">
        <v>25.530973451327501</v>
      </c>
      <c r="C18" s="1">
        <v>282.19764011799401</v>
      </c>
      <c r="D18" s="1">
        <v>858.86430678466002</v>
      </c>
      <c r="E18" s="1">
        <v>858.86430678466002</v>
      </c>
      <c r="F18" s="1">
        <v>1212.19764011799</v>
      </c>
      <c r="G18" s="1">
        <v>1268.8643067846599</v>
      </c>
      <c r="I18" s="1"/>
      <c r="K18" s="1"/>
      <c r="M18" s="1"/>
      <c r="O18" s="1"/>
      <c r="Q18" s="1"/>
      <c r="S18" s="1"/>
    </row>
    <row r="19" spans="1:19" x14ac:dyDescent="0.2">
      <c r="A19" s="1">
        <v>9</v>
      </c>
      <c r="B19" s="1">
        <v>32.126843657816998</v>
      </c>
      <c r="C19" s="1">
        <v>295.46017699114998</v>
      </c>
      <c r="D19" s="1">
        <v>838.79056047197605</v>
      </c>
      <c r="E19" s="1">
        <v>838.79056047197605</v>
      </c>
      <c r="F19" s="1">
        <v>1245.4601769911501</v>
      </c>
      <c r="G19" s="1">
        <v>1295.4601769911501</v>
      </c>
      <c r="I19" s="1"/>
      <c r="K19" s="1"/>
      <c r="M19" s="1"/>
      <c r="O19" s="1"/>
      <c r="Q19" s="1"/>
      <c r="S19" s="1"/>
    </row>
    <row r="20" spans="1:19" x14ac:dyDescent="0.2">
      <c r="A20" s="1">
        <v>9.5</v>
      </c>
      <c r="B20" s="1">
        <v>38.722713864306499</v>
      </c>
      <c r="C20" s="1">
        <v>325.38938053097303</v>
      </c>
      <c r="D20" s="1">
        <v>858.722713864306</v>
      </c>
      <c r="E20" s="1">
        <v>858.722713864306</v>
      </c>
      <c r="F20" s="1">
        <v>1292.0560471976401</v>
      </c>
      <c r="G20" s="1">
        <v>1345.3893805309699</v>
      </c>
      <c r="I20" s="1"/>
      <c r="K20" s="1"/>
      <c r="M20" s="1"/>
      <c r="O20" s="1"/>
      <c r="Q20" s="1"/>
      <c r="S20" s="1"/>
    </row>
    <row r="21" spans="1:19" x14ac:dyDescent="0.2">
      <c r="A21" s="1">
        <v>10</v>
      </c>
      <c r="B21" s="1">
        <v>45.318584070796497</v>
      </c>
      <c r="C21" s="1">
        <v>325.31858407079602</v>
      </c>
      <c r="D21" s="1">
        <v>865.31563421828901</v>
      </c>
      <c r="E21" s="1">
        <v>865.31563421828901</v>
      </c>
      <c r="F21" s="1">
        <v>1293.65191740412</v>
      </c>
      <c r="G21" s="1">
        <v>1348.65191740412</v>
      </c>
      <c r="I21" s="1"/>
      <c r="K21" s="1"/>
      <c r="M21" s="1"/>
      <c r="O21" s="1"/>
      <c r="Q21" s="1"/>
      <c r="S21" s="1"/>
    </row>
    <row r="22" spans="1:19" x14ac:dyDescent="0.2">
      <c r="A22" s="1">
        <v>10.5</v>
      </c>
      <c r="B22" s="1">
        <v>45.247787610619497</v>
      </c>
      <c r="C22" s="1">
        <v>331.91445427728502</v>
      </c>
      <c r="D22" s="1">
        <v>885.24778761061896</v>
      </c>
      <c r="E22" s="1">
        <v>885.24778761061896</v>
      </c>
      <c r="F22" s="1">
        <v>1278.5811209439501</v>
      </c>
      <c r="G22" s="1">
        <v>1331.9144542772799</v>
      </c>
      <c r="I22" s="1"/>
      <c r="K22" s="1"/>
      <c r="M22" s="1"/>
      <c r="O22" s="1"/>
      <c r="Q22" s="1"/>
      <c r="S22" s="1"/>
    </row>
    <row r="23" spans="1:19" x14ac:dyDescent="0.2">
      <c r="A23" s="1">
        <v>11</v>
      </c>
      <c r="B23" s="1">
        <v>38.510324483775499</v>
      </c>
      <c r="C23" s="1">
        <v>318.51032448377498</v>
      </c>
      <c r="D23" s="1">
        <v>878.51032448377498</v>
      </c>
      <c r="E23" s="1">
        <v>878.51032448377498</v>
      </c>
      <c r="F23" s="1">
        <v>1245.17699115044</v>
      </c>
      <c r="G23" s="1">
        <v>1295.17699115044</v>
      </c>
      <c r="I23" s="1"/>
      <c r="K23" s="1"/>
      <c r="M23" s="1"/>
      <c r="O23" s="1"/>
      <c r="Q23" s="1"/>
      <c r="S23" s="1"/>
    </row>
    <row r="24" spans="1:19" x14ac:dyDescent="0.2">
      <c r="A24" s="1">
        <v>11.5</v>
      </c>
      <c r="B24" s="1">
        <v>51.772861356931998</v>
      </c>
      <c r="C24" s="1">
        <v>331.772861356931</v>
      </c>
      <c r="D24" s="1">
        <v>891.77286135693203</v>
      </c>
      <c r="E24" s="1">
        <v>891.77286135693203</v>
      </c>
      <c r="F24" s="1">
        <v>1251.77286135693</v>
      </c>
      <c r="G24" s="1">
        <v>1301.77286135693</v>
      </c>
      <c r="I24" s="1"/>
      <c r="K24" s="1"/>
      <c r="M24" s="1"/>
      <c r="O24" s="1"/>
      <c r="Q24" s="1"/>
      <c r="S24" s="1"/>
    </row>
    <row r="25" spans="1:19" x14ac:dyDescent="0.2">
      <c r="A25" s="1">
        <v>12</v>
      </c>
      <c r="B25" s="1">
        <v>51.702064896754997</v>
      </c>
      <c r="C25" s="1">
        <v>325.03539823008799</v>
      </c>
      <c r="D25" s="1">
        <v>885.03539823008805</v>
      </c>
      <c r="E25" s="1">
        <v>885.03539823008805</v>
      </c>
      <c r="F25" s="1">
        <v>1251.70206489675</v>
      </c>
      <c r="G25" s="1">
        <v>1301.70206489675</v>
      </c>
      <c r="I25" s="1"/>
      <c r="K25" s="1"/>
      <c r="M25" s="1"/>
      <c r="O25" s="1"/>
      <c r="Q25" s="1"/>
      <c r="S25" s="1"/>
    </row>
    <row r="26" spans="1:19" x14ac:dyDescent="0.2">
      <c r="A26" s="1">
        <v>12.5</v>
      </c>
      <c r="B26" s="1">
        <v>51.631268436577997</v>
      </c>
      <c r="C26" s="1">
        <v>311.62831858406997</v>
      </c>
      <c r="D26" s="1">
        <v>851.63126843657801</v>
      </c>
      <c r="E26" s="1">
        <v>851.63126843657801</v>
      </c>
      <c r="F26" s="1">
        <v>1221.6312684365701</v>
      </c>
      <c r="G26" s="1">
        <v>1274.9646017699099</v>
      </c>
      <c r="I26" s="1"/>
      <c r="K26" s="1"/>
      <c r="M26" s="1"/>
      <c r="O26" s="1"/>
      <c r="Q26" s="1"/>
      <c r="S26" s="1"/>
    </row>
    <row r="27" spans="1:19" x14ac:dyDescent="0.2">
      <c r="A27" s="1">
        <v>13</v>
      </c>
      <c r="B27" s="1">
        <v>44.890855457227097</v>
      </c>
      <c r="C27" s="1">
        <v>298.22418879055999</v>
      </c>
      <c r="D27" s="1">
        <v>834.89380530973403</v>
      </c>
      <c r="E27" s="1">
        <v>834.89380530973403</v>
      </c>
      <c r="F27" s="1">
        <v>1224.8938053097299</v>
      </c>
      <c r="G27" s="1">
        <v>1274.8908554572199</v>
      </c>
      <c r="I27" s="1"/>
      <c r="K27" s="1"/>
      <c r="M27" s="1"/>
      <c r="O27" s="1"/>
      <c r="Q27" s="1"/>
      <c r="S27" s="1"/>
    </row>
    <row r="28" spans="1:19" x14ac:dyDescent="0.2">
      <c r="A28" s="1">
        <v>13.5</v>
      </c>
      <c r="B28" s="1">
        <v>51.486725663716697</v>
      </c>
      <c r="C28" s="1">
        <v>304.82005899704899</v>
      </c>
      <c r="D28" s="1">
        <v>834.82005899704995</v>
      </c>
      <c r="E28" s="1">
        <v>834.82005899704995</v>
      </c>
      <c r="F28" s="1">
        <v>1224.82300884955</v>
      </c>
      <c r="G28" s="1">
        <v>1271.4896755162199</v>
      </c>
      <c r="I28" s="1"/>
      <c r="K28" s="1"/>
      <c r="M28" s="1"/>
      <c r="O28" s="1"/>
      <c r="Q28" s="1"/>
      <c r="S28" s="1"/>
    </row>
    <row r="29" spans="1:19" x14ac:dyDescent="0.2">
      <c r="A29" s="1">
        <v>14</v>
      </c>
      <c r="B29" s="1">
        <v>44.749262536873097</v>
      </c>
      <c r="C29" s="1">
        <v>288.08259587020598</v>
      </c>
      <c r="D29" s="1">
        <v>821.41592920353901</v>
      </c>
      <c r="E29" s="1">
        <v>821.41592920353901</v>
      </c>
      <c r="F29" s="1">
        <v>1224.75221238938</v>
      </c>
      <c r="G29" s="1">
        <v>1274.75221238938</v>
      </c>
      <c r="K29" s="1"/>
      <c r="M29" s="1"/>
      <c r="Q29" s="1"/>
      <c r="S29" s="1"/>
    </row>
    <row r="30" spans="1:19" x14ac:dyDescent="0.2">
      <c r="A30" s="1">
        <v>14.5</v>
      </c>
      <c r="B30" s="1">
        <v>38.011799410029198</v>
      </c>
      <c r="C30" s="1">
        <v>294.67846607669497</v>
      </c>
      <c r="D30" s="1">
        <v>828.01179941002897</v>
      </c>
      <c r="E30" s="1">
        <v>828.01179941002897</v>
      </c>
      <c r="F30" s="1">
        <v>1214.6814159292001</v>
      </c>
      <c r="G30" s="1">
        <v>1271.34808259587</v>
      </c>
      <c r="K30" s="1"/>
      <c r="M30" s="1"/>
      <c r="Q30" s="1"/>
      <c r="S30" s="1"/>
    </row>
    <row r="31" spans="1:19" x14ac:dyDescent="0.2">
      <c r="A31" s="1">
        <v>15</v>
      </c>
      <c r="B31" s="1">
        <v>37.941002949852098</v>
      </c>
      <c r="C31" s="1">
        <v>291.27433628318499</v>
      </c>
      <c r="D31" s="1">
        <v>827.94100294985196</v>
      </c>
      <c r="E31" s="1">
        <v>827.94100294985196</v>
      </c>
      <c r="F31" s="1">
        <v>1214.6106194690201</v>
      </c>
      <c r="G31" s="1">
        <v>1267.9439528023499</v>
      </c>
      <c r="K31" s="1"/>
      <c r="M31" s="1"/>
      <c r="Q31" s="1"/>
      <c r="S31" s="1"/>
    </row>
    <row r="32" spans="1:19" x14ac:dyDescent="0.2">
      <c r="A32" s="1">
        <v>15.5</v>
      </c>
      <c r="B32" s="1">
        <v>31.203539823008601</v>
      </c>
      <c r="C32" s="1">
        <v>267.87020648967501</v>
      </c>
      <c r="D32" s="1">
        <v>834.53687315634204</v>
      </c>
      <c r="E32" s="1">
        <v>834.53687315634204</v>
      </c>
      <c r="F32" s="1">
        <v>1224.5368731563401</v>
      </c>
      <c r="G32" s="1">
        <v>1274.5398230088399</v>
      </c>
      <c r="K32" s="1"/>
      <c r="M32" s="1"/>
      <c r="Q32" s="1"/>
      <c r="S32" s="1"/>
    </row>
    <row r="33" spans="1:19" x14ac:dyDescent="0.2">
      <c r="A33" s="1">
        <v>16</v>
      </c>
      <c r="B33" s="1">
        <v>31.132743362831601</v>
      </c>
      <c r="C33" s="1">
        <v>267.79941002949801</v>
      </c>
      <c r="D33" s="1">
        <v>827.79941002949795</v>
      </c>
      <c r="E33" s="1">
        <v>827.79941002949795</v>
      </c>
      <c r="F33" s="1">
        <v>1214.4690265486699</v>
      </c>
      <c r="G33" s="1">
        <v>1267.802359882</v>
      </c>
      <c r="K33" s="1"/>
      <c r="M33" s="1"/>
      <c r="Q33" s="1"/>
      <c r="S33" s="1"/>
    </row>
    <row r="34" spans="1:19" x14ac:dyDescent="0.2">
      <c r="A34" s="1">
        <v>16.5</v>
      </c>
      <c r="B34" s="1">
        <v>31.061946902654601</v>
      </c>
      <c r="C34" s="1">
        <v>284.39528023598803</v>
      </c>
      <c r="D34" s="1">
        <v>844.39528023598803</v>
      </c>
      <c r="E34" s="1">
        <v>844.39528023598803</v>
      </c>
      <c r="F34" s="1">
        <v>1257.72861356932</v>
      </c>
      <c r="G34" s="1">
        <v>1311.0648967551599</v>
      </c>
      <c r="K34" s="1"/>
      <c r="M34" s="1"/>
      <c r="Q34" s="1"/>
      <c r="S34" s="1"/>
    </row>
    <row r="35" spans="1:19" x14ac:dyDescent="0.2">
      <c r="A35" s="1">
        <v>17</v>
      </c>
      <c r="B35" s="1">
        <v>24.3244837758111</v>
      </c>
      <c r="C35" s="1">
        <v>297.65781710914399</v>
      </c>
      <c r="D35" s="1">
        <v>850.98820058997001</v>
      </c>
      <c r="E35" s="1">
        <v>854.32448377581102</v>
      </c>
      <c r="F35" s="1">
        <v>1244.32743362831</v>
      </c>
      <c r="G35" s="1">
        <v>1300.9941002949799</v>
      </c>
      <c r="K35" s="1"/>
      <c r="M35" s="1"/>
      <c r="Q35" s="1"/>
      <c r="S35" s="1"/>
    </row>
    <row r="36" spans="1:19" x14ac:dyDescent="0.2">
      <c r="A36" s="1">
        <v>17.5</v>
      </c>
      <c r="B36" s="1">
        <v>17.587020648967101</v>
      </c>
      <c r="C36" s="1">
        <v>297.58702064896698</v>
      </c>
      <c r="D36" s="1">
        <v>864.25663716814097</v>
      </c>
      <c r="E36" s="1">
        <v>870.92330383480805</v>
      </c>
      <c r="F36" s="1">
        <v>1264.25368731563</v>
      </c>
      <c r="G36" s="1">
        <v>1317.5899705014699</v>
      </c>
      <c r="K36" s="1"/>
      <c r="M36" s="1"/>
      <c r="Q36" s="1"/>
      <c r="S36" s="1"/>
    </row>
    <row r="37" spans="1:19" x14ac:dyDescent="0.2">
      <c r="A37" s="1">
        <v>18</v>
      </c>
      <c r="B37" s="1">
        <v>7.5162241887901402</v>
      </c>
      <c r="C37" s="1">
        <v>297.51622418878998</v>
      </c>
      <c r="D37" s="1">
        <v>864.17994100294902</v>
      </c>
      <c r="E37" s="1">
        <v>870.84955752212295</v>
      </c>
      <c r="F37" s="1">
        <v>1284.1858407079601</v>
      </c>
      <c r="G37" s="1">
        <v>1337.5191740412899</v>
      </c>
      <c r="K37" s="1"/>
      <c r="M37" s="1"/>
      <c r="Q37" s="1"/>
      <c r="S37" s="1"/>
    </row>
    <row r="38" spans="1:19" x14ac:dyDescent="0.2">
      <c r="A38" s="1">
        <v>18.5</v>
      </c>
      <c r="B38" s="1">
        <v>0.77876106194662498</v>
      </c>
      <c r="C38" s="1">
        <v>297.44542772861303</v>
      </c>
      <c r="D38" s="1">
        <v>864.11209439528</v>
      </c>
      <c r="E38" s="1">
        <v>914.11209439528</v>
      </c>
      <c r="F38" s="1">
        <v>1334.1120943952801</v>
      </c>
      <c r="G38" s="1">
        <v>1400.7817109144501</v>
      </c>
      <c r="K38" s="1"/>
      <c r="M38" s="1"/>
      <c r="Q38" s="1"/>
      <c r="S38" s="1"/>
    </row>
    <row r="39" spans="1:19" x14ac:dyDescent="0.2">
      <c r="A39" s="1">
        <v>19</v>
      </c>
      <c r="B39" s="1">
        <v>0</v>
      </c>
      <c r="C39" s="1">
        <v>290.70796460177002</v>
      </c>
      <c r="D39" s="1">
        <v>940.70796460176905</v>
      </c>
      <c r="E39" s="1">
        <v>987.37463126843602</v>
      </c>
      <c r="F39" s="1">
        <v>1470.7079646017601</v>
      </c>
      <c r="G39" s="1">
        <v>1544.0442477876099</v>
      </c>
      <c r="K39" s="1"/>
      <c r="M39" s="1"/>
      <c r="Q39" s="1"/>
      <c r="S39" s="1"/>
    </row>
    <row r="40" spans="1:19" x14ac:dyDescent="0.2">
      <c r="A40" s="1">
        <v>19.5</v>
      </c>
      <c r="B40" s="1">
        <v>0</v>
      </c>
      <c r="C40" s="1">
        <v>293.973451327433</v>
      </c>
      <c r="D40" s="1">
        <v>973.97050147492598</v>
      </c>
      <c r="E40" s="1">
        <v>1030.6371681415901</v>
      </c>
      <c r="F40" s="1">
        <v>1620.6371681415901</v>
      </c>
      <c r="G40" s="1">
        <v>1693.97345132743</v>
      </c>
      <c r="K40" s="1"/>
      <c r="M40" s="1"/>
      <c r="Q40" s="1"/>
      <c r="S40" s="1"/>
    </row>
    <row r="41" spans="1:19" x14ac:dyDescent="0.2">
      <c r="A41" s="1">
        <v>20</v>
      </c>
      <c r="B41" s="1">
        <v>0</v>
      </c>
      <c r="C41" s="1">
        <v>303.89675516224099</v>
      </c>
      <c r="D41" s="1">
        <v>960.56637168141503</v>
      </c>
      <c r="E41" s="1">
        <v>1020.56637168141</v>
      </c>
      <c r="F41" s="1">
        <v>1643.89970501474</v>
      </c>
      <c r="G41" s="1">
        <v>1723.90265486725</v>
      </c>
      <c r="K41" s="1"/>
      <c r="M41" s="1"/>
      <c r="Q41" s="1"/>
      <c r="S41" s="1"/>
    </row>
    <row r="42" spans="1:19" x14ac:dyDescent="0.2">
      <c r="A42" s="1">
        <v>20.5</v>
      </c>
      <c r="B42" s="1">
        <v>0</v>
      </c>
      <c r="C42" s="1">
        <v>303.82890855457202</v>
      </c>
      <c r="D42" s="1">
        <v>963.82890855457197</v>
      </c>
      <c r="E42" s="1">
        <v>1027.1622418879001</v>
      </c>
      <c r="F42" s="1">
        <v>1620.49557522123</v>
      </c>
      <c r="G42" s="1">
        <v>1697.1651917404099</v>
      </c>
      <c r="K42" s="1"/>
      <c r="M42" s="1"/>
      <c r="Q42" s="1"/>
      <c r="S42" s="1"/>
    </row>
    <row r="43" spans="1:19" x14ac:dyDescent="0.2">
      <c r="A43" s="1">
        <v>21</v>
      </c>
      <c r="B43" s="1">
        <v>0</v>
      </c>
      <c r="C43" s="1">
        <v>303.75811209439502</v>
      </c>
      <c r="D43" s="1">
        <v>963.75811209439496</v>
      </c>
      <c r="E43" s="1">
        <v>1017.09144542772</v>
      </c>
      <c r="F43" s="1">
        <v>1537.0914454277199</v>
      </c>
      <c r="G43" s="1">
        <v>1610.42772861356</v>
      </c>
      <c r="K43" s="1"/>
      <c r="M43" s="1"/>
      <c r="Q43" s="1"/>
      <c r="S43" s="1"/>
    </row>
    <row r="44" spans="1:19" x14ac:dyDescent="0.2">
      <c r="A44" s="1">
        <v>21.5</v>
      </c>
      <c r="B44" s="1">
        <v>0</v>
      </c>
      <c r="C44" s="1">
        <v>310.35398230088401</v>
      </c>
      <c r="D44" s="1">
        <v>917.02064896755098</v>
      </c>
      <c r="E44" s="1">
        <v>960.35398230088401</v>
      </c>
      <c r="F44" s="1">
        <v>1467.02064896755</v>
      </c>
      <c r="G44" s="1">
        <v>1530.35398230088</v>
      </c>
      <c r="K44" s="1"/>
      <c r="M44" s="1"/>
      <c r="Q44" s="1"/>
      <c r="S44" s="1"/>
    </row>
    <row r="45" spans="1:19" x14ac:dyDescent="0.2">
      <c r="A45" s="1">
        <v>22</v>
      </c>
      <c r="B45" s="1">
        <v>0</v>
      </c>
      <c r="C45" s="1">
        <v>303.616519174041</v>
      </c>
      <c r="D45" s="1">
        <v>850.28023598820005</v>
      </c>
      <c r="E45" s="1">
        <v>896.94985250737398</v>
      </c>
      <c r="F45" s="1">
        <v>1356.95280235988</v>
      </c>
      <c r="G45" s="1">
        <v>1416.94985250737</v>
      </c>
      <c r="K45" s="1"/>
      <c r="M45" s="1"/>
      <c r="Q45" s="1"/>
      <c r="S45" s="1"/>
    </row>
    <row r="46" spans="1:19" x14ac:dyDescent="0.2">
      <c r="A46" s="1">
        <v>22.5</v>
      </c>
      <c r="B46" s="1">
        <v>0</v>
      </c>
      <c r="C46" s="1">
        <v>303.545722713864</v>
      </c>
      <c r="D46" s="1">
        <v>793.54572271386405</v>
      </c>
      <c r="E46" s="1">
        <v>820.21238938053</v>
      </c>
      <c r="F46" s="1">
        <v>1220.2123893805301</v>
      </c>
      <c r="G46" s="1">
        <v>1273.5427728613499</v>
      </c>
      <c r="K46" s="1"/>
      <c r="M46" s="1"/>
      <c r="Q46" s="1"/>
      <c r="S46" s="1"/>
    </row>
    <row r="47" spans="1:19" x14ac:dyDescent="0.2">
      <c r="A47" s="1">
        <v>23</v>
      </c>
      <c r="B47" s="1">
        <v>0</v>
      </c>
      <c r="C47" s="1">
        <v>316.80825958702002</v>
      </c>
      <c r="D47" s="1">
        <v>786.80825958701996</v>
      </c>
      <c r="E47" s="1">
        <v>806.80825958701996</v>
      </c>
      <c r="F47" s="1">
        <v>1176.8082595870201</v>
      </c>
      <c r="G47" s="1">
        <v>1233.47492625368</v>
      </c>
      <c r="K47" s="1"/>
      <c r="M47" s="1"/>
      <c r="Q47" s="1"/>
      <c r="S47" s="1"/>
    </row>
    <row r="48" spans="1:19" x14ac:dyDescent="0.2">
      <c r="A48" s="1">
        <v>23.5</v>
      </c>
      <c r="B48" s="1">
        <v>0</v>
      </c>
      <c r="C48" s="1">
        <v>323.40412979350998</v>
      </c>
      <c r="D48" s="1">
        <v>746.73746312684295</v>
      </c>
      <c r="E48" s="1">
        <v>760.07079646017701</v>
      </c>
      <c r="F48" s="1">
        <v>1030.07079646017</v>
      </c>
      <c r="G48" s="1">
        <v>1090.07079646017</v>
      </c>
      <c r="K48" s="1"/>
      <c r="M48" s="1"/>
      <c r="Q48" s="1"/>
      <c r="S48" s="1"/>
    </row>
    <row r="49" spans="1:19" x14ac:dyDescent="0.2">
      <c r="A49" s="1">
        <v>24</v>
      </c>
      <c r="B49" s="1">
        <v>0</v>
      </c>
      <c r="C49" s="1">
        <v>329.99999999999898</v>
      </c>
      <c r="D49" s="1">
        <v>736.66666666666595</v>
      </c>
      <c r="E49" s="1">
        <v>746.66666666666595</v>
      </c>
      <c r="F49" s="1">
        <v>960</v>
      </c>
      <c r="G49" s="1">
        <v>1016.66666666666</v>
      </c>
      <c r="K49" s="1"/>
      <c r="M49" s="1"/>
      <c r="Q49" s="1"/>
      <c r="S49" s="1"/>
    </row>
    <row r="50" spans="1:19" x14ac:dyDescent="0.2">
      <c r="K50" s="1"/>
      <c r="M50" s="1"/>
      <c r="Q50" s="1"/>
      <c r="S50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zoomScale="98" zoomScaleNormal="98" workbookViewId="0">
      <selection activeCell="J36" sqref="J36"/>
    </sheetView>
  </sheetViews>
  <sheetFormatPr baseColWidth="10" defaultRowHeight="16" x14ac:dyDescent="0.2"/>
  <cols>
    <col min="7" max="7" width="18.33203125" bestFit="1" customWidth="1"/>
  </cols>
  <sheetData>
    <row r="1" spans="1:7" x14ac:dyDescent="0.2">
      <c r="A1" t="str">
        <f>'Values from graph (MW)'!A1</f>
        <v>Hour</v>
      </c>
      <c r="B1" t="str">
        <f>'Values from graph (MW)'!B1</f>
        <v>Solar</v>
      </c>
      <c r="C1" t="str">
        <f>'Values from graph (MW)'!C1</f>
        <v>Wind</v>
      </c>
      <c r="D1" t="str">
        <f>'Values from graph (MW)'!D1</f>
        <v>Geothermal</v>
      </c>
      <c r="E1" t="str">
        <f>'Values from graph (MW)'!E1</f>
        <v>UETC Gross Imp</v>
      </c>
      <c r="F1" t="str">
        <f>'Values from graph (MW)'!F1</f>
        <v>Hydro</v>
      </c>
      <c r="G1" t="str">
        <f>'Values from graph (MW)'!G1</f>
        <v>Thermal (fossil fuel)</v>
      </c>
    </row>
    <row r="2" spans="1:7" x14ac:dyDescent="0.2">
      <c r="A2" s="1">
        <f>'Values from graph (MW)'!A2</f>
        <v>0.5</v>
      </c>
      <c r="B2" s="1">
        <f>'Values from graph (MW)'!B2</f>
        <v>0</v>
      </c>
      <c r="C2" s="1">
        <f>'Values from graph (MW)'!C2-'Values from graph (MW)'!B2</f>
        <v>326.666666666666</v>
      </c>
      <c r="D2" s="1">
        <f>'Values from graph (MW)'!D2-'Values from graph (MW)'!C2</f>
        <v>523.33333333333394</v>
      </c>
      <c r="E2" s="1">
        <f>'Values from graph (MW)'!E2-'Values from graph (MW)'!D2</f>
        <v>0</v>
      </c>
      <c r="F2" s="1">
        <f>'Values from graph (MW)'!F2-'Values from graph (MW)'!E2</f>
        <v>269.99999999999</v>
      </c>
      <c r="G2" s="1">
        <f>'Values from graph (MW)'!G2-'Values from graph (MW)'!F2</f>
        <v>56.666666666669926</v>
      </c>
    </row>
    <row r="3" spans="1:7" x14ac:dyDescent="0.2">
      <c r="A3" s="1">
        <f>'Values from graph (MW)'!A3</f>
        <v>1</v>
      </c>
      <c r="B3" s="1">
        <f>'Values from graph (MW)'!B3</f>
        <v>0</v>
      </c>
      <c r="C3" s="1">
        <f>'Values from graph (MW)'!C3-'Values from graph (MW)'!B3</f>
        <v>316.59292035398198</v>
      </c>
      <c r="D3" s="1">
        <f>'Values from graph (MW)'!D3-'Values from graph (MW)'!C3</f>
        <v>513.33333333333303</v>
      </c>
      <c r="E3" s="1">
        <f>'Values from graph (MW)'!E3-'Values from graph (MW)'!D3</f>
        <v>0</v>
      </c>
      <c r="F3" s="1">
        <f>'Values from graph (MW)'!F3-'Values from graph (MW)'!E3</f>
        <v>210.00294985250503</v>
      </c>
      <c r="G3" s="1">
        <f>'Values from graph (MW)'!G3-'Values from graph (MW)'!F3</f>
        <v>53.333333333330074</v>
      </c>
    </row>
    <row r="4" spans="1:7" x14ac:dyDescent="0.2">
      <c r="A4" s="1">
        <f>'Values from graph (MW)'!A4</f>
        <v>1.5</v>
      </c>
      <c r="B4" s="1">
        <f>'Values from graph (MW)'!B4</f>
        <v>0</v>
      </c>
      <c r="C4" s="1">
        <f>'Values from graph (MW)'!C4-'Values from graph (MW)'!B4</f>
        <v>309.85840707964599</v>
      </c>
      <c r="D4" s="1">
        <f>'Values from graph (MW)'!D4-'Values from graph (MW)'!C4</f>
        <v>499.99999999999898</v>
      </c>
      <c r="E4" s="1">
        <f>'Values from graph (MW)'!E4-'Values from graph (MW)'!D4</f>
        <v>0</v>
      </c>
      <c r="F4" s="1">
        <f>'Values from graph (MW)'!F4-'Values from graph (MW)'!E4</f>
        <v>216.66371681415501</v>
      </c>
      <c r="G4" s="1">
        <f>'Values from graph (MW)'!G4-'Values from graph (MW)'!F4</f>
        <v>50.002949852510028</v>
      </c>
    </row>
    <row r="5" spans="1:7" x14ac:dyDescent="0.2">
      <c r="A5" s="1">
        <f>'Values from graph (MW)'!A5</f>
        <v>2</v>
      </c>
      <c r="B5" s="1">
        <f>'Values from graph (MW)'!B5</f>
        <v>0</v>
      </c>
      <c r="C5" s="1">
        <f>'Values from graph (MW)'!C5-'Values from graph (MW)'!B5</f>
        <v>289.78761061946898</v>
      </c>
      <c r="D5" s="1">
        <f>'Values from graph (MW)'!D5-'Values from graph (MW)'!C5</f>
        <v>499.99999999999898</v>
      </c>
      <c r="E5" s="1">
        <f>'Values from graph (MW)'!E5-'Values from graph (MW)'!D5</f>
        <v>0</v>
      </c>
      <c r="F5" s="1">
        <f>'Values from graph (MW)'!F5-'Values from graph (MW)'!E5</f>
        <v>223.33333333333201</v>
      </c>
      <c r="G5" s="1">
        <f>'Values from graph (MW)'!G5-'Values from graph (MW)'!F5</f>
        <v>50</v>
      </c>
    </row>
    <row r="6" spans="1:7" x14ac:dyDescent="0.2">
      <c r="A6" s="1">
        <f>'Values from graph (MW)'!A6</f>
        <v>2.5</v>
      </c>
      <c r="B6" s="1">
        <f>'Values from graph (MW)'!B6</f>
        <v>0</v>
      </c>
      <c r="C6" s="1">
        <f>'Values from graph (MW)'!C6-'Values from graph (MW)'!B6</f>
        <v>283.04719764011702</v>
      </c>
      <c r="D6" s="1">
        <f>'Values from graph (MW)'!D6-'Values from graph (MW)'!C6</f>
        <v>490</v>
      </c>
      <c r="E6" s="1">
        <f>'Values from graph (MW)'!E6-'Values from graph (MW)'!D6</f>
        <v>10</v>
      </c>
      <c r="F6" s="1">
        <f>'Values from graph (MW)'!F6-'Values from graph (MW)'!E6</f>
        <v>206.66666666666697</v>
      </c>
      <c r="G6" s="1">
        <f>'Values from graph (MW)'!G6-'Values from graph (MW)'!F6</f>
        <v>53.33628318583601</v>
      </c>
    </row>
    <row r="7" spans="1:7" x14ac:dyDescent="0.2">
      <c r="A7" s="1">
        <f>'Values from graph (MW)'!A7</f>
        <v>3</v>
      </c>
      <c r="B7" s="1">
        <f>'Values from graph (MW)'!B7</f>
        <v>0</v>
      </c>
      <c r="C7" s="1">
        <f>'Values from graph (MW)'!C7-'Values from graph (MW)'!B7</f>
        <v>282.97640117994001</v>
      </c>
      <c r="D7" s="1">
        <f>'Values from graph (MW)'!D7-'Values from graph (MW)'!C7</f>
        <v>476.66961651917495</v>
      </c>
      <c r="E7" s="1">
        <f>'Values from graph (MW)'!E7-'Values from graph (MW)'!D7</f>
        <v>6.6637168141589882</v>
      </c>
      <c r="F7" s="1">
        <f>'Values from graph (MW)'!F7-'Values from graph (MW)'!E7</f>
        <v>213.33628318584101</v>
      </c>
      <c r="G7" s="1">
        <f>'Values from graph (MW)'!G7-'Values from graph (MW)'!F7</f>
        <v>49.999999999994998</v>
      </c>
    </row>
    <row r="8" spans="1:7" x14ac:dyDescent="0.2">
      <c r="A8" s="1">
        <f>'Values from graph (MW)'!A8</f>
        <v>3.5</v>
      </c>
      <c r="B8" s="1">
        <f>'Values from graph (MW)'!B8</f>
        <v>0</v>
      </c>
      <c r="C8" s="1">
        <f>'Values from graph (MW)'!C8-'Values from graph (MW)'!B8</f>
        <v>276.238938053097</v>
      </c>
      <c r="D8" s="1">
        <f>'Values from graph (MW)'!D8-'Values from graph (MW)'!C8</f>
        <v>456.66961651917399</v>
      </c>
      <c r="E8" s="1">
        <f>'Values from graph (MW)'!E8-'Values from graph (MW)'!D8</f>
        <v>16.66666666666697</v>
      </c>
      <c r="F8" s="1">
        <f>'Values from graph (MW)'!F8-'Values from graph (MW)'!E8</f>
        <v>220</v>
      </c>
      <c r="G8" s="1">
        <f>'Values from graph (MW)'!G8-'Values from graph (MW)'!F8</f>
        <v>53.330383480822093</v>
      </c>
    </row>
    <row r="9" spans="1:7" x14ac:dyDescent="0.2">
      <c r="A9" s="1">
        <f>'Values from graph (MW)'!A9</f>
        <v>4</v>
      </c>
      <c r="B9" s="1">
        <f>'Values from graph (MW)'!B9</f>
        <v>0</v>
      </c>
      <c r="C9" s="1">
        <f>'Values from graph (MW)'!C9-'Values from graph (MW)'!B9</f>
        <v>269.50442477875998</v>
      </c>
      <c r="D9" s="1">
        <f>'Values from graph (MW)'!D9-'Values from graph (MW)'!C9</f>
        <v>469.99705014749298</v>
      </c>
      <c r="E9" s="1">
        <f>'Values from graph (MW)'!E9-'Values from graph (MW)'!D9</f>
        <v>10</v>
      </c>
      <c r="F9" s="1">
        <f>'Values from graph (MW)'!F9-'Values from graph (MW)'!E9</f>
        <v>216.66961651917404</v>
      </c>
      <c r="G9" s="1">
        <f>'Values from graph (MW)'!G9-'Values from graph (MW)'!F9</f>
        <v>49.999999999992951</v>
      </c>
    </row>
    <row r="10" spans="1:7" x14ac:dyDescent="0.2">
      <c r="A10" s="1">
        <f>'Values from graph (MW)'!A10</f>
        <v>4.5</v>
      </c>
      <c r="B10" s="1">
        <f>'Values from graph (MW)'!B10</f>
        <v>0</v>
      </c>
      <c r="C10" s="1">
        <f>'Values from graph (MW)'!C10-'Values from graph (MW)'!B10</f>
        <v>256.10029498525</v>
      </c>
      <c r="D10" s="1">
        <f>'Values from graph (MW)'!D10-'Values from graph (MW)'!C10</f>
        <v>489.99705014749304</v>
      </c>
      <c r="E10" s="1">
        <f>'Values from graph (MW)'!E10-'Values from graph (MW)'!D10</f>
        <v>6.6666666666659467</v>
      </c>
      <c r="F10" s="1">
        <f>'Values from graph (MW)'!F10-'Values from graph (MW)'!E10</f>
        <v>220.00294985250798</v>
      </c>
      <c r="G10" s="1">
        <f>'Values from graph (MW)'!G10-'Values from graph (MW)'!F10</f>
        <v>49.997050147483037</v>
      </c>
    </row>
    <row r="11" spans="1:7" x14ac:dyDescent="0.2">
      <c r="A11" s="1">
        <f>'Values from graph (MW)'!A11</f>
        <v>5</v>
      </c>
      <c r="B11" s="1">
        <f>'Values from graph (MW)'!B11</f>
        <v>0</v>
      </c>
      <c r="C11" s="1">
        <f>'Values from graph (MW)'!C11-'Values from graph (MW)'!B11</f>
        <v>242.69321533923201</v>
      </c>
      <c r="D11" s="1">
        <f>'Values from graph (MW)'!D11-'Values from graph (MW)'!C11</f>
        <v>540</v>
      </c>
      <c r="E11" s="1">
        <f>'Values from graph (MW)'!E11-'Values from graph (MW)'!D11</f>
        <v>3.3333333333340533</v>
      </c>
      <c r="F11" s="1">
        <f>'Values from graph (MW)'!F11-'Values from graph (MW)'!E11</f>
        <v>210</v>
      </c>
      <c r="G11" s="1">
        <f>'Values from graph (MW)'!G11-'Values from graph (MW)'!F11</f>
        <v>50.002949852504003</v>
      </c>
    </row>
    <row r="12" spans="1:7" x14ac:dyDescent="0.2">
      <c r="A12" s="1">
        <f>'Values from graph (MW)'!A12</f>
        <v>5.5</v>
      </c>
      <c r="B12" s="1">
        <f>'Values from graph (MW)'!B12</f>
        <v>0</v>
      </c>
      <c r="C12" s="1">
        <f>'Values from graph (MW)'!C12-'Values from graph (MW)'!B12</f>
        <v>242.622418879055</v>
      </c>
      <c r="D12" s="1">
        <f>'Values from graph (MW)'!D12-'Values from graph (MW)'!C12</f>
        <v>566.66666666666697</v>
      </c>
      <c r="E12" s="1">
        <f>'Values from graph (MW)'!E12-'Values from graph (MW)'!D12</f>
        <v>3.3333333333330302</v>
      </c>
      <c r="F12" s="1">
        <f>'Values from graph (MW)'!F12-'Values from graph (MW)'!E12</f>
        <v>216.66961651917495</v>
      </c>
      <c r="G12" s="1">
        <f>'Values from graph (MW)'!G12-'Values from graph (MW)'!F12</f>
        <v>50</v>
      </c>
    </row>
    <row r="13" spans="1:7" x14ac:dyDescent="0.2">
      <c r="A13" s="1">
        <f>'Values from graph (MW)'!A13</f>
        <v>6</v>
      </c>
      <c r="B13" s="1">
        <f>'Values from graph (MW)'!B13</f>
        <v>0</v>
      </c>
      <c r="C13" s="1">
        <f>'Values from graph (MW)'!C13-'Values from graph (MW)'!B13</f>
        <v>235.88495575221199</v>
      </c>
      <c r="D13" s="1">
        <f>'Values from graph (MW)'!D13-'Values from graph (MW)'!C13</f>
        <v>560.00294985250696</v>
      </c>
      <c r="E13" s="1">
        <f>'Values from graph (MW)'!E13-'Values from graph (MW)'!D13</f>
        <v>10</v>
      </c>
      <c r="F13" s="1">
        <f>'Values from graph (MW)'!F13-'Values from graph (MW)'!E13</f>
        <v>243.33333333333098</v>
      </c>
      <c r="G13" s="1">
        <f>'Values from graph (MW)'!G13-'Values from graph (MW)'!F13</f>
        <v>50</v>
      </c>
    </row>
    <row r="14" spans="1:7" x14ac:dyDescent="0.2">
      <c r="A14" s="1">
        <f>'Values from graph (MW)'!A14</f>
        <v>6.5</v>
      </c>
      <c r="B14" s="1">
        <f>'Values from graph (MW)'!B14</f>
        <v>0</v>
      </c>
      <c r="C14" s="1">
        <f>'Values from graph (MW)'!C14-'Values from graph (MW)'!B14</f>
        <v>249.14749262536799</v>
      </c>
      <c r="D14" s="1">
        <f>'Values from graph (MW)'!D14-'Values from graph (MW)'!C14</f>
        <v>566.66666666666697</v>
      </c>
      <c r="E14" s="1">
        <f>'Values from graph (MW)'!E14-'Values from graph (MW)'!D14</f>
        <v>3.3333333333330302</v>
      </c>
      <c r="F14" s="1">
        <f>'Values from graph (MW)'!F14-'Values from graph (MW)'!E14</f>
        <v>246.66666666666185</v>
      </c>
      <c r="G14" s="1">
        <f>'Values from graph (MW)'!G14-'Values from graph (MW)'!F14</f>
        <v>46.666666666670153</v>
      </c>
    </row>
    <row r="15" spans="1:7" x14ac:dyDescent="0.2">
      <c r="A15" s="1">
        <f>'Values from graph (MW)'!A15</f>
        <v>7</v>
      </c>
      <c r="B15" s="1">
        <f>'Values from graph (MW)'!B15</f>
        <v>2.4011799410027299</v>
      </c>
      <c r="C15" s="1">
        <f>'Values from graph (MW)'!C15-'Values from graph (MW)'!B15</f>
        <v>246.67256637168126</v>
      </c>
      <c r="D15" s="1">
        <f>'Values from graph (MW)'!D15-'Values from graph (MW)'!C15</f>
        <v>566.66666666666606</v>
      </c>
      <c r="E15" s="1">
        <f>'Values from graph (MW)'!E15-'Values from graph (MW)'!D15</f>
        <v>0</v>
      </c>
      <c r="F15" s="1">
        <f>'Values from graph (MW)'!F15-'Values from graph (MW)'!E15</f>
        <v>246.66961651917006</v>
      </c>
      <c r="G15" s="1">
        <f>'Values from graph (MW)'!G15-'Values from graph (MW)'!F15</f>
        <v>53.333333333329847</v>
      </c>
    </row>
    <row r="16" spans="1:7" x14ac:dyDescent="0.2">
      <c r="A16" s="1">
        <f>'Values from graph (MW)'!A16</f>
        <v>7.5</v>
      </c>
      <c r="B16" s="1">
        <f>'Values from graph (MW)'!B16</f>
        <v>12.339233038348</v>
      </c>
      <c r="C16" s="1">
        <f>'Values from graph (MW)'!C16-'Values from graph (MW)'!B16</f>
        <v>256.66666666666595</v>
      </c>
      <c r="D16" s="1">
        <f>'Values from graph (MW)'!D16-'Values from graph (MW)'!C16</f>
        <v>583.32743362831911</v>
      </c>
      <c r="E16" s="1">
        <f>'Values from graph (MW)'!E16-'Values from graph (MW)'!D16</f>
        <v>0</v>
      </c>
      <c r="F16" s="1">
        <f>'Values from graph (MW)'!F16-'Values from graph (MW)'!E16</f>
        <v>263.33923303834695</v>
      </c>
      <c r="G16" s="1">
        <f>'Values from graph (MW)'!G16-'Values from graph (MW)'!F16</f>
        <v>60</v>
      </c>
    </row>
    <row r="17" spans="1:7" x14ac:dyDescent="0.2">
      <c r="A17" s="1">
        <f>'Values from graph (MW)'!A17</f>
        <v>8</v>
      </c>
      <c r="B17" s="1">
        <f>'Values from graph (MW)'!B17</f>
        <v>18.935103244837499</v>
      </c>
      <c r="C17" s="1">
        <f>'Values from graph (MW)'!C17-'Values from graph (MW)'!B17</f>
        <v>263.3303834808255</v>
      </c>
      <c r="D17" s="1">
        <f>'Values from graph (MW)'!D17-'Values from graph (MW)'!C17</f>
        <v>576.66961651917404</v>
      </c>
      <c r="E17" s="1">
        <f>'Values from graph (MW)'!E17-'Values from graph (MW)'!D17</f>
        <v>0</v>
      </c>
      <c r="F17" s="1">
        <f>'Values from graph (MW)'!F17-'Values from graph (MW)'!E17</f>
        <v>279.99999999999307</v>
      </c>
      <c r="G17" s="1">
        <f>'Values from graph (MW)'!G17-'Values from graph (MW)'!F17</f>
        <v>66.666666666669926</v>
      </c>
    </row>
    <row r="18" spans="1:7" x14ac:dyDescent="0.2">
      <c r="A18" s="1">
        <f>'Values from graph (MW)'!A18</f>
        <v>8.5</v>
      </c>
      <c r="B18" s="1">
        <f>'Values from graph (MW)'!B18</f>
        <v>25.530973451327501</v>
      </c>
      <c r="C18" s="1">
        <f>'Values from graph (MW)'!C18-'Values from graph (MW)'!B18</f>
        <v>256.66666666666652</v>
      </c>
      <c r="D18" s="1">
        <f>'Values from graph (MW)'!D18-'Values from graph (MW)'!C18</f>
        <v>576.66666666666606</v>
      </c>
      <c r="E18" s="1">
        <f>'Values from graph (MW)'!E18-'Values from graph (MW)'!D18</f>
        <v>0</v>
      </c>
      <c r="F18" s="1">
        <f>'Values from graph (MW)'!F18-'Values from graph (MW)'!E18</f>
        <v>353.33333333332996</v>
      </c>
      <c r="G18" s="1">
        <f>'Values from graph (MW)'!G18-'Values from graph (MW)'!F18</f>
        <v>56.666666666669926</v>
      </c>
    </row>
    <row r="19" spans="1:7" x14ac:dyDescent="0.2">
      <c r="A19" s="1">
        <f>'Values from graph (MW)'!A19</f>
        <v>9</v>
      </c>
      <c r="B19" s="1">
        <f>'Values from graph (MW)'!B19</f>
        <v>32.126843657816998</v>
      </c>
      <c r="C19" s="1">
        <f>'Values from graph (MW)'!C19-'Values from graph (MW)'!B19</f>
        <v>263.33333333333297</v>
      </c>
      <c r="D19" s="1">
        <f>'Values from graph (MW)'!D19-'Values from graph (MW)'!C19</f>
        <v>543.33038348082607</v>
      </c>
      <c r="E19" s="1">
        <f>'Values from graph (MW)'!E19-'Values from graph (MW)'!D19</f>
        <v>0</v>
      </c>
      <c r="F19" s="1">
        <f>'Values from graph (MW)'!F19-'Values from graph (MW)'!E19</f>
        <v>406.66961651917404</v>
      </c>
      <c r="G19" s="1">
        <f>'Values from graph (MW)'!G19-'Values from graph (MW)'!F19</f>
        <v>50</v>
      </c>
    </row>
    <row r="20" spans="1:7" x14ac:dyDescent="0.2">
      <c r="A20" s="1">
        <f>'Values from graph (MW)'!A20</f>
        <v>9.5</v>
      </c>
      <c r="B20" s="1">
        <f>'Values from graph (MW)'!B20</f>
        <v>38.722713864306499</v>
      </c>
      <c r="C20" s="1">
        <f>'Values from graph (MW)'!C20-'Values from graph (MW)'!B20</f>
        <v>286.66666666666652</v>
      </c>
      <c r="D20" s="1">
        <f>'Values from graph (MW)'!D20-'Values from graph (MW)'!C20</f>
        <v>533.33333333333303</v>
      </c>
      <c r="E20" s="1">
        <f>'Values from graph (MW)'!E20-'Values from graph (MW)'!D20</f>
        <v>0</v>
      </c>
      <c r="F20" s="1">
        <f>'Values from graph (MW)'!F20-'Values from graph (MW)'!E20</f>
        <v>433.33333333333405</v>
      </c>
      <c r="G20" s="1">
        <f>'Values from graph (MW)'!G20-'Values from graph (MW)'!F20</f>
        <v>53.333333333329847</v>
      </c>
    </row>
    <row r="21" spans="1:7" x14ac:dyDescent="0.2">
      <c r="A21" s="1">
        <f>'Values from graph (MW)'!A21</f>
        <v>10</v>
      </c>
      <c r="B21" s="1">
        <f>'Values from graph (MW)'!B21</f>
        <v>45.318584070796497</v>
      </c>
      <c r="C21" s="1">
        <f>'Values from graph (MW)'!C21-'Values from graph (MW)'!B21</f>
        <v>279.99999999999955</v>
      </c>
      <c r="D21" s="1">
        <f>'Values from graph (MW)'!D21-'Values from graph (MW)'!C21</f>
        <v>539.99705014749293</v>
      </c>
      <c r="E21" s="1">
        <f>'Values from graph (MW)'!E21-'Values from graph (MW)'!D21</f>
        <v>0</v>
      </c>
      <c r="F21" s="1">
        <f>'Values from graph (MW)'!F21-'Values from graph (MW)'!E21</f>
        <v>428.33628318583101</v>
      </c>
      <c r="G21" s="1">
        <f>'Values from graph (MW)'!G21-'Values from graph (MW)'!F21</f>
        <v>55</v>
      </c>
    </row>
    <row r="22" spans="1:7" x14ac:dyDescent="0.2">
      <c r="A22" s="1">
        <f>'Values from graph (MW)'!A22</f>
        <v>10.5</v>
      </c>
      <c r="B22" s="1">
        <f>'Values from graph (MW)'!B22</f>
        <v>45.247787610619497</v>
      </c>
      <c r="C22" s="1">
        <f>'Values from graph (MW)'!C22-'Values from graph (MW)'!B22</f>
        <v>286.66666666666549</v>
      </c>
      <c r="D22" s="1">
        <f>'Values from graph (MW)'!D22-'Values from graph (MW)'!C22</f>
        <v>553.33333333333394</v>
      </c>
      <c r="E22" s="1">
        <f>'Values from graph (MW)'!E22-'Values from graph (MW)'!D22</f>
        <v>0</v>
      </c>
      <c r="F22" s="1">
        <f>'Values from graph (MW)'!F22-'Values from graph (MW)'!E22</f>
        <v>393.3333333333311</v>
      </c>
      <c r="G22" s="1">
        <f>'Values from graph (MW)'!G22-'Values from graph (MW)'!F22</f>
        <v>53.333333333329847</v>
      </c>
    </row>
    <row r="23" spans="1:7" x14ac:dyDescent="0.2">
      <c r="A23" s="1">
        <f>'Values from graph (MW)'!A23</f>
        <v>11</v>
      </c>
      <c r="B23" s="1">
        <f>'Values from graph (MW)'!B23</f>
        <v>38.510324483775499</v>
      </c>
      <c r="C23" s="1">
        <f>'Values from graph (MW)'!C23-'Values from graph (MW)'!B23</f>
        <v>279.99999999999949</v>
      </c>
      <c r="D23" s="1">
        <f>'Values from graph (MW)'!D23-'Values from graph (MW)'!C23</f>
        <v>560</v>
      </c>
      <c r="E23" s="1">
        <f>'Values from graph (MW)'!E23-'Values from graph (MW)'!D23</f>
        <v>0</v>
      </c>
      <c r="F23" s="1">
        <f>'Values from graph (MW)'!F23-'Values from graph (MW)'!E23</f>
        <v>366.66666666666504</v>
      </c>
      <c r="G23" s="1">
        <f>'Values from graph (MW)'!G23-'Values from graph (MW)'!F23</f>
        <v>50</v>
      </c>
    </row>
    <row r="24" spans="1:7" x14ac:dyDescent="0.2">
      <c r="A24" s="1">
        <f>'Values from graph (MW)'!A24</f>
        <v>11.5</v>
      </c>
      <c r="B24" s="1">
        <f>'Values from graph (MW)'!B24</f>
        <v>51.772861356931998</v>
      </c>
      <c r="C24" s="1">
        <f>'Values from graph (MW)'!C24-'Values from graph (MW)'!B24</f>
        <v>279.99999999999898</v>
      </c>
      <c r="D24" s="1">
        <f>'Values from graph (MW)'!D24-'Values from graph (MW)'!C24</f>
        <v>560.00000000000102</v>
      </c>
      <c r="E24" s="1">
        <f>'Values from graph (MW)'!E24-'Values from graph (MW)'!D24</f>
        <v>0</v>
      </c>
      <c r="F24" s="1">
        <f>'Values from graph (MW)'!F24-'Values from graph (MW)'!E24</f>
        <v>359.99999999999795</v>
      </c>
      <c r="G24" s="1">
        <f>'Values from graph (MW)'!G24-'Values from graph (MW)'!F24</f>
        <v>50</v>
      </c>
    </row>
    <row r="25" spans="1:7" x14ac:dyDescent="0.2">
      <c r="A25" s="1">
        <f>'Values from graph (MW)'!A25</f>
        <v>12</v>
      </c>
      <c r="B25" s="1">
        <f>'Values from graph (MW)'!B25</f>
        <v>51.702064896754997</v>
      </c>
      <c r="C25" s="1">
        <f>'Values from graph (MW)'!C25-'Values from graph (MW)'!B25</f>
        <v>273.33333333333297</v>
      </c>
      <c r="D25" s="1">
        <f>'Values from graph (MW)'!D25-'Values from graph (MW)'!C25</f>
        <v>560</v>
      </c>
      <c r="E25" s="1">
        <f>'Values from graph (MW)'!E25-'Values from graph (MW)'!D25</f>
        <v>0</v>
      </c>
      <c r="F25" s="1">
        <f>'Values from graph (MW)'!F25-'Values from graph (MW)'!E25</f>
        <v>366.66666666666197</v>
      </c>
      <c r="G25" s="1">
        <f>'Values from graph (MW)'!G25-'Values from graph (MW)'!F25</f>
        <v>50</v>
      </c>
    </row>
    <row r="26" spans="1:7" x14ac:dyDescent="0.2">
      <c r="A26" s="1">
        <f>'Values from graph (MW)'!A26</f>
        <v>12.5</v>
      </c>
      <c r="B26" s="1">
        <f>'Values from graph (MW)'!B26</f>
        <v>51.631268436577997</v>
      </c>
      <c r="C26" s="1">
        <f>'Values from graph (MW)'!C26-'Values from graph (MW)'!B26</f>
        <v>259.99705014749196</v>
      </c>
      <c r="D26" s="1">
        <f>'Values from graph (MW)'!D26-'Values from graph (MW)'!C26</f>
        <v>540.00294985250798</v>
      </c>
      <c r="E26" s="1">
        <f>'Values from graph (MW)'!E26-'Values from graph (MW)'!D26</f>
        <v>0</v>
      </c>
      <c r="F26" s="1">
        <f>'Values from graph (MW)'!F26-'Values from graph (MW)'!E26</f>
        <v>369.99999999999204</v>
      </c>
      <c r="G26" s="1">
        <f>'Values from graph (MW)'!G26-'Values from graph (MW)'!F26</f>
        <v>53.333333333339851</v>
      </c>
    </row>
    <row r="27" spans="1:7" x14ac:dyDescent="0.2">
      <c r="A27" s="1">
        <f>'Values from graph (MW)'!A27</f>
        <v>13</v>
      </c>
      <c r="B27" s="1">
        <f>'Values from graph (MW)'!B27</f>
        <v>44.890855457227097</v>
      </c>
      <c r="C27" s="1">
        <f>'Values from graph (MW)'!C27-'Values from graph (MW)'!B27</f>
        <v>253.33333333333289</v>
      </c>
      <c r="D27" s="1">
        <f>'Values from graph (MW)'!D27-'Values from graph (MW)'!C27</f>
        <v>536.66961651917404</v>
      </c>
      <c r="E27" s="1">
        <f>'Values from graph (MW)'!E27-'Values from graph (MW)'!D27</f>
        <v>0</v>
      </c>
      <c r="F27" s="1">
        <f>'Values from graph (MW)'!F27-'Values from graph (MW)'!E27</f>
        <v>389.99999999999591</v>
      </c>
      <c r="G27" s="1">
        <f>'Values from graph (MW)'!G27-'Values from graph (MW)'!F27</f>
        <v>49.997050147489972</v>
      </c>
    </row>
    <row r="28" spans="1:7" x14ac:dyDescent="0.2">
      <c r="A28" s="1">
        <f>'Values from graph (MW)'!A28</f>
        <v>13.5</v>
      </c>
      <c r="B28" s="1">
        <f>'Values from graph (MW)'!B28</f>
        <v>51.486725663716697</v>
      </c>
      <c r="C28" s="1">
        <f>'Values from graph (MW)'!C28-'Values from graph (MW)'!B28</f>
        <v>253.33333333333229</v>
      </c>
      <c r="D28" s="1">
        <f>'Values from graph (MW)'!D28-'Values from graph (MW)'!C28</f>
        <v>530.00000000000091</v>
      </c>
      <c r="E28" s="1">
        <f>'Values from graph (MW)'!E28-'Values from graph (MW)'!D28</f>
        <v>0</v>
      </c>
      <c r="F28" s="1">
        <f>'Values from graph (MW)'!F28-'Values from graph (MW)'!E28</f>
        <v>390.00294985250002</v>
      </c>
      <c r="G28" s="1">
        <f>'Values from graph (MW)'!G28-'Values from graph (MW)'!F28</f>
        <v>46.666666666669926</v>
      </c>
    </row>
    <row r="29" spans="1:7" x14ac:dyDescent="0.2">
      <c r="A29" s="1">
        <f>'Values from graph (MW)'!A29</f>
        <v>14</v>
      </c>
      <c r="B29" s="1">
        <f>'Values from graph (MW)'!B29</f>
        <v>44.749262536873097</v>
      </c>
      <c r="C29" s="1">
        <f>'Values from graph (MW)'!C29-'Values from graph (MW)'!B29</f>
        <v>243.33333333333289</v>
      </c>
      <c r="D29" s="1">
        <f>'Values from graph (MW)'!D29-'Values from graph (MW)'!C29</f>
        <v>533.33333333333303</v>
      </c>
      <c r="E29" s="1">
        <f>'Values from graph (MW)'!E29-'Values from graph (MW)'!D29</f>
        <v>0</v>
      </c>
      <c r="F29" s="1">
        <f>'Values from graph (MW)'!F29-'Values from graph (MW)'!E29</f>
        <v>403.33628318584101</v>
      </c>
      <c r="G29" s="1">
        <f>'Values from graph (MW)'!G29-'Values from graph (MW)'!F29</f>
        <v>50</v>
      </c>
    </row>
    <row r="30" spans="1:7" x14ac:dyDescent="0.2">
      <c r="A30" s="1">
        <f>'Values from graph (MW)'!A30</f>
        <v>14.5</v>
      </c>
      <c r="B30" s="1">
        <f>'Values from graph (MW)'!B30</f>
        <v>38.011799410029198</v>
      </c>
      <c r="C30" s="1">
        <f>'Values from graph (MW)'!C30-'Values from graph (MW)'!B30</f>
        <v>256.66666666666578</v>
      </c>
      <c r="D30" s="1">
        <f>'Values from graph (MW)'!D30-'Values from graph (MW)'!C30</f>
        <v>533.33333333333394</v>
      </c>
      <c r="E30" s="1">
        <f>'Values from graph (MW)'!E30-'Values from graph (MW)'!D30</f>
        <v>0</v>
      </c>
      <c r="F30" s="1">
        <f>'Values from graph (MW)'!F30-'Values from graph (MW)'!E30</f>
        <v>386.66961651917109</v>
      </c>
      <c r="G30" s="1">
        <f>'Values from graph (MW)'!G30-'Values from graph (MW)'!F30</f>
        <v>56.666666666669926</v>
      </c>
    </row>
    <row r="31" spans="1:7" x14ac:dyDescent="0.2">
      <c r="A31" s="1">
        <f>'Values from graph (MW)'!A31</f>
        <v>15</v>
      </c>
      <c r="B31" s="1">
        <f>'Values from graph (MW)'!B31</f>
        <v>37.941002949852098</v>
      </c>
      <c r="C31" s="1">
        <f>'Values from graph (MW)'!C31-'Values from graph (MW)'!B31</f>
        <v>253.33333333333289</v>
      </c>
      <c r="D31" s="1">
        <f>'Values from graph (MW)'!D31-'Values from graph (MW)'!C31</f>
        <v>536.66666666666697</v>
      </c>
      <c r="E31" s="1">
        <f>'Values from graph (MW)'!E31-'Values from graph (MW)'!D31</f>
        <v>0</v>
      </c>
      <c r="F31" s="1">
        <f>'Values from graph (MW)'!F31-'Values from graph (MW)'!E31</f>
        <v>386.66961651916813</v>
      </c>
      <c r="G31" s="1">
        <f>'Values from graph (MW)'!G31-'Values from graph (MW)'!F31</f>
        <v>53.333333333329847</v>
      </c>
    </row>
    <row r="32" spans="1:7" x14ac:dyDescent="0.2">
      <c r="A32" s="1">
        <f>'Values from graph (MW)'!A32</f>
        <v>15.5</v>
      </c>
      <c r="B32" s="1">
        <f>'Values from graph (MW)'!B32</f>
        <v>31.203539823008601</v>
      </c>
      <c r="C32" s="1">
        <f>'Values from graph (MW)'!C32-'Values from graph (MW)'!B32</f>
        <v>236.6666666666664</v>
      </c>
      <c r="D32" s="1">
        <f>'Values from graph (MW)'!D32-'Values from graph (MW)'!C32</f>
        <v>566.66666666666697</v>
      </c>
      <c r="E32" s="1">
        <f>'Values from graph (MW)'!E32-'Values from graph (MW)'!D32</f>
        <v>0</v>
      </c>
      <c r="F32" s="1">
        <f>'Values from graph (MW)'!F32-'Values from graph (MW)'!E32</f>
        <v>389.99999999999807</v>
      </c>
      <c r="G32" s="1">
        <f>'Values from graph (MW)'!G32-'Values from graph (MW)'!F32</f>
        <v>50.002949852499796</v>
      </c>
    </row>
    <row r="33" spans="1:7" x14ac:dyDescent="0.2">
      <c r="A33" s="1">
        <f>'Values from graph (MW)'!A33</f>
        <v>16</v>
      </c>
      <c r="B33" s="1">
        <f>'Values from graph (MW)'!B33</f>
        <v>31.132743362831601</v>
      </c>
      <c r="C33" s="1">
        <f>'Values from graph (MW)'!C33-'Values from graph (MW)'!B33</f>
        <v>236.6666666666664</v>
      </c>
      <c r="D33" s="1">
        <f>'Values from graph (MW)'!D33-'Values from graph (MW)'!C33</f>
        <v>560</v>
      </c>
      <c r="E33" s="1">
        <f>'Values from graph (MW)'!E33-'Values from graph (MW)'!D33</f>
        <v>0</v>
      </c>
      <c r="F33" s="1">
        <f>'Values from graph (MW)'!F33-'Values from graph (MW)'!E33</f>
        <v>386.669616519172</v>
      </c>
      <c r="G33" s="1">
        <f>'Values from graph (MW)'!G33-'Values from graph (MW)'!F33</f>
        <v>53.333333333330074</v>
      </c>
    </row>
    <row r="34" spans="1:7" x14ac:dyDescent="0.2">
      <c r="A34" s="1">
        <f>'Values from graph (MW)'!A34</f>
        <v>16.5</v>
      </c>
      <c r="B34" s="1">
        <f>'Values from graph (MW)'!B34</f>
        <v>31.061946902654601</v>
      </c>
      <c r="C34" s="1">
        <f>'Values from graph (MW)'!C34-'Values from graph (MW)'!B34</f>
        <v>253.33333333333343</v>
      </c>
      <c r="D34" s="1">
        <f>'Values from graph (MW)'!D34-'Values from graph (MW)'!C34</f>
        <v>560</v>
      </c>
      <c r="E34" s="1">
        <f>'Values from graph (MW)'!E34-'Values from graph (MW)'!D34</f>
        <v>0</v>
      </c>
      <c r="F34" s="1">
        <f>'Values from graph (MW)'!F34-'Values from graph (MW)'!E34</f>
        <v>413.33333333333201</v>
      </c>
      <c r="G34" s="1">
        <f>'Values from graph (MW)'!G34-'Values from graph (MW)'!F34</f>
        <v>53.336283185839875</v>
      </c>
    </row>
    <row r="35" spans="1:7" x14ac:dyDescent="0.2">
      <c r="A35" s="1">
        <f>'Values from graph (MW)'!A35</f>
        <v>17</v>
      </c>
      <c r="B35" s="1">
        <f>'Values from graph (MW)'!B35</f>
        <v>24.3244837758111</v>
      </c>
      <c r="C35" s="1">
        <f>'Values from graph (MW)'!C35-'Values from graph (MW)'!B35</f>
        <v>273.33333333333292</v>
      </c>
      <c r="D35" s="1">
        <f>'Values from graph (MW)'!D35-'Values from graph (MW)'!C35</f>
        <v>553.33038348082596</v>
      </c>
      <c r="E35" s="1">
        <f>'Values from graph (MW)'!E35-'Values from graph (MW)'!D35</f>
        <v>3.3362831858410118</v>
      </c>
      <c r="F35" s="1">
        <f>'Values from graph (MW)'!F35-'Values from graph (MW)'!E35</f>
        <v>390.002949852499</v>
      </c>
      <c r="G35" s="1">
        <f>'Values from graph (MW)'!G35-'Values from graph (MW)'!F35</f>
        <v>56.666666666669926</v>
      </c>
    </row>
    <row r="36" spans="1:7" x14ac:dyDescent="0.2">
      <c r="A36" s="1">
        <f>'Values from graph (MW)'!A36</f>
        <v>17.5</v>
      </c>
      <c r="B36" s="1">
        <f>'Values from graph (MW)'!B36</f>
        <v>17.587020648967101</v>
      </c>
      <c r="C36" s="1">
        <f>'Values from graph (MW)'!C36-'Values from graph (MW)'!B36</f>
        <v>279.99999999999989</v>
      </c>
      <c r="D36" s="1">
        <f>'Values from graph (MW)'!D36-'Values from graph (MW)'!C36</f>
        <v>566.66961651917404</v>
      </c>
      <c r="E36" s="1">
        <f>'Values from graph (MW)'!E36-'Values from graph (MW)'!D36</f>
        <v>6.6666666666670835</v>
      </c>
      <c r="F36" s="1">
        <f>'Values from graph (MW)'!F36-'Values from graph (MW)'!E36</f>
        <v>393.33038348082198</v>
      </c>
      <c r="G36" s="1">
        <f>'Values from graph (MW)'!G36-'Values from graph (MW)'!F36</f>
        <v>53.336283185839875</v>
      </c>
    </row>
    <row r="37" spans="1:7" x14ac:dyDescent="0.2">
      <c r="A37" s="1">
        <f>'Values from graph (MW)'!A37</f>
        <v>18</v>
      </c>
      <c r="B37" s="1">
        <f>'Values from graph (MW)'!B37</f>
        <v>7.5162241887901402</v>
      </c>
      <c r="C37" s="1">
        <f>'Values from graph (MW)'!C37-'Values from graph (MW)'!B37</f>
        <v>289.99999999999983</v>
      </c>
      <c r="D37" s="1">
        <f>'Values from graph (MW)'!D37-'Values from graph (MW)'!C37</f>
        <v>566.66371681415899</v>
      </c>
      <c r="E37" s="1">
        <f>'Values from graph (MW)'!E37-'Values from graph (MW)'!D37</f>
        <v>6.6696165191739283</v>
      </c>
      <c r="F37" s="1">
        <f>'Values from graph (MW)'!F37-'Values from graph (MW)'!E37</f>
        <v>413.33628318583715</v>
      </c>
      <c r="G37" s="1">
        <f>'Values from graph (MW)'!G37-'Values from graph (MW)'!F37</f>
        <v>53.333333333329847</v>
      </c>
    </row>
    <row r="38" spans="1:7" x14ac:dyDescent="0.2">
      <c r="A38" s="1">
        <f>'Values from graph (MW)'!A38</f>
        <v>18.5</v>
      </c>
      <c r="B38" s="1">
        <f>'Values from graph (MW)'!B38</f>
        <v>0.77876106194662498</v>
      </c>
      <c r="C38" s="1">
        <f>'Values from graph (MW)'!C38-'Values from graph (MW)'!B38</f>
        <v>296.6666666666664</v>
      </c>
      <c r="D38" s="1">
        <f>'Values from graph (MW)'!D38-'Values from graph (MW)'!C38</f>
        <v>566.66666666666697</v>
      </c>
      <c r="E38" s="1">
        <f>'Values from graph (MW)'!E38-'Values from graph (MW)'!D38</f>
        <v>50</v>
      </c>
      <c r="F38" s="1">
        <f>'Values from graph (MW)'!F38-'Values from graph (MW)'!E38</f>
        <v>420.00000000000011</v>
      </c>
      <c r="G38" s="1">
        <f>'Values from graph (MW)'!G38-'Values from graph (MW)'!F38</f>
        <v>66.669616519169949</v>
      </c>
    </row>
    <row r="39" spans="1:7" x14ac:dyDescent="0.2">
      <c r="A39" s="1">
        <f>'Values from graph (MW)'!A39</f>
        <v>19</v>
      </c>
      <c r="B39" s="1">
        <f>'Values from graph (MW)'!B39</f>
        <v>0</v>
      </c>
      <c r="C39" s="1">
        <f>'Values from graph (MW)'!C39-'Values from graph (MW)'!B39</f>
        <v>290.70796460177002</v>
      </c>
      <c r="D39" s="1">
        <f>'Values from graph (MW)'!D39-'Values from graph (MW)'!C39</f>
        <v>649.99999999999909</v>
      </c>
      <c r="E39" s="1">
        <f>'Values from graph (MW)'!E39-'Values from graph (MW)'!D39</f>
        <v>46.66666666666697</v>
      </c>
      <c r="F39" s="1">
        <f>'Values from graph (MW)'!F39-'Values from graph (MW)'!E39</f>
        <v>483.33333333332405</v>
      </c>
      <c r="G39" s="1">
        <f>'Values from graph (MW)'!G39-'Values from graph (MW)'!F39</f>
        <v>73.336283185849879</v>
      </c>
    </row>
    <row r="40" spans="1:7" x14ac:dyDescent="0.2">
      <c r="A40" s="1">
        <f>'Values from graph (MW)'!A40</f>
        <v>19.5</v>
      </c>
      <c r="B40" s="1">
        <f>'Values from graph (MW)'!B40</f>
        <v>0</v>
      </c>
      <c r="C40" s="1">
        <f>'Values from graph (MW)'!C40-'Values from graph (MW)'!B40</f>
        <v>293.973451327433</v>
      </c>
      <c r="D40" s="1">
        <f>'Values from graph (MW)'!D40-'Values from graph (MW)'!C40</f>
        <v>679.99705014749293</v>
      </c>
      <c r="E40" s="1">
        <f>'Values from graph (MW)'!E40-'Values from graph (MW)'!D40</f>
        <v>56.666666666664128</v>
      </c>
      <c r="F40" s="1">
        <f>'Values from graph (MW)'!F40-'Values from graph (MW)'!E40</f>
        <v>590</v>
      </c>
      <c r="G40" s="1">
        <f>'Values from graph (MW)'!G40-'Values from graph (MW)'!F40</f>
        <v>73.336283185839875</v>
      </c>
    </row>
    <row r="41" spans="1:7" x14ac:dyDescent="0.2">
      <c r="A41" s="1">
        <f>'Values from graph (MW)'!A41</f>
        <v>20</v>
      </c>
      <c r="B41" s="1">
        <f>'Values from graph (MW)'!B41</f>
        <v>0</v>
      </c>
      <c r="C41" s="1">
        <f>'Values from graph (MW)'!C41-'Values from graph (MW)'!B41</f>
        <v>303.89675516224099</v>
      </c>
      <c r="D41" s="1">
        <f>'Values from graph (MW)'!D41-'Values from graph (MW)'!C41</f>
        <v>656.66961651917404</v>
      </c>
      <c r="E41" s="1">
        <f>'Values from graph (MW)'!E41-'Values from graph (MW)'!D41</f>
        <v>59.999999999994998</v>
      </c>
      <c r="F41" s="1">
        <f>'Values from graph (MW)'!F41-'Values from graph (MW)'!E41</f>
        <v>623.33333333332996</v>
      </c>
      <c r="G41" s="1">
        <f>'Values from graph (MW)'!G41-'Values from graph (MW)'!F41</f>
        <v>80.002949852510028</v>
      </c>
    </row>
    <row r="42" spans="1:7" x14ac:dyDescent="0.2">
      <c r="A42" s="1">
        <f>'Values from graph (MW)'!A42</f>
        <v>20.5</v>
      </c>
      <c r="B42" s="1">
        <f>'Values from graph (MW)'!B42</f>
        <v>0</v>
      </c>
      <c r="C42" s="1">
        <f>'Values from graph (MW)'!C42-'Values from graph (MW)'!B42</f>
        <v>303.82890855457202</v>
      </c>
      <c r="D42" s="1">
        <f>'Values from graph (MW)'!D42-'Values from graph (MW)'!C42</f>
        <v>660</v>
      </c>
      <c r="E42" s="1">
        <f>'Values from graph (MW)'!E42-'Values from graph (MW)'!D42</f>
        <v>63.333333333328142</v>
      </c>
      <c r="F42" s="1">
        <f>'Values from graph (MW)'!F42-'Values from graph (MW)'!E42</f>
        <v>593.33333333332985</v>
      </c>
      <c r="G42" s="1">
        <f>'Values from graph (MW)'!G42-'Values from graph (MW)'!F42</f>
        <v>76.669616519179954</v>
      </c>
    </row>
    <row r="43" spans="1:7" x14ac:dyDescent="0.2">
      <c r="A43" s="1">
        <f>'Values from graph (MW)'!A43</f>
        <v>21</v>
      </c>
      <c r="B43" s="1">
        <f>'Values from graph (MW)'!B43</f>
        <v>0</v>
      </c>
      <c r="C43" s="1">
        <f>'Values from graph (MW)'!C43-'Values from graph (MW)'!B43</f>
        <v>303.75811209439502</v>
      </c>
      <c r="D43" s="1">
        <f>'Values from graph (MW)'!D43-'Values from graph (MW)'!C43</f>
        <v>660</v>
      </c>
      <c r="E43" s="1">
        <f>'Values from graph (MW)'!E43-'Values from graph (MW)'!D43</f>
        <v>53.333333333325072</v>
      </c>
      <c r="F43" s="1">
        <f>'Values from graph (MW)'!F43-'Values from graph (MW)'!E43</f>
        <v>519.99999999999989</v>
      </c>
      <c r="G43" s="1">
        <f>'Values from graph (MW)'!G43-'Values from graph (MW)'!F43</f>
        <v>73.336283185840102</v>
      </c>
    </row>
    <row r="44" spans="1:7" x14ac:dyDescent="0.2">
      <c r="A44" s="1">
        <f>'Values from graph (MW)'!A44</f>
        <v>21.5</v>
      </c>
      <c r="B44" s="1">
        <f>'Values from graph (MW)'!B44</f>
        <v>0</v>
      </c>
      <c r="C44" s="1">
        <f>'Values from graph (MW)'!C44-'Values from graph (MW)'!B44</f>
        <v>310.35398230088401</v>
      </c>
      <c r="D44" s="1">
        <f>'Values from graph (MW)'!D44-'Values from graph (MW)'!C44</f>
        <v>606.66666666666697</v>
      </c>
      <c r="E44" s="1">
        <f>'Values from graph (MW)'!E44-'Values from graph (MW)'!D44</f>
        <v>43.33333333333303</v>
      </c>
      <c r="F44" s="1">
        <f>'Values from graph (MW)'!F44-'Values from graph (MW)'!E44</f>
        <v>506.66666666666595</v>
      </c>
      <c r="G44" s="1">
        <f>'Values from graph (MW)'!G44-'Values from graph (MW)'!F44</f>
        <v>63.333333333330074</v>
      </c>
    </row>
    <row r="45" spans="1:7" x14ac:dyDescent="0.2">
      <c r="A45" s="1">
        <f>'Values from graph (MW)'!A45</f>
        <v>22</v>
      </c>
      <c r="B45" s="1">
        <f>'Values from graph (MW)'!B45</f>
        <v>0</v>
      </c>
      <c r="C45" s="1">
        <f>'Values from graph (MW)'!C45-'Values from graph (MW)'!B45</f>
        <v>303.616519174041</v>
      </c>
      <c r="D45" s="1">
        <f>'Values from graph (MW)'!D45-'Values from graph (MW)'!C45</f>
        <v>546.66371681415899</v>
      </c>
      <c r="E45" s="1">
        <f>'Values from graph (MW)'!E45-'Values from graph (MW)'!D45</f>
        <v>46.669616519173928</v>
      </c>
      <c r="F45" s="1">
        <f>'Values from graph (MW)'!F45-'Values from graph (MW)'!E45</f>
        <v>460.00294985250605</v>
      </c>
      <c r="G45" s="1">
        <f>'Values from graph (MW)'!G45-'Values from graph (MW)'!F45</f>
        <v>59.997050147489972</v>
      </c>
    </row>
    <row r="46" spans="1:7" x14ac:dyDescent="0.2">
      <c r="A46" s="1">
        <f>'Values from graph (MW)'!A46</f>
        <v>22.5</v>
      </c>
      <c r="B46" s="1">
        <f>'Values from graph (MW)'!B46</f>
        <v>0</v>
      </c>
      <c r="C46" s="1">
        <f>'Values from graph (MW)'!C46-'Values from graph (MW)'!B46</f>
        <v>303.545722713864</v>
      </c>
      <c r="D46" s="1">
        <f>'Values from graph (MW)'!D46-'Values from graph (MW)'!C46</f>
        <v>490.00000000000006</v>
      </c>
      <c r="E46" s="1">
        <f>'Values from graph (MW)'!E46-'Values from graph (MW)'!D46</f>
        <v>26.666666666665947</v>
      </c>
      <c r="F46" s="1">
        <f>'Values from graph (MW)'!F46-'Values from graph (MW)'!E46</f>
        <v>400.00000000000011</v>
      </c>
      <c r="G46" s="1">
        <f>'Values from graph (MW)'!G46-'Values from graph (MW)'!F46</f>
        <v>53.330383480819819</v>
      </c>
    </row>
    <row r="47" spans="1:7" x14ac:dyDescent="0.2">
      <c r="A47" s="1">
        <f>'Values from graph (MW)'!A47</f>
        <v>23</v>
      </c>
      <c r="B47" s="1">
        <f>'Values from graph (MW)'!B47</f>
        <v>0</v>
      </c>
      <c r="C47" s="1">
        <f>'Values from graph (MW)'!C47-'Values from graph (MW)'!B47</f>
        <v>316.80825958702002</v>
      </c>
      <c r="D47" s="1">
        <f>'Values from graph (MW)'!D47-'Values from graph (MW)'!C47</f>
        <v>469.99999999999994</v>
      </c>
      <c r="E47" s="1">
        <f>'Values from graph (MW)'!E47-'Values from graph (MW)'!D47</f>
        <v>20</v>
      </c>
      <c r="F47" s="1">
        <f>'Values from graph (MW)'!F47-'Values from graph (MW)'!E47</f>
        <v>370.00000000000011</v>
      </c>
      <c r="G47" s="1">
        <f>'Values from graph (MW)'!G47-'Values from graph (MW)'!F47</f>
        <v>56.666666666659921</v>
      </c>
    </row>
    <row r="48" spans="1:7" x14ac:dyDescent="0.2">
      <c r="A48" s="1">
        <f>'Values from graph (MW)'!A48</f>
        <v>23.5</v>
      </c>
      <c r="B48" s="1">
        <f>'Values from graph (MW)'!B48</f>
        <v>0</v>
      </c>
      <c r="C48" s="1">
        <f>'Values from graph (MW)'!C48-'Values from graph (MW)'!B48</f>
        <v>323.40412979350998</v>
      </c>
      <c r="D48" s="1">
        <f>'Values from graph (MW)'!D48-'Values from graph (MW)'!C48</f>
        <v>423.33333333333297</v>
      </c>
      <c r="E48" s="1">
        <f>'Values from graph (MW)'!E48-'Values from graph (MW)'!D48</f>
        <v>13.333333333334053</v>
      </c>
      <c r="F48" s="1">
        <f>'Values from graph (MW)'!F48-'Values from graph (MW)'!E48</f>
        <v>269.99999999999295</v>
      </c>
      <c r="G48" s="1">
        <f>'Values from graph (MW)'!G48-'Values from graph (MW)'!F48</f>
        <v>60</v>
      </c>
    </row>
    <row r="49" spans="1:7" x14ac:dyDescent="0.2">
      <c r="A49" s="1">
        <f>'Values from graph (MW)'!A49</f>
        <v>24</v>
      </c>
      <c r="B49" s="1">
        <f>'Values from graph (MW)'!B49</f>
        <v>0</v>
      </c>
      <c r="C49" s="1">
        <f>'Values from graph (MW)'!C49-'Values from graph (MW)'!B49</f>
        <v>329.99999999999898</v>
      </c>
      <c r="D49" s="1">
        <f>'Values from graph (MW)'!D49-'Values from graph (MW)'!C49</f>
        <v>406.66666666666697</v>
      </c>
      <c r="E49" s="1">
        <f>'Values from graph (MW)'!E49-'Values from graph (MW)'!D49</f>
        <v>10</v>
      </c>
      <c r="F49" s="1">
        <f>'Values from graph (MW)'!F49-'Values from graph (MW)'!E49</f>
        <v>213.33333333333405</v>
      </c>
      <c r="G49" s="1">
        <f>'Values from graph (MW)'!G49-'Values from graph (MW)'!F49</f>
        <v>56.666666666660035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topLeftCell="F1" zoomScale="97" zoomScaleNormal="97" workbookViewId="0">
      <selection activeCell="J5" sqref="J5"/>
    </sheetView>
  </sheetViews>
  <sheetFormatPr baseColWidth="10" defaultRowHeight="16" x14ac:dyDescent="0.2"/>
  <cols>
    <col min="8" max="8" width="34.83203125" bestFit="1" customWidth="1"/>
    <col min="11" max="11" width="26.1640625" bestFit="1" customWidth="1"/>
  </cols>
  <sheetData>
    <row r="1" spans="1:9" x14ac:dyDescent="0.2">
      <c r="A1" t="str">
        <f>'Load per source (MW)'!A1</f>
        <v>Hour</v>
      </c>
      <c r="B1" t="str">
        <f>'Load per source (MW)'!B1</f>
        <v>Solar</v>
      </c>
      <c r="C1" t="str">
        <f>'Load per source (MW)'!C1</f>
        <v>Wind</v>
      </c>
      <c r="D1" t="str">
        <f>'Load per source (MW)'!D1</f>
        <v>Geothermal</v>
      </c>
      <c r="E1" t="str">
        <f>'Load per source (MW)'!E1</f>
        <v>UETC Gross Imp</v>
      </c>
      <c r="F1" t="str">
        <f>'Load per source (MW)'!F1</f>
        <v>Hydro</v>
      </c>
      <c r="G1" t="str">
        <f>'Load per source (MW)'!G1</f>
        <v>Thermal (fossil fuel)</v>
      </c>
      <c r="H1" t="s">
        <v>6</v>
      </c>
    </row>
    <row r="2" spans="1:9" x14ac:dyDescent="0.2">
      <c r="A2">
        <f>'Load per source (MW)'!A2</f>
        <v>0.5</v>
      </c>
      <c r="B2" s="2">
        <f>'Load per source (MW)'!B2/SUM('Load per source (MW)'!$B2:$G2)</f>
        <v>0</v>
      </c>
      <c r="C2" s="2">
        <f>'Load per source (MW)'!C2/SUM('Load per source (MW)'!$B2:$G2)</f>
        <v>0.27762039660056759</v>
      </c>
      <c r="D2" s="2">
        <f>'Load per source (MW)'!D2/SUM('Load per source (MW)'!$B2:$G2)</f>
        <v>0.44475920679886993</v>
      </c>
      <c r="E2" s="2">
        <f>'Load per source (MW)'!E2/SUM('Load per source (MW)'!$B2:$G2)</f>
        <v>0</v>
      </c>
      <c r="F2" s="2">
        <f>'Load per source (MW)'!F2/SUM('Load per source (MW)'!$B2:$G2)</f>
        <v>0.22946175637393049</v>
      </c>
      <c r="G2" s="2">
        <f>'Load per source (MW)'!G2/SUM('Load per source (MW)'!$B2:$G2)</f>
        <v>4.8158640226631938E-2</v>
      </c>
      <c r="H2" s="2">
        <f>(G2*'Assumed Inputs'!$B$1+D2*'Assumed Inputs'!$B$2)/'Assumed Inputs'!$B$3</f>
        <v>95.070821529747661</v>
      </c>
      <c r="I2" s="3"/>
    </row>
    <row r="3" spans="1:9" x14ac:dyDescent="0.2">
      <c r="A3">
        <f>'Load per source (MW)'!A3</f>
        <v>1</v>
      </c>
      <c r="B3" s="2">
        <f>'Load per source (MW)'!B3/SUM('Load per source (MW)'!$B3:$G3)</f>
        <v>0</v>
      </c>
      <c r="C3" s="2">
        <f>'Load per source (MW)'!C3/SUM('Load per source (MW)'!$B3:$G3)</f>
        <v>0.28958544693159632</v>
      </c>
      <c r="D3" s="2">
        <f>'Load per source (MW)'!D3/SUM('Load per source (MW)'!$B3:$G3)</f>
        <v>0.46954259934811471</v>
      </c>
      <c r="E3" s="2">
        <f>'Load per source (MW)'!E3/SUM('Load per source (MW)'!$B3:$G3)</f>
        <v>0</v>
      </c>
      <c r="F3" s="2">
        <f>'Load per source (MW)'!F3/SUM('Load per source (MW)'!$B3:$G3)</f>
        <v>0.19208830703477348</v>
      </c>
      <c r="G3" s="2">
        <f>'Load per source (MW)'!G3/SUM('Load per source (MW)'!$B3:$G3)</f>
        <v>4.8783646685515464E-2</v>
      </c>
      <c r="H3" s="2">
        <f>(G3*'Assumed Inputs'!$B$1+D3*'Assumed Inputs'!$B$2)/'Assumed Inputs'!$B$3</f>
        <v>98.881741628950053</v>
      </c>
      <c r="I3" s="3"/>
    </row>
    <row r="4" spans="1:9" x14ac:dyDescent="0.2">
      <c r="A4">
        <f>'Load per source (MW)'!A4</f>
        <v>1.5</v>
      </c>
      <c r="B4" s="2">
        <f>'Load per source (MW)'!B4/SUM('Load per source (MW)'!$B4:$G4)</f>
        <v>0</v>
      </c>
      <c r="C4" s="2">
        <f>'Load per source (MW)'!C4/SUM('Load per source (MW)'!$B4:$G4)</f>
        <v>0.28783203906374233</v>
      </c>
      <c r="D4" s="2">
        <f>'Load per source (MW)'!D4/SUM('Load per source (MW)'!$B4:$G4)</f>
        <v>0.46445736582799479</v>
      </c>
      <c r="E4" s="2">
        <f>'Load per source (MW)'!E4/SUM('Load per source (MW)'!$B4:$G4)</f>
        <v>0</v>
      </c>
      <c r="F4" s="2">
        <f>'Load per source (MW)'!F4/SUM('Load per source (MW)'!$B4:$G4)</f>
        <v>0.20126211836401053</v>
      </c>
      <c r="G4" s="2">
        <f>'Load per source (MW)'!G4/SUM('Load per source (MW)'!$B4:$G4)</f>
        <v>4.644847674425235E-2</v>
      </c>
      <c r="H4" s="2">
        <f>(G4*'Assumed Inputs'!$B$1+D4*'Assumed Inputs'!$B$2)/'Assumed Inputs'!$B$3</f>
        <v>96.505898349754887</v>
      </c>
      <c r="I4" s="3"/>
    </row>
    <row r="5" spans="1:9" x14ac:dyDescent="0.2">
      <c r="A5">
        <f>'Load per source (MW)'!A5</f>
        <v>2</v>
      </c>
      <c r="B5" s="2">
        <f>'Load per source (MW)'!B5/SUM('Load per source (MW)'!$B5:$G5)</f>
        <v>0</v>
      </c>
      <c r="C5" s="2">
        <f>'Load per source (MW)'!C5/SUM('Load per source (MW)'!$B5:$G5)</f>
        <v>0.27258197881231361</v>
      </c>
      <c r="D5" s="2">
        <f>'Load per source (MW)'!D5/SUM('Load per source (MW)'!$B5:$G5)</f>
        <v>0.47031337576790117</v>
      </c>
      <c r="E5" s="2">
        <f>'Load per source (MW)'!E5/SUM('Load per source (MW)'!$B5:$G5)</f>
        <v>0</v>
      </c>
      <c r="F5" s="2">
        <f>'Load per source (MW)'!F5/SUM('Load per source (MW)'!$B5:$G5)</f>
        <v>0.21007330784299502</v>
      </c>
      <c r="G5" s="2">
        <f>'Load per source (MW)'!G5/SUM('Load per source (MW)'!$B5:$G5)</f>
        <v>4.7031337576790212E-2</v>
      </c>
      <c r="H5" s="2">
        <f>(G5*'Assumed Inputs'!$B$1+D5*'Assumed Inputs'!$B$2)/'Assumed Inputs'!$B$3</f>
        <v>97.720668076219539</v>
      </c>
      <c r="I5" s="3"/>
    </row>
    <row r="6" spans="1:9" x14ac:dyDescent="0.2">
      <c r="A6">
        <f>'Load per source (MW)'!A6</f>
        <v>2.5</v>
      </c>
      <c r="B6" s="2">
        <f>'Load per source (MW)'!B6/SUM('Load per source (MW)'!$B6:$G6)</f>
        <v>0</v>
      </c>
      <c r="C6" s="2">
        <f>'Load per source (MW)'!C6/SUM('Load per source (MW)'!$B6:$G6)</f>
        <v>0.27136489872565756</v>
      </c>
      <c r="D6" s="2">
        <f>'Load per source (MW)'!D6/SUM('Load per source (MW)'!$B6:$G6)</f>
        <v>0.46977607086093331</v>
      </c>
      <c r="E6" s="2">
        <f>'Load per source (MW)'!E6/SUM('Load per source (MW)'!$B6:$G6)</f>
        <v>9.5872667522639444E-3</v>
      </c>
      <c r="F6" s="2">
        <f>'Load per source (MW)'!F6/SUM('Load per source (MW)'!$B6:$G6)</f>
        <v>0.19813684621345515</v>
      </c>
      <c r="G6" s="2">
        <f>'Load per source (MW)'!G6/SUM('Load per source (MW)'!$B6:$G6)</f>
        <v>5.1134917447690005E-2</v>
      </c>
      <c r="H6" s="2">
        <f>(G6*'Assumed Inputs'!$B$1+D6*'Assumed Inputs'!$B$2)/'Assumed Inputs'!$B$3</f>
        <v>100.61152998448041</v>
      </c>
      <c r="I6" s="3"/>
    </row>
    <row r="7" spans="1:9" x14ac:dyDescent="0.2">
      <c r="A7">
        <f>'Load per source (MW)'!A7</f>
        <v>3</v>
      </c>
      <c r="B7" s="2">
        <f>'Load per source (MW)'!B7/SUM('Load per source (MW)'!$B7:$G7)</f>
        <v>0</v>
      </c>
      <c r="C7" s="2">
        <f>'Load per source (MW)'!C7/SUM('Load per source (MW)'!$B7:$G7)</f>
        <v>0.2748288210858047</v>
      </c>
      <c r="D7" s="2">
        <f>'Load per source (MW)'!D7/SUM('Load per source (MW)'!$B7:$G7)</f>
        <v>0.46294513679988858</v>
      </c>
      <c r="E7" s="2">
        <f>'Load per source (MW)'!E7/SUM('Load per source (MW)'!$B7:$G7)</f>
        <v>6.4718521701759291E-3</v>
      </c>
      <c r="F7" s="2">
        <f>'Load per source (MW)'!F7/SUM('Load per source (MW)'!$B7:$G7)</f>
        <v>0.20719381177481869</v>
      </c>
      <c r="G7" s="2">
        <f>'Load per source (MW)'!G7/SUM('Load per source (MW)'!$B7:$G7)</f>
        <v>4.85603781693121E-2</v>
      </c>
      <c r="H7" s="2">
        <f>(G7*'Assumed Inputs'!$B$1+D7*'Assumed Inputs'!$B$2)/'Assumed Inputs'!$B$3</f>
        <v>97.826169444043643</v>
      </c>
      <c r="I7" s="3"/>
    </row>
    <row r="8" spans="1:9" x14ac:dyDescent="0.2">
      <c r="A8">
        <f>'Load per source (MW)'!A8</f>
        <v>3.5</v>
      </c>
      <c r="B8" s="2">
        <f>'Load per source (MW)'!B8/SUM('Load per source (MW)'!$B8:$G8)</f>
        <v>0</v>
      </c>
      <c r="C8" s="2">
        <f>'Load per source (MW)'!C8/SUM('Load per source (MW)'!$B8:$G8)</f>
        <v>0.27005320606174282</v>
      </c>
      <c r="D8" s="2">
        <f>'Load per source (MW)'!D8/SUM('Load per source (MW)'!$B8:$G8)</f>
        <v>0.44644355687569559</v>
      </c>
      <c r="E8" s="2">
        <f>'Load per source (MW)'!E8/SUM('Load per source (MW)'!$B8:$G8)</f>
        <v>1.6293455221836475E-2</v>
      </c>
      <c r="F8" s="2">
        <f>'Load per source (MW)'!F8/SUM('Load per source (MW)'!$B8:$G8)</f>
        <v>0.21507360892823754</v>
      </c>
      <c r="G8" s="2">
        <f>'Load per source (MW)'!G8/SUM('Load per source (MW)'!$B8:$G8)</f>
        <v>5.2136172912487594E-2</v>
      </c>
      <c r="H8" s="2">
        <f>(G8*'Assumed Inputs'!$B$1+D8*'Assumed Inputs'!$B$2)/'Assumed Inputs'!$B$3</f>
        <v>98.171807035501985</v>
      </c>
      <c r="I8" s="3"/>
    </row>
    <row r="9" spans="1:9" x14ac:dyDescent="0.2">
      <c r="A9">
        <f>'Load per source (MW)'!A9</f>
        <v>4</v>
      </c>
      <c r="B9" s="2">
        <f>'Load per source (MW)'!B9/SUM('Load per source (MW)'!$B9:$G9)</f>
        <v>0</v>
      </c>
      <c r="C9" s="2">
        <f>'Load per source (MW)'!C9/SUM('Load per source (MW)'!$B9:$G9)</f>
        <v>0.26521559907339232</v>
      </c>
      <c r="D9" s="2">
        <f>'Load per source (MW)'!D9/SUM('Load per source (MW)'!$B9:$G9)</f>
        <v>0.46251763517397526</v>
      </c>
      <c r="E9" s="2">
        <f>'Load per source (MW)'!E9/SUM('Load per source (MW)'!$B9:$G9)</f>
        <v>9.8408625124100126E-3</v>
      </c>
      <c r="F9" s="2">
        <f>'Load per source (MW)'!F9/SUM('Load per source (MW)'!$B9:$G9)</f>
        <v>0.21322159067817931</v>
      </c>
      <c r="G9" s="2">
        <f>'Load per source (MW)'!G9/SUM('Load per source (MW)'!$B9:$G9)</f>
        <v>4.9204312562043127E-2</v>
      </c>
      <c r="H9" s="2">
        <f>(G9*'Assumed Inputs'!$B$1+D9*'Assumed Inputs'!$B$2)/'Assumed Inputs'!$B$3</f>
        <v>98.23328295172557</v>
      </c>
      <c r="I9" s="3"/>
    </row>
    <row r="10" spans="1:9" x14ac:dyDescent="0.2">
      <c r="A10">
        <f>'Load per source (MW)'!A10</f>
        <v>4.5</v>
      </c>
      <c r="B10" s="2">
        <f>'Load per source (MW)'!B10/SUM('Load per source (MW)'!$B10:$G10)</f>
        <v>0</v>
      </c>
      <c r="C10" s="2">
        <f>'Load per source (MW)'!C10/SUM('Load per source (MW)'!$B10:$G10)</f>
        <v>0.25040018228122823</v>
      </c>
      <c r="D10" s="2">
        <f>'Load per source (MW)'!D10/SUM('Load per source (MW)'!$B10:$G10)</f>
        <v>0.47909101659278824</v>
      </c>
      <c r="E10" s="2">
        <f>'Load per source (MW)'!E10/SUM('Load per source (MW)'!$B10:$G10)</f>
        <v>6.5182843644810556E-3</v>
      </c>
      <c r="F10" s="2">
        <f>'Load per source (MW)'!F10/SUM('Load per source (MW)'!$B10:$G10)</f>
        <v>0.21510626822452011</v>
      </c>
      <c r="G10" s="2">
        <f>'Load per source (MW)'!G10/SUM('Load per source (MW)'!$B10:$G10)</f>
        <v>4.8884248536982366E-2</v>
      </c>
      <c r="H10" s="2">
        <f>(G10*'Assumed Inputs'!$B$1+D10*'Assumed Inputs'!$B$2)/'Assumed Inputs'!$B$3</f>
        <v>100.24873952595411</v>
      </c>
      <c r="I10" s="3"/>
    </row>
    <row r="11" spans="1:9" x14ac:dyDescent="0.2">
      <c r="A11">
        <f>'Load per source (MW)'!A11</f>
        <v>5</v>
      </c>
      <c r="B11" s="2">
        <f>'Load per source (MW)'!B11/SUM('Load per source (MW)'!$B11:$G11)</f>
        <v>0</v>
      </c>
      <c r="C11" s="2">
        <f>'Load per source (MW)'!C11/SUM('Load per source (MW)'!$B11:$G11)</f>
        <v>0.23201373926972044</v>
      </c>
      <c r="D11" s="2">
        <f>'Load per source (MW)'!D11/SUM('Load per source (MW)'!$B11:$G11)</f>
        <v>0.51623783149654445</v>
      </c>
      <c r="E11" s="2">
        <f>'Load per source (MW)'!E11/SUM('Load per source (MW)'!$B11:$G11)</f>
        <v>3.1866532808435552E-3</v>
      </c>
      <c r="F11" s="2">
        <f>'Load per source (MW)'!F11/SUM('Load per source (MW)'!$B11:$G11)</f>
        <v>0.20075915669310063</v>
      </c>
      <c r="G11" s="2">
        <f>'Load per source (MW)'!G11/SUM('Load per source (MW)'!$B11:$G11)</f>
        <v>4.7802619259790971E-2</v>
      </c>
      <c r="H11" s="2">
        <f>(G11*'Assumed Inputs'!$B$1+D11*'Assumed Inputs'!$B$2)/'Assumed Inputs'!$B$3</f>
        <v>104.50301995715839</v>
      </c>
      <c r="I11" s="3"/>
    </row>
    <row r="12" spans="1:9" x14ac:dyDescent="0.2">
      <c r="A12">
        <f>'Load per source (MW)'!A12</f>
        <v>5.5</v>
      </c>
      <c r="B12" s="2">
        <f>'Load per source (MW)'!B12/SUM('Load per source (MW)'!$B12:$G12)</f>
        <v>0</v>
      </c>
      <c r="C12" s="2">
        <f>'Load per source (MW)'!C12/SUM('Load per source (MW)'!$B12:$G12)</f>
        <v>0.22479774789548393</v>
      </c>
      <c r="D12" s="2">
        <f>'Load per source (MW)'!D12/SUM('Load per source (MW)'!$B12:$G12)</f>
        <v>0.52503553077511789</v>
      </c>
      <c r="E12" s="2">
        <f>'Load per source (MW)'!E12/SUM('Load per source (MW)'!$B12:$G12)</f>
        <v>3.0884442986768815E-3</v>
      </c>
      <c r="F12" s="2">
        <f>'Load per source (MW)'!F12/SUM('Load per source (MW)'!$B12:$G12)</f>
        <v>0.2007516125505639</v>
      </c>
      <c r="G12" s="2">
        <f>'Load per source (MW)'!G12/SUM('Load per source (MW)'!$B12:$G12)</f>
        <v>4.6326664480157438E-2</v>
      </c>
      <c r="H12" s="2">
        <f>(G12*'Assumed Inputs'!$B$1+D12*'Assumed Inputs'!$B$2)/'Assumed Inputs'!$B$3</f>
        <v>104.62962962962968</v>
      </c>
      <c r="I12" s="3"/>
    </row>
    <row r="13" spans="1:9" x14ac:dyDescent="0.2">
      <c r="A13">
        <f>'Load per source (MW)'!A13</f>
        <v>6</v>
      </c>
      <c r="B13" s="2">
        <f>'Load per source (MW)'!B13/SUM('Load per source (MW)'!$B13:$G13)</f>
        <v>0</v>
      </c>
      <c r="C13" s="2">
        <f>'Load per source (MW)'!C13/SUM('Load per source (MW)'!$B13:$G13)</f>
        <v>0.21459279296686334</v>
      </c>
      <c r="D13" s="2">
        <f>'Load per source (MW)'!D13/SUM('Load per source (MW)'!$B13:$G13)</f>
        <v>0.50945426636181257</v>
      </c>
      <c r="E13" s="2">
        <f>'Load per source (MW)'!E13/SUM('Load per source (MW)'!$B13:$G13)</f>
        <v>9.0973496924613012E-3</v>
      </c>
      <c r="F13" s="2">
        <f>'Load per source (MW)'!F13/SUM('Load per source (MW)'!$B13:$G13)</f>
        <v>0.2213688425165562</v>
      </c>
      <c r="G13" s="2">
        <f>'Load per source (MW)'!G13/SUM('Load per source (MW)'!$B13:$G13)</f>
        <v>4.5486748462306506E-2</v>
      </c>
      <c r="H13" s="2">
        <f>(G13*'Assumed Inputs'!$B$1+D13*'Assumed Inputs'!$B$2)/'Assumed Inputs'!$B$3</f>
        <v>101.91089666293372</v>
      </c>
      <c r="I13" s="3"/>
    </row>
    <row r="14" spans="1:9" x14ac:dyDescent="0.2">
      <c r="A14">
        <f>'Load per source (MW)'!A14</f>
        <v>6.5</v>
      </c>
      <c r="B14" s="2">
        <f>'Load per source (MW)'!B14/SUM('Load per source (MW)'!$B14:$G14)</f>
        <v>0</v>
      </c>
      <c r="C14" s="2">
        <f>'Load per source (MW)'!C14/SUM('Load per source (MW)'!$B14:$G14)</f>
        <v>0.22395666227385158</v>
      </c>
      <c r="D14" s="2">
        <f>'Load per source (MW)'!D14/SUM('Load per source (MW)'!$B14:$G14)</f>
        <v>0.50937207495538817</v>
      </c>
      <c r="E14" s="2">
        <f>'Load per source (MW)'!E14/SUM('Load per source (MW)'!$B14:$G14)</f>
        <v>2.9963063232667148E-3</v>
      </c>
      <c r="F14" s="2">
        <f>'Load per source (MW)'!F14/SUM('Load per source (MW)'!$B14:$G14)</f>
        <v>0.22172666792175275</v>
      </c>
      <c r="G14" s="2">
        <f>'Load per source (MW)'!G14/SUM('Load per source (MW)'!$B14:$G14)</f>
        <v>4.1948288525740958E-2</v>
      </c>
      <c r="H14" s="2">
        <f>(G14*'Assumed Inputs'!$B$1+D14*'Assumed Inputs'!$B$2)/'Assumed Inputs'!$B$3</f>
        <v>99.344200762543309</v>
      </c>
      <c r="I14" s="3"/>
    </row>
    <row r="15" spans="1:9" x14ac:dyDescent="0.2">
      <c r="A15">
        <f>'Load per source (MW)'!A15</f>
        <v>7</v>
      </c>
      <c r="B15" s="2">
        <f>'Load per source (MW)'!B15/SUM('Load per source (MW)'!$B15:$G15)</f>
        <v>2.1520898272774256E-3</v>
      </c>
      <c r="C15" s="2">
        <f>'Load per source (MW)'!C15/SUM('Load per source (MW)'!$B15:$G15)</f>
        <v>0.22108360631033078</v>
      </c>
      <c r="D15" s="2">
        <f>'Load per source (MW)'!D15/SUM('Load per source (MW)'!$B15:$G15)</f>
        <v>0.5078826238575318</v>
      </c>
      <c r="E15" s="2">
        <f>'Load per source (MW)'!E15/SUM('Load per source (MW)'!$B15:$G15)</f>
        <v>0</v>
      </c>
      <c r="F15" s="2">
        <f>'Load per source (MW)'!F15/SUM('Load per source (MW)'!$B15:$G15)</f>
        <v>0.22108096246533068</v>
      </c>
      <c r="G15" s="2">
        <f>'Load per source (MW)'!G15/SUM('Load per source (MW)'!$B15:$G15)</f>
        <v>4.780071753952933E-2</v>
      </c>
      <c r="H15" s="2">
        <f>(G15*'Assumed Inputs'!$B$1+D15*'Assumed Inputs'!$B$2)/'Assumed Inputs'!$B$3</f>
        <v>103.36905167923661</v>
      </c>
      <c r="I15" s="3"/>
    </row>
    <row r="16" spans="1:9" x14ac:dyDescent="0.2">
      <c r="A16">
        <f>'Load per source (MW)'!A16</f>
        <v>7.5</v>
      </c>
      <c r="B16" s="2">
        <f>'Load per source (MW)'!B16/SUM('Load per source (MW)'!$B16:$G16)</f>
        <v>1.0495467353149964E-2</v>
      </c>
      <c r="C16" s="2">
        <f>'Load per source (MW)'!C16/SUM('Load per source (MW)'!$B16:$G16)</f>
        <v>0.21831475362122443</v>
      </c>
      <c r="D16" s="2">
        <f>'Load per source (MW)'!D16/SUM('Load per source (MW)'!$B16:$G16)</f>
        <v>0.49616487644052465</v>
      </c>
      <c r="E16" s="2">
        <f>'Load per source (MW)'!E16/SUM('Load per source (MW)'!$B16:$G16)</f>
        <v>0</v>
      </c>
      <c r="F16" s="2">
        <f>'Load per source (MW)'!F16/SUM('Load per source (MW)'!$B16:$G16)</f>
        <v>0.22399028485546396</v>
      </c>
      <c r="G16" s="2">
        <f>'Load per source (MW)'!G16/SUM('Load per source (MW)'!$B16:$G16)</f>
        <v>5.1034617729637022E-2</v>
      </c>
      <c r="H16" s="2">
        <f>(G16*'Assumed Inputs'!$B$1+D16*'Assumed Inputs'!$B$2)/'Assumed Inputs'!$B$3</f>
        <v>104.11624050000897</v>
      </c>
      <c r="I16" s="3"/>
    </row>
    <row r="17" spans="1:9" x14ac:dyDescent="0.2">
      <c r="A17">
        <f>'Load per source (MW)'!A17</f>
        <v>8</v>
      </c>
      <c r="B17" s="2">
        <f>'Load per source (MW)'!B17/SUM('Load per source (MW)'!$B17:$G17)</f>
        <v>1.5705935174786176E-2</v>
      </c>
      <c r="C17" s="2">
        <f>'Load per source (MW)'!C17/SUM('Load per source (MW)'!$B17:$G17)</f>
        <v>0.21842235973173454</v>
      </c>
      <c r="D17" s="2">
        <f>'Load per source (MW)'!D17/SUM('Load per source (MW)'!$B17:$G17)</f>
        <v>0.4783251243580256</v>
      </c>
      <c r="E17" s="2">
        <f>'Load per source (MW)'!E17/SUM('Load per source (MW)'!$B17:$G17)</f>
        <v>0</v>
      </c>
      <c r="F17" s="2">
        <f>'Load per source (MW)'!F17/SUM('Load per source (MW)'!$B17:$G17)</f>
        <v>0.23224916136324775</v>
      </c>
      <c r="G17" s="2">
        <f>'Load per source (MW)'!G17/SUM('Load per source (MW)'!$B17:$G17)</f>
        <v>5.5297419372205919E-2</v>
      </c>
      <c r="H17" s="2">
        <f>(G17*'Assumed Inputs'!$B$1+D17*'Assumed Inputs'!$B$2)/'Assumed Inputs'!$B$3</f>
        <v>104.77665307068108</v>
      </c>
      <c r="I17" s="3"/>
    </row>
    <row r="18" spans="1:9" x14ac:dyDescent="0.2">
      <c r="A18">
        <f>'Load per source (MW)'!A18</f>
        <v>8.5</v>
      </c>
      <c r="B18" s="2">
        <f>'Load per source (MW)'!B18/SUM('Load per source (MW)'!$B18:$G18)</f>
        <v>2.0121121947250412E-2</v>
      </c>
      <c r="C18" s="2">
        <f>'Load per source (MW)'!C18/SUM('Load per source (MW)'!$B18:$G18)</f>
        <v>0.20228062630043359</v>
      </c>
      <c r="D18" s="2">
        <f>'Load per source (MW)'!D18/SUM('Load per source (MW)'!$B18:$G18)</f>
        <v>0.45447465389577918</v>
      </c>
      <c r="E18" s="2">
        <f>'Load per source (MW)'!E18/SUM('Load per source (MW)'!$B18:$G18)</f>
        <v>0</v>
      </c>
      <c r="F18" s="2">
        <f>'Load per source (MW)'!F18/SUM('Load per source (MW)'!$B18:$G18)</f>
        <v>0.27846423880319182</v>
      </c>
      <c r="G18" s="2">
        <f>'Load per source (MW)'!G18/SUM('Load per source (MW)'!$B18:$G18)</f>
        <v>4.4659359053345074E-2</v>
      </c>
      <c r="H18" s="2">
        <f>(G18*'Assumed Inputs'!$B$1+D18*'Assumed Inputs'!$B$2)/'Assumed Inputs'!$B$3</f>
        <v>93.860545733288177</v>
      </c>
      <c r="I18" s="3"/>
    </row>
    <row r="19" spans="1:9" x14ac:dyDescent="0.2">
      <c r="A19">
        <f>'Load per source (MW)'!A19</f>
        <v>9</v>
      </c>
      <c r="B19" s="2">
        <f>'Load per source (MW)'!B19/SUM('Load per source (MW)'!$B19:$G19)</f>
        <v>2.4799560981052429E-2</v>
      </c>
      <c r="C19" s="2">
        <f>'Load per source (MW)'!C19/SUM('Load per source (MW)'!$B19:$G19)</f>
        <v>0.20327397013851389</v>
      </c>
      <c r="D19" s="2">
        <f>'Load per source (MW)'!D19/SUM('Load per source (MW)'!$B19:$G19)</f>
        <v>0.41941110435580592</v>
      </c>
      <c r="E19" s="2">
        <f>'Load per source (MW)'!E19/SUM('Load per source (MW)'!$B19:$G19)</f>
        <v>0</v>
      </c>
      <c r="F19" s="2">
        <f>'Load per source (MW)'!F19/SUM('Load per source (MW)'!$B19:$G19)</f>
        <v>0.31391904108060603</v>
      </c>
      <c r="G19" s="2">
        <f>'Load per source (MW)'!G19/SUM('Load per source (MW)'!$B19:$G19)</f>
        <v>3.8596323444021682E-2</v>
      </c>
      <c r="H19" s="2">
        <f>(G19*'Assumed Inputs'!$B$1+D19*'Assumed Inputs'!$B$2)/'Assumed Inputs'!$B$3</f>
        <v>84.72862774446935</v>
      </c>
      <c r="I19" s="3"/>
    </row>
    <row r="20" spans="1:9" x14ac:dyDescent="0.2">
      <c r="A20">
        <f>'Load per source (MW)'!A20</f>
        <v>9.5</v>
      </c>
      <c r="B20" s="2">
        <f>'Load per source (MW)'!B20/SUM('Load per source (MW)'!$B20:$G20)</f>
        <v>2.8781789439295435E-2</v>
      </c>
      <c r="C20" s="2">
        <f>'Load per source (MW)'!C20/SUM('Load per source (MW)'!$B20:$G20)</f>
        <v>0.21307338292913458</v>
      </c>
      <c r="D20" s="2">
        <f>'Load per source (MW)'!D20/SUM('Load per source (MW)'!$B20:$G20)</f>
        <v>0.3964155961472271</v>
      </c>
      <c r="E20" s="2">
        <f>'Load per source (MW)'!E20/SUM('Load per source (MW)'!$B20:$G20)</f>
        <v>0</v>
      </c>
      <c r="F20" s="2">
        <f>'Load per source (MW)'!F20/SUM('Load per source (MW)'!$B20:$G20)</f>
        <v>0.32208767186962273</v>
      </c>
      <c r="G20" s="2">
        <f>'Load per source (MW)'!G20/SUM('Load per source (MW)'!$B20:$G20)</f>
        <v>3.9641559614720143E-2</v>
      </c>
      <c r="H20" s="2">
        <f>(G20*'Assumed Inputs'!$B$1+D20*'Assumed Inputs'!$B$2)/'Assumed Inputs'!$B$3</f>
        <v>82.366351643922002</v>
      </c>
      <c r="I20" s="3"/>
    </row>
    <row r="21" spans="1:9" x14ac:dyDescent="0.2">
      <c r="A21">
        <f>'Load per source (MW)'!A21</f>
        <v>10</v>
      </c>
      <c r="B21" s="2">
        <f>'Load per source (MW)'!B21/SUM('Load per source (MW)'!$B21:$G21)</f>
        <v>3.3602876684463941E-2</v>
      </c>
      <c r="C21" s="2">
        <f>'Load per source (MW)'!C21/SUM('Load per source (MW)'!$B21:$G21)</f>
        <v>0.20761472725960489</v>
      </c>
      <c r="D21" s="2">
        <f>'Load per source (MW)'!D21/SUM('Load per source (MW)'!$B21:$G21)</f>
        <v>0.40039764388343968</v>
      </c>
      <c r="E21" s="2">
        <f>'Load per source (MW)'!E21/SUM('Load per source (MW)'!$B21:$G21)</f>
        <v>0</v>
      </c>
      <c r="F21" s="2">
        <f>'Load per source (MW)'!F21/SUM('Load per source (MW)'!$B21:$G21)</f>
        <v>0.31760328788935477</v>
      </c>
      <c r="G21" s="2">
        <f>'Load per source (MW)'!G21/SUM('Load per source (MW)'!$B21:$G21)</f>
        <v>4.078146428313674E-2</v>
      </c>
      <c r="H21" s="2">
        <f>(G21*'Assumed Inputs'!$B$1+D21*'Assumed Inputs'!$B$2)/'Assumed Inputs'!$B$3</f>
        <v>83.729404819798361</v>
      </c>
      <c r="I21" s="3"/>
    </row>
    <row r="22" spans="1:9" x14ac:dyDescent="0.2">
      <c r="A22">
        <f>'Load per source (MW)'!A22</f>
        <v>10.5</v>
      </c>
      <c r="B22" s="2">
        <f>'Load per source (MW)'!B22/SUM('Load per source (MW)'!$B22:$G22)</f>
        <v>3.3971992319260277E-2</v>
      </c>
      <c r="C22" s="2">
        <f>'Load per source (MW)'!C22/SUM('Load per source (MW)'!$B22:$G22)</f>
        <v>0.2152290379806831</v>
      </c>
      <c r="D22" s="2">
        <f>'Load per source (MW)'!D22/SUM('Load per source (MW)'!$B22:$G22)</f>
        <v>0.41544209656736725</v>
      </c>
      <c r="E22" s="2">
        <f>'Load per source (MW)'!E22/SUM('Load per source (MW)'!$B22:$G22)</f>
        <v>0</v>
      </c>
      <c r="F22" s="2">
        <f>'Load per source (MW)'!F22/SUM('Load per source (MW)'!$B22:$G22)</f>
        <v>0.29531426141535544</v>
      </c>
      <c r="G22" s="2">
        <f>'Load per source (MW)'!G22/SUM('Load per source (MW)'!$B22:$G22)</f>
        <v>4.0042611717333941E-2</v>
      </c>
      <c r="H22" s="2">
        <f>(G22*'Assumed Inputs'!$B$1+D22*'Assumed Inputs'!$B$2)/'Assumed Inputs'!$B$3</f>
        <v>85.235148219428737</v>
      </c>
      <c r="I22" s="3"/>
    </row>
    <row r="23" spans="1:9" x14ac:dyDescent="0.2">
      <c r="A23">
        <f>'Load per source (MW)'!A23</f>
        <v>11</v>
      </c>
      <c r="B23" s="2">
        <f>'Load per source (MW)'!B23/SUM('Load per source (MW)'!$B23:$G23)</f>
        <v>2.9733638527324927E-2</v>
      </c>
      <c r="C23" s="2">
        <f>'Load per source (MW)'!C23/SUM('Load per source (MW)'!$B23:$G23)</f>
        <v>0.21618666939974721</v>
      </c>
      <c r="D23" s="2">
        <f>'Load per source (MW)'!D23/SUM('Load per source (MW)'!$B23:$G23)</f>
        <v>0.43237333879949519</v>
      </c>
      <c r="E23" s="2">
        <f>'Load per source (MW)'!E23/SUM('Load per source (MW)'!$B23:$G23)</f>
        <v>0</v>
      </c>
      <c r="F23" s="2">
        <f>'Load per source (MW)'!F23/SUM('Load per source (MW)'!$B23:$G23)</f>
        <v>0.28310159088062059</v>
      </c>
      <c r="G23" s="2">
        <f>'Load per source (MW)'!G23/SUM('Load per source (MW)'!$B23:$G23)</f>
        <v>3.8604762392812068E-2</v>
      </c>
      <c r="H23" s="2">
        <f>(G23*'Assumed Inputs'!$B$1+D23*'Assumed Inputs'!$B$2)/'Assumed Inputs'!$B$3</f>
        <v>86.491825432073625</v>
      </c>
      <c r="I23" s="3"/>
    </row>
    <row r="24" spans="1:9" x14ac:dyDescent="0.2">
      <c r="A24">
        <f>'Load per source (MW)'!A24</f>
        <v>11.5</v>
      </c>
      <c r="B24" s="2">
        <f>'Load per source (MW)'!B24/SUM('Load per source (MW)'!$B24:$G24)</f>
        <v>3.97710406275988E-2</v>
      </c>
      <c r="C24" s="2">
        <f>'Load per source (MW)'!C24/SUM('Load per source (MW)'!$B24:$G24)</f>
        <v>0.21509128689941742</v>
      </c>
      <c r="D24" s="2">
        <f>'Load per source (MW)'!D24/SUM('Load per source (MW)'!$B24:$G24)</f>
        <v>0.43018257379883723</v>
      </c>
      <c r="E24" s="2">
        <f>'Load per source (MW)'!E24/SUM('Load per source (MW)'!$B24:$G24)</f>
        <v>0</v>
      </c>
      <c r="F24" s="2">
        <f>'Load per source (MW)'!F24/SUM('Load per source (MW)'!$B24:$G24)</f>
        <v>0.27654594029925045</v>
      </c>
      <c r="G24" s="2">
        <f>'Load per source (MW)'!G24/SUM('Load per source (MW)'!$B24:$G24)</f>
        <v>3.8409158374896113E-2</v>
      </c>
      <c r="H24" s="2">
        <f>(G24*'Assumed Inputs'!$B$1+D24*'Assumed Inputs'!$B$2)/'Assumed Inputs'!$B$3</f>
        <v>86.053585496822919</v>
      </c>
      <c r="I24" s="3"/>
    </row>
    <row r="25" spans="1:9" x14ac:dyDescent="0.2">
      <c r="A25">
        <f>'Load per source (MW)'!A25</f>
        <v>12</v>
      </c>
      <c r="B25" s="2">
        <f>'Load per source (MW)'!B25/SUM('Load per source (MW)'!$B25:$G25)</f>
        <v>3.9718816072444325E-2</v>
      </c>
      <c r="C25" s="2">
        <f>'Load per source (MW)'!C25/SUM('Load per source (MW)'!$B25:$G25)</f>
        <v>0.2099814855521594</v>
      </c>
      <c r="D25" s="2">
        <f>'Load per source (MW)'!D25/SUM('Load per source (MW)'!$B25:$G25)</f>
        <v>0.43020597039954667</v>
      </c>
      <c r="E25" s="2">
        <f>'Load per source (MW)'!E25/SUM('Load per source (MW)'!$B25:$G25)</f>
        <v>0</v>
      </c>
      <c r="F25" s="2">
        <f>'Load per source (MW)'!F25/SUM('Load per source (MW)'!$B25:$G25)</f>
        <v>0.28168248061874718</v>
      </c>
      <c r="G25" s="2">
        <f>'Load per source (MW)'!G25/SUM('Load per source (MW)'!$B25:$G25)</f>
        <v>3.8411247357102378E-2</v>
      </c>
      <c r="H25" s="2">
        <f>(G25*'Assumed Inputs'!$B$1+D25*'Assumed Inputs'!$B$2)/'Assumed Inputs'!$B$3</f>
        <v>86.058265745401371</v>
      </c>
      <c r="I25" s="3"/>
    </row>
    <row r="26" spans="1:9" x14ac:dyDescent="0.2">
      <c r="A26">
        <f>'Load per source (MW)'!A26</f>
        <v>12.5</v>
      </c>
      <c r="B26" s="2">
        <f>'Load per source (MW)'!B26/SUM('Load per source (MW)'!$B26:$G26)</f>
        <v>4.0496236809165767E-2</v>
      </c>
      <c r="C26" s="2">
        <f>'Load per source (MW)'!C26/SUM('Load per source (MW)'!$B26:$G26)</f>
        <v>0.20392491664989226</v>
      </c>
      <c r="D26" s="2">
        <f>'Load per source (MW)'!D26/SUM('Load per source (MW)'!$B26:$G26)</f>
        <v>0.42354348434683925</v>
      </c>
      <c r="E26" s="2">
        <f>'Load per source (MW)'!E26/SUM('Load per source (MW)'!$B26:$G26)</f>
        <v>0</v>
      </c>
      <c r="F26" s="2">
        <f>'Load per source (MW)'!F26/SUM('Load per source (MW)'!$B26:$G26)</f>
        <v>0.29020413546098212</v>
      </c>
      <c r="G26" s="2">
        <f>'Load per source (MW)'!G26/SUM('Load per source (MW)'!$B26:$G26)</f>
        <v>4.183122673312055E-2</v>
      </c>
      <c r="H26" s="2">
        <f>(G26*'Assumed Inputs'!$B$1+D26*'Assumed Inputs'!$B$2)/'Assumed Inputs'!$B$3</f>
        <v>87.625113852047491</v>
      </c>
      <c r="I26" s="3"/>
    </row>
    <row r="27" spans="1:9" x14ac:dyDescent="0.2">
      <c r="A27">
        <f>'Load per source (MW)'!A27</f>
        <v>13</v>
      </c>
      <c r="B27" s="2">
        <f>'Load per source (MW)'!B27/SUM('Load per source (MW)'!$B27:$G27)</f>
        <v>3.5211528316381004E-2</v>
      </c>
      <c r="C27" s="2">
        <f>'Load per source (MW)'!C27/SUM('Load per source (MW)'!$B27:$G27)</f>
        <v>0.19870982072616625</v>
      </c>
      <c r="D27" s="2">
        <f>'Load per source (MW)'!D27/SUM('Load per source (MW)'!$B27:$G27)</f>
        <v>0.42095338139883809</v>
      </c>
      <c r="E27" s="2">
        <f>'Load per source (MW)'!E27/SUM('Load per source (MW)'!$B27:$G27)</f>
        <v>0</v>
      </c>
      <c r="F27" s="2">
        <f>'Load per source (MW)'!F27/SUM('Load per source (MW)'!$B27:$G27)</f>
        <v>0.30590853980212168</v>
      </c>
      <c r="G27" s="2">
        <f>'Load per source (MW)'!G27/SUM('Load per source (MW)'!$B27:$G27)</f>
        <v>3.9216729756492999E-2</v>
      </c>
      <c r="H27" s="2">
        <f>(G27*'Assumed Inputs'!$B$1+D27*'Assumed Inputs'!$B$2)/'Assumed Inputs'!$B$3</f>
        <v>85.385763191531893</v>
      </c>
      <c r="I27" s="3"/>
    </row>
    <row r="28" spans="1:9" x14ac:dyDescent="0.2">
      <c r="A28">
        <f>'Load per source (MW)'!A28</f>
        <v>13.5</v>
      </c>
      <c r="B28" s="2">
        <f>'Load per source (MW)'!B28/SUM('Load per source (MW)'!$B28:$G28)</f>
        <v>4.0493231408122353E-2</v>
      </c>
      <c r="C28" s="2">
        <f>'Load per source (MW)'!C28/SUM('Load per source (MW)'!$B28:$G28)</f>
        <v>0.19924136091036676</v>
      </c>
      <c r="D28" s="2">
        <f>'Load per source (MW)'!D28/SUM('Load per source (MW)'!$B28:$G28)</f>
        <v>0.41683389979932234</v>
      </c>
      <c r="E28" s="2">
        <f>'Load per source (MW)'!E28/SUM('Load per source (MW)'!$B28:$G28)</f>
        <v>0</v>
      </c>
      <c r="F28" s="2">
        <f>'Load per source (MW)'!F28/SUM('Load per source (MW)'!$B28:$G28)</f>
        <v>0.30672915192501293</v>
      </c>
      <c r="G28" s="2">
        <f>'Load per source (MW)'!G28/SUM('Load per source (MW)'!$B28:$G28)</f>
        <v>3.6702355957175539E-2</v>
      </c>
      <c r="H28" s="2">
        <f>(G28*'Assumed Inputs'!$B$1+D28*'Assumed Inputs'!$B$2)/'Assumed Inputs'!$B$3</f>
        <v>83.011407941868242</v>
      </c>
      <c r="I28" s="3"/>
    </row>
    <row r="29" spans="1:9" x14ac:dyDescent="0.2">
      <c r="A29">
        <f>'Load per source (MW)'!A29</f>
        <v>14</v>
      </c>
      <c r="B29" s="2">
        <f>'Load per source (MW)'!B29/SUM('Load per source (MW)'!$B29:$G29)</f>
        <v>3.5104283092786813E-2</v>
      </c>
      <c r="C29" s="2">
        <f>'Load per source (MW)'!C29/SUM('Load per source (MW)'!$B29:$G29)</f>
        <v>0.19088677075306412</v>
      </c>
      <c r="D29" s="2">
        <f>'Load per source (MW)'!D29/SUM('Load per source (MW)'!$B29:$G29)</f>
        <v>0.41838196329438765</v>
      </c>
      <c r="E29" s="2">
        <f>'Load per source (MW)'!E29/SUM('Load per source (MW)'!$B29:$G29)</f>
        <v>0</v>
      </c>
      <c r="F29" s="2">
        <f>'Load per source (MW)'!F29/SUM('Load per source (MW)'!$B29:$G29)</f>
        <v>0.31640367380091255</v>
      </c>
      <c r="G29" s="2">
        <f>'Load per source (MW)'!G29/SUM('Load per source (MW)'!$B29:$G29)</f>
        <v>3.9223309058848861E-2</v>
      </c>
      <c r="H29" s="2">
        <f>(G29*'Assumed Inputs'!$B$1+D29*'Assumed Inputs'!$B$2)/'Assumed Inputs'!$B$3</f>
        <v>85.041944900185612</v>
      </c>
      <c r="I29" s="3"/>
    </row>
    <row r="30" spans="1:9" x14ac:dyDescent="0.2">
      <c r="A30">
        <f>'Load per source (MW)'!A30</f>
        <v>14.5</v>
      </c>
      <c r="B30" s="2">
        <f>'Load per source (MW)'!B30/SUM('Load per source (MW)'!$B30:$G30)</f>
        <v>2.9898813653311818E-2</v>
      </c>
      <c r="C30" s="2">
        <f>'Load per source (MW)'!C30/SUM('Load per source (MW)'!$B30:$G30)</f>
        <v>0.2018854397000367</v>
      </c>
      <c r="D30" s="2">
        <f>'Load per source (MW)'!D30/SUM('Load per source (MW)'!$B30:$G30)</f>
        <v>0.41950221236371454</v>
      </c>
      <c r="E30" s="2">
        <f>'Load per source (MW)'!E30/SUM('Load per source (MW)'!$B30:$G30)</f>
        <v>0</v>
      </c>
      <c r="F30" s="2">
        <f>'Load per source (MW)'!F30/SUM('Load per source (MW)'!$B30:$G30)</f>
        <v>0.30414142421928975</v>
      </c>
      <c r="G30" s="2">
        <f>'Load per source (MW)'!G30/SUM('Load per source (MW)'!$B30:$G30)</f>
        <v>4.4572110063647183E-2</v>
      </c>
      <c r="H30" s="2">
        <f>(G30*'Assumed Inputs'!$B$1+D30*'Assumed Inputs'!$B$2)/'Assumed Inputs'!$B$3</f>
        <v>89.056823833048711</v>
      </c>
      <c r="I30" s="3"/>
    </row>
    <row r="31" spans="1:9" x14ac:dyDescent="0.2">
      <c r="A31">
        <f>'Load per source (MW)'!A31</f>
        <v>15</v>
      </c>
      <c r="B31" s="2">
        <f>'Load per source (MW)'!B31/SUM('Load per source (MW)'!$B31:$G31)</f>
        <v>2.9923249261922566E-2</v>
      </c>
      <c r="C31" s="2">
        <f>'Load per source (MW)'!C31/SUM('Load per source (MW)'!$B31:$G31)</f>
        <v>0.19979852640444201</v>
      </c>
      <c r="D31" s="2">
        <f>'Load per source (MW)'!D31/SUM('Load per source (MW)'!$B31:$G31)</f>
        <v>0.42325740461993733</v>
      </c>
      <c r="E31" s="2">
        <f>'Load per source (MW)'!E31/SUM('Load per source (MW)'!$B31:$G31)</f>
        <v>0</v>
      </c>
      <c r="F31" s="2">
        <f>'Load per source (MW)'!F31/SUM('Load per source (MW)'!$B31:$G31)</f>
        <v>0.30495797204960767</v>
      </c>
      <c r="G31" s="2">
        <f>'Load per source (MW)'!G31/SUM('Load per source (MW)'!$B31:$G31)</f>
        <v>4.206284766409038E-2</v>
      </c>
      <c r="H31" s="2">
        <f>(G31*'Assumed Inputs'!$B$1+D31*'Assumed Inputs'!$B$2)/'Assumed Inputs'!$B$3</f>
        <v>87.753615939212338</v>
      </c>
      <c r="I31" s="3"/>
    </row>
    <row r="32" spans="1:9" x14ac:dyDescent="0.2">
      <c r="A32">
        <f>'Load per source (MW)'!A32</f>
        <v>15.5</v>
      </c>
      <c r="B32" s="2">
        <f>'Load per source (MW)'!B32/SUM('Load per source (MW)'!$B32:$G32)</f>
        <v>2.4482200759600892E-2</v>
      </c>
      <c r="C32" s="2">
        <f>'Load per source (MW)'!C32/SUM('Load per source (MW)'!$B32:$G32)</f>
        <v>0.18568793410311901</v>
      </c>
      <c r="D32" s="2">
        <f>'Load per source (MW)'!D32/SUM('Load per source (MW)'!$B32:$G32)</f>
        <v>0.44460491264127161</v>
      </c>
      <c r="E32" s="2">
        <f>'Load per source (MW)'!E32/SUM('Load per source (MW)'!$B32:$G32)</f>
        <v>0</v>
      </c>
      <c r="F32" s="2">
        <f>'Load per source (MW)'!F32/SUM('Load per source (MW)'!$B32:$G32)</f>
        <v>0.30599279281781466</v>
      </c>
      <c r="G32" s="2">
        <f>'Load per source (MW)'!G32/SUM('Load per source (MW)'!$B32:$G32)</f>
        <v>3.9232159678193906E-2</v>
      </c>
      <c r="H32" s="2">
        <f>(G32*'Assumed Inputs'!$B$1+D32*'Assumed Inputs'!$B$2)/'Assumed Inputs'!$B$3</f>
        <v>88.603003481179073</v>
      </c>
      <c r="I32" s="3"/>
    </row>
    <row r="33" spans="1:9" x14ac:dyDescent="0.2">
      <c r="A33">
        <f>'Load per source (MW)'!A33</f>
        <v>16</v>
      </c>
      <c r="B33" s="2">
        <f>'Load per source (MW)'!B33/SUM('Load per source (MW)'!$B33:$G33)</f>
        <v>2.4556464278650863E-2</v>
      </c>
      <c r="C33" s="2">
        <f>'Load per source (MW)'!C33/SUM('Load per source (MW)'!$B33:$G33)</f>
        <v>0.18667473271519547</v>
      </c>
      <c r="D33" s="2">
        <f>'Load per source (MW)'!D33/SUM('Load per source (MW)'!$B33:$G33)</f>
        <v>0.44170922670637847</v>
      </c>
      <c r="E33" s="2">
        <f>'Load per source (MW)'!E33/SUM('Load per source (MW)'!$B33:$G33)</f>
        <v>0</v>
      </c>
      <c r="F33" s="2">
        <f>'Load per source (MW)'!F33/SUM('Load per source (MW)'!$B33:$G33)</f>
        <v>0.30499203089917032</v>
      </c>
      <c r="G33" s="2">
        <f>'Load per source (MW)'!G33/SUM('Load per source (MW)'!$B33:$G33)</f>
        <v>4.2067545400604908E-2</v>
      </c>
      <c r="H33" s="2">
        <f>(G33*'Assumed Inputs'!$B$1+D33*'Assumed Inputs'!$B$2)/'Assumed Inputs'!$B$3</f>
        <v>90.258255742857074</v>
      </c>
      <c r="I33" s="3"/>
    </row>
    <row r="34" spans="1:9" x14ac:dyDescent="0.2">
      <c r="A34">
        <f>'Load per source (MW)'!A34</f>
        <v>16.5</v>
      </c>
      <c r="B34" s="2">
        <f>'Load per source (MW)'!B34/SUM('Load per source (MW)'!$B34:$G34)</f>
        <v>2.3692150540779361E-2</v>
      </c>
      <c r="C34" s="2">
        <f>'Load per source (MW)'!C34/SUM('Load per source (MW)'!$B34:$G34)</f>
        <v>0.1932271498995394</v>
      </c>
      <c r="D34" s="2">
        <f>'Load per source (MW)'!D34/SUM('Load per source (MW)'!$B34:$G34)</f>
        <v>0.42713369977792903</v>
      </c>
      <c r="E34" s="2">
        <f>'Load per source (MW)'!E34/SUM('Load per source (MW)'!$B34:$G34)</f>
        <v>0</v>
      </c>
      <c r="F34" s="2">
        <f>'Load per source (MW)'!F34/SUM('Load per source (MW)'!$B34:$G34)</f>
        <v>0.31526534983608945</v>
      </c>
      <c r="G34" s="2">
        <f>'Load per source (MW)'!G34/SUM('Load per source (MW)'!$B34:$G34)</f>
        <v>4.0681649945662736E-2</v>
      </c>
      <c r="H34" s="2">
        <f>(G34*'Assumed Inputs'!$B$1+D34*'Assumed Inputs'!$B$2)/'Assumed Inputs'!$B$3</f>
        <v>87.281537597320124</v>
      </c>
      <c r="I34" s="3"/>
    </row>
    <row r="35" spans="1:9" x14ac:dyDescent="0.2">
      <c r="A35">
        <f>'Load per source (MW)'!A35</f>
        <v>17</v>
      </c>
      <c r="B35" s="2">
        <f>'Load per source (MW)'!B35/SUM('Load per source (MW)'!$B35:$G35)</f>
        <v>1.8696844028959016E-2</v>
      </c>
      <c r="C35" s="2">
        <f>'Load per source (MW)'!C35/SUM('Load per source (MW)'!$B35:$G35)</f>
        <v>0.21009575160360752</v>
      </c>
      <c r="D35" s="2">
        <f>'Load per source (MW)'!D35/SUM('Load per source (MW)'!$B35:$G35)</f>
        <v>0.42531352244823178</v>
      </c>
      <c r="E35" s="2">
        <f>'Load per source (MW)'!E35/SUM('Load per source (MW)'!$B35:$G35)</f>
        <v>2.5644106957015121E-3</v>
      </c>
      <c r="F35" s="2">
        <f>'Load per source (MW)'!F35/SUM('Load per source (MW)'!$B35:$G35)</f>
        <v>0.29977303491543278</v>
      </c>
      <c r="G35" s="2">
        <f>'Load per source (MW)'!G35/SUM('Load per source (MW)'!$B35:$G35)</f>
        <v>4.3556436308067548E-2</v>
      </c>
      <c r="H35" s="2">
        <f>(G35*'Assumed Inputs'!$B$1+D35*'Assumed Inputs'!$B$2)/'Assumed Inputs'!$B$3</f>
        <v>89.111037043253546</v>
      </c>
      <c r="I35" s="3"/>
    </row>
    <row r="36" spans="1:9" x14ac:dyDescent="0.2">
      <c r="A36">
        <f>'Load per source (MW)'!A36</f>
        <v>17.5</v>
      </c>
      <c r="B36" s="2">
        <f>'Load per source (MW)'!B36/SUM('Load per source (MW)'!$B36:$G36)</f>
        <v>1.3347870766103012E-2</v>
      </c>
      <c r="C36" s="2">
        <f>'Load per source (MW)'!C36/SUM('Load per source (MW)'!$B36:$G36)</f>
        <v>0.21250920716513416</v>
      </c>
      <c r="D36" s="2">
        <f>'Load per source (MW)'!D36/SUM('Load per source (MW)'!$B36:$G36)</f>
        <v>0.43008039618235838</v>
      </c>
      <c r="E36" s="2">
        <f>'Load per source (MW)'!E36/SUM('Load per source (MW)'!$B36:$G36)</f>
        <v>5.0597430277416078E-3</v>
      </c>
      <c r="F36" s="2">
        <f>'Load per source (MW)'!F36/SUM('Load per source (MW)'!$B36:$G36)</f>
        <v>0.29852259981238466</v>
      </c>
      <c r="G36" s="2">
        <f>'Load per source (MW)'!G36/SUM('Load per source (MW)'!$B36:$G36)</f>
        <v>4.0480183046278262E-2</v>
      </c>
      <c r="H36" s="2">
        <f>(G36*'Assumed Inputs'!$B$1+D36*'Assumed Inputs'!$B$2)/'Assumed Inputs'!$B$3</f>
        <v>87.535474793698441</v>
      </c>
      <c r="I36" s="3"/>
    </row>
    <row r="37" spans="1:9" x14ac:dyDescent="0.2">
      <c r="A37">
        <f>'Load per source (MW)'!A37</f>
        <v>18</v>
      </c>
      <c r="B37" s="2">
        <f>'Load per source (MW)'!B37/SUM('Load per source (MW)'!$B37:$G37)</f>
        <v>5.6195263101014147E-3</v>
      </c>
      <c r="C37" s="2">
        <f>'Load per source (MW)'!C37/SUM('Load per source (MW)'!$B37:$G37)</f>
        <v>0.21681932164289663</v>
      </c>
      <c r="D37" s="2">
        <f>'Load per source (MW)'!D37/SUM('Load per source (MW)'!$B37:$G37)</f>
        <v>0.42366773337685687</v>
      </c>
      <c r="E37" s="2">
        <f>'Load per source (MW)'!E37/SUM('Load per source (MW)'!$B37:$G37)</f>
        <v>4.986557687260515E-3</v>
      </c>
      <c r="F37" s="2">
        <f>'Load per source (MW)'!F37/SUM('Load per source (MW)'!$B37:$G37)</f>
        <v>0.30903204320948097</v>
      </c>
      <c r="G37" s="2">
        <f>'Load per source (MW)'!G37/SUM('Load per source (MW)'!$B37:$G37)</f>
        <v>3.9874817773403695E-2</v>
      </c>
      <c r="H37" s="2">
        <f>(G37*'Assumed Inputs'!$B$1+D37*'Assumed Inputs'!$B$2)/'Assumed Inputs'!$B$3</f>
        <v>86.228994471876604</v>
      </c>
      <c r="I37" s="3"/>
    </row>
    <row r="38" spans="1:9" x14ac:dyDescent="0.2">
      <c r="A38">
        <f>'Load per source (MW)'!A38</f>
        <v>18.5</v>
      </c>
      <c r="B38" s="2">
        <f>'Load per source (MW)'!B38/SUM('Load per source (MW)'!$B38:$G38)</f>
        <v>5.5594747980985471E-4</v>
      </c>
      <c r="C38" s="2">
        <f>'Load per source (MW)'!C38/SUM('Load per source (MW)'!$B38:$G38)</f>
        <v>0.21178650774430671</v>
      </c>
      <c r="D38" s="2">
        <f>'Load per source (MW)'!D38/SUM('Load per source (MW)'!$B38:$G38)</f>
        <v>0.40453602602845162</v>
      </c>
      <c r="E38" s="2">
        <f>'Load per source (MW)'!E38/SUM('Load per source (MW)'!$B38:$G38)</f>
        <v>3.5694355237804537E-2</v>
      </c>
      <c r="F38" s="2">
        <f>'Load per source (MW)'!F38/SUM('Load per source (MW)'!$B38:$G38)</f>
        <v>0.29983258399755819</v>
      </c>
      <c r="G38" s="2">
        <f>'Load per source (MW)'!G38/SUM('Load per source (MW)'!$B38:$G38)</f>
        <v>4.7594579512069073E-2</v>
      </c>
      <c r="H38" s="2">
        <f>(G38*'Assumed Inputs'!$B$1+D38*'Assumed Inputs'!$B$2)/'Assumed Inputs'!$B$3</f>
        <v>89.210968731462216</v>
      </c>
      <c r="I38" s="3"/>
    </row>
    <row r="39" spans="1:9" x14ac:dyDescent="0.2">
      <c r="A39">
        <f>'Load per source (MW)'!A39</f>
        <v>19</v>
      </c>
      <c r="B39" s="2">
        <f>'Load per source (MW)'!B39/SUM('Load per source (MW)'!$B39:$G39)</f>
        <v>0</v>
      </c>
      <c r="C39" s="2">
        <f>'Load per source (MW)'!C39/SUM('Load per source (MW)'!$B39:$G39)</f>
        <v>0.18827696487216095</v>
      </c>
      <c r="D39" s="2">
        <f>'Load per source (MW)'!D39/SUM('Load per source (MW)'!$B39:$G39)</f>
        <v>0.42097239177656615</v>
      </c>
      <c r="E39" s="2">
        <f>'Load per source (MW)'!E39/SUM('Load per source (MW)'!$B39:$G39)</f>
        <v>3.0223658896779346E-2</v>
      </c>
      <c r="F39" s="2">
        <f>'Load per source (MW)'!F39/SUM('Load per source (MW)'!$B39:$G39)</f>
        <v>0.31303075285949233</v>
      </c>
      <c r="G39" s="2">
        <f>'Load per source (MW)'!G39/SUM('Load per source (MW)'!$B39:$G39)</f>
        <v>4.7496231595001291E-2</v>
      </c>
      <c r="H39" s="2">
        <f>(G39*'Assumed Inputs'!$B$1+D39*'Assumed Inputs'!$B$2)/'Assumed Inputs'!$B$3</f>
        <v>91.367980370546576</v>
      </c>
      <c r="I39" s="3"/>
    </row>
    <row r="40" spans="1:9" x14ac:dyDescent="0.2">
      <c r="A40">
        <f>'Load per source (MW)'!A40</f>
        <v>19.5</v>
      </c>
      <c r="B40" s="2">
        <f>'Load per source (MW)'!B40/SUM('Load per source (MW)'!$B40:$G40)</f>
        <v>0</v>
      </c>
      <c r="C40" s="2">
        <f>'Load per source (MW)'!C40/SUM('Load per source (MW)'!$B40:$G40)</f>
        <v>0.17354076659056836</v>
      </c>
      <c r="D40" s="2">
        <f>'Load per source (MW)'!D40/SUM('Load per source (MW)'!$B40:$G40)</f>
        <v>0.40142131484683796</v>
      </c>
      <c r="E40" s="2">
        <f>'Load per source (MW)'!E40/SUM('Load per source (MW)'!$B40:$G40)</f>
        <v>3.3451921352285099E-2</v>
      </c>
      <c r="F40" s="2">
        <f>'Load per source (MW)'!F40/SUM('Load per source (MW)'!$B40:$G40)</f>
        <v>0.34829353407968988</v>
      </c>
      <c r="G40" s="2">
        <f>'Load per source (MW)'!G40/SUM('Load per source (MW)'!$B40:$G40)</f>
        <v>4.3292463130618825E-2</v>
      </c>
      <c r="H40" s="2">
        <f>(G40*'Assumed Inputs'!$B$1+D40*'Assumed Inputs'!$B$2)/'Assumed Inputs'!$B$3</f>
        <v>85.681668273573862</v>
      </c>
      <c r="I40" s="3"/>
    </row>
    <row r="41" spans="1:9" x14ac:dyDescent="0.2">
      <c r="A41">
        <f>'Load per source (MW)'!A41</f>
        <v>20</v>
      </c>
      <c r="B41" s="2">
        <f>'Load per source (MW)'!B41/SUM('Load per source (MW)'!$B41:$G41)</f>
        <v>0</v>
      </c>
      <c r="C41" s="2">
        <f>'Load per source (MW)'!C41/SUM('Load per source (MW)'!$B41:$G41)</f>
        <v>0.17628417376365299</v>
      </c>
      <c r="D41" s="2">
        <f>'Load per source (MW)'!D41/SUM('Load per source (MW)'!$B41:$G41)</f>
        <v>0.38092035804060015</v>
      </c>
      <c r="E41" s="2">
        <f>'Load per source (MW)'!E41/SUM('Load per source (MW)'!$B41:$G41)</f>
        <v>3.4804749462268983E-2</v>
      </c>
      <c r="F41" s="2">
        <f>'Load per source (MW)'!F41/SUM('Load per source (MW)'!$B41:$G41)</f>
        <v>0.36158267496915597</v>
      </c>
      <c r="G41" s="2">
        <f>'Load per source (MW)'!G41/SUM('Load per source (MW)'!$B41:$G41)</f>
        <v>4.6408043764321887E-2</v>
      </c>
      <c r="H41" s="2">
        <f>(G41*'Assumed Inputs'!$B$1+D41*'Assumed Inputs'!$B$2)/'Assumed Inputs'!$B$3</f>
        <v>85.152791253069381</v>
      </c>
      <c r="I41" s="3"/>
    </row>
    <row r="42" spans="1:9" x14ac:dyDescent="0.2">
      <c r="A42">
        <f>'Load per source (MW)'!A42</f>
        <v>20.5</v>
      </c>
      <c r="B42" s="2">
        <f>'Load per source (MW)'!B42/SUM('Load per source (MW)'!$B42:$G42)</f>
        <v>0</v>
      </c>
      <c r="C42" s="2">
        <f>'Load per source (MW)'!C42/SUM('Load per source (MW)'!$B42:$G42)</f>
        <v>0.17902141172421843</v>
      </c>
      <c r="D42" s="2">
        <f>'Load per source (MW)'!D42/SUM('Load per source (MW)'!$B42:$G42)</f>
        <v>0.3888837711331935</v>
      </c>
      <c r="E42" s="2">
        <f>'Load per source (MW)'!E42/SUM('Load per source (MW)'!$B42:$G42)</f>
        <v>3.7317129553182171E-2</v>
      </c>
      <c r="F42" s="2">
        <f>'Load per source (MW)'!F42/SUM('Load per source (MW)'!$B42:$G42)</f>
        <v>0.34960258212983852</v>
      </c>
      <c r="G42" s="2">
        <f>'Load per source (MW)'!G42/SUM('Load per source (MW)'!$B42:$G42)</f>
        <v>4.5175105459567405E-2</v>
      </c>
      <c r="H42" s="2">
        <f>(G42*'Assumed Inputs'!$B$1+D42*'Assumed Inputs'!$B$2)/'Assumed Inputs'!$B$3</f>
        <v>85.341820696631586</v>
      </c>
      <c r="I42" s="3"/>
    </row>
    <row r="43" spans="1:9" x14ac:dyDescent="0.2">
      <c r="A43">
        <f>'Load per source (MW)'!A43</f>
        <v>21</v>
      </c>
      <c r="B43" s="2">
        <f>'Load per source (MW)'!B43/SUM('Load per source (MW)'!$B43:$G43)</f>
        <v>0</v>
      </c>
      <c r="C43" s="2">
        <f>'Load per source (MW)'!C43/SUM('Load per source (MW)'!$B43:$G43)</f>
        <v>0.1886195243023446</v>
      </c>
      <c r="D43" s="2">
        <f>'Load per source (MW)'!D43/SUM('Load per source (MW)'!$B43:$G43)</f>
        <v>0.40982900894795404</v>
      </c>
      <c r="E43" s="2">
        <f>'Load per source (MW)'!E43/SUM('Load per source (MW)'!$B43:$G43)</f>
        <v>3.3117495672556813E-2</v>
      </c>
      <c r="F43" s="2">
        <f>'Load per source (MW)'!F43/SUM('Load per source (MW)'!$B43:$G43)</f>
        <v>0.32289558280747888</v>
      </c>
      <c r="G43" s="2">
        <f>'Load per source (MW)'!G43/SUM('Load per source (MW)'!$B43:$G43)</f>
        <v>4.5538388269665692E-2</v>
      </c>
      <c r="H43" s="2">
        <f>(G43*'Assumed Inputs'!$B$1+D43*'Assumed Inputs'!$B$2)/'Assumed Inputs'!$B$3</f>
        <v>88.44343496325898</v>
      </c>
      <c r="I43" s="3"/>
    </row>
    <row r="44" spans="1:9" x14ac:dyDescent="0.2">
      <c r="A44">
        <f>'Load per source (MW)'!A44</f>
        <v>21.5</v>
      </c>
      <c r="B44" s="2">
        <f>'Load per source (MW)'!B44/SUM('Load per source (MW)'!$B44:$G44)</f>
        <v>0</v>
      </c>
      <c r="C44" s="2">
        <f>'Load per source (MW)'!C44/SUM('Load per source (MW)'!$B44:$G44)</f>
        <v>0.20279882033192626</v>
      </c>
      <c r="D44" s="2">
        <f>'Load per source (MW)'!D44/SUM('Load per source (MW)'!$B44:$G44)</f>
        <v>0.39642244453439884</v>
      </c>
      <c r="E44" s="2">
        <f>'Load per source (MW)'!E44/SUM('Load per source (MW)'!$B44:$G44)</f>
        <v>2.831588889531399E-2</v>
      </c>
      <c r="F44" s="2">
        <f>'Load per source (MW)'!F44/SUM('Load per source (MW)'!$B44:$G44)</f>
        <v>0.33107808554521156</v>
      </c>
      <c r="G44" s="2">
        <f>'Load per source (MW)'!G44/SUM('Load per source (MW)'!$B44:$G44)</f>
        <v>4.1384760693149378E-2</v>
      </c>
      <c r="H44" s="2">
        <f>(G44*'Assumed Inputs'!$B$1+D44*'Assumed Inputs'!$B$2)/'Assumed Inputs'!$B$3</f>
        <v>83.626258537493058</v>
      </c>
      <c r="I44" s="3"/>
    </row>
    <row r="45" spans="1:9" x14ac:dyDescent="0.2">
      <c r="A45">
        <f>'Load per source (MW)'!A45</f>
        <v>22</v>
      </c>
      <c r="B45" s="2">
        <f>'Load per source (MW)'!B45/SUM('Load per source (MW)'!$B45:$G45)</f>
        <v>0</v>
      </c>
      <c r="C45" s="2">
        <f>'Load per source (MW)'!C45/SUM('Load per source (MW)'!$B45:$G45)</f>
        <v>0.21427471031298323</v>
      </c>
      <c r="D45" s="2">
        <f>'Load per source (MW)'!D45/SUM('Load per source (MW)'!$B45:$G45)</f>
        <v>0.3858031502292108</v>
      </c>
      <c r="E45" s="2">
        <f>'Load per source (MW)'!E45/SUM('Load per source (MW)'!$B45:$G45)</f>
        <v>3.293667481357191E-2</v>
      </c>
      <c r="F45" s="2">
        <f>'Load per source (MW)'!F45/SUM('Load per source (MW)'!$B45:$G45)</f>
        <v>0.3246430697871952</v>
      </c>
      <c r="G45" s="2">
        <f>'Load per source (MW)'!G45/SUM('Load per source (MW)'!$B45:$G45)</f>
        <v>4.2342394857038813E-2</v>
      </c>
      <c r="H45" s="2">
        <f>(G45*'Assumed Inputs'!$B$1+D45*'Assumed Inputs'!$B$2)/'Assumed Inputs'!$B$3</f>
        <v>82.8783788722655</v>
      </c>
      <c r="I45" s="3"/>
    </row>
    <row r="46" spans="1:9" x14ac:dyDescent="0.2">
      <c r="A46">
        <f>'Load per source (MW)'!A46</f>
        <v>22.5</v>
      </c>
      <c r="B46" s="2">
        <f>'Load per source (MW)'!B46/SUM('Load per source (MW)'!$B46:$G46)</f>
        <v>0</v>
      </c>
      <c r="C46" s="2">
        <f>'Load per source (MW)'!C46/SUM('Load per source (MW)'!$B46:$G46)</f>
        <v>0.23834748952472826</v>
      </c>
      <c r="D46" s="2">
        <f>'Load per source (MW)'!D46/SUM('Load per source (MW)'!$B46:$G46)</f>
        <v>0.38475346917409436</v>
      </c>
      <c r="E46" s="2">
        <f>'Load per source (MW)'!E46/SUM('Load per source (MW)'!$B46:$G46)</f>
        <v>2.0938964308793682E-2</v>
      </c>
      <c r="F46" s="2">
        <f>'Load per source (MW)'!F46/SUM('Load per source (MW)'!$B46:$G46)</f>
        <v>0.31408446463191381</v>
      </c>
      <c r="G46" s="2">
        <f>'Load per source (MW)'!G46/SUM('Load per source (MW)'!$B46:$G46)</f>
        <v>4.1875612360469869E-2</v>
      </c>
      <c r="H46" s="2">
        <f>(G46*'Assumed Inputs'!$B$1+D46*'Assumed Inputs'!$B$2)/'Assumed Inputs'!$B$3</f>
        <v>82.398968081716575</v>
      </c>
      <c r="I46" s="3"/>
    </row>
    <row r="47" spans="1:9" x14ac:dyDescent="0.2">
      <c r="A47">
        <f>'Load per source (MW)'!A47</f>
        <v>23</v>
      </c>
      <c r="B47" s="2">
        <f>'Load per source (MW)'!B47/SUM('Load per source (MW)'!$B47:$G47)</f>
        <v>0</v>
      </c>
      <c r="C47" s="2">
        <f>'Load per source (MW)'!C47/SUM('Load per source (MW)'!$B47:$G47)</f>
        <v>0.25684207505476631</v>
      </c>
      <c r="D47" s="2">
        <f>'Load per source (MW)'!D47/SUM('Load per source (MW)'!$B47:$G47)</f>
        <v>0.38103733606283163</v>
      </c>
      <c r="E47" s="2">
        <f>'Load per source (MW)'!E47/SUM('Load per source (MW)'!$B47:$G47)</f>
        <v>1.6214354726077945E-2</v>
      </c>
      <c r="F47" s="2">
        <f>'Load per source (MW)'!F47/SUM('Load per source (MW)'!$B47:$G47)</f>
        <v>0.29996556243244205</v>
      </c>
      <c r="G47" s="2">
        <f>'Load per source (MW)'!G47/SUM('Load per source (MW)'!$B47:$G47)</f>
        <v>4.594067172388204E-2</v>
      </c>
      <c r="H47" s="2">
        <f>(G47*'Assumed Inputs'!$B$1+D47*'Assumed Inputs'!$B$2)/'Assumed Inputs'!$B$3</f>
        <v>84.831101800209751</v>
      </c>
      <c r="I47" s="3"/>
    </row>
    <row r="48" spans="1:9" x14ac:dyDescent="0.2">
      <c r="A48">
        <f>'Load per source (MW)'!A48</f>
        <v>23.5</v>
      </c>
      <c r="B48" s="2">
        <f>'Load per source (MW)'!B48/SUM('Load per source (MW)'!$B48:$G48)</f>
        <v>0</v>
      </c>
      <c r="C48" s="2">
        <f>'Load per source (MW)'!C48/SUM('Load per source (MW)'!$B48:$G48)</f>
        <v>0.29668176676571195</v>
      </c>
      <c r="D48" s="2">
        <f>'Load per source (MW)'!D48/SUM('Load per source (MW)'!$B48:$G48)</f>
        <v>0.38835398095980561</v>
      </c>
      <c r="E48" s="2">
        <f>'Load per source (MW)'!E48/SUM('Load per source (MW)'!$B48:$G48)</f>
        <v>1.2231621447553603E-2</v>
      </c>
      <c r="F48" s="2">
        <f>'Load per source (MW)'!F48/SUM('Load per source (MW)'!$B48:$G48)</f>
        <v>0.24769033431294063</v>
      </c>
      <c r="G48" s="2">
        <f>'Load per source (MW)'!G48/SUM('Load per source (MW)'!$B48:$G48)</f>
        <v>5.5042296513988245E-2</v>
      </c>
      <c r="H48" s="2">
        <f>(G48*'Assumed Inputs'!$B$1+D48*'Assumed Inputs'!$B$2)/'Assumed Inputs'!$B$3</f>
        <v>92.396309345765161</v>
      </c>
      <c r="I48" s="3"/>
    </row>
    <row r="49" spans="1:9" x14ac:dyDescent="0.2">
      <c r="A49">
        <f>'Load per source (MW)'!A49</f>
        <v>24</v>
      </c>
      <c r="B49" s="2">
        <f>'Load per source (MW)'!B49/SUM('Load per source (MW)'!$B49:$G49)</f>
        <v>0</v>
      </c>
      <c r="C49" s="2">
        <f>'Load per source (MW)'!C49/SUM('Load per source (MW)'!$B49:$G49)</f>
        <v>0.32459016393442736</v>
      </c>
      <c r="D49" s="2">
        <f>'Load per source (MW)'!D49/SUM('Load per source (MW)'!$B49:$G49)</f>
        <v>0.40000000000000291</v>
      </c>
      <c r="E49" s="2">
        <f>'Load per source (MW)'!E49/SUM('Load per source (MW)'!$B49:$G49)</f>
        <v>9.8360655737705551E-3</v>
      </c>
      <c r="F49" s="2">
        <f>'Load per source (MW)'!F49/SUM('Load per source (MW)'!$B49:$G49)</f>
        <v>0.20983606557377257</v>
      </c>
      <c r="G49" s="2">
        <f>'Load per source (MW)'!G49/SUM('Load per source (MW)'!$B49:$G49)</f>
        <v>5.5737704918026626E-2</v>
      </c>
      <c r="H49" s="2">
        <f>(G49*'Assumed Inputs'!$B$1+D49*'Assumed Inputs'!$B$2)/'Assumed Inputs'!$B$3</f>
        <v>94.47723132968629</v>
      </c>
      <c r="I49" s="3"/>
    </row>
    <row r="50" spans="1:9" x14ac:dyDescent="0.2">
      <c r="I50" s="3"/>
    </row>
    <row r="51" spans="1:9" x14ac:dyDescent="0.2">
      <c r="I5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FFF0-7801-9040-A5B6-4F507FB6A64E}">
  <dimension ref="A1:B3"/>
  <sheetViews>
    <sheetView tabSelected="1" workbookViewId="0">
      <selection activeCell="B1" sqref="B1"/>
    </sheetView>
  </sheetViews>
  <sheetFormatPr baseColWidth="10" defaultRowHeight="16" x14ac:dyDescent="0.2"/>
  <cols>
    <col min="1" max="1" width="26.1640625" bestFit="1" customWidth="1"/>
  </cols>
  <sheetData>
    <row r="1" spans="1:2" x14ac:dyDescent="0.2">
      <c r="A1" t="s">
        <v>8</v>
      </c>
      <c r="B1">
        <v>650</v>
      </c>
    </row>
    <row r="2" spans="1:2" x14ac:dyDescent="0.2">
      <c r="A2" t="s">
        <v>9</v>
      </c>
      <c r="B2">
        <v>122</v>
      </c>
    </row>
    <row r="3" spans="1:2" x14ac:dyDescent="0.2">
      <c r="A3" t="s">
        <v>7</v>
      </c>
      <c r="B3">
        <f>0.9</f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9"/>
  <sheetViews>
    <sheetView workbookViewId="0">
      <selection activeCell="B2" sqref="B2:B49"/>
    </sheetView>
  </sheetViews>
  <sheetFormatPr baseColWidth="10" defaultRowHeight="16" x14ac:dyDescent="0.2"/>
  <sheetData>
    <row r="1" spans="1:2" x14ac:dyDescent="0.2">
      <c r="A1" t="str">
        <f>'Energy mix (%) &amp; EF'!A1</f>
        <v>Hour</v>
      </c>
      <c r="B1" t="s">
        <v>10</v>
      </c>
    </row>
    <row r="2" spans="1:2" x14ac:dyDescent="0.2">
      <c r="A2">
        <f>'Energy mix (%) &amp; EF'!A2</f>
        <v>0.5</v>
      </c>
      <c r="B2" s="1">
        <f>'Energy mix (%) &amp; EF'!H2</f>
        <v>95.070821529747661</v>
      </c>
    </row>
    <row r="3" spans="1:2" x14ac:dyDescent="0.2">
      <c r="A3">
        <f>'Energy mix (%) &amp; EF'!A3</f>
        <v>1</v>
      </c>
      <c r="B3" s="1">
        <f>'Energy mix (%) &amp; EF'!H3</f>
        <v>98.881741628950053</v>
      </c>
    </row>
    <row r="4" spans="1:2" x14ac:dyDescent="0.2">
      <c r="A4">
        <f>'Energy mix (%) &amp; EF'!A4</f>
        <v>1.5</v>
      </c>
      <c r="B4" s="1">
        <f>'Energy mix (%) &amp; EF'!H4</f>
        <v>96.505898349754887</v>
      </c>
    </row>
    <row r="5" spans="1:2" x14ac:dyDescent="0.2">
      <c r="A5">
        <f>'Energy mix (%) &amp; EF'!A5</f>
        <v>2</v>
      </c>
      <c r="B5" s="1">
        <f>'Energy mix (%) &amp; EF'!H5</f>
        <v>97.720668076219539</v>
      </c>
    </row>
    <row r="6" spans="1:2" x14ac:dyDescent="0.2">
      <c r="A6">
        <f>'Energy mix (%) &amp; EF'!A6</f>
        <v>2.5</v>
      </c>
      <c r="B6" s="1">
        <f>'Energy mix (%) &amp; EF'!H6</f>
        <v>100.61152998448041</v>
      </c>
    </row>
    <row r="7" spans="1:2" x14ac:dyDescent="0.2">
      <c r="A7">
        <f>'Energy mix (%) &amp; EF'!A7</f>
        <v>3</v>
      </c>
      <c r="B7" s="1">
        <f>'Energy mix (%) &amp; EF'!H7</f>
        <v>97.826169444043643</v>
      </c>
    </row>
    <row r="8" spans="1:2" x14ac:dyDescent="0.2">
      <c r="A8">
        <f>'Energy mix (%) &amp; EF'!A8</f>
        <v>3.5</v>
      </c>
      <c r="B8" s="1">
        <f>'Energy mix (%) &amp; EF'!H8</f>
        <v>98.171807035501985</v>
      </c>
    </row>
    <row r="9" spans="1:2" x14ac:dyDescent="0.2">
      <c r="A9">
        <f>'Energy mix (%) &amp; EF'!A9</f>
        <v>4</v>
      </c>
      <c r="B9" s="1">
        <f>'Energy mix (%) &amp; EF'!H9</f>
        <v>98.23328295172557</v>
      </c>
    </row>
    <row r="10" spans="1:2" x14ac:dyDescent="0.2">
      <c r="A10">
        <f>'Energy mix (%) &amp; EF'!A10</f>
        <v>4.5</v>
      </c>
      <c r="B10" s="1">
        <f>'Energy mix (%) &amp; EF'!H10</f>
        <v>100.24873952595411</v>
      </c>
    </row>
    <row r="11" spans="1:2" x14ac:dyDescent="0.2">
      <c r="A11">
        <f>'Energy mix (%) &amp; EF'!A11</f>
        <v>5</v>
      </c>
      <c r="B11" s="1">
        <f>'Energy mix (%) &amp; EF'!H11</f>
        <v>104.50301995715839</v>
      </c>
    </row>
    <row r="12" spans="1:2" x14ac:dyDescent="0.2">
      <c r="A12">
        <f>'Energy mix (%) &amp; EF'!A12</f>
        <v>5.5</v>
      </c>
      <c r="B12" s="1">
        <f>'Energy mix (%) &amp; EF'!H12</f>
        <v>104.62962962962968</v>
      </c>
    </row>
    <row r="13" spans="1:2" x14ac:dyDescent="0.2">
      <c r="A13">
        <f>'Energy mix (%) &amp; EF'!A13</f>
        <v>6</v>
      </c>
      <c r="B13" s="1">
        <f>'Energy mix (%) &amp; EF'!H13</f>
        <v>101.91089666293372</v>
      </c>
    </row>
    <row r="14" spans="1:2" x14ac:dyDescent="0.2">
      <c r="A14">
        <f>'Energy mix (%) &amp; EF'!A14</f>
        <v>6.5</v>
      </c>
      <c r="B14" s="1">
        <f>'Energy mix (%) &amp; EF'!H14</f>
        <v>99.344200762543309</v>
      </c>
    </row>
    <row r="15" spans="1:2" x14ac:dyDescent="0.2">
      <c r="A15">
        <f>'Energy mix (%) &amp; EF'!A15</f>
        <v>7</v>
      </c>
      <c r="B15" s="1">
        <f>'Energy mix (%) &amp; EF'!H15</f>
        <v>103.36905167923661</v>
      </c>
    </row>
    <row r="16" spans="1:2" x14ac:dyDescent="0.2">
      <c r="A16">
        <f>'Energy mix (%) &amp; EF'!A16</f>
        <v>7.5</v>
      </c>
      <c r="B16" s="1">
        <f>'Energy mix (%) &amp; EF'!H16</f>
        <v>104.11624050000897</v>
      </c>
    </row>
    <row r="17" spans="1:2" x14ac:dyDescent="0.2">
      <c r="A17">
        <f>'Energy mix (%) &amp; EF'!A17</f>
        <v>8</v>
      </c>
      <c r="B17" s="1">
        <f>'Energy mix (%) &amp; EF'!H17</f>
        <v>104.77665307068108</v>
      </c>
    </row>
    <row r="18" spans="1:2" x14ac:dyDescent="0.2">
      <c r="A18">
        <f>'Energy mix (%) &amp; EF'!A18</f>
        <v>8.5</v>
      </c>
      <c r="B18" s="1">
        <f>'Energy mix (%) &amp; EF'!H18</f>
        <v>93.860545733288177</v>
      </c>
    </row>
    <row r="19" spans="1:2" x14ac:dyDescent="0.2">
      <c r="A19">
        <f>'Energy mix (%) &amp; EF'!A19</f>
        <v>9</v>
      </c>
      <c r="B19" s="1">
        <f>'Energy mix (%) &amp; EF'!H19</f>
        <v>84.72862774446935</v>
      </c>
    </row>
    <row r="20" spans="1:2" x14ac:dyDescent="0.2">
      <c r="A20">
        <f>'Energy mix (%) &amp; EF'!A20</f>
        <v>9.5</v>
      </c>
      <c r="B20" s="1">
        <f>'Energy mix (%) &amp; EF'!H20</f>
        <v>82.366351643922002</v>
      </c>
    </row>
    <row r="21" spans="1:2" x14ac:dyDescent="0.2">
      <c r="A21">
        <f>'Energy mix (%) &amp; EF'!A21</f>
        <v>10</v>
      </c>
      <c r="B21" s="1">
        <f>'Energy mix (%) &amp; EF'!H21</f>
        <v>83.729404819798361</v>
      </c>
    </row>
    <row r="22" spans="1:2" x14ac:dyDescent="0.2">
      <c r="A22">
        <f>'Energy mix (%) &amp; EF'!A22</f>
        <v>10.5</v>
      </c>
      <c r="B22" s="1">
        <f>'Energy mix (%) &amp; EF'!H22</f>
        <v>85.235148219428737</v>
      </c>
    </row>
    <row r="23" spans="1:2" x14ac:dyDescent="0.2">
      <c r="A23">
        <f>'Energy mix (%) &amp; EF'!A23</f>
        <v>11</v>
      </c>
      <c r="B23" s="1">
        <f>'Energy mix (%) &amp; EF'!H23</f>
        <v>86.491825432073625</v>
      </c>
    </row>
    <row r="24" spans="1:2" x14ac:dyDescent="0.2">
      <c r="A24">
        <f>'Energy mix (%) &amp; EF'!A24</f>
        <v>11.5</v>
      </c>
      <c r="B24" s="1">
        <f>'Energy mix (%) &amp; EF'!H24</f>
        <v>86.053585496822919</v>
      </c>
    </row>
    <row r="25" spans="1:2" x14ac:dyDescent="0.2">
      <c r="A25">
        <f>'Energy mix (%) &amp; EF'!A25</f>
        <v>12</v>
      </c>
      <c r="B25" s="1">
        <f>'Energy mix (%) &amp; EF'!H25</f>
        <v>86.058265745401371</v>
      </c>
    </row>
    <row r="26" spans="1:2" x14ac:dyDescent="0.2">
      <c r="A26">
        <f>'Energy mix (%) &amp; EF'!A26</f>
        <v>12.5</v>
      </c>
      <c r="B26" s="1">
        <f>'Energy mix (%) &amp; EF'!H26</f>
        <v>87.625113852047491</v>
      </c>
    </row>
    <row r="27" spans="1:2" x14ac:dyDescent="0.2">
      <c r="A27">
        <f>'Energy mix (%) &amp; EF'!A27</f>
        <v>13</v>
      </c>
      <c r="B27" s="1">
        <f>'Energy mix (%) &amp; EF'!H27</f>
        <v>85.385763191531893</v>
      </c>
    </row>
    <row r="28" spans="1:2" x14ac:dyDescent="0.2">
      <c r="A28">
        <f>'Energy mix (%) &amp; EF'!A28</f>
        <v>13.5</v>
      </c>
      <c r="B28" s="1">
        <f>'Energy mix (%) &amp; EF'!H28</f>
        <v>83.011407941868242</v>
      </c>
    </row>
    <row r="29" spans="1:2" x14ac:dyDescent="0.2">
      <c r="A29">
        <f>'Energy mix (%) &amp; EF'!A29</f>
        <v>14</v>
      </c>
      <c r="B29" s="1">
        <f>'Energy mix (%) &amp; EF'!H29</f>
        <v>85.041944900185612</v>
      </c>
    </row>
    <row r="30" spans="1:2" x14ac:dyDescent="0.2">
      <c r="A30">
        <f>'Energy mix (%) &amp; EF'!A30</f>
        <v>14.5</v>
      </c>
      <c r="B30" s="1">
        <f>'Energy mix (%) &amp; EF'!H30</f>
        <v>89.056823833048711</v>
      </c>
    </row>
    <row r="31" spans="1:2" x14ac:dyDescent="0.2">
      <c r="A31">
        <f>'Energy mix (%) &amp; EF'!A31</f>
        <v>15</v>
      </c>
      <c r="B31" s="1">
        <f>'Energy mix (%) &amp; EF'!H31</f>
        <v>87.753615939212338</v>
      </c>
    </row>
    <row r="32" spans="1:2" x14ac:dyDescent="0.2">
      <c r="A32">
        <f>'Energy mix (%) &amp; EF'!A32</f>
        <v>15.5</v>
      </c>
      <c r="B32" s="1">
        <f>'Energy mix (%) &amp; EF'!H32</f>
        <v>88.603003481179073</v>
      </c>
    </row>
    <row r="33" spans="1:2" x14ac:dyDescent="0.2">
      <c r="A33">
        <f>'Energy mix (%) &amp; EF'!A33</f>
        <v>16</v>
      </c>
      <c r="B33" s="1">
        <f>'Energy mix (%) &amp; EF'!H33</f>
        <v>90.258255742857074</v>
      </c>
    </row>
    <row r="34" spans="1:2" x14ac:dyDescent="0.2">
      <c r="A34">
        <f>'Energy mix (%) &amp; EF'!A34</f>
        <v>16.5</v>
      </c>
      <c r="B34" s="1">
        <f>'Energy mix (%) &amp; EF'!H34</f>
        <v>87.281537597320124</v>
      </c>
    </row>
    <row r="35" spans="1:2" x14ac:dyDescent="0.2">
      <c r="A35">
        <f>'Energy mix (%) &amp; EF'!A35</f>
        <v>17</v>
      </c>
      <c r="B35" s="1">
        <f>'Energy mix (%) &amp; EF'!H35</f>
        <v>89.111037043253546</v>
      </c>
    </row>
    <row r="36" spans="1:2" x14ac:dyDescent="0.2">
      <c r="A36">
        <f>'Energy mix (%) &amp; EF'!A36</f>
        <v>17.5</v>
      </c>
      <c r="B36" s="1">
        <f>'Energy mix (%) &amp; EF'!H36</f>
        <v>87.535474793698441</v>
      </c>
    </row>
    <row r="37" spans="1:2" x14ac:dyDescent="0.2">
      <c r="A37">
        <f>'Energy mix (%) &amp; EF'!A37</f>
        <v>18</v>
      </c>
      <c r="B37" s="1">
        <f>'Energy mix (%) &amp; EF'!H37</f>
        <v>86.228994471876604</v>
      </c>
    </row>
    <row r="38" spans="1:2" x14ac:dyDescent="0.2">
      <c r="A38">
        <f>'Energy mix (%) &amp; EF'!A38</f>
        <v>18.5</v>
      </c>
      <c r="B38" s="1">
        <f>'Energy mix (%) &amp; EF'!H38</f>
        <v>89.210968731462216</v>
      </c>
    </row>
    <row r="39" spans="1:2" x14ac:dyDescent="0.2">
      <c r="A39">
        <f>'Energy mix (%) &amp; EF'!A39</f>
        <v>19</v>
      </c>
      <c r="B39" s="1">
        <f>'Energy mix (%) &amp; EF'!H39</f>
        <v>91.367980370546576</v>
      </c>
    </row>
    <row r="40" spans="1:2" x14ac:dyDescent="0.2">
      <c r="A40">
        <f>'Energy mix (%) &amp; EF'!A40</f>
        <v>19.5</v>
      </c>
      <c r="B40" s="1">
        <f>'Energy mix (%) &amp; EF'!H40</f>
        <v>85.681668273573862</v>
      </c>
    </row>
    <row r="41" spans="1:2" x14ac:dyDescent="0.2">
      <c r="A41">
        <f>'Energy mix (%) &amp; EF'!A41</f>
        <v>20</v>
      </c>
      <c r="B41" s="1">
        <f>'Energy mix (%) &amp; EF'!H41</f>
        <v>85.152791253069381</v>
      </c>
    </row>
    <row r="42" spans="1:2" x14ac:dyDescent="0.2">
      <c r="A42">
        <f>'Energy mix (%) &amp; EF'!A42</f>
        <v>20.5</v>
      </c>
      <c r="B42" s="1">
        <f>'Energy mix (%) &amp; EF'!H42</f>
        <v>85.341820696631586</v>
      </c>
    </row>
    <row r="43" spans="1:2" x14ac:dyDescent="0.2">
      <c r="A43">
        <f>'Energy mix (%) &amp; EF'!A43</f>
        <v>21</v>
      </c>
      <c r="B43" s="1">
        <f>'Energy mix (%) &amp; EF'!H43</f>
        <v>88.44343496325898</v>
      </c>
    </row>
    <row r="44" spans="1:2" x14ac:dyDescent="0.2">
      <c r="A44">
        <f>'Energy mix (%) &amp; EF'!A44</f>
        <v>21.5</v>
      </c>
      <c r="B44" s="1">
        <f>'Energy mix (%) &amp; EF'!H44</f>
        <v>83.626258537493058</v>
      </c>
    </row>
    <row r="45" spans="1:2" x14ac:dyDescent="0.2">
      <c r="A45">
        <f>'Energy mix (%) &amp; EF'!A45</f>
        <v>22</v>
      </c>
      <c r="B45" s="1">
        <f>'Energy mix (%) &amp; EF'!H45</f>
        <v>82.8783788722655</v>
      </c>
    </row>
    <row r="46" spans="1:2" x14ac:dyDescent="0.2">
      <c r="A46">
        <f>'Energy mix (%) &amp; EF'!A46</f>
        <v>22.5</v>
      </c>
      <c r="B46" s="1">
        <f>'Energy mix (%) &amp; EF'!H46</f>
        <v>82.398968081716575</v>
      </c>
    </row>
    <row r="47" spans="1:2" x14ac:dyDescent="0.2">
      <c r="A47">
        <f>'Energy mix (%) &amp; EF'!A47</f>
        <v>23</v>
      </c>
      <c r="B47" s="1">
        <f>'Energy mix (%) &amp; EF'!H47</f>
        <v>84.831101800209751</v>
      </c>
    </row>
    <row r="48" spans="1:2" x14ac:dyDescent="0.2">
      <c r="A48">
        <f>'Energy mix (%) &amp; EF'!A48</f>
        <v>23.5</v>
      </c>
      <c r="B48" s="1">
        <f>'Energy mix (%) &amp; EF'!H48</f>
        <v>92.396309345765161</v>
      </c>
    </row>
    <row r="49" spans="1:2" x14ac:dyDescent="0.2">
      <c r="A49">
        <f>'Energy mix (%) &amp; EF'!A49</f>
        <v>24</v>
      </c>
      <c r="B49" s="1">
        <f>'Energy mix (%) &amp; EF'!H49</f>
        <v>94.47723132968629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Values from graph (MW)</vt:lpstr>
      <vt:lpstr>Load per source (MW)</vt:lpstr>
      <vt:lpstr>Energy mix (%) &amp; EF</vt:lpstr>
      <vt:lpstr>Assumed Inputs</vt:lpstr>
      <vt:lpstr>EF_half_hr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Sheehan, Cameron S</cp:lastModifiedBy>
  <dcterms:created xsi:type="dcterms:W3CDTF">2023-03-14T11:14:40Z</dcterms:created>
  <dcterms:modified xsi:type="dcterms:W3CDTF">2023-03-30T11:24:13Z</dcterms:modified>
</cp:coreProperties>
</file>