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ss18_ic_ac_uk/Documents/e-Mobility White Paper/e-Mobility Project Shared Documents/Charge Up Project/Data/Other/Electricity Mix Profiles/"/>
    </mc:Choice>
  </mc:AlternateContent>
  <xr:revisionPtr revIDLastSave="81" documentId="13_ncr:1_{EBEF47C5-D015-6949-8EED-FD33214D576A}" xr6:coauthVersionLast="47" xr6:coauthVersionMax="47" xr10:uidLastSave="{0AB6BE71-5391-3A49-9228-8637BD696D12}"/>
  <bookViews>
    <workbookView xWindow="6220" yWindow="3100" windowWidth="28360" windowHeight="16940" activeTab="4" xr2:uid="{00000000-000D-0000-FFFF-FFFF00000000}"/>
  </bookViews>
  <sheets>
    <sheet name="Values from graph (MW)" sheetId="1" r:id="rId1"/>
    <sheet name="Load per source (MW)" sheetId="2" r:id="rId2"/>
    <sheet name="Energy mix (%) &amp; EF" sheetId="3" r:id="rId3"/>
    <sheet name="Assumed Inputs" sheetId="5" r:id="rId4"/>
    <sheet name="EF_half_h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H3" i="3" s="1"/>
  <c r="H2" i="3" l="1"/>
  <c r="H49" i="3"/>
  <c r="H42" i="3"/>
  <c r="H43" i="3"/>
  <c r="H44" i="3"/>
  <c r="H45" i="3"/>
  <c r="H46" i="3"/>
  <c r="H47" i="3"/>
  <c r="H48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" i="3"/>
  <c r="H5" i="3"/>
  <c r="H6" i="3"/>
  <c r="C2" i="3" l="1"/>
  <c r="D2" i="3"/>
  <c r="E2" i="3"/>
  <c r="F2" i="3"/>
  <c r="G2" i="3"/>
  <c r="C3" i="3"/>
  <c r="D3" i="3"/>
  <c r="E3" i="3"/>
  <c r="F3" i="3"/>
  <c r="G3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C22" i="3"/>
  <c r="D22" i="3"/>
  <c r="E22" i="3"/>
  <c r="F22" i="3"/>
  <c r="G22" i="3"/>
  <c r="C23" i="3"/>
  <c r="D23" i="3"/>
  <c r="E23" i="3"/>
  <c r="F23" i="3"/>
  <c r="G23" i="3"/>
  <c r="C24" i="3"/>
  <c r="D24" i="3"/>
  <c r="E24" i="3"/>
  <c r="F24" i="3"/>
  <c r="G24" i="3"/>
  <c r="C25" i="3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C45" i="3"/>
  <c r="D45" i="3"/>
  <c r="E45" i="3"/>
  <c r="F45" i="3"/>
  <c r="G45" i="3"/>
  <c r="C46" i="3"/>
  <c r="D46" i="3"/>
  <c r="E46" i="3"/>
  <c r="F46" i="3"/>
  <c r="G46" i="3"/>
  <c r="C47" i="3"/>
  <c r="D47" i="3"/>
  <c r="E47" i="3"/>
  <c r="F47" i="3"/>
  <c r="G47" i="3"/>
  <c r="C48" i="3"/>
  <c r="D48" i="3"/>
  <c r="E48" i="3"/>
  <c r="F48" i="3"/>
  <c r="G48" i="3"/>
  <c r="C49" i="3"/>
  <c r="D49" i="3"/>
  <c r="E49" i="3"/>
  <c r="F49" i="3"/>
  <c r="G4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2" i="3"/>
  <c r="B1" i="3"/>
  <c r="C1" i="3"/>
  <c r="D1" i="3"/>
  <c r="F1" i="3"/>
  <c r="A2" i="3"/>
  <c r="A2" i="4" s="1"/>
  <c r="A3" i="3"/>
  <c r="A3" i="4" s="1"/>
  <c r="A4" i="3"/>
  <c r="A4" i="4" s="1"/>
  <c r="A5" i="3"/>
  <c r="A5" i="4" s="1"/>
  <c r="A6" i="3"/>
  <c r="A6" i="4" s="1"/>
  <c r="A7" i="3"/>
  <c r="A7" i="4" s="1"/>
  <c r="A8" i="3"/>
  <c r="A8" i="4" s="1"/>
  <c r="A9" i="3"/>
  <c r="A9" i="4" s="1"/>
  <c r="A10" i="3"/>
  <c r="A10" i="4" s="1"/>
  <c r="A11" i="3"/>
  <c r="A11" i="4" s="1"/>
  <c r="A12" i="3"/>
  <c r="A12" i="4" s="1"/>
  <c r="A13" i="3"/>
  <c r="A13" i="4" s="1"/>
  <c r="A14" i="3"/>
  <c r="A14" i="4" s="1"/>
  <c r="A15" i="3"/>
  <c r="A15" i="4" s="1"/>
  <c r="A16" i="3"/>
  <c r="A16" i="4" s="1"/>
  <c r="A17" i="3"/>
  <c r="A17" i="4" s="1"/>
  <c r="A18" i="3"/>
  <c r="A18" i="4" s="1"/>
  <c r="A19" i="3"/>
  <c r="A19" i="4" s="1"/>
  <c r="A20" i="3"/>
  <c r="A20" i="4" s="1"/>
  <c r="A21" i="3"/>
  <c r="A21" i="4" s="1"/>
  <c r="A22" i="3"/>
  <c r="A22" i="4" s="1"/>
  <c r="A23" i="3"/>
  <c r="A23" i="4" s="1"/>
  <c r="A24" i="3"/>
  <c r="A24" i="4" s="1"/>
  <c r="A25" i="3"/>
  <c r="A25" i="4" s="1"/>
  <c r="A26" i="3"/>
  <c r="A26" i="4" s="1"/>
  <c r="A27" i="3"/>
  <c r="A27" i="4" s="1"/>
  <c r="A28" i="3"/>
  <c r="A28" i="4" s="1"/>
  <c r="A29" i="3"/>
  <c r="A29" i="4" s="1"/>
  <c r="A30" i="3"/>
  <c r="A30" i="4" s="1"/>
  <c r="A31" i="3"/>
  <c r="A31" i="4" s="1"/>
  <c r="A32" i="3"/>
  <c r="A32" i="4" s="1"/>
  <c r="A33" i="3"/>
  <c r="A33" i="4" s="1"/>
  <c r="A34" i="3"/>
  <c r="A34" i="4" s="1"/>
  <c r="A35" i="3"/>
  <c r="A35" i="4" s="1"/>
  <c r="A36" i="3"/>
  <c r="A36" i="4" s="1"/>
  <c r="A37" i="3"/>
  <c r="A37" i="4" s="1"/>
  <c r="A38" i="3"/>
  <c r="A38" i="4" s="1"/>
  <c r="A39" i="3"/>
  <c r="A39" i="4" s="1"/>
  <c r="A40" i="3"/>
  <c r="A40" i="4" s="1"/>
  <c r="A41" i="3"/>
  <c r="A41" i="4" s="1"/>
  <c r="A42" i="3"/>
  <c r="A42" i="4" s="1"/>
  <c r="A43" i="3"/>
  <c r="A43" i="4" s="1"/>
  <c r="A44" i="3"/>
  <c r="A44" i="4" s="1"/>
  <c r="A45" i="3"/>
  <c r="A45" i="4" s="1"/>
  <c r="A46" i="3"/>
  <c r="A46" i="4" s="1"/>
  <c r="A47" i="3"/>
  <c r="A47" i="4" s="1"/>
  <c r="A48" i="3"/>
  <c r="A48" i="4" s="1"/>
  <c r="A49" i="3"/>
  <c r="A49" i="4" s="1"/>
  <c r="A1" i="3"/>
  <c r="A1" i="4" s="1"/>
  <c r="G2" i="2" l="1" a="1"/>
  <c r="G2" i="2" s="1"/>
  <c r="G1" i="2"/>
  <c r="G1" i="3" s="1"/>
  <c r="B1" i="2"/>
  <c r="C1" i="2"/>
  <c r="D1" i="2"/>
  <c r="E1" i="2"/>
  <c r="E1" i="3" s="1"/>
  <c r="F1" i="2"/>
  <c r="E2" i="2" a="1"/>
  <c r="E2" i="2" s="1"/>
  <c r="F2" i="2" a="1"/>
  <c r="F2" i="2" s="1"/>
  <c r="D2" i="2" a="1"/>
  <c r="D2" i="2" s="1"/>
  <c r="C2" i="2" a="1"/>
  <c r="C2" i="2" s="1"/>
  <c r="B2" i="2" a="1"/>
  <c r="B2" i="2" s="1"/>
  <c r="A48" i="2"/>
  <c r="A49" i="2"/>
  <c r="A45" i="2"/>
  <c r="A46" i="2"/>
  <c r="A47" i="2"/>
  <c r="A39" i="2"/>
  <c r="A40" i="2"/>
  <c r="A41" i="2"/>
  <c r="A42" i="2"/>
  <c r="A43" i="2"/>
  <c r="A44" i="2"/>
  <c r="A28" i="2"/>
  <c r="A29" i="2"/>
  <c r="A30" i="2"/>
  <c r="A31" i="2"/>
  <c r="A32" i="2"/>
  <c r="A33" i="2"/>
  <c r="A34" i="2"/>
  <c r="A35" i="2"/>
  <c r="A36" i="2"/>
  <c r="A37" i="2"/>
  <c r="A3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1" i="2"/>
  <c r="B31" i="4" l="1"/>
  <c r="B22" i="4"/>
  <c r="B4" i="4"/>
  <c r="B10" i="4"/>
  <c r="B11" i="4"/>
  <c r="B39" i="4"/>
  <c r="B47" i="4"/>
  <c r="B21" i="4"/>
  <c r="B3" i="4"/>
  <c r="B14" i="4"/>
  <c r="B18" i="4"/>
  <c r="B5" i="4"/>
  <c r="B17" i="4"/>
  <c r="B27" i="4"/>
  <c r="B38" i="4"/>
  <c r="B37" i="4"/>
  <c r="B40" i="4"/>
  <c r="B44" i="4"/>
  <c r="B48" i="4"/>
  <c r="B9" i="4"/>
  <c r="B19" i="4"/>
  <c r="B26" i="4"/>
  <c r="B30" i="4"/>
  <c r="B13" i="4"/>
  <c r="B34" i="4"/>
  <c r="B25" i="4"/>
  <c r="B8" i="4"/>
  <c r="B42" i="4"/>
  <c r="B12" i="4"/>
  <c r="B33" i="4"/>
  <c r="B46" i="4"/>
  <c r="B16" i="4"/>
  <c r="B29" i="4"/>
  <c r="B7" i="4"/>
  <c r="B20" i="4"/>
  <c r="B41" i="4"/>
  <c r="B35" i="4"/>
  <c r="B24" i="4"/>
  <c r="B15" i="4"/>
  <c r="B28" i="4"/>
  <c r="B49" i="4"/>
  <c r="B43" i="4"/>
  <c r="B32" i="4"/>
  <c r="B45" i="4"/>
  <c r="B23" i="4"/>
  <c r="B36" i="4"/>
  <c r="B6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<sst xmlns="http://schemas.openxmlformats.org/spreadsheetml/2006/main" count="12" uniqueCount="12">
  <si>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Solar</t>
  </si>
  <si>
    <t>Wind</t>
  </si>
  <si>
    <t>Geothermal</t>
  </si>
  <si>
    <t>UETC Gross Imp</t>
  </si>
  <si>
    <t>Hydro</t>
  </si>
  <si>
    <t>Hour</t>
  </si>
  <si>
    <t>Network efficiency</t>
  </si>
  <si>
    <t>Average emissions factor (kgCO2/MWh)</t>
  </si>
  <si>
    <t>AEF_30_mins</t>
  </si>
  <si>
    <t>Thermal EF (kgCO2/MWh)</t>
  </si>
  <si>
    <t>Geothermal EF (kgCO2/MWh)</t>
  </si>
  <si>
    <t>Thermal (fossil fuel)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</si>
</sst>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'Values from graph (MW)'!$G$1</c:f>
              <c:strCache>
                <c:ptCount val="1"/>
                <c:pt idx="0">
                  <c:v>Thermal (fossil fuel)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(MW)'!$G$2:$G$49</c:f>
              <c:numCache>
                <c:formatCode>0.0</c:formatCode>
                <c:ptCount val="48"/>
                <c:pt idx="0">
                  <c:v>1167.49585406301</c:v>
                </c:pt>
                <c:pt idx="1">
                  <c:v>1131.01160862354</c:v>
                </c:pt>
                <c:pt idx="2">
                  <c:v>1107.7943615257</c:v>
                </c:pt>
                <c:pt idx="3">
                  <c:v>1111.1111111111099</c:v>
                </c:pt>
                <c:pt idx="4">
                  <c:v>1104.47761194029</c:v>
                </c:pt>
                <c:pt idx="5">
                  <c:v>1077.9436152570399</c:v>
                </c:pt>
                <c:pt idx="6">
                  <c:v>1084.5771144278599</c:v>
                </c:pt>
                <c:pt idx="7">
                  <c:v>1077.9436152570399</c:v>
                </c:pt>
                <c:pt idx="8">
                  <c:v>1097.84411276948</c:v>
                </c:pt>
                <c:pt idx="9">
                  <c:v>1131.01160862354</c:v>
                </c:pt>
                <c:pt idx="10">
                  <c:v>1230.5140961857301</c:v>
                </c:pt>
                <c:pt idx="11">
                  <c:v>1343.28358208955</c:v>
                </c:pt>
                <c:pt idx="12">
                  <c:v>1419.56882255389</c:v>
                </c:pt>
                <c:pt idx="13">
                  <c:v>1459.3698175787699</c:v>
                </c:pt>
                <c:pt idx="14">
                  <c:v>1426.2023217247099</c:v>
                </c:pt>
                <c:pt idx="15">
                  <c:v>1442.78606965174</c:v>
                </c:pt>
                <c:pt idx="16">
                  <c:v>1479.27031509121</c:v>
                </c:pt>
                <c:pt idx="17">
                  <c:v>1509.1210613598601</c:v>
                </c:pt>
                <c:pt idx="18">
                  <c:v>1515.75456053068</c:v>
                </c:pt>
                <c:pt idx="19">
                  <c:v>1519.07131011608</c:v>
                </c:pt>
                <c:pt idx="20">
                  <c:v>1505.8043117744601</c:v>
                </c:pt>
                <c:pt idx="21">
                  <c:v>1512.43781094527</c:v>
                </c:pt>
                <c:pt idx="22">
                  <c:v>1578.7728026534</c:v>
                </c:pt>
                <c:pt idx="23">
                  <c:v>1472.6368159203901</c:v>
                </c:pt>
                <c:pt idx="24">
                  <c:v>1472.6368159203901</c:v>
                </c:pt>
                <c:pt idx="25">
                  <c:v>1485.90381426202</c:v>
                </c:pt>
                <c:pt idx="26">
                  <c:v>1472.6368159203901</c:v>
                </c:pt>
                <c:pt idx="27">
                  <c:v>1479.27031509121</c:v>
                </c:pt>
                <c:pt idx="28">
                  <c:v>1466.0033167495801</c:v>
                </c:pt>
                <c:pt idx="29">
                  <c:v>1442.78606965174</c:v>
                </c:pt>
                <c:pt idx="30">
                  <c:v>1499.1708126036399</c:v>
                </c:pt>
                <c:pt idx="31">
                  <c:v>1479.27031509121</c:v>
                </c:pt>
                <c:pt idx="32">
                  <c:v>1469.3200663349901</c:v>
                </c:pt>
                <c:pt idx="33">
                  <c:v>1436.1525704809201</c:v>
                </c:pt>
                <c:pt idx="34">
                  <c:v>1502.4875621890501</c:v>
                </c:pt>
                <c:pt idx="35">
                  <c:v>1475.9535655058</c:v>
                </c:pt>
                <c:pt idx="36">
                  <c:v>1505.8043117744601</c:v>
                </c:pt>
                <c:pt idx="37">
                  <c:v>1582.0895522388</c:v>
                </c:pt>
                <c:pt idx="38">
                  <c:v>1698.1757877280199</c:v>
                </c:pt>
                <c:pt idx="39">
                  <c:v>1800.9950248756199</c:v>
                </c:pt>
                <c:pt idx="40">
                  <c:v>1791.0447761194</c:v>
                </c:pt>
                <c:pt idx="41">
                  <c:v>1784.4112769485901</c:v>
                </c:pt>
                <c:pt idx="42">
                  <c:v>1688.2255389718</c:v>
                </c:pt>
                <c:pt idx="43">
                  <c:v>1631.8407960198999</c:v>
                </c:pt>
                <c:pt idx="44">
                  <c:v>1485.90381426202</c:v>
                </c:pt>
                <c:pt idx="45">
                  <c:v>1383.08457711442</c:v>
                </c:pt>
                <c:pt idx="46">
                  <c:v>1280.26533996683</c:v>
                </c:pt>
                <c:pt idx="47">
                  <c:v>1240.46434494195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F9-A142-8546-62F33A17B3C4}"/>
            </c:ext>
          </c:extLst>
        </c:ser>
        <c:ser>
          <c:idx val="5"/>
          <c:order val="1"/>
          <c:tx>
            <c:strRef>
              <c:f>'Values from graph (MW)'!$F$1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(MW)'!$F$2:$F$49</c:f>
              <c:numCache>
                <c:formatCode>0.0</c:formatCode>
                <c:ptCount val="48"/>
                <c:pt idx="0">
                  <c:v>1097.84411276948</c:v>
                </c:pt>
                <c:pt idx="1">
                  <c:v>1104.47761194029</c:v>
                </c:pt>
                <c:pt idx="2">
                  <c:v>1087.8938640132601</c:v>
                </c:pt>
                <c:pt idx="3">
                  <c:v>1101.16086235489</c:v>
                </c:pt>
                <c:pt idx="4">
                  <c:v>1091.2106135986701</c:v>
                </c:pt>
                <c:pt idx="5">
                  <c:v>1061.35986733001</c:v>
                </c:pt>
                <c:pt idx="6">
                  <c:v>1074.62686567164</c:v>
                </c:pt>
                <c:pt idx="7">
                  <c:v>1064.67661691542</c:v>
                </c:pt>
                <c:pt idx="8">
                  <c:v>1087.8938640132601</c:v>
                </c:pt>
                <c:pt idx="9">
                  <c:v>1111.1111111111099</c:v>
                </c:pt>
                <c:pt idx="10">
                  <c:v>1200.66334991708</c:v>
                </c:pt>
                <c:pt idx="11">
                  <c:v>1263.6815920398001</c:v>
                </c:pt>
                <c:pt idx="12">
                  <c:v>1326.6998341625199</c:v>
                </c:pt>
                <c:pt idx="13">
                  <c:v>1349.91708126036</c:v>
                </c:pt>
                <c:pt idx="14">
                  <c:v>1263.6815920398001</c:v>
                </c:pt>
                <c:pt idx="15">
                  <c:v>1280.26533996683</c:v>
                </c:pt>
                <c:pt idx="16">
                  <c:v>1320.0663349916999</c:v>
                </c:pt>
                <c:pt idx="17">
                  <c:v>1386.40132669983</c:v>
                </c:pt>
                <c:pt idx="18">
                  <c:v>1393.0348258706399</c:v>
                </c:pt>
                <c:pt idx="19">
                  <c:v>1393.0348258706399</c:v>
                </c:pt>
                <c:pt idx="20">
                  <c:v>1383.08457711442</c:v>
                </c:pt>
                <c:pt idx="21">
                  <c:v>1389.7180762852399</c:v>
                </c:pt>
                <c:pt idx="22">
                  <c:v>1459.3698175787699</c:v>
                </c:pt>
                <c:pt idx="23">
                  <c:v>1356.5505804311699</c:v>
                </c:pt>
                <c:pt idx="24">
                  <c:v>1330.0165837479201</c:v>
                </c:pt>
                <c:pt idx="25">
                  <c:v>1290.2155887230499</c:v>
                </c:pt>
                <c:pt idx="26">
                  <c:v>1276.94859038142</c:v>
                </c:pt>
                <c:pt idx="27">
                  <c:v>1286.8988391376399</c:v>
                </c:pt>
                <c:pt idx="28">
                  <c:v>1237.14759535655</c:v>
                </c:pt>
                <c:pt idx="29">
                  <c:v>1217.2470978441099</c:v>
                </c:pt>
                <c:pt idx="30">
                  <c:v>1250.4145936981699</c:v>
                </c:pt>
                <c:pt idx="31">
                  <c:v>1217.2470978441099</c:v>
                </c:pt>
                <c:pt idx="32">
                  <c:v>1203.98009950248</c:v>
                </c:pt>
                <c:pt idx="33">
                  <c:v>1147.5953565505799</c:v>
                </c:pt>
                <c:pt idx="34">
                  <c:v>1117.7446102819199</c:v>
                </c:pt>
                <c:pt idx="35">
                  <c:v>1051.4096185737901</c:v>
                </c:pt>
                <c:pt idx="36">
                  <c:v>1058.0431177446101</c:v>
                </c:pt>
                <c:pt idx="37">
                  <c:v>1064.67661691542</c:v>
                </c:pt>
                <c:pt idx="38">
                  <c:v>1150.9121061359799</c:v>
                </c:pt>
                <c:pt idx="39">
                  <c:v>1230.5140961857301</c:v>
                </c:pt>
                <c:pt idx="40">
                  <c:v>1217.2470978441099</c:v>
                </c:pt>
                <c:pt idx="41">
                  <c:v>1210.6135986733</c:v>
                </c:pt>
                <c:pt idx="42">
                  <c:v>1164.1791044776101</c:v>
                </c:pt>
                <c:pt idx="43">
                  <c:v>1180.7628524046399</c:v>
                </c:pt>
                <c:pt idx="44">
                  <c:v>1140.96185737976</c:v>
                </c:pt>
                <c:pt idx="45">
                  <c:v>1137.64510779436</c:v>
                </c:pt>
                <c:pt idx="46">
                  <c:v>1067.99336650082</c:v>
                </c:pt>
                <c:pt idx="47">
                  <c:v>1034.82587064676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F9-A142-8546-62F33A17B3C4}"/>
            </c:ext>
          </c:extLst>
        </c:ser>
        <c:ser>
          <c:idx val="4"/>
          <c:order val="2"/>
          <c:tx>
            <c:strRef>
              <c:f>'Values from graph (MW)'!$E$1</c:f>
              <c:strCache>
                <c:ptCount val="1"/>
                <c:pt idx="0">
                  <c:v>UETC Gross Imp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(MW)'!$E$2:$E$49</c:f>
              <c:numCache>
                <c:formatCode>0.0</c:formatCode>
                <c:ptCount val="48"/>
                <c:pt idx="0">
                  <c:v>726.36815920397999</c:v>
                </c:pt>
                <c:pt idx="1">
                  <c:v>733.00165837479301</c:v>
                </c:pt>
                <c:pt idx="2">
                  <c:v>729.68490878938599</c:v>
                </c:pt>
                <c:pt idx="3">
                  <c:v>739.63515754560501</c:v>
                </c:pt>
                <c:pt idx="4">
                  <c:v>739.63515754560501</c:v>
                </c:pt>
                <c:pt idx="5">
                  <c:v>709.78441127694805</c:v>
                </c:pt>
                <c:pt idx="6">
                  <c:v>699.83416252073005</c:v>
                </c:pt>
                <c:pt idx="7">
                  <c:v>696.51741293532302</c:v>
                </c:pt>
                <c:pt idx="8">
                  <c:v>719.73466003316696</c:v>
                </c:pt>
                <c:pt idx="9">
                  <c:v>742.95190713101101</c:v>
                </c:pt>
                <c:pt idx="10">
                  <c:v>792.70315091210603</c:v>
                </c:pt>
                <c:pt idx="11">
                  <c:v>825.87064676616899</c:v>
                </c:pt>
                <c:pt idx="12">
                  <c:v>865.67164179104498</c:v>
                </c:pt>
                <c:pt idx="13">
                  <c:v>875.621890547264</c:v>
                </c:pt>
                <c:pt idx="14">
                  <c:v>805.97014925373105</c:v>
                </c:pt>
                <c:pt idx="15">
                  <c:v>822.55389718076299</c:v>
                </c:pt>
                <c:pt idx="16">
                  <c:v>892.20563847429503</c:v>
                </c:pt>
                <c:pt idx="17">
                  <c:v>958.54063018242095</c:v>
                </c:pt>
                <c:pt idx="18">
                  <c:v>968.49087893863998</c:v>
                </c:pt>
                <c:pt idx="19">
                  <c:v>985.07462686567101</c:v>
                </c:pt>
                <c:pt idx="20">
                  <c:v>991.70812603648403</c:v>
                </c:pt>
                <c:pt idx="21">
                  <c:v>955.22388059701495</c:v>
                </c:pt>
                <c:pt idx="22">
                  <c:v>991.70812603648403</c:v>
                </c:pt>
                <c:pt idx="23">
                  <c:v>852.40464344941995</c:v>
                </c:pt>
                <c:pt idx="24">
                  <c:v>805.97014925373105</c:v>
                </c:pt>
                <c:pt idx="25">
                  <c:v>789.38640132670002</c:v>
                </c:pt>
                <c:pt idx="26">
                  <c:v>736.31840796019901</c:v>
                </c:pt>
                <c:pt idx="27">
                  <c:v>686.567164179104</c:v>
                </c:pt>
                <c:pt idx="28">
                  <c:v>676.616915422886</c:v>
                </c:pt>
                <c:pt idx="29">
                  <c:v>656.71641791044794</c:v>
                </c:pt>
                <c:pt idx="30">
                  <c:v>669.98341625207297</c:v>
                </c:pt>
                <c:pt idx="31">
                  <c:v>653.39966832504103</c:v>
                </c:pt>
                <c:pt idx="32">
                  <c:v>669.98341625207297</c:v>
                </c:pt>
                <c:pt idx="33">
                  <c:v>650.08291873963503</c:v>
                </c:pt>
                <c:pt idx="34">
                  <c:v>626.86567164179098</c:v>
                </c:pt>
                <c:pt idx="35">
                  <c:v>633.49917081260401</c:v>
                </c:pt>
                <c:pt idx="36">
                  <c:v>616.91542288557196</c:v>
                </c:pt>
                <c:pt idx="37">
                  <c:v>623.54892205638498</c:v>
                </c:pt>
                <c:pt idx="38">
                  <c:v>587.06467661691499</c:v>
                </c:pt>
                <c:pt idx="39">
                  <c:v>590.38142620232202</c:v>
                </c:pt>
                <c:pt idx="40">
                  <c:v>610.28192371475996</c:v>
                </c:pt>
                <c:pt idx="41">
                  <c:v>597.01492537313402</c:v>
                </c:pt>
                <c:pt idx="42">
                  <c:v>613.59867330016596</c:v>
                </c:pt>
                <c:pt idx="43">
                  <c:v>620.23217247097796</c:v>
                </c:pt>
                <c:pt idx="44">
                  <c:v>623.54892205638498</c:v>
                </c:pt>
                <c:pt idx="45">
                  <c:v>630.18242122719698</c:v>
                </c:pt>
                <c:pt idx="46">
                  <c:v>590.38142620232202</c:v>
                </c:pt>
                <c:pt idx="47">
                  <c:v>603.64842454394704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9-A142-8546-62F33A17B3C4}"/>
            </c:ext>
          </c:extLst>
        </c:ser>
        <c:ser>
          <c:idx val="3"/>
          <c:order val="3"/>
          <c:tx>
            <c:strRef>
              <c:f>'Values from graph (MW)'!$D$1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(MW)'!$D$2:$D$49</c:f>
              <c:numCache>
                <c:formatCode>0.0</c:formatCode>
                <c:ptCount val="48"/>
                <c:pt idx="0">
                  <c:v>716.41791044776096</c:v>
                </c:pt>
                <c:pt idx="1">
                  <c:v>723.05140961857398</c:v>
                </c:pt>
                <c:pt idx="2">
                  <c:v>719.73466003316696</c:v>
                </c:pt>
                <c:pt idx="3">
                  <c:v>733.00165837479301</c:v>
                </c:pt>
                <c:pt idx="4">
                  <c:v>733.00165837479301</c:v>
                </c:pt>
                <c:pt idx="5">
                  <c:v>699.83416252073005</c:v>
                </c:pt>
                <c:pt idx="6">
                  <c:v>686.567164179104</c:v>
                </c:pt>
                <c:pt idx="7">
                  <c:v>683.250414593698</c:v>
                </c:pt>
                <c:pt idx="8">
                  <c:v>709.78441127694805</c:v>
                </c:pt>
                <c:pt idx="9">
                  <c:v>733.00165837479301</c:v>
                </c:pt>
                <c:pt idx="10">
                  <c:v>766.16915422885597</c:v>
                </c:pt>
                <c:pt idx="11">
                  <c:v>796.01990049751203</c:v>
                </c:pt>
                <c:pt idx="12">
                  <c:v>835.82089552238801</c:v>
                </c:pt>
                <c:pt idx="13">
                  <c:v>845.77114427860704</c:v>
                </c:pt>
                <c:pt idx="14">
                  <c:v>796.01990049751203</c:v>
                </c:pt>
                <c:pt idx="15">
                  <c:v>805.97014925373105</c:v>
                </c:pt>
                <c:pt idx="16">
                  <c:v>872.30514096185698</c:v>
                </c:pt>
                <c:pt idx="17">
                  <c:v>935.32338308457702</c:v>
                </c:pt>
                <c:pt idx="18">
                  <c:v>938.64013266998302</c:v>
                </c:pt>
                <c:pt idx="19">
                  <c:v>945.27363184079604</c:v>
                </c:pt>
                <c:pt idx="20">
                  <c:v>945.27363184079604</c:v>
                </c:pt>
                <c:pt idx="21">
                  <c:v>915.42288557213897</c:v>
                </c:pt>
                <c:pt idx="22">
                  <c:v>932.00663349917102</c:v>
                </c:pt>
                <c:pt idx="23">
                  <c:v>789.38640132670002</c:v>
                </c:pt>
                <c:pt idx="24">
                  <c:v>746.26865671641804</c:v>
                </c:pt>
                <c:pt idx="25">
                  <c:v>719.73466003316696</c:v>
                </c:pt>
                <c:pt idx="26">
                  <c:v>683.250414593698</c:v>
                </c:pt>
                <c:pt idx="27">
                  <c:v>640.13266998341601</c:v>
                </c:pt>
                <c:pt idx="28">
                  <c:v>640.13266998341601</c:v>
                </c:pt>
                <c:pt idx="29">
                  <c:v>623.54892205638498</c:v>
                </c:pt>
                <c:pt idx="30">
                  <c:v>603.64842454394704</c:v>
                </c:pt>
                <c:pt idx="31">
                  <c:v>587.06467661691499</c:v>
                </c:pt>
                <c:pt idx="32">
                  <c:v>590.38142620232202</c:v>
                </c:pt>
                <c:pt idx="33">
                  <c:v>570.48092868988397</c:v>
                </c:pt>
                <c:pt idx="34">
                  <c:v>567.16417910447694</c:v>
                </c:pt>
                <c:pt idx="35">
                  <c:v>577.11442786069597</c:v>
                </c:pt>
                <c:pt idx="36">
                  <c:v>580.43117744610299</c:v>
                </c:pt>
                <c:pt idx="37">
                  <c:v>577.11442786069597</c:v>
                </c:pt>
                <c:pt idx="38">
                  <c:v>577.11442786069597</c:v>
                </c:pt>
                <c:pt idx="39">
                  <c:v>573.79767827528997</c:v>
                </c:pt>
                <c:pt idx="40">
                  <c:v>567.16417910447694</c:v>
                </c:pt>
                <c:pt idx="41">
                  <c:v>563.84742951907106</c:v>
                </c:pt>
                <c:pt idx="42">
                  <c:v>567.16417910447694</c:v>
                </c:pt>
                <c:pt idx="43">
                  <c:v>570.48092868988397</c:v>
                </c:pt>
                <c:pt idx="44">
                  <c:v>570.48092868988397</c:v>
                </c:pt>
                <c:pt idx="45">
                  <c:v>567.16417910447694</c:v>
                </c:pt>
                <c:pt idx="46">
                  <c:v>577.11442786069597</c:v>
                </c:pt>
                <c:pt idx="47">
                  <c:v>590.38142620232202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F9-A142-8546-62F33A17B3C4}"/>
            </c:ext>
          </c:extLst>
        </c:ser>
        <c:ser>
          <c:idx val="2"/>
          <c:order val="4"/>
          <c:tx>
            <c:strRef>
              <c:f>'Values from graph (MW)'!$C$1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(MW)'!$C$2:$C$49</c:f>
              <c:numCache>
                <c:formatCode>0.0</c:formatCode>
                <c:ptCount val="48"/>
                <c:pt idx="0">
                  <c:v>19.900497512438001</c:v>
                </c:pt>
                <c:pt idx="1">
                  <c:v>29.850746268657002</c:v>
                </c:pt>
                <c:pt idx="2">
                  <c:v>39.800995024875597</c:v>
                </c:pt>
                <c:pt idx="3">
                  <c:v>56.384742951907299</c:v>
                </c:pt>
                <c:pt idx="4">
                  <c:v>69.651741293532694</c:v>
                </c:pt>
                <c:pt idx="5">
                  <c:v>76.285240464345407</c:v>
                </c:pt>
                <c:pt idx="6">
                  <c:v>72.968490878938994</c:v>
                </c:pt>
                <c:pt idx="7">
                  <c:v>66.334991708126296</c:v>
                </c:pt>
                <c:pt idx="8">
                  <c:v>72.968490878938994</c:v>
                </c:pt>
                <c:pt idx="9">
                  <c:v>86.235489220564403</c:v>
                </c:pt>
                <c:pt idx="10">
                  <c:v>89.552238805970305</c:v>
                </c:pt>
                <c:pt idx="11">
                  <c:v>106.135986733002</c:v>
                </c:pt>
                <c:pt idx="12">
                  <c:v>145.93698175787699</c:v>
                </c:pt>
                <c:pt idx="13">
                  <c:v>169.15422885572099</c:v>
                </c:pt>
                <c:pt idx="14">
                  <c:v>172.47097844112699</c:v>
                </c:pt>
                <c:pt idx="15">
                  <c:v>192.37147595356501</c:v>
                </c:pt>
                <c:pt idx="16">
                  <c:v>228.855721393035</c:v>
                </c:pt>
                <c:pt idx="17">
                  <c:v>248.756218905472</c:v>
                </c:pt>
                <c:pt idx="18">
                  <c:v>248.756218905472</c:v>
                </c:pt>
                <c:pt idx="19">
                  <c:v>255.38971807628499</c:v>
                </c:pt>
                <c:pt idx="20">
                  <c:v>268.65671641790999</c:v>
                </c:pt>
                <c:pt idx="21">
                  <c:v>238.805970149253</c:v>
                </c:pt>
                <c:pt idx="22">
                  <c:v>258.70646766169102</c:v>
                </c:pt>
                <c:pt idx="23">
                  <c:v>218.905472636816</c:v>
                </c:pt>
                <c:pt idx="24">
                  <c:v>215.588723051409</c:v>
                </c:pt>
                <c:pt idx="25">
                  <c:v>192.37147595356501</c:v>
                </c:pt>
                <c:pt idx="26">
                  <c:v>175.78772802653401</c:v>
                </c:pt>
                <c:pt idx="27">
                  <c:v>132.66998341625199</c:v>
                </c:pt>
                <c:pt idx="28">
                  <c:v>119.402985074627</c:v>
                </c:pt>
                <c:pt idx="29">
                  <c:v>106.135986733002</c:v>
                </c:pt>
                <c:pt idx="30">
                  <c:v>92.868988391376604</c:v>
                </c:pt>
                <c:pt idx="31">
                  <c:v>76.285240464345407</c:v>
                </c:pt>
                <c:pt idx="32">
                  <c:v>72.968490878938994</c:v>
                </c:pt>
                <c:pt idx="33">
                  <c:v>53.067993366501</c:v>
                </c:pt>
                <c:pt idx="34">
                  <c:v>39.800995024875597</c:v>
                </c:pt>
                <c:pt idx="35">
                  <c:v>36.484245439469703</c:v>
                </c:pt>
                <c:pt idx="36">
                  <c:v>33.167495854063397</c:v>
                </c:pt>
                <c:pt idx="37">
                  <c:v>43.117744610281903</c:v>
                </c:pt>
                <c:pt idx="38">
                  <c:v>33.167495854063397</c:v>
                </c:pt>
                <c:pt idx="39">
                  <c:v>33.167495854063397</c:v>
                </c:pt>
                <c:pt idx="40">
                  <c:v>26.533996683250699</c:v>
                </c:pt>
                <c:pt idx="41">
                  <c:v>23.2172470978443</c:v>
                </c:pt>
                <c:pt idx="42">
                  <c:v>19.900497512438001</c:v>
                </c:pt>
                <c:pt idx="43">
                  <c:v>26.533996683250699</c:v>
                </c:pt>
                <c:pt idx="44">
                  <c:v>26.533996683250699</c:v>
                </c:pt>
                <c:pt idx="45">
                  <c:v>29.850746268657002</c:v>
                </c:pt>
                <c:pt idx="46">
                  <c:v>36.484245439469703</c:v>
                </c:pt>
                <c:pt idx="47">
                  <c:v>49.751243781094601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F9-A142-8546-62F33A17B3C4}"/>
            </c:ext>
          </c:extLst>
        </c:ser>
        <c:ser>
          <c:idx val="1"/>
          <c:order val="5"/>
          <c:tx>
            <c:strRef>
              <c:f>'Values from graph (MW)'!$B$1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'Values from graph (MW)'!$A$2:$A$49</c:f>
              <c:numCache>
                <c:formatCode>0.0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'Values from graph (MW)'!$B$2:$B$49</c:f>
              <c:numCache>
                <c:formatCode>0.0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3.31674958540634</c:v>
                </c:pt>
                <c:pt idx="15">
                  <c:v>3.31674958540634</c:v>
                </c:pt>
                <c:pt idx="16">
                  <c:v>6.63349917081268</c:v>
                </c:pt>
                <c:pt idx="17">
                  <c:v>16.583747927031698</c:v>
                </c:pt>
                <c:pt idx="18">
                  <c:v>13.2669983416253</c:v>
                </c:pt>
                <c:pt idx="19">
                  <c:v>16.583747927031698</c:v>
                </c:pt>
                <c:pt idx="20">
                  <c:v>29.850746268657002</c:v>
                </c:pt>
                <c:pt idx="21">
                  <c:v>19.900497512438001</c:v>
                </c:pt>
                <c:pt idx="22">
                  <c:v>43.117744610281903</c:v>
                </c:pt>
                <c:pt idx="23">
                  <c:v>13.2669983416253</c:v>
                </c:pt>
                <c:pt idx="24">
                  <c:v>19.900497512438001</c:v>
                </c:pt>
                <c:pt idx="25">
                  <c:v>23.2172470978443</c:v>
                </c:pt>
                <c:pt idx="26">
                  <c:v>39.800995024875597</c:v>
                </c:pt>
                <c:pt idx="27">
                  <c:v>29.850746268657002</c:v>
                </c:pt>
                <c:pt idx="28">
                  <c:v>36.484245439469703</c:v>
                </c:pt>
                <c:pt idx="29">
                  <c:v>26.533996683250699</c:v>
                </c:pt>
                <c:pt idx="30">
                  <c:v>26.533996683250699</c:v>
                </c:pt>
                <c:pt idx="31">
                  <c:v>19.900497512438001</c:v>
                </c:pt>
                <c:pt idx="32">
                  <c:v>13.2669983416253</c:v>
                </c:pt>
                <c:pt idx="33">
                  <c:v>13.2669983416253</c:v>
                </c:pt>
                <c:pt idx="34">
                  <c:v>6.63349917081268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F9-A142-8546-62F33A17B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639791"/>
        <c:axId val="1471672143"/>
      </c:areaChart>
      <c:catAx>
        <c:axId val="1471639791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72143"/>
        <c:crosses val="autoZero"/>
        <c:auto val="1"/>
        <c:lblAlgn val="ctr"/>
        <c:lblOffset val="100"/>
        <c:noMultiLvlLbl val="0"/>
      </c:catAx>
      <c:valAx>
        <c:axId val="147167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0"/>
          <c:tx>
            <c:strRef>
              <c:f>'Load per source (MW)'!$B$1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(MW)'!$B$2:$B$49</c:f>
              <c:numCache>
                <c:formatCode>0.0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3.31674958540634</c:v>
                </c:pt>
                <c:pt idx="15">
                  <c:v>3.31674958540634</c:v>
                </c:pt>
                <c:pt idx="16">
                  <c:v>6.63349917081268</c:v>
                </c:pt>
                <c:pt idx="17">
                  <c:v>16.583747927031698</c:v>
                </c:pt>
                <c:pt idx="18">
                  <c:v>13.2669983416253</c:v>
                </c:pt>
                <c:pt idx="19">
                  <c:v>16.583747927031698</c:v>
                </c:pt>
                <c:pt idx="20">
                  <c:v>29.850746268657002</c:v>
                </c:pt>
                <c:pt idx="21">
                  <c:v>19.900497512438001</c:v>
                </c:pt>
                <c:pt idx="22">
                  <c:v>43.117744610281903</c:v>
                </c:pt>
                <c:pt idx="23">
                  <c:v>13.2669983416253</c:v>
                </c:pt>
                <c:pt idx="24">
                  <c:v>19.900497512438001</c:v>
                </c:pt>
                <c:pt idx="25">
                  <c:v>23.2172470978443</c:v>
                </c:pt>
                <c:pt idx="26">
                  <c:v>39.800995024875597</c:v>
                </c:pt>
                <c:pt idx="27">
                  <c:v>29.850746268657002</c:v>
                </c:pt>
                <c:pt idx="28">
                  <c:v>36.484245439469703</c:v>
                </c:pt>
                <c:pt idx="29">
                  <c:v>26.533996683250699</c:v>
                </c:pt>
                <c:pt idx="30">
                  <c:v>26.533996683250699</c:v>
                </c:pt>
                <c:pt idx="31">
                  <c:v>19.900497512438001</c:v>
                </c:pt>
                <c:pt idx="32">
                  <c:v>13.2669983416253</c:v>
                </c:pt>
                <c:pt idx="33">
                  <c:v>13.2669983416253</c:v>
                </c:pt>
                <c:pt idx="34">
                  <c:v>6.63349917081268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F-1247-B9BE-1003C5A345F4}"/>
            </c:ext>
          </c:extLst>
        </c:ser>
        <c:ser>
          <c:idx val="2"/>
          <c:order val="1"/>
          <c:tx>
            <c:strRef>
              <c:f>'Load per source (MW)'!$C$1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(MW)'!$C$2:$C$49</c:f>
              <c:numCache>
                <c:formatCode>0.0</c:formatCode>
                <c:ptCount val="48"/>
                <c:pt idx="0">
                  <c:v>19.900497512438001</c:v>
                </c:pt>
                <c:pt idx="1">
                  <c:v>29.850746268657002</c:v>
                </c:pt>
                <c:pt idx="2">
                  <c:v>39.800995024875597</c:v>
                </c:pt>
                <c:pt idx="3">
                  <c:v>56.384742951907299</c:v>
                </c:pt>
                <c:pt idx="4">
                  <c:v>69.651741293532694</c:v>
                </c:pt>
                <c:pt idx="5">
                  <c:v>76.285240464345407</c:v>
                </c:pt>
                <c:pt idx="6">
                  <c:v>72.968490878938994</c:v>
                </c:pt>
                <c:pt idx="7">
                  <c:v>66.334991708126296</c:v>
                </c:pt>
                <c:pt idx="8">
                  <c:v>72.968490878938994</c:v>
                </c:pt>
                <c:pt idx="9">
                  <c:v>86.235489220564403</c:v>
                </c:pt>
                <c:pt idx="10">
                  <c:v>89.552238805970305</c:v>
                </c:pt>
                <c:pt idx="11">
                  <c:v>106.135986733002</c:v>
                </c:pt>
                <c:pt idx="12">
                  <c:v>145.93698175787699</c:v>
                </c:pt>
                <c:pt idx="13">
                  <c:v>169.15422885572099</c:v>
                </c:pt>
                <c:pt idx="14">
                  <c:v>169.15422885572065</c:v>
                </c:pt>
                <c:pt idx="15">
                  <c:v>189.05472636815867</c:v>
                </c:pt>
                <c:pt idx="16">
                  <c:v>222.22222222222231</c:v>
                </c:pt>
                <c:pt idx="17">
                  <c:v>232.17247097844029</c:v>
                </c:pt>
                <c:pt idx="18">
                  <c:v>235.48922056384669</c:v>
                </c:pt>
                <c:pt idx="19">
                  <c:v>238.80597014925328</c:v>
                </c:pt>
                <c:pt idx="20">
                  <c:v>238.805970149253</c:v>
                </c:pt>
                <c:pt idx="21">
                  <c:v>218.90547263681501</c:v>
                </c:pt>
                <c:pt idx="22">
                  <c:v>215.58872305140912</c:v>
                </c:pt>
                <c:pt idx="23">
                  <c:v>205.63847429519069</c:v>
                </c:pt>
                <c:pt idx="24">
                  <c:v>195.68822553897101</c:v>
                </c:pt>
                <c:pt idx="25">
                  <c:v>169.1542288557207</c:v>
                </c:pt>
                <c:pt idx="26">
                  <c:v>135.98673300165842</c:v>
                </c:pt>
                <c:pt idx="27">
                  <c:v>102.81923714759499</c:v>
                </c:pt>
                <c:pt idx="28">
                  <c:v>82.918739635157294</c:v>
                </c:pt>
                <c:pt idx="29">
                  <c:v>79.601990049751294</c:v>
                </c:pt>
                <c:pt idx="30">
                  <c:v>66.334991708125898</c:v>
                </c:pt>
                <c:pt idx="31">
                  <c:v>56.384742951907405</c:v>
                </c:pt>
                <c:pt idx="32">
                  <c:v>59.701492537313698</c:v>
                </c:pt>
                <c:pt idx="33">
                  <c:v>39.800995024875704</c:v>
                </c:pt>
                <c:pt idx="34">
                  <c:v>33.167495854062921</c:v>
                </c:pt>
                <c:pt idx="35">
                  <c:v>36.484245439469703</c:v>
                </c:pt>
                <c:pt idx="36">
                  <c:v>33.167495854063397</c:v>
                </c:pt>
                <c:pt idx="37">
                  <c:v>43.117744610281903</c:v>
                </c:pt>
                <c:pt idx="38">
                  <c:v>33.167495854063397</c:v>
                </c:pt>
                <c:pt idx="39">
                  <c:v>33.167495854063397</c:v>
                </c:pt>
                <c:pt idx="40">
                  <c:v>26.533996683250699</c:v>
                </c:pt>
                <c:pt idx="41">
                  <c:v>23.2172470978443</c:v>
                </c:pt>
                <c:pt idx="42">
                  <c:v>19.900497512438001</c:v>
                </c:pt>
                <c:pt idx="43">
                  <c:v>26.533996683250699</c:v>
                </c:pt>
                <c:pt idx="44">
                  <c:v>26.533996683250699</c:v>
                </c:pt>
                <c:pt idx="45">
                  <c:v>29.850746268657002</c:v>
                </c:pt>
                <c:pt idx="46">
                  <c:v>36.484245439469703</c:v>
                </c:pt>
                <c:pt idx="47">
                  <c:v>49.751243781094601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3F-1247-B9BE-1003C5A345F4}"/>
            </c:ext>
          </c:extLst>
        </c:ser>
        <c:ser>
          <c:idx val="3"/>
          <c:order val="2"/>
          <c:tx>
            <c:strRef>
              <c:f>'Load per source (MW)'!$D$1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(MW)'!$D$2:$D$49</c:f>
              <c:numCache>
                <c:formatCode>0.0</c:formatCode>
                <c:ptCount val="48"/>
                <c:pt idx="0">
                  <c:v>696.51741293532291</c:v>
                </c:pt>
                <c:pt idx="1">
                  <c:v>693.20066334991702</c:v>
                </c:pt>
                <c:pt idx="2">
                  <c:v>679.93366500829131</c:v>
                </c:pt>
                <c:pt idx="3">
                  <c:v>676.61691542288577</c:v>
                </c:pt>
                <c:pt idx="4">
                  <c:v>663.34991708126029</c:v>
                </c:pt>
                <c:pt idx="5">
                  <c:v>623.54892205638464</c:v>
                </c:pt>
                <c:pt idx="6">
                  <c:v>613.59867330016505</c:v>
                </c:pt>
                <c:pt idx="7">
                  <c:v>616.91542288557173</c:v>
                </c:pt>
                <c:pt idx="8">
                  <c:v>636.8159203980091</c:v>
                </c:pt>
                <c:pt idx="9">
                  <c:v>646.76616915422858</c:v>
                </c:pt>
                <c:pt idx="10">
                  <c:v>676.61691542288565</c:v>
                </c:pt>
                <c:pt idx="11">
                  <c:v>689.88391376451</c:v>
                </c:pt>
                <c:pt idx="12">
                  <c:v>689.88391376451102</c:v>
                </c:pt>
                <c:pt idx="13">
                  <c:v>676.616915422886</c:v>
                </c:pt>
                <c:pt idx="14">
                  <c:v>623.54892205638498</c:v>
                </c:pt>
                <c:pt idx="15">
                  <c:v>613.59867330016607</c:v>
                </c:pt>
                <c:pt idx="16">
                  <c:v>643.44941956882201</c:v>
                </c:pt>
                <c:pt idx="17">
                  <c:v>686.56716417910502</c:v>
                </c:pt>
                <c:pt idx="18">
                  <c:v>689.88391376451102</c:v>
                </c:pt>
                <c:pt idx="19">
                  <c:v>689.88391376451102</c:v>
                </c:pt>
                <c:pt idx="20">
                  <c:v>676.616915422886</c:v>
                </c:pt>
                <c:pt idx="21">
                  <c:v>676.616915422886</c:v>
                </c:pt>
                <c:pt idx="22">
                  <c:v>673.30016583747999</c:v>
                </c:pt>
                <c:pt idx="23">
                  <c:v>570.48092868988397</c:v>
                </c:pt>
                <c:pt idx="24">
                  <c:v>530.679933665009</c:v>
                </c:pt>
                <c:pt idx="25">
                  <c:v>527.36318407960198</c:v>
                </c:pt>
                <c:pt idx="26">
                  <c:v>507.46268656716398</c:v>
                </c:pt>
                <c:pt idx="27">
                  <c:v>507.46268656716404</c:v>
                </c:pt>
                <c:pt idx="28">
                  <c:v>520.72968490878907</c:v>
                </c:pt>
                <c:pt idx="29">
                  <c:v>517.41293532338295</c:v>
                </c:pt>
                <c:pt idx="30">
                  <c:v>510.77943615257044</c:v>
                </c:pt>
                <c:pt idx="31">
                  <c:v>510.77943615256959</c:v>
                </c:pt>
                <c:pt idx="32">
                  <c:v>517.41293532338307</c:v>
                </c:pt>
                <c:pt idx="33">
                  <c:v>517.41293532338295</c:v>
                </c:pt>
                <c:pt idx="34">
                  <c:v>527.3631840796013</c:v>
                </c:pt>
                <c:pt idx="35">
                  <c:v>540.63018242122621</c:v>
                </c:pt>
                <c:pt idx="36">
                  <c:v>547.26368159203957</c:v>
                </c:pt>
                <c:pt idx="37">
                  <c:v>533.99668325041409</c:v>
                </c:pt>
                <c:pt idx="38">
                  <c:v>543.94693200663255</c:v>
                </c:pt>
                <c:pt idx="39">
                  <c:v>540.63018242122655</c:v>
                </c:pt>
                <c:pt idx="40">
                  <c:v>540.63018242122621</c:v>
                </c:pt>
                <c:pt idx="41">
                  <c:v>540.63018242122678</c:v>
                </c:pt>
                <c:pt idx="42">
                  <c:v>547.26368159203889</c:v>
                </c:pt>
                <c:pt idx="43">
                  <c:v>543.94693200663323</c:v>
                </c:pt>
                <c:pt idx="44">
                  <c:v>543.94693200663323</c:v>
                </c:pt>
                <c:pt idx="45">
                  <c:v>537.31343283581998</c:v>
                </c:pt>
                <c:pt idx="46">
                  <c:v>540.63018242122621</c:v>
                </c:pt>
                <c:pt idx="47">
                  <c:v>540.63018242122746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3F-1247-B9BE-1003C5A345F4}"/>
            </c:ext>
          </c:extLst>
        </c:ser>
        <c:ser>
          <c:idx val="4"/>
          <c:order val="3"/>
          <c:tx>
            <c:strRef>
              <c:f>'Load per source (MW)'!$E$1</c:f>
              <c:strCache>
                <c:ptCount val="1"/>
                <c:pt idx="0">
                  <c:v>UETC Gross Imp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(MW)'!$E$2:$E$49</c:f>
              <c:numCache>
                <c:formatCode>0.0</c:formatCode>
                <c:ptCount val="48"/>
                <c:pt idx="0">
                  <c:v>9.9502487562190254</c:v>
                </c:pt>
                <c:pt idx="1">
                  <c:v>9.9502487562190254</c:v>
                </c:pt>
                <c:pt idx="2">
                  <c:v>9.9502487562190254</c:v>
                </c:pt>
                <c:pt idx="3">
                  <c:v>6.6334991708120015</c:v>
                </c:pt>
                <c:pt idx="4">
                  <c:v>6.6334991708120015</c:v>
                </c:pt>
                <c:pt idx="5">
                  <c:v>9.9502487562180022</c:v>
                </c:pt>
                <c:pt idx="6">
                  <c:v>13.266998341626049</c:v>
                </c:pt>
                <c:pt idx="7">
                  <c:v>13.266998341625026</c:v>
                </c:pt>
                <c:pt idx="8">
                  <c:v>9.9502487562189117</c:v>
                </c:pt>
                <c:pt idx="9">
                  <c:v>9.9502487562180022</c:v>
                </c:pt>
                <c:pt idx="10">
                  <c:v>26.533996683250052</c:v>
                </c:pt>
                <c:pt idx="11">
                  <c:v>29.850746268656962</c:v>
                </c:pt>
                <c:pt idx="12">
                  <c:v>29.850746268656962</c:v>
                </c:pt>
                <c:pt idx="13">
                  <c:v>29.850746268656962</c:v>
                </c:pt>
                <c:pt idx="14">
                  <c:v>9.9502487562190254</c:v>
                </c:pt>
                <c:pt idx="15">
                  <c:v>16.583747927031936</c:v>
                </c:pt>
                <c:pt idx="16">
                  <c:v>19.900497512438051</c:v>
                </c:pt>
                <c:pt idx="17">
                  <c:v>23.217247097843938</c:v>
                </c:pt>
                <c:pt idx="18">
                  <c:v>29.850746268656962</c:v>
                </c:pt>
                <c:pt idx="19">
                  <c:v>39.800995024874965</c:v>
                </c:pt>
                <c:pt idx="20">
                  <c:v>46.434494195687989</c:v>
                </c:pt>
                <c:pt idx="21">
                  <c:v>39.800995024875988</c:v>
                </c:pt>
                <c:pt idx="22">
                  <c:v>59.701492537313015</c:v>
                </c:pt>
                <c:pt idx="23">
                  <c:v>63.018242122719926</c:v>
                </c:pt>
                <c:pt idx="24">
                  <c:v>59.701492537313015</c:v>
                </c:pt>
                <c:pt idx="25">
                  <c:v>69.651741293533064</c:v>
                </c:pt>
                <c:pt idx="26">
                  <c:v>53.067993366501014</c:v>
                </c:pt>
                <c:pt idx="27">
                  <c:v>46.434494195687989</c:v>
                </c:pt>
                <c:pt idx="28">
                  <c:v>36.484245439469987</c:v>
                </c:pt>
                <c:pt idx="29">
                  <c:v>33.167495854062963</c:v>
                </c:pt>
                <c:pt idx="30">
                  <c:v>66.334991708125926</c:v>
                </c:pt>
                <c:pt idx="31">
                  <c:v>66.33499170812604</c:v>
                </c:pt>
                <c:pt idx="32">
                  <c:v>79.601990049750952</c:v>
                </c:pt>
                <c:pt idx="33">
                  <c:v>79.601990049751066</c:v>
                </c:pt>
                <c:pt idx="34">
                  <c:v>59.701492537314039</c:v>
                </c:pt>
                <c:pt idx="35">
                  <c:v>56.384742951908038</c:v>
                </c:pt>
                <c:pt idx="36">
                  <c:v>36.484245439468964</c:v>
                </c:pt>
                <c:pt idx="37">
                  <c:v>46.434494195689012</c:v>
                </c:pt>
                <c:pt idx="38">
                  <c:v>9.9502487562190254</c:v>
                </c:pt>
                <c:pt idx="39">
                  <c:v>16.58374792703205</c:v>
                </c:pt>
                <c:pt idx="40">
                  <c:v>43.117744610283012</c:v>
                </c:pt>
                <c:pt idx="41">
                  <c:v>33.167495854062963</c:v>
                </c:pt>
                <c:pt idx="42">
                  <c:v>46.434494195689012</c:v>
                </c:pt>
                <c:pt idx="43">
                  <c:v>49.75124378109399</c:v>
                </c:pt>
                <c:pt idx="44">
                  <c:v>53.067993366501014</c:v>
                </c:pt>
                <c:pt idx="45">
                  <c:v>63.018242122720039</c:v>
                </c:pt>
                <c:pt idx="46">
                  <c:v>13.266998341626049</c:v>
                </c:pt>
                <c:pt idx="47">
                  <c:v>13.266998341625026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3F-1247-B9BE-1003C5A345F4}"/>
            </c:ext>
          </c:extLst>
        </c:ser>
        <c:ser>
          <c:idx val="5"/>
          <c:order val="4"/>
          <c:tx>
            <c:strRef>
              <c:f>'Load per source (MW)'!$F$1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(MW)'!$F$2:$F$49</c:f>
              <c:numCache>
                <c:formatCode>0.0</c:formatCode>
                <c:ptCount val="48"/>
                <c:pt idx="0">
                  <c:v>371.47595356550005</c:v>
                </c:pt>
                <c:pt idx="1">
                  <c:v>371.47595356549698</c:v>
                </c:pt>
                <c:pt idx="2">
                  <c:v>358.20895522387411</c:v>
                </c:pt>
                <c:pt idx="3">
                  <c:v>361.525704809285</c:v>
                </c:pt>
                <c:pt idx="4">
                  <c:v>351.57545605306507</c:v>
                </c:pt>
                <c:pt idx="5">
                  <c:v>351.575456053062</c:v>
                </c:pt>
                <c:pt idx="6">
                  <c:v>374.79270315090992</c:v>
                </c:pt>
                <c:pt idx="7">
                  <c:v>368.159203980097</c:v>
                </c:pt>
                <c:pt idx="8">
                  <c:v>368.15920398009314</c:v>
                </c:pt>
                <c:pt idx="9">
                  <c:v>368.15920398009894</c:v>
                </c:pt>
                <c:pt idx="10">
                  <c:v>407.96019900497402</c:v>
                </c:pt>
                <c:pt idx="11">
                  <c:v>437.81094527363109</c:v>
                </c:pt>
                <c:pt idx="12">
                  <c:v>461.02819237147492</c:v>
                </c:pt>
                <c:pt idx="13">
                  <c:v>474.29519071309596</c:v>
                </c:pt>
                <c:pt idx="14">
                  <c:v>457.71144278606903</c:v>
                </c:pt>
                <c:pt idx="15">
                  <c:v>457.71144278606698</c:v>
                </c:pt>
                <c:pt idx="16">
                  <c:v>427.8606965174049</c:v>
                </c:pt>
                <c:pt idx="17">
                  <c:v>427.860696517409</c:v>
                </c:pt>
                <c:pt idx="18">
                  <c:v>424.54394693199993</c:v>
                </c:pt>
                <c:pt idx="19">
                  <c:v>407.9601990049689</c:v>
                </c:pt>
                <c:pt idx="20">
                  <c:v>391.37645107793594</c:v>
                </c:pt>
                <c:pt idx="21">
                  <c:v>434.49419568822498</c:v>
                </c:pt>
                <c:pt idx="22">
                  <c:v>467.66169154228589</c:v>
                </c:pt>
                <c:pt idx="23">
                  <c:v>504.14593698174997</c:v>
                </c:pt>
                <c:pt idx="24">
                  <c:v>524.04643449418904</c:v>
                </c:pt>
                <c:pt idx="25">
                  <c:v>500.82918739634988</c:v>
                </c:pt>
                <c:pt idx="26">
                  <c:v>540.63018242122098</c:v>
                </c:pt>
                <c:pt idx="27">
                  <c:v>600.33167495853593</c:v>
                </c:pt>
                <c:pt idx="28">
                  <c:v>560.53067993366403</c:v>
                </c:pt>
                <c:pt idx="29">
                  <c:v>560.53067993366199</c:v>
                </c:pt>
                <c:pt idx="30">
                  <c:v>580.43117744609697</c:v>
                </c:pt>
                <c:pt idx="31">
                  <c:v>563.8474295190689</c:v>
                </c:pt>
                <c:pt idx="32">
                  <c:v>533.99668325040705</c:v>
                </c:pt>
                <c:pt idx="33">
                  <c:v>497.5124378109449</c:v>
                </c:pt>
                <c:pt idx="34">
                  <c:v>490.87893864012892</c:v>
                </c:pt>
                <c:pt idx="35">
                  <c:v>417.91044776118611</c:v>
                </c:pt>
                <c:pt idx="36">
                  <c:v>441.12769485903812</c:v>
                </c:pt>
                <c:pt idx="37">
                  <c:v>441.12769485903505</c:v>
                </c:pt>
                <c:pt idx="38">
                  <c:v>563.84742951906492</c:v>
                </c:pt>
                <c:pt idx="39">
                  <c:v>640.13266998340805</c:v>
                </c:pt>
                <c:pt idx="40">
                  <c:v>606.96517412934998</c:v>
                </c:pt>
                <c:pt idx="41">
                  <c:v>613.59867330016596</c:v>
                </c:pt>
                <c:pt idx="42">
                  <c:v>550.5804311774441</c:v>
                </c:pt>
                <c:pt idx="43">
                  <c:v>560.53067993366199</c:v>
                </c:pt>
                <c:pt idx="44">
                  <c:v>517.412935323375</c:v>
                </c:pt>
                <c:pt idx="45">
                  <c:v>507.46268656716302</c:v>
                </c:pt>
                <c:pt idx="46">
                  <c:v>477.61194029849798</c:v>
                </c:pt>
                <c:pt idx="47">
                  <c:v>431.17744610281295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3F-1247-B9BE-1003C5A345F4}"/>
            </c:ext>
          </c:extLst>
        </c:ser>
        <c:ser>
          <c:idx val="6"/>
          <c:order val="5"/>
          <c:tx>
            <c:strRef>
              <c:f>'Load per source (MW)'!$G$1</c:f>
              <c:strCache>
                <c:ptCount val="1"/>
                <c:pt idx="0">
                  <c:v>Thermal (fossil fuel)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cat>
            <c:numRef>
              <c:f>'Load per source (MW)'!$A$2:$A$49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'Load per source (MW)'!$G$2:$G$49</c:f>
              <c:numCache>
                <c:formatCode>0.0</c:formatCode>
                <c:ptCount val="48"/>
                <c:pt idx="0">
                  <c:v>69.651741293529994</c:v>
                </c:pt>
                <c:pt idx="1">
                  <c:v>26.533996683250052</c:v>
                </c:pt>
                <c:pt idx="2">
                  <c:v>19.90049751243987</c:v>
                </c:pt>
                <c:pt idx="3">
                  <c:v>9.9502487562199349</c:v>
                </c:pt>
                <c:pt idx="4">
                  <c:v>13.26699834161991</c:v>
                </c:pt>
                <c:pt idx="5">
                  <c:v>16.58374792702989</c:v>
                </c:pt>
                <c:pt idx="6">
                  <c:v>9.9502487562199349</c:v>
                </c:pt>
                <c:pt idx="7">
                  <c:v>13.26699834161991</c:v>
                </c:pt>
                <c:pt idx="8">
                  <c:v>9.9502487562199349</c:v>
                </c:pt>
                <c:pt idx="9">
                  <c:v>19.900497512430093</c:v>
                </c:pt>
                <c:pt idx="10">
                  <c:v>29.850746268650028</c:v>
                </c:pt>
                <c:pt idx="11">
                  <c:v>79.601990049749929</c:v>
                </c:pt>
                <c:pt idx="12">
                  <c:v>92.868988391370067</c:v>
                </c:pt>
                <c:pt idx="13">
                  <c:v>109.45273631840996</c:v>
                </c:pt>
                <c:pt idx="14">
                  <c:v>162.52072968490984</c:v>
                </c:pt>
                <c:pt idx="15">
                  <c:v>162.52072968491007</c:v>
                </c:pt>
                <c:pt idx="16">
                  <c:v>159.20398009951009</c:v>
                </c:pt>
                <c:pt idx="17">
                  <c:v>122.7197346600301</c:v>
                </c:pt>
                <c:pt idx="18">
                  <c:v>122.7197346600401</c:v>
                </c:pt>
                <c:pt idx="19">
                  <c:v>126.03648424544008</c:v>
                </c:pt>
                <c:pt idx="20">
                  <c:v>122.7197346600401</c:v>
                </c:pt>
                <c:pt idx="21">
                  <c:v>122.7197346600301</c:v>
                </c:pt>
                <c:pt idx="22">
                  <c:v>119.40298507463012</c:v>
                </c:pt>
                <c:pt idx="23">
                  <c:v>116.08623548922014</c:v>
                </c:pt>
                <c:pt idx="24">
                  <c:v>142.62023217246997</c:v>
                </c:pt>
                <c:pt idx="25">
                  <c:v>195.68822553897007</c:v>
                </c:pt>
                <c:pt idx="26">
                  <c:v>195.68822553897007</c:v>
                </c:pt>
                <c:pt idx="27">
                  <c:v>192.3714759535701</c:v>
                </c:pt>
                <c:pt idx="28">
                  <c:v>228.85572139303008</c:v>
                </c:pt>
                <c:pt idx="29">
                  <c:v>225.53897180763011</c:v>
                </c:pt>
                <c:pt idx="30">
                  <c:v>248.75621890546995</c:v>
                </c:pt>
                <c:pt idx="31">
                  <c:v>262.02321724710009</c:v>
                </c:pt>
                <c:pt idx="32">
                  <c:v>265.33996683251007</c:v>
                </c:pt>
                <c:pt idx="33">
                  <c:v>288.55721393034014</c:v>
                </c:pt>
                <c:pt idx="34">
                  <c:v>384.74295190713019</c:v>
                </c:pt>
                <c:pt idx="35">
                  <c:v>424.54394693200993</c:v>
                </c:pt>
                <c:pt idx="36">
                  <c:v>447.76119402985</c:v>
                </c:pt>
                <c:pt idx="37">
                  <c:v>517.41293532338</c:v>
                </c:pt>
                <c:pt idx="38">
                  <c:v>547.26368159204003</c:v>
                </c:pt>
                <c:pt idx="39">
                  <c:v>570.48092868988988</c:v>
                </c:pt>
                <c:pt idx="40">
                  <c:v>573.79767827529008</c:v>
                </c:pt>
                <c:pt idx="41">
                  <c:v>573.79767827529008</c:v>
                </c:pt>
                <c:pt idx="42">
                  <c:v>524.04643449418995</c:v>
                </c:pt>
                <c:pt idx="43">
                  <c:v>451.07794361525998</c:v>
                </c:pt>
                <c:pt idx="44">
                  <c:v>344.94195688226</c:v>
                </c:pt>
                <c:pt idx="45">
                  <c:v>245.43946932005997</c:v>
                </c:pt>
                <c:pt idx="46">
                  <c:v>212.27197346600997</c:v>
                </c:pt>
                <c:pt idx="47">
                  <c:v>205.63847429519001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3F-1247-B9BE-1003C5A34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49695"/>
        <c:axId val="269191935"/>
      </c:areaChart>
      <c:catAx>
        <c:axId val="26944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of day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91935"/>
        <c:crosses val="autoZero"/>
        <c:auto val="1"/>
        <c:lblAlgn val="ctr"/>
        <c:lblOffset val="100"/>
        <c:noMultiLvlLbl val="0"/>
      </c:catAx>
      <c:valAx>
        <c:axId val="26919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'Energy mix (%) &amp; EF'!$B$1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EF'!$B$2:$B$49</c:f>
              <c:numCache>
                <c:formatCode>0.00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2.3255813953488636E-3</c:v>
                </c:pt>
                <c:pt idx="15">
                  <c:v>2.2988505747126723E-3</c:v>
                </c:pt>
                <c:pt idx="16">
                  <c:v>4.4843049327354797E-3</c:v>
                </c:pt>
                <c:pt idx="17">
                  <c:v>1.0989010989011167E-2</c:v>
                </c:pt>
                <c:pt idx="18">
                  <c:v>8.7527352297593602E-3</c:v>
                </c:pt>
                <c:pt idx="19">
                  <c:v>1.0917030567685759E-2</c:v>
                </c:pt>
                <c:pt idx="20">
                  <c:v>1.9823788546255709E-2</c:v>
                </c:pt>
                <c:pt idx="21">
                  <c:v>1.3157894736842262E-2</c:v>
                </c:pt>
                <c:pt idx="22">
                  <c:v>2.7310924369747878E-2</c:v>
                </c:pt>
                <c:pt idx="23">
                  <c:v>9.00900900900912E-3</c:v>
                </c:pt>
                <c:pt idx="24">
                  <c:v>1.3513513513513715E-2</c:v>
                </c:pt>
                <c:pt idx="25">
                  <c:v>1.562500000000016E-2</c:v>
                </c:pt>
                <c:pt idx="26">
                  <c:v>2.7027027027027157E-2</c:v>
                </c:pt>
                <c:pt idx="27">
                  <c:v>2.0179372197309618E-2</c:v>
                </c:pt>
                <c:pt idx="28">
                  <c:v>2.4886877828054651E-2</c:v>
                </c:pt>
                <c:pt idx="29">
                  <c:v>1.8390804597701361E-2</c:v>
                </c:pt>
                <c:pt idx="30">
                  <c:v>1.7699115044248079E-2</c:v>
                </c:pt>
                <c:pt idx="31">
                  <c:v>1.3452914798206412E-2</c:v>
                </c:pt>
                <c:pt idx="32">
                  <c:v>9.0293453724605687E-3</c:v>
                </c:pt>
                <c:pt idx="33">
                  <c:v>9.2378752886837223E-3</c:v>
                </c:pt>
                <c:pt idx="34">
                  <c:v>4.415011037527658E-3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A-E640-AE8D-2CF0CE6E6A2E}"/>
            </c:ext>
          </c:extLst>
        </c:ser>
        <c:ser>
          <c:idx val="1"/>
          <c:order val="1"/>
          <c:tx>
            <c:strRef>
              <c:f>'Energy mix (%) &amp; EF'!$C$1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EF'!$C$2:$C$49</c:f>
              <c:numCache>
                <c:formatCode>0.00</c:formatCode>
                <c:ptCount val="48"/>
                <c:pt idx="0">
                  <c:v>1.7045454545454829E-2</c:v>
                </c:pt>
                <c:pt idx="1">
                  <c:v>2.6392961876833303E-2</c:v>
                </c:pt>
                <c:pt idx="2">
                  <c:v>3.5928143712574988E-2</c:v>
                </c:pt>
                <c:pt idx="3">
                  <c:v>5.0746268656716623E-2</c:v>
                </c:pt>
                <c:pt idx="4">
                  <c:v>6.3063063063063876E-2</c:v>
                </c:pt>
                <c:pt idx="5">
                  <c:v>7.0769230769231736E-2</c:v>
                </c:pt>
                <c:pt idx="6">
                  <c:v>6.7278287461774069E-2</c:v>
                </c:pt>
                <c:pt idx="7">
                  <c:v>6.1538461538462243E-2</c:v>
                </c:pt>
                <c:pt idx="8">
                  <c:v>6.6465256797583763E-2</c:v>
                </c:pt>
                <c:pt idx="9">
                  <c:v>7.6246334310851524E-2</c:v>
                </c:pt>
                <c:pt idx="10">
                  <c:v>7.2776280323450723E-2</c:v>
                </c:pt>
                <c:pt idx="11">
                  <c:v>7.9012345679012733E-2</c:v>
                </c:pt>
                <c:pt idx="12">
                  <c:v>0.10280373831775733</c:v>
                </c:pt>
                <c:pt idx="13">
                  <c:v>0.11590909090909088</c:v>
                </c:pt>
                <c:pt idx="14">
                  <c:v>0.11860465116279016</c:v>
                </c:pt>
                <c:pt idx="15">
                  <c:v>0.13103448275862042</c:v>
                </c:pt>
                <c:pt idx="16">
                  <c:v>0.1502242152466369</c:v>
                </c:pt>
                <c:pt idx="17">
                  <c:v>0.15384615384615402</c:v>
                </c:pt>
                <c:pt idx="18">
                  <c:v>0.15536105032822708</c:v>
                </c:pt>
                <c:pt idx="19">
                  <c:v>0.15720524017467283</c:v>
                </c:pt>
                <c:pt idx="20">
                  <c:v>0.15859030837004368</c:v>
                </c:pt>
                <c:pt idx="21">
                  <c:v>0.14473684210526289</c:v>
                </c:pt>
                <c:pt idx="22">
                  <c:v>0.13655462184873915</c:v>
                </c:pt>
                <c:pt idx="23">
                  <c:v>0.13963963963964038</c:v>
                </c:pt>
                <c:pt idx="24">
                  <c:v>0.13288288288288305</c:v>
                </c:pt>
                <c:pt idx="25">
                  <c:v>0.1138392857142855</c:v>
                </c:pt>
                <c:pt idx="26">
                  <c:v>9.234234234234287E-2</c:v>
                </c:pt>
                <c:pt idx="27">
                  <c:v>6.9506726457398887E-2</c:v>
                </c:pt>
                <c:pt idx="28">
                  <c:v>5.6561085972850714E-2</c:v>
                </c:pt>
                <c:pt idx="29">
                  <c:v>5.5172413793103531E-2</c:v>
                </c:pt>
                <c:pt idx="30">
                  <c:v>4.4247787610619628E-2</c:v>
                </c:pt>
                <c:pt idx="31">
                  <c:v>3.8116591928251321E-2</c:v>
                </c:pt>
                <c:pt idx="32">
                  <c:v>4.0632054176072463E-2</c:v>
                </c:pt>
                <c:pt idx="33">
                  <c:v>2.7713625866051032E-2</c:v>
                </c:pt>
                <c:pt idx="34">
                  <c:v>2.2075055187637971E-2</c:v>
                </c:pt>
                <c:pt idx="35">
                  <c:v>2.4719101123595835E-2</c:v>
                </c:pt>
                <c:pt idx="36">
                  <c:v>2.2026431718061939E-2</c:v>
                </c:pt>
                <c:pt idx="37">
                  <c:v>2.7253668763102815E-2</c:v>
                </c:pt>
                <c:pt idx="38">
                  <c:v>1.9531250000000298E-2</c:v>
                </c:pt>
                <c:pt idx="39">
                  <c:v>1.8416206261510359E-2</c:v>
                </c:pt>
                <c:pt idx="40">
                  <c:v>1.4814814814814998E-2</c:v>
                </c:pt>
                <c:pt idx="41">
                  <c:v>1.3011152416356985E-2</c:v>
                </c:pt>
                <c:pt idx="42">
                  <c:v>1.1787819253438281E-2</c:v>
                </c:pt>
                <c:pt idx="43">
                  <c:v>1.6260162601626195E-2</c:v>
                </c:pt>
                <c:pt idx="44">
                  <c:v>1.7857142857143089E-2</c:v>
                </c:pt>
                <c:pt idx="45">
                  <c:v>2.1582733812949971E-2</c:v>
                </c:pt>
                <c:pt idx="46">
                  <c:v>2.8497409326425225E-2</c:v>
                </c:pt>
                <c:pt idx="47">
                  <c:v>4.0106951871658039E-2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A-E640-AE8D-2CF0CE6E6A2E}"/>
            </c:ext>
          </c:extLst>
        </c:ser>
        <c:ser>
          <c:idx val="2"/>
          <c:order val="2"/>
          <c:tx>
            <c:strRef>
              <c:f>'Energy mix (%) &amp; EF'!$D$1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EF'!$D$2:$D$49</c:f>
              <c:numCache>
                <c:formatCode>0.00</c:formatCode>
                <c:ptCount val="48"/>
                <c:pt idx="0">
                  <c:v>0.59659090909091284</c:v>
                </c:pt>
                <c:pt idx="1">
                  <c:v>0.6129032258064564</c:v>
                </c:pt>
                <c:pt idx="2">
                  <c:v>0.61377245508982259</c:v>
                </c:pt>
                <c:pt idx="3">
                  <c:v>0.60895522388059786</c:v>
                </c:pt>
                <c:pt idx="4">
                  <c:v>0.60060060060060516</c:v>
                </c:pt>
                <c:pt idx="5">
                  <c:v>0.57846153846154269</c:v>
                </c:pt>
                <c:pt idx="6">
                  <c:v>0.5657492354740058</c:v>
                </c:pt>
                <c:pt idx="7">
                  <c:v>0.57230769230769629</c:v>
                </c:pt>
                <c:pt idx="8">
                  <c:v>0.58006042296072735</c:v>
                </c:pt>
                <c:pt idx="9">
                  <c:v>0.57184750733138257</c:v>
                </c:pt>
                <c:pt idx="10">
                  <c:v>0.54986522911051572</c:v>
                </c:pt>
                <c:pt idx="11">
                  <c:v>0.51358024691358051</c:v>
                </c:pt>
                <c:pt idx="12">
                  <c:v>0.48598130841121762</c:v>
                </c:pt>
                <c:pt idx="13">
                  <c:v>0.4636363636363649</c:v>
                </c:pt>
                <c:pt idx="14">
                  <c:v>0.43720930232558153</c:v>
                </c:pt>
                <c:pt idx="15">
                  <c:v>0.42528735632183962</c:v>
                </c:pt>
                <c:pt idx="16">
                  <c:v>0.43497757847533614</c:v>
                </c:pt>
                <c:pt idx="17">
                  <c:v>0.45494505494505749</c:v>
                </c:pt>
                <c:pt idx="18">
                  <c:v>0.45514223194748371</c:v>
                </c:pt>
                <c:pt idx="19">
                  <c:v>0.45414847161572253</c:v>
                </c:pt>
                <c:pt idx="20">
                  <c:v>0.4493392070484587</c:v>
                </c:pt>
                <c:pt idx="21">
                  <c:v>0.44736842105263291</c:v>
                </c:pt>
                <c:pt idx="22">
                  <c:v>0.42647058823529449</c:v>
                </c:pt>
                <c:pt idx="23">
                  <c:v>0.38738738738738954</c:v>
                </c:pt>
                <c:pt idx="24">
                  <c:v>0.36036036036036279</c:v>
                </c:pt>
                <c:pt idx="25">
                  <c:v>0.35491071428571508</c:v>
                </c:pt>
                <c:pt idx="26">
                  <c:v>0.34459459459459635</c:v>
                </c:pt>
                <c:pt idx="27">
                  <c:v>0.34304932735426014</c:v>
                </c:pt>
                <c:pt idx="28">
                  <c:v>0.35520361990950333</c:v>
                </c:pt>
                <c:pt idx="29">
                  <c:v>0.35862068965517263</c:v>
                </c:pt>
                <c:pt idx="30">
                  <c:v>0.34070796460177183</c:v>
                </c:pt>
                <c:pt idx="31">
                  <c:v>0.34529147982062736</c:v>
                </c:pt>
                <c:pt idx="32">
                  <c:v>0.35214446952595974</c:v>
                </c:pt>
                <c:pt idx="33">
                  <c:v>0.36027713625866259</c:v>
                </c:pt>
                <c:pt idx="34">
                  <c:v>0.35099337748344434</c:v>
                </c:pt>
                <c:pt idx="35">
                  <c:v>0.36629213483146106</c:v>
                </c:pt>
                <c:pt idx="36">
                  <c:v>0.36343612334801773</c:v>
                </c:pt>
                <c:pt idx="37">
                  <c:v>0.3375262054507347</c:v>
                </c:pt>
                <c:pt idx="38">
                  <c:v>0.32031250000000067</c:v>
                </c:pt>
                <c:pt idx="39">
                  <c:v>0.30018416206261506</c:v>
                </c:pt>
                <c:pt idx="40">
                  <c:v>0.30185185185185182</c:v>
                </c:pt>
                <c:pt idx="41">
                  <c:v>0.3029739776951671</c:v>
                </c:pt>
                <c:pt idx="42">
                  <c:v>0.32416502946954906</c:v>
                </c:pt>
                <c:pt idx="43">
                  <c:v>0.33333333333333326</c:v>
                </c:pt>
                <c:pt idx="44">
                  <c:v>0.36607142857142921</c:v>
                </c:pt>
                <c:pt idx="45">
                  <c:v>0.38848920863309511</c:v>
                </c:pt>
                <c:pt idx="46">
                  <c:v>0.42227979274611405</c:v>
                </c:pt>
                <c:pt idx="47">
                  <c:v>0.43582887700535022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A-E640-AE8D-2CF0CE6E6A2E}"/>
            </c:ext>
          </c:extLst>
        </c:ser>
        <c:ser>
          <c:idx val="3"/>
          <c:order val="3"/>
          <c:tx>
            <c:strRef>
              <c:f>'Energy mix (%) &amp; EF'!$E$1</c:f>
              <c:strCache>
                <c:ptCount val="1"/>
                <c:pt idx="0">
                  <c:v>UETC Gross Imp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EF'!$E$2:$E$49</c:f>
              <c:numCache>
                <c:formatCode>0.00</c:formatCode>
                <c:ptCount val="48"/>
                <c:pt idx="0">
                  <c:v>8.5227272727274352E-3</c:v>
                </c:pt>
                <c:pt idx="1">
                  <c:v>8.7976539589444559E-3</c:v>
                </c:pt>
                <c:pt idx="2">
                  <c:v>8.9820359281438597E-3</c:v>
                </c:pt>
                <c:pt idx="3">
                  <c:v>5.9701492537308073E-3</c:v>
                </c:pt>
                <c:pt idx="4">
                  <c:v>6.0060060060055072E-3</c:v>
                </c:pt>
                <c:pt idx="5">
                  <c:v>9.2307692307684631E-3</c:v>
                </c:pt>
                <c:pt idx="6">
                  <c:v>1.2232415902141459E-2</c:v>
                </c:pt>
                <c:pt idx="7">
                  <c:v>1.2307692307692233E-2</c:v>
                </c:pt>
                <c:pt idx="8">
                  <c:v>9.0634441087613839E-3</c:v>
                </c:pt>
                <c:pt idx="9">
                  <c:v>8.7976539589435521E-3</c:v>
                </c:pt>
                <c:pt idx="10">
                  <c:v>2.1563342318059144E-2</c:v>
                </c:pt>
                <c:pt idx="11">
                  <c:v>2.2222222222222442E-2</c:v>
                </c:pt>
                <c:pt idx="12">
                  <c:v>2.102803738317785E-2</c:v>
                </c:pt>
                <c:pt idx="13">
                  <c:v>2.0454545454545666E-2</c:v>
                </c:pt>
                <c:pt idx="14">
                  <c:v>6.9767441860465948E-3</c:v>
                </c:pt>
                <c:pt idx="15">
                  <c:v>1.1494252873563525E-2</c:v>
                </c:pt>
                <c:pt idx="16">
                  <c:v>1.3452914798206445E-2</c:v>
                </c:pt>
                <c:pt idx="17">
                  <c:v>1.5384615384615342E-2</c:v>
                </c:pt>
                <c:pt idx="18">
                  <c:v>1.9693654266958585E-2</c:v>
                </c:pt>
                <c:pt idx="19">
                  <c:v>2.6200873362445091E-2</c:v>
                </c:pt>
                <c:pt idx="20">
                  <c:v>3.0837004405286205E-2</c:v>
                </c:pt>
                <c:pt idx="21">
                  <c:v>2.6315789473684514E-2</c:v>
                </c:pt>
                <c:pt idx="22">
                  <c:v>3.7815126050419895E-2</c:v>
                </c:pt>
                <c:pt idx="23">
                  <c:v>4.2792792792793154E-2</c:v>
                </c:pt>
                <c:pt idx="24">
                  <c:v>4.0540540540540473E-2</c:v>
                </c:pt>
                <c:pt idx="25">
                  <c:v>4.687500000000059E-2</c:v>
                </c:pt>
                <c:pt idx="26">
                  <c:v>3.6036036036036355E-2</c:v>
                </c:pt>
                <c:pt idx="27">
                  <c:v>3.1390134529147837E-2</c:v>
                </c:pt>
                <c:pt idx="28">
                  <c:v>2.4886877828054845E-2</c:v>
                </c:pt>
                <c:pt idx="29">
                  <c:v>2.2988505747126419E-2</c:v>
                </c:pt>
                <c:pt idx="30">
                  <c:v>4.4247787610619649E-2</c:v>
                </c:pt>
                <c:pt idx="31">
                  <c:v>4.4843049327354279E-2</c:v>
                </c:pt>
                <c:pt idx="32">
                  <c:v>5.417607223476284E-2</c:v>
                </c:pt>
                <c:pt idx="33">
                  <c:v>5.5427251732101827E-2</c:v>
                </c:pt>
                <c:pt idx="34">
                  <c:v>3.9735099337748873E-2</c:v>
                </c:pt>
                <c:pt idx="35">
                  <c:v>3.8202247191011958E-2</c:v>
                </c:pt>
                <c:pt idx="36">
                  <c:v>2.422907488986762E-2</c:v>
                </c:pt>
                <c:pt idx="37">
                  <c:v>2.9350104821803544E-2</c:v>
                </c:pt>
                <c:pt idx="38">
                  <c:v>5.8593750000000937E-3</c:v>
                </c:pt>
                <c:pt idx="39">
                  <c:v>9.208103130755374E-3</c:v>
                </c:pt>
                <c:pt idx="40">
                  <c:v>2.4074074074074723E-2</c:v>
                </c:pt>
                <c:pt idx="41">
                  <c:v>1.8587360594795512E-2</c:v>
                </c:pt>
                <c:pt idx="42">
                  <c:v>2.750491159135619E-2</c:v>
                </c:pt>
                <c:pt idx="43">
                  <c:v>3.0487804878048461E-2</c:v>
                </c:pt>
                <c:pt idx="44">
                  <c:v>3.5714285714285914E-2</c:v>
                </c:pt>
                <c:pt idx="45">
                  <c:v>4.5563549160671943E-2</c:v>
                </c:pt>
                <c:pt idx="46">
                  <c:v>1.0362694300518813E-2</c:v>
                </c:pt>
                <c:pt idx="47">
                  <c:v>1.0695187165775314E-2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6A-E640-AE8D-2CF0CE6E6A2E}"/>
            </c:ext>
          </c:extLst>
        </c:ser>
        <c:ser>
          <c:idx val="4"/>
          <c:order val="4"/>
          <c:tx>
            <c:strRef>
              <c:f>'Energy mix (%) &amp; EF'!$F$1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EF'!$F$2:$F$49</c:f>
              <c:numCache>
                <c:formatCode>0.00</c:formatCode>
                <c:ptCount val="48"/>
                <c:pt idx="0">
                  <c:v>0.31818181818181551</c:v>
                </c:pt>
                <c:pt idx="1">
                  <c:v>0.32844574780058128</c:v>
                </c:pt>
                <c:pt idx="2">
                  <c:v>0.32335329341316921</c:v>
                </c:pt>
                <c:pt idx="3">
                  <c:v>0.32537313432835685</c:v>
                </c:pt>
                <c:pt idx="4">
                  <c:v>0.31831831831831814</c:v>
                </c:pt>
                <c:pt idx="5">
                  <c:v>0.32615384615384307</c:v>
                </c:pt>
                <c:pt idx="6">
                  <c:v>0.34556574923547223</c:v>
                </c:pt>
                <c:pt idx="7">
                  <c:v>0.34153846153846179</c:v>
                </c:pt>
                <c:pt idx="8">
                  <c:v>0.33534743202416517</c:v>
                </c:pt>
                <c:pt idx="9">
                  <c:v>0.32551319648094046</c:v>
                </c:pt>
                <c:pt idx="10">
                  <c:v>0.33153638814016295</c:v>
                </c:pt>
                <c:pt idx="11">
                  <c:v>0.3259259259259259</c:v>
                </c:pt>
                <c:pt idx="12">
                  <c:v>0.32476635514018781</c:v>
                </c:pt>
                <c:pt idx="13">
                  <c:v>0.32499999999999712</c:v>
                </c:pt>
                <c:pt idx="14">
                  <c:v>0.32093023255813907</c:v>
                </c:pt>
                <c:pt idx="15">
                  <c:v>0.31724137931034324</c:v>
                </c:pt>
                <c:pt idx="16">
                  <c:v>0.28923766816142965</c:v>
                </c:pt>
                <c:pt idx="17">
                  <c:v>0.28351648351648229</c:v>
                </c:pt>
                <c:pt idx="18">
                  <c:v>0.28008752735229314</c:v>
                </c:pt>
                <c:pt idx="19">
                  <c:v>0.26855895196506252</c:v>
                </c:pt>
                <c:pt idx="20">
                  <c:v>0.25991189427312283</c:v>
                </c:pt>
                <c:pt idx="21">
                  <c:v>0.2872807017543863</c:v>
                </c:pt>
                <c:pt idx="22">
                  <c:v>0.29621848739495621</c:v>
                </c:pt>
                <c:pt idx="23">
                  <c:v>0.34234234234233885</c:v>
                </c:pt>
                <c:pt idx="24">
                  <c:v>0.35585585585585328</c:v>
                </c:pt>
                <c:pt idx="25">
                  <c:v>0.33705357142857101</c:v>
                </c:pt>
                <c:pt idx="26">
                  <c:v>0.36711711711711487</c:v>
                </c:pt>
                <c:pt idx="27">
                  <c:v>0.40582959641255306</c:v>
                </c:pt>
                <c:pt idx="28">
                  <c:v>0.38235294117647128</c:v>
                </c:pt>
                <c:pt idx="29">
                  <c:v>0.38850574712643504</c:v>
                </c:pt>
                <c:pt idx="30">
                  <c:v>0.38716814159291868</c:v>
                </c:pt>
                <c:pt idx="31">
                  <c:v>0.38116591928250976</c:v>
                </c:pt>
                <c:pt idx="32">
                  <c:v>0.36343115124153025</c:v>
                </c:pt>
                <c:pt idx="33">
                  <c:v>0.34642032332563694</c:v>
                </c:pt>
                <c:pt idx="34">
                  <c:v>0.32671081677704045</c:v>
                </c:pt>
                <c:pt idx="35">
                  <c:v>0.28314606741572579</c:v>
                </c:pt>
                <c:pt idx="36">
                  <c:v>0.29295154185022043</c:v>
                </c:pt>
                <c:pt idx="37">
                  <c:v>0.27882599580712697</c:v>
                </c:pt>
                <c:pt idx="38">
                  <c:v>0.3320312499999975</c:v>
                </c:pt>
                <c:pt idx="39">
                  <c:v>0.35543278084714131</c:v>
                </c:pt>
                <c:pt idx="40">
                  <c:v>0.33888888888888763</c:v>
                </c:pt>
                <c:pt idx="41">
                  <c:v>0.34386617100371758</c:v>
                </c:pt>
                <c:pt idx="42">
                  <c:v>0.32612966601178811</c:v>
                </c:pt>
                <c:pt idx="43">
                  <c:v>0.34349593495934788</c:v>
                </c:pt>
                <c:pt idx="44">
                  <c:v>0.34821428571428104</c:v>
                </c:pt>
                <c:pt idx="45">
                  <c:v>0.36690647482014516</c:v>
                </c:pt>
                <c:pt idx="46">
                  <c:v>0.37305699481864618</c:v>
                </c:pt>
                <c:pt idx="47">
                  <c:v>0.34759358288769737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6A-E640-AE8D-2CF0CE6E6A2E}"/>
            </c:ext>
          </c:extLst>
        </c:ser>
        <c:ser>
          <c:idx val="5"/>
          <c:order val="5"/>
          <c:tx>
            <c:strRef>
              <c:f>'Energy mix (%) &amp; EF'!$G$1</c:f>
              <c:strCache>
                <c:ptCount val="1"/>
                <c:pt idx="0">
                  <c:v>Thermal (fossil fuel)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EF'!$G$2:$G$49</c:f>
              <c:numCache>
                <c:formatCode>0.00</c:formatCode>
                <c:ptCount val="48"/>
                <c:pt idx="0">
                  <c:v>5.9659090909089323E-2</c:v>
                </c:pt>
                <c:pt idx="1">
                  <c:v>2.3460410557184615E-2</c:v>
                </c:pt>
                <c:pt idx="2">
                  <c:v>1.796407185628936E-2</c:v>
                </c:pt>
                <c:pt idx="3">
                  <c:v>8.9552238805979505E-3</c:v>
                </c:pt>
                <c:pt idx="4">
                  <c:v>1.2012012012007309E-2</c:v>
                </c:pt>
                <c:pt idx="5">
                  <c:v>1.5384615384613999E-2</c:v>
                </c:pt>
                <c:pt idx="6">
                  <c:v>9.1743119266064609E-3</c:v>
                </c:pt>
                <c:pt idx="7">
                  <c:v>1.2307692307687487E-2</c:v>
                </c:pt>
                <c:pt idx="8">
                  <c:v>9.0634441087623155E-3</c:v>
                </c:pt>
                <c:pt idx="9">
                  <c:v>1.7595307917881876E-2</c:v>
                </c:pt>
                <c:pt idx="10">
                  <c:v>2.4258760107811431E-2</c:v>
                </c:pt>
                <c:pt idx="11">
                  <c:v>5.925925925925838E-2</c:v>
                </c:pt>
                <c:pt idx="12">
                  <c:v>6.5420560747659381E-2</c:v>
                </c:pt>
                <c:pt idx="13">
                  <c:v>7.5000000000001538E-2</c:v>
                </c:pt>
                <c:pt idx="14">
                  <c:v>0.11395348837209375</c:v>
                </c:pt>
                <c:pt idx="15">
                  <c:v>0.11264367816092052</c:v>
                </c:pt>
                <c:pt idx="16">
                  <c:v>0.10762331838565541</c:v>
                </c:pt>
                <c:pt idx="17">
                  <c:v>8.1318681318679684E-2</c:v>
                </c:pt>
                <c:pt idx="18">
                  <c:v>8.0962800875278101E-2</c:v>
                </c:pt>
                <c:pt idx="19">
                  <c:v>8.2969432314411229E-2</c:v>
                </c:pt>
                <c:pt idx="20">
                  <c:v>8.1497797356832852E-2</c:v>
                </c:pt>
                <c:pt idx="21">
                  <c:v>8.1140350877191153E-2</c:v>
                </c:pt>
                <c:pt idx="22">
                  <c:v>7.5630252100842385E-2</c:v>
                </c:pt>
                <c:pt idx="23">
                  <c:v>7.8828828828828967E-2</c:v>
                </c:pt>
                <c:pt idx="24">
                  <c:v>9.684684684684669E-2</c:v>
                </c:pt>
                <c:pt idx="25">
                  <c:v>0.13169642857142769</c:v>
                </c:pt>
                <c:pt idx="26">
                  <c:v>0.13288288288288241</c:v>
                </c:pt>
                <c:pt idx="27">
                  <c:v>0.13004484304933051</c:v>
                </c:pt>
                <c:pt idx="28">
                  <c:v>0.15610859728506521</c:v>
                </c:pt>
                <c:pt idx="29">
                  <c:v>0.15632183908046099</c:v>
                </c:pt>
                <c:pt idx="30">
                  <c:v>0.16592920353982216</c:v>
                </c:pt>
                <c:pt idx="31">
                  <c:v>0.17713004484305092</c:v>
                </c:pt>
                <c:pt idx="32">
                  <c:v>0.18058690744921416</c:v>
                </c:pt>
                <c:pt idx="33">
                  <c:v>0.20092378752886392</c:v>
                </c:pt>
                <c:pt idx="34">
                  <c:v>0.25607064017660069</c:v>
                </c:pt>
                <c:pt idx="35">
                  <c:v>0.28764044943820533</c:v>
                </c:pt>
                <c:pt idx="36">
                  <c:v>0.2973568281938323</c:v>
                </c:pt>
                <c:pt idx="37">
                  <c:v>0.32704402515723197</c:v>
                </c:pt>
                <c:pt idx="38">
                  <c:v>0.32226562500000139</c:v>
                </c:pt>
                <c:pt idx="39">
                  <c:v>0.31675874769797785</c:v>
                </c:pt>
                <c:pt idx="40">
                  <c:v>0.32037037037037081</c:v>
                </c:pt>
                <c:pt idx="41">
                  <c:v>0.32156133828996281</c:v>
                </c:pt>
                <c:pt idx="42">
                  <c:v>0.31041257367386832</c:v>
                </c:pt>
                <c:pt idx="43">
                  <c:v>0.27642276422764417</c:v>
                </c:pt>
                <c:pt idx="44">
                  <c:v>0.23214285714286076</c:v>
                </c:pt>
                <c:pt idx="45">
                  <c:v>0.17745803357313789</c:v>
                </c:pt>
                <c:pt idx="46">
                  <c:v>0.16580310880829568</c:v>
                </c:pt>
                <c:pt idx="47">
                  <c:v>0.16577540106951907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6A-E640-AE8D-2CF0CE6E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773167"/>
        <c:axId val="225737263"/>
      </c:areaChart>
      <c:catAx>
        <c:axId val="22577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of day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37263"/>
        <c:crosses val="autoZero"/>
        <c:auto val="1"/>
        <c:lblAlgn val="ctr"/>
        <c:lblOffset val="100"/>
        <c:noMultiLvlLbl val="0"/>
      </c:catAx>
      <c:valAx>
        <c:axId val="2257372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Mix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7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'Energy mix (%) &amp; EF'!$H$1</c:f>
              <c:strCache>
                <c:ptCount val="1"/>
                <c:pt idx="0">
                  <c:v>Average emissions factor (kgCO2/MWh)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'Energy mix (%) &amp; EF'!$A$2:$A$49</c:f>
              <c:numCache>
                <c:formatCode>General</c:formatCode>
                <c:ptCount val="4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</c:numCache>
            </c:numRef>
          </c:cat>
          <c:val>
            <c:numRef>
              <c:f>'Energy mix (%) &amp; EF'!$H$2:$H$49</c:f>
              <c:numCache>
                <c:formatCode>0.0</c:formatCode>
                <c:ptCount val="48"/>
                <c:pt idx="0">
                  <c:v>123.9583333333327</c:v>
                </c:pt>
                <c:pt idx="1">
                  <c:v>100.02606712284188</c:v>
                </c:pt>
                <c:pt idx="2">
                  <c:v>96.174318030607154</c:v>
                </c:pt>
                <c:pt idx="3">
                  <c:v>89.014925373135128</c:v>
                </c:pt>
                <c:pt idx="4">
                  <c:v>90.090090090087315</c:v>
                </c:pt>
                <c:pt idx="5">
                  <c:v>89.524786324785907</c:v>
                </c:pt>
                <c:pt idx="6">
                  <c:v>83.316343866803223</c:v>
                </c:pt>
                <c:pt idx="7">
                  <c:v>86.468376068373132</c:v>
                </c:pt>
                <c:pt idx="8">
                  <c:v>85.176233635449151</c:v>
                </c:pt>
                <c:pt idx="9">
                  <c:v>90.224828934502099</c:v>
                </c:pt>
                <c:pt idx="10">
                  <c:v>92.05750224617816</c:v>
                </c:pt>
                <c:pt idx="11">
                  <c:v>112.41700960219418</c:v>
                </c:pt>
                <c:pt idx="12">
                  <c:v>113.12564901349683</c:v>
                </c:pt>
                <c:pt idx="13">
                  <c:v>117.01515151515281</c:v>
                </c:pt>
                <c:pt idx="14">
                  <c:v>141.56589147286874</c:v>
                </c:pt>
                <c:pt idx="15">
                  <c:v>139.00383141762529</c:v>
                </c:pt>
                <c:pt idx="16">
                  <c:v>136.69157947185224</c:v>
                </c:pt>
                <c:pt idx="17">
                  <c:v>120.40048840048756</c:v>
                </c:pt>
                <c:pt idx="18">
                  <c:v>120.1701920739153</c:v>
                </c:pt>
                <c:pt idx="19">
                  <c:v>121.48471615720604</c:v>
                </c:pt>
                <c:pt idx="20">
                  <c:v>119.76994615761478</c:v>
                </c:pt>
                <c:pt idx="21">
                  <c:v>119.24463937621718</c:v>
                </c:pt>
                <c:pt idx="22">
                  <c:v>112.4323062558372</c:v>
                </c:pt>
                <c:pt idx="23">
                  <c:v>109.44444444444484</c:v>
                </c:pt>
                <c:pt idx="24">
                  <c:v>118.79379379379401</c:v>
                </c:pt>
                <c:pt idx="25">
                  <c:v>143.22420634920582</c:v>
                </c:pt>
                <c:pt idx="26">
                  <c:v>142.68268268268258</c:v>
                </c:pt>
                <c:pt idx="27">
                  <c:v>140.42351768809397</c:v>
                </c:pt>
                <c:pt idx="28">
                  <c:v>160.89492207139085</c:v>
                </c:pt>
                <c:pt idx="29">
                  <c:v>161.51213282247858</c:v>
                </c:pt>
                <c:pt idx="30">
                  <c:v>166.02261553588951</c:v>
                </c:pt>
                <c:pt idx="31">
                  <c:v>174.73343298455515</c:v>
                </c:pt>
                <c:pt idx="32">
                  <c:v>178.15901680461812</c:v>
                </c:pt>
                <c:pt idx="33">
                  <c:v>193.94919168590931</c:v>
                </c:pt>
                <c:pt idx="34">
                  <c:v>232.51900907530074</c:v>
                </c:pt>
                <c:pt idx="35">
                  <c:v>257.39325842696854</c:v>
                </c:pt>
                <c:pt idx="36">
                  <c:v>264.02349486049906</c:v>
                </c:pt>
                <c:pt idx="37">
                  <c:v>281.95201490798934</c:v>
                </c:pt>
                <c:pt idx="38">
                  <c:v>276.16753472222331</c:v>
                </c:pt>
                <c:pt idx="39">
                  <c:v>269.46183752813846</c:v>
                </c:pt>
                <c:pt idx="40">
                  <c:v>272.29629629629659</c:v>
                </c:pt>
                <c:pt idx="41">
                  <c:v>273.30855018587357</c:v>
                </c:pt>
                <c:pt idx="42">
                  <c:v>268.12922942588824</c:v>
                </c:pt>
                <c:pt idx="43">
                  <c:v>244.82384823848375</c:v>
                </c:pt>
                <c:pt idx="44">
                  <c:v>217.28174603174872</c:v>
                </c:pt>
                <c:pt idx="45">
                  <c:v>180.82600586197469</c:v>
                </c:pt>
                <c:pt idx="46">
                  <c:v>176.98906160046457</c:v>
                </c:pt>
                <c:pt idx="47">
                  <c:v>178.80570409982235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8946-B6DC-BD8E27D6C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928560"/>
        <c:axId val="720798400"/>
      </c:lineChart>
      <c:catAx>
        <c:axId val="7209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8400"/>
        <c:crosses val="autoZero"/>
        <c:auto val="1"/>
        <c:lblAlgn val="ctr"/>
        <c:lblOffset val="100"/>
        <c:noMultiLvlLbl val="0"/>
      </c:catAx>
      <c:valAx>
        <c:axId val="7207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54</xdr:row>
      <xdr:rowOff>184150</xdr:rowOff>
    </xdr:from>
    <xdr:to>
      <xdr:col>15</xdr:col>
      <xdr:colOff>546100</xdr:colOff>
      <xdr:row>91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217A8-6C1A-C58B-3318-E066B1BAD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7</xdr:row>
      <xdr:rowOff>101658</xdr:rowOff>
    </xdr:from>
    <xdr:to>
      <xdr:col>15</xdr:col>
      <xdr:colOff>392418</xdr:colOff>
      <xdr:row>30</xdr:row>
      <xdr:rowOff>117970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FF95E-F0AF-04A0-2FCB-235D63B03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6</xdr:row>
      <xdr:rowOff>72571</xdr:rowOff>
    </xdr:from>
    <xdr:to>
      <xdr:col>17</xdr:col>
      <xdr:colOff>359230</xdr:colOff>
      <xdr:row>33</xdr:row>
      <xdr:rowOff>9071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5E1DD-2242-7581-9E64-1FD621947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200478</xdr:colOff>
      <xdr:row>34</xdr:row>
      <xdr:rowOff>7256</xdr:rowOff>
    </xdr:from>
    <xdr:to>
      <xdr:col>17</xdr:col>
      <xdr:colOff>397328</xdr:colOff>
      <xdr:row>47</xdr:row>
      <xdr:rowOff>105228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13202-8600-F1DE-6509-99648FE4C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workbookViewId="0">
      <selection activeCell="J26" sqref="J26"/>
    </sheetView>
  </sheetViews>
  <sheetFormatPr baseColWidth="10" defaultRowHeight="16" x14ac:dyDescent="0.2"/>
  <cols>
    <col min="2" max="2" width="11" bestFit="1" customWidth="1"/>
    <col min="3" max="4" width="12.33203125" bestFit="1" customWidth="1"/>
    <col min="5" max="5" width="14.5" bestFit="1" customWidth="1"/>
    <col min="6" max="6" width="11.6640625" bestFit="1" customWidth="1"/>
    <col min="7" max="7" width="18.1640625" bestFit="1" customWidth="1"/>
    <col min="16" max="16" width="14.33203125" bestFit="1" customWidth="1"/>
  </cols>
  <sheetData>
    <row r="1" spans="1:19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19" x14ac:dyDescent="0.2">
      <c r="A2" s="1">
        <v>0.5</v>
      </c>
      <c r="B2" s="1">
        <v>0</v>
      </c>
      <c r="C2" s="1">
        <v>19.900497512438001</v>
      </c>
      <c r="D2" s="1">
        <v>716.41791044776096</v>
      </c>
      <c r="E2" s="1">
        <v>726.36815920397999</v>
      </c>
      <c r="F2" s="1">
        <v>1097.84411276948</v>
      </c>
      <c r="G2" s="1">
        <v>1167.49585406301</v>
      </c>
    </row>
    <row r="3" spans="1:19" x14ac:dyDescent="0.2">
      <c r="A3" s="1">
        <v>1</v>
      </c>
      <c r="B3" s="1">
        <v>0</v>
      </c>
      <c r="C3" s="1">
        <v>29.850746268657002</v>
      </c>
      <c r="D3" s="1">
        <v>723.05140961857398</v>
      </c>
      <c r="E3" s="1">
        <v>733.00165837479301</v>
      </c>
      <c r="F3" s="1">
        <v>1104.47761194029</v>
      </c>
      <c r="G3" s="1">
        <v>1131.01160862354</v>
      </c>
      <c r="H3" s="1"/>
      <c r="I3" s="1"/>
      <c r="K3" s="1"/>
      <c r="M3" s="1"/>
      <c r="O3" s="2"/>
      <c r="Q3" s="1"/>
      <c r="S3" s="1"/>
    </row>
    <row r="4" spans="1:19" x14ac:dyDescent="0.2">
      <c r="A4" s="1">
        <v>1.5</v>
      </c>
      <c r="B4" s="1">
        <v>0</v>
      </c>
      <c r="C4" s="1">
        <v>39.800995024875597</v>
      </c>
      <c r="D4" s="1">
        <v>719.73466003316696</v>
      </c>
      <c r="E4" s="1">
        <v>729.68490878938599</v>
      </c>
      <c r="F4" s="1">
        <v>1087.8938640132601</v>
      </c>
      <c r="G4" s="1">
        <v>1107.7943615257</v>
      </c>
      <c r="H4" s="1"/>
      <c r="I4" s="1"/>
      <c r="K4" s="1"/>
      <c r="M4" s="1"/>
      <c r="O4" s="2"/>
      <c r="Q4" s="1"/>
      <c r="S4" s="1"/>
    </row>
    <row r="5" spans="1:19" x14ac:dyDescent="0.2">
      <c r="A5" s="1">
        <v>2</v>
      </c>
      <c r="B5" s="1">
        <v>0</v>
      </c>
      <c r="C5" s="1">
        <v>56.384742951907299</v>
      </c>
      <c r="D5" s="1">
        <v>733.00165837479301</v>
      </c>
      <c r="E5" s="1">
        <v>739.63515754560501</v>
      </c>
      <c r="F5" s="1">
        <v>1101.16086235489</v>
      </c>
      <c r="G5" s="1">
        <v>1111.1111111111099</v>
      </c>
      <c r="H5" s="1"/>
      <c r="I5" s="1"/>
      <c r="K5" s="1"/>
      <c r="M5" s="1"/>
      <c r="O5" s="2"/>
      <c r="Q5" s="1"/>
      <c r="S5" s="1"/>
    </row>
    <row r="6" spans="1:19" x14ac:dyDescent="0.2">
      <c r="A6" s="1">
        <v>2.5</v>
      </c>
      <c r="B6" s="1">
        <v>0</v>
      </c>
      <c r="C6" s="1">
        <v>69.651741293532694</v>
      </c>
      <c r="D6" s="1">
        <v>733.00165837479301</v>
      </c>
      <c r="E6" s="1">
        <v>739.63515754560501</v>
      </c>
      <c r="F6" s="1">
        <v>1091.2106135986701</v>
      </c>
      <c r="G6" s="1">
        <v>1104.47761194029</v>
      </c>
      <c r="H6" s="1"/>
      <c r="I6" s="1"/>
      <c r="K6" s="1"/>
      <c r="M6" s="1"/>
      <c r="O6" s="2"/>
      <c r="Q6" s="1"/>
      <c r="S6" s="1"/>
    </row>
    <row r="7" spans="1:19" x14ac:dyDescent="0.2">
      <c r="A7" s="1">
        <v>3</v>
      </c>
      <c r="B7" s="1">
        <v>0</v>
      </c>
      <c r="C7" s="1">
        <v>76.285240464345407</v>
      </c>
      <c r="D7" s="1">
        <v>699.83416252073005</v>
      </c>
      <c r="E7" s="1">
        <v>709.78441127694805</v>
      </c>
      <c r="F7" s="1">
        <v>1061.35986733001</v>
      </c>
      <c r="G7" s="1">
        <v>1077.9436152570399</v>
      </c>
      <c r="H7" s="1"/>
      <c r="I7" s="1"/>
      <c r="K7" s="1"/>
      <c r="M7" s="1"/>
      <c r="O7" s="2"/>
      <c r="Q7" s="1"/>
      <c r="S7" s="1"/>
    </row>
    <row r="8" spans="1:19" x14ac:dyDescent="0.2">
      <c r="A8" s="1">
        <v>3.5</v>
      </c>
      <c r="B8" s="1">
        <v>0</v>
      </c>
      <c r="C8" s="1">
        <v>72.968490878938994</v>
      </c>
      <c r="D8" s="1">
        <v>686.567164179104</v>
      </c>
      <c r="E8" s="1">
        <v>699.83416252073005</v>
      </c>
      <c r="F8" s="1">
        <v>1074.62686567164</v>
      </c>
      <c r="G8" s="1">
        <v>1084.5771144278599</v>
      </c>
      <c r="H8" s="1"/>
      <c r="I8" s="1"/>
      <c r="K8" s="1"/>
      <c r="M8" s="1"/>
      <c r="O8" s="2"/>
      <c r="Q8" s="1"/>
      <c r="S8" s="1"/>
    </row>
    <row r="9" spans="1:19" x14ac:dyDescent="0.2">
      <c r="A9" s="1">
        <v>4</v>
      </c>
      <c r="B9" s="1">
        <v>0</v>
      </c>
      <c r="C9" s="1">
        <v>66.334991708126296</v>
      </c>
      <c r="D9" s="1">
        <v>683.250414593698</v>
      </c>
      <c r="E9" s="1">
        <v>696.51741293532302</v>
      </c>
      <c r="F9" s="1">
        <v>1064.67661691542</v>
      </c>
      <c r="G9" s="1">
        <v>1077.9436152570399</v>
      </c>
      <c r="H9" s="1"/>
      <c r="I9" s="1"/>
      <c r="K9" s="1"/>
      <c r="M9" s="1"/>
      <c r="O9" s="2"/>
      <c r="Q9" s="1"/>
      <c r="S9" s="1"/>
    </row>
    <row r="10" spans="1:19" x14ac:dyDescent="0.2">
      <c r="A10" s="1">
        <v>4.5</v>
      </c>
      <c r="B10" s="1">
        <v>0</v>
      </c>
      <c r="C10" s="1">
        <v>72.968490878938994</v>
      </c>
      <c r="D10" s="1">
        <v>709.78441127694805</v>
      </c>
      <c r="E10" s="1">
        <v>719.73466003316696</v>
      </c>
      <c r="F10" s="1">
        <v>1087.8938640132601</v>
      </c>
      <c r="G10" s="1">
        <v>1097.84411276948</v>
      </c>
      <c r="H10" s="1"/>
      <c r="I10" s="1"/>
      <c r="K10" s="1"/>
      <c r="M10" s="1"/>
      <c r="O10" s="2"/>
      <c r="Q10" s="1"/>
      <c r="S10" s="1"/>
    </row>
    <row r="11" spans="1:19" x14ac:dyDescent="0.2">
      <c r="A11" s="1">
        <v>5</v>
      </c>
      <c r="B11" s="1">
        <v>0</v>
      </c>
      <c r="C11" s="1">
        <v>86.235489220564403</v>
      </c>
      <c r="D11" s="1">
        <v>733.00165837479301</v>
      </c>
      <c r="E11" s="1">
        <v>742.95190713101101</v>
      </c>
      <c r="F11" s="1">
        <v>1111.1111111111099</v>
      </c>
      <c r="G11" s="1">
        <v>1131.01160862354</v>
      </c>
      <c r="H11" s="1"/>
      <c r="I11" s="1"/>
      <c r="K11" s="1"/>
      <c r="M11" s="1"/>
      <c r="O11" s="2"/>
      <c r="Q11" s="1"/>
      <c r="S11" s="1"/>
    </row>
    <row r="12" spans="1:19" x14ac:dyDescent="0.2">
      <c r="A12" s="1">
        <v>5.5</v>
      </c>
      <c r="B12" s="1">
        <v>0</v>
      </c>
      <c r="C12" s="1">
        <v>89.552238805970305</v>
      </c>
      <c r="D12" s="1">
        <v>766.16915422885597</v>
      </c>
      <c r="E12" s="1">
        <v>792.70315091210603</v>
      </c>
      <c r="F12" s="1">
        <v>1200.66334991708</v>
      </c>
      <c r="G12" s="1">
        <v>1230.5140961857301</v>
      </c>
      <c r="H12" s="1"/>
      <c r="I12" s="1"/>
      <c r="K12" s="1"/>
      <c r="M12" s="1"/>
      <c r="O12" s="2"/>
      <c r="Q12" s="1"/>
      <c r="S12" s="1"/>
    </row>
    <row r="13" spans="1:19" x14ac:dyDescent="0.2">
      <c r="A13" s="1">
        <v>6</v>
      </c>
      <c r="B13" s="1">
        <v>0</v>
      </c>
      <c r="C13" s="1">
        <v>106.135986733002</v>
      </c>
      <c r="D13" s="1">
        <v>796.01990049751203</v>
      </c>
      <c r="E13" s="1">
        <v>825.87064676616899</v>
      </c>
      <c r="F13" s="1">
        <v>1263.6815920398001</v>
      </c>
      <c r="G13" s="1">
        <v>1343.28358208955</v>
      </c>
      <c r="H13" s="1"/>
      <c r="I13" s="1"/>
      <c r="K13" s="1"/>
      <c r="M13" s="1"/>
      <c r="O13" s="2"/>
      <c r="Q13" s="1"/>
      <c r="S13" s="1"/>
    </row>
    <row r="14" spans="1:19" x14ac:dyDescent="0.2">
      <c r="A14" s="1">
        <v>6.5</v>
      </c>
      <c r="B14" s="1">
        <v>0</v>
      </c>
      <c r="C14" s="1">
        <v>145.93698175787699</v>
      </c>
      <c r="D14" s="1">
        <v>835.82089552238801</v>
      </c>
      <c r="E14" s="1">
        <v>865.67164179104498</v>
      </c>
      <c r="F14" s="1">
        <v>1326.6998341625199</v>
      </c>
      <c r="G14" s="1">
        <v>1419.56882255389</v>
      </c>
      <c r="H14" s="1"/>
      <c r="I14" s="1"/>
      <c r="K14" s="1"/>
      <c r="M14" s="1"/>
      <c r="O14" s="2"/>
      <c r="Q14" s="1"/>
      <c r="S14" s="1"/>
    </row>
    <row r="15" spans="1:19" x14ac:dyDescent="0.2">
      <c r="A15" s="1">
        <v>7</v>
      </c>
      <c r="B15" s="1">
        <v>0</v>
      </c>
      <c r="C15" s="1">
        <v>169.15422885572099</v>
      </c>
      <c r="D15" s="1">
        <v>845.77114427860704</v>
      </c>
      <c r="E15" s="1">
        <v>875.621890547264</v>
      </c>
      <c r="F15" s="1">
        <v>1349.91708126036</v>
      </c>
      <c r="G15" s="1">
        <v>1459.3698175787699</v>
      </c>
      <c r="H15" s="1"/>
      <c r="I15" s="1"/>
      <c r="K15" s="1"/>
      <c r="M15" s="1"/>
      <c r="O15" s="2"/>
      <c r="Q15" s="1"/>
      <c r="S15" s="1"/>
    </row>
    <row r="16" spans="1:19" x14ac:dyDescent="0.2">
      <c r="A16" s="1">
        <v>7.5</v>
      </c>
      <c r="B16" s="1">
        <v>3.31674958540634</v>
      </c>
      <c r="C16" s="1">
        <v>172.47097844112699</v>
      </c>
      <c r="D16" s="1">
        <v>796.01990049751203</v>
      </c>
      <c r="E16" s="1">
        <v>805.97014925373105</v>
      </c>
      <c r="F16" s="1">
        <v>1263.6815920398001</v>
      </c>
      <c r="G16" s="1">
        <v>1426.2023217247099</v>
      </c>
      <c r="H16" s="1"/>
      <c r="I16" s="1"/>
      <c r="K16" s="1"/>
      <c r="M16" s="1"/>
      <c r="O16" s="2"/>
      <c r="Q16" s="1"/>
      <c r="S16" s="1"/>
    </row>
    <row r="17" spans="1:19" x14ac:dyDescent="0.2">
      <c r="A17" s="1">
        <v>8</v>
      </c>
      <c r="B17" s="1">
        <v>3.31674958540634</v>
      </c>
      <c r="C17" s="1">
        <v>192.37147595356501</v>
      </c>
      <c r="D17" s="1">
        <v>805.97014925373105</v>
      </c>
      <c r="E17" s="1">
        <v>822.55389718076299</v>
      </c>
      <c r="F17" s="1">
        <v>1280.26533996683</v>
      </c>
      <c r="G17" s="1">
        <v>1442.78606965174</v>
      </c>
      <c r="H17" s="1"/>
      <c r="I17" s="1"/>
      <c r="K17" s="1"/>
      <c r="M17" s="1"/>
      <c r="O17" s="2"/>
      <c r="Q17" s="1"/>
      <c r="S17" s="1"/>
    </row>
    <row r="18" spans="1:19" x14ac:dyDescent="0.2">
      <c r="A18" s="1">
        <v>8.5</v>
      </c>
      <c r="B18" s="1">
        <v>6.63349917081268</v>
      </c>
      <c r="C18" s="1">
        <v>228.855721393035</v>
      </c>
      <c r="D18" s="1">
        <v>872.30514096185698</v>
      </c>
      <c r="E18" s="1">
        <v>892.20563847429503</v>
      </c>
      <c r="F18" s="1">
        <v>1320.0663349916999</v>
      </c>
      <c r="G18" s="1">
        <v>1479.27031509121</v>
      </c>
      <c r="H18" s="1"/>
      <c r="I18" s="1"/>
      <c r="K18" s="1"/>
      <c r="M18" s="1"/>
      <c r="O18" s="2"/>
      <c r="Q18" s="1"/>
      <c r="S18" s="1"/>
    </row>
    <row r="19" spans="1:19" x14ac:dyDescent="0.2">
      <c r="A19" s="1">
        <v>9</v>
      </c>
      <c r="B19" s="1">
        <v>16.583747927031698</v>
      </c>
      <c r="C19" s="1">
        <v>248.756218905472</v>
      </c>
      <c r="D19" s="1">
        <v>935.32338308457702</v>
      </c>
      <c r="E19" s="1">
        <v>958.54063018242095</v>
      </c>
      <c r="F19" s="1">
        <v>1386.40132669983</v>
      </c>
      <c r="G19" s="1">
        <v>1509.1210613598601</v>
      </c>
      <c r="H19" s="1"/>
      <c r="I19" s="1"/>
      <c r="K19" s="1"/>
      <c r="M19" s="1"/>
      <c r="O19" s="2"/>
      <c r="Q19" s="1"/>
      <c r="S19" s="1"/>
    </row>
    <row r="20" spans="1:19" x14ac:dyDescent="0.2">
      <c r="A20" s="1">
        <v>9.5</v>
      </c>
      <c r="B20" s="1">
        <v>13.2669983416253</v>
      </c>
      <c r="C20" s="1">
        <v>248.756218905472</v>
      </c>
      <c r="D20" s="1">
        <v>938.64013266998302</v>
      </c>
      <c r="E20" s="1">
        <v>968.49087893863998</v>
      </c>
      <c r="F20" s="1">
        <v>1393.0348258706399</v>
      </c>
      <c r="G20" s="1">
        <v>1515.75456053068</v>
      </c>
      <c r="H20" s="1"/>
      <c r="I20" s="1"/>
      <c r="K20" s="1"/>
      <c r="M20" s="1"/>
      <c r="O20" s="2"/>
      <c r="Q20" s="1"/>
      <c r="S20" s="1"/>
    </row>
    <row r="21" spans="1:19" x14ac:dyDescent="0.2">
      <c r="A21" s="1">
        <v>10</v>
      </c>
      <c r="B21" s="1">
        <v>16.583747927031698</v>
      </c>
      <c r="C21" s="1">
        <v>255.38971807628499</v>
      </c>
      <c r="D21" s="1">
        <v>945.27363184079604</v>
      </c>
      <c r="E21" s="1">
        <v>985.07462686567101</v>
      </c>
      <c r="F21" s="1">
        <v>1393.0348258706399</v>
      </c>
      <c r="G21" s="1">
        <v>1519.07131011608</v>
      </c>
      <c r="H21" s="1"/>
      <c r="I21" s="1"/>
      <c r="K21" s="1"/>
      <c r="M21" s="1"/>
      <c r="O21" s="2"/>
      <c r="Q21" s="1"/>
      <c r="S21" s="1"/>
    </row>
    <row r="22" spans="1:19" x14ac:dyDescent="0.2">
      <c r="A22" s="1">
        <v>10.5</v>
      </c>
      <c r="B22" s="1">
        <v>29.850746268657002</v>
      </c>
      <c r="C22" s="1">
        <v>268.65671641790999</v>
      </c>
      <c r="D22" s="1">
        <v>945.27363184079604</v>
      </c>
      <c r="E22" s="1">
        <v>991.70812603648403</v>
      </c>
      <c r="F22" s="1">
        <v>1383.08457711442</v>
      </c>
      <c r="G22" s="1">
        <v>1505.8043117744601</v>
      </c>
      <c r="H22" s="1"/>
      <c r="I22" s="1"/>
      <c r="K22" s="1"/>
      <c r="M22" s="1"/>
      <c r="O22" s="2"/>
      <c r="Q22" s="1"/>
      <c r="S22" s="1"/>
    </row>
    <row r="23" spans="1:19" x14ac:dyDescent="0.2">
      <c r="A23" s="1">
        <v>11</v>
      </c>
      <c r="B23" s="1">
        <v>19.900497512438001</v>
      </c>
      <c r="C23" s="1">
        <v>238.805970149253</v>
      </c>
      <c r="D23" s="1">
        <v>915.42288557213897</v>
      </c>
      <c r="E23" s="1">
        <v>955.22388059701495</v>
      </c>
      <c r="F23" s="1">
        <v>1389.7180762852399</v>
      </c>
      <c r="G23" s="1">
        <v>1512.43781094527</v>
      </c>
      <c r="H23" s="1"/>
      <c r="I23" s="1"/>
      <c r="K23" s="1"/>
      <c r="M23" s="1"/>
      <c r="O23" s="2"/>
      <c r="Q23" s="1"/>
      <c r="S23" s="1"/>
    </row>
    <row r="24" spans="1:19" x14ac:dyDescent="0.2">
      <c r="A24" s="1">
        <v>11.5</v>
      </c>
      <c r="B24" s="1">
        <v>43.117744610281903</v>
      </c>
      <c r="C24" s="1">
        <v>258.70646766169102</v>
      </c>
      <c r="D24" s="1">
        <v>932.00663349917102</v>
      </c>
      <c r="E24" s="1">
        <v>991.70812603648403</v>
      </c>
      <c r="F24" s="1">
        <v>1459.3698175787699</v>
      </c>
      <c r="G24" s="1">
        <v>1578.7728026534</v>
      </c>
      <c r="H24" s="1"/>
      <c r="I24" s="1"/>
      <c r="K24" s="1"/>
      <c r="M24" s="1"/>
      <c r="O24" s="2"/>
      <c r="Q24" s="1"/>
      <c r="S24" s="1"/>
    </row>
    <row r="25" spans="1:19" x14ac:dyDescent="0.2">
      <c r="A25" s="1">
        <v>12</v>
      </c>
      <c r="B25" s="1">
        <v>13.2669983416253</v>
      </c>
      <c r="C25" s="1">
        <v>218.905472636816</v>
      </c>
      <c r="D25" s="1">
        <v>789.38640132670002</v>
      </c>
      <c r="E25" s="1">
        <v>852.40464344941995</v>
      </c>
      <c r="F25" s="1">
        <v>1356.5505804311699</v>
      </c>
      <c r="G25" s="1">
        <v>1472.6368159203901</v>
      </c>
      <c r="H25" s="1"/>
      <c r="I25" s="1"/>
      <c r="K25" s="1"/>
      <c r="M25" s="1"/>
      <c r="O25" s="2"/>
      <c r="Q25" s="1"/>
      <c r="S25" s="1"/>
    </row>
    <row r="26" spans="1:19" x14ac:dyDescent="0.2">
      <c r="A26" s="1">
        <v>12.5</v>
      </c>
      <c r="B26" s="1">
        <v>19.900497512438001</v>
      </c>
      <c r="C26" s="1">
        <v>215.588723051409</v>
      </c>
      <c r="D26" s="1">
        <v>746.26865671641804</v>
      </c>
      <c r="E26" s="1">
        <v>805.97014925373105</v>
      </c>
      <c r="F26" s="1">
        <v>1330.0165837479201</v>
      </c>
      <c r="G26" s="1">
        <v>1472.6368159203901</v>
      </c>
      <c r="H26" s="1"/>
      <c r="K26" s="1"/>
      <c r="M26" s="1"/>
      <c r="O26" s="2"/>
      <c r="Q26" s="1"/>
      <c r="S26" s="1"/>
    </row>
    <row r="27" spans="1:19" x14ac:dyDescent="0.2">
      <c r="A27" s="1">
        <v>13</v>
      </c>
      <c r="B27" s="1">
        <v>23.2172470978443</v>
      </c>
      <c r="C27" s="1">
        <v>192.37147595356501</v>
      </c>
      <c r="D27" s="1">
        <v>719.73466003316696</v>
      </c>
      <c r="E27" s="1">
        <v>789.38640132670002</v>
      </c>
      <c r="F27" s="1">
        <v>1290.2155887230499</v>
      </c>
      <c r="G27" s="1">
        <v>1485.90381426202</v>
      </c>
      <c r="H27" s="1"/>
      <c r="K27" s="1"/>
      <c r="M27" s="1"/>
      <c r="O27" s="2"/>
      <c r="Q27" s="1"/>
      <c r="S27" s="1"/>
    </row>
    <row r="28" spans="1:19" x14ac:dyDescent="0.2">
      <c r="A28" s="1">
        <v>13.5</v>
      </c>
      <c r="B28" s="1">
        <v>39.800995024875597</v>
      </c>
      <c r="C28" s="1">
        <v>175.78772802653401</v>
      </c>
      <c r="D28" s="1">
        <v>683.250414593698</v>
      </c>
      <c r="E28" s="1">
        <v>736.31840796019901</v>
      </c>
      <c r="F28" s="1">
        <v>1276.94859038142</v>
      </c>
      <c r="G28" s="1">
        <v>1472.6368159203901</v>
      </c>
      <c r="H28" s="1"/>
      <c r="K28" s="1"/>
      <c r="M28" s="1"/>
      <c r="O28" s="2"/>
      <c r="Q28" s="1"/>
      <c r="S28" s="1"/>
    </row>
    <row r="29" spans="1:19" x14ac:dyDescent="0.2">
      <c r="A29" s="1">
        <v>14</v>
      </c>
      <c r="B29" s="1">
        <v>29.850746268657002</v>
      </c>
      <c r="C29" s="1">
        <v>132.66998341625199</v>
      </c>
      <c r="D29" s="1">
        <v>640.13266998341601</v>
      </c>
      <c r="E29" s="1">
        <v>686.567164179104</v>
      </c>
      <c r="F29" s="1">
        <v>1286.8988391376399</v>
      </c>
      <c r="G29" s="1">
        <v>1479.27031509121</v>
      </c>
      <c r="H29" s="1"/>
      <c r="K29" s="1"/>
      <c r="M29" s="1"/>
      <c r="O29" s="2"/>
      <c r="Q29" s="1"/>
      <c r="S29" s="1"/>
    </row>
    <row r="30" spans="1:19" x14ac:dyDescent="0.2">
      <c r="A30" s="1">
        <v>14.5</v>
      </c>
      <c r="B30" s="1">
        <v>36.484245439469703</v>
      </c>
      <c r="C30" s="1">
        <v>119.402985074627</v>
      </c>
      <c r="D30" s="1">
        <v>640.13266998341601</v>
      </c>
      <c r="E30" s="1">
        <v>676.616915422886</v>
      </c>
      <c r="F30" s="1">
        <v>1237.14759535655</v>
      </c>
      <c r="G30" s="1">
        <v>1466.0033167495801</v>
      </c>
      <c r="H30" s="1"/>
      <c r="K30" s="1"/>
      <c r="M30" s="1"/>
      <c r="O30" s="2"/>
      <c r="Q30" s="1"/>
      <c r="S30" s="1"/>
    </row>
    <row r="31" spans="1:19" x14ac:dyDescent="0.2">
      <c r="A31" s="1">
        <v>15</v>
      </c>
      <c r="B31" s="1">
        <v>26.533996683250699</v>
      </c>
      <c r="C31" s="1">
        <v>106.135986733002</v>
      </c>
      <c r="D31" s="1">
        <v>623.54892205638498</v>
      </c>
      <c r="E31" s="1">
        <v>656.71641791044794</v>
      </c>
      <c r="F31" s="1">
        <v>1217.2470978441099</v>
      </c>
      <c r="G31" s="1">
        <v>1442.78606965174</v>
      </c>
      <c r="H31" s="1"/>
      <c r="K31" s="1"/>
      <c r="M31" s="1"/>
      <c r="O31" s="2"/>
      <c r="Q31" s="1"/>
      <c r="S31" s="1"/>
    </row>
    <row r="32" spans="1:19" x14ac:dyDescent="0.2">
      <c r="A32" s="1">
        <v>15.5</v>
      </c>
      <c r="B32" s="1">
        <v>26.533996683250699</v>
      </c>
      <c r="C32" s="1">
        <v>92.868988391376604</v>
      </c>
      <c r="D32" s="1">
        <v>603.64842454394704</v>
      </c>
      <c r="E32" s="1">
        <v>669.98341625207297</v>
      </c>
      <c r="F32" s="1">
        <v>1250.4145936981699</v>
      </c>
      <c r="G32" s="1">
        <v>1499.1708126036399</v>
      </c>
      <c r="H32" s="1"/>
      <c r="K32" s="1"/>
      <c r="M32" s="1"/>
      <c r="O32" s="2"/>
      <c r="Q32" s="1"/>
      <c r="S32" s="1"/>
    </row>
    <row r="33" spans="1:19" x14ac:dyDescent="0.2">
      <c r="A33" s="1">
        <v>16</v>
      </c>
      <c r="B33" s="1">
        <v>19.900497512438001</v>
      </c>
      <c r="C33" s="1">
        <v>76.285240464345407</v>
      </c>
      <c r="D33" s="1">
        <v>587.06467661691499</v>
      </c>
      <c r="E33" s="1">
        <v>653.39966832504103</v>
      </c>
      <c r="F33" s="1">
        <v>1217.2470978441099</v>
      </c>
      <c r="G33" s="1">
        <v>1479.27031509121</v>
      </c>
      <c r="H33" s="1"/>
      <c r="K33" s="1"/>
      <c r="M33" s="1"/>
      <c r="O33" s="2"/>
      <c r="Q33" s="1"/>
      <c r="S33" s="1"/>
    </row>
    <row r="34" spans="1:19" x14ac:dyDescent="0.2">
      <c r="A34" s="1">
        <v>16.5</v>
      </c>
      <c r="B34" s="1">
        <v>13.2669983416253</v>
      </c>
      <c r="C34" s="1">
        <v>72.968490878938994</v>
      </c>
      <c r="D34" s="1">
        <v>590.38142620232202</v>
      </c>
      <c r="E34" s="1">
        <v>669.98341625207297</v>
      </c>
      <c r="F34" s="1">
        <v>1203.98009950248</v>
      </c>
      <c r="G34" s="1">
        <v>1469.3200663349901</v>
      </c>
      <c r="H34" s="1"/>
      <c r="K34" s="1"/>
      <c r="M34" s="1"/>
      <c r="O34" s="2"/>
      <c r="Q34" s="1"/>
      <c r="S34" s="1"/>
    </row>
    <row r="35" spans="1:19" x14ac:dyDescent="0.2">
      <c r="A35" s="1">
        <v>17</v>
      </c>
      <c r="B35" s="1">
        <v>13.2669983416253</v>
      </c>
      <c r="C35" s="1">
        <v>53.067993366501</v>
      </c>
      <c r="D35" s="1">
        <v>570.48092868988397</v>
      </c>
      <c r="E35" s="1">
        <v>650.08291873963503</v>
      </c>
      <c r="F35" s="1">
        <v>1147.5953565505799</v>
      </c>
      <c r="G35" s="1">
        <v>1436.1525704809201</v>
      </c>
      <c r="H35" s="1"/>
      <c r="K35" s="1"/>
      <c r="M35" s="1"/>
      <c r="O35" s="2"/>
      <c r="Q35" s="1"/>
      <c r="S35" s="1"/>
    </row>
    <row r="36" spans="1:19" x14ac:dyDescent="0.2">
      <c r="A36" s="1">
        <v>17.5</v>
      </c>
      <c r="B36" s="1">
        <v>6.63349917081268</v>
      </c>
      <c r="C36" s="1">
        <v>39.800995024875597</v>
      </c>
      <c r="D36" s="1">
        <v>567.16417910447694</v>
      </c>
      <c r="E36" s="1">
        <v>626.86567164179098</v>
      </c>
      <c r="F36" s="1">
        <v>1117.7446102819199</v>
      </c>
      <c r="G36" s="1">
        <v>1502.4875621890501</v>
      </c>
      <c r="H36" s="1"/>
      <c r="K36" s="1"/>
      <c r="M36" s="1"/>
      <c r="O36" s="2"/>
      <c r="Q36" s="1"/>
      <c r="S36" s="1"/>
    </row>
    <row r="37" spans="1:19" x14ac:dyDescent="0.2">
      <c r="A37" s="1">
        <v>18</v>
      </c>
      <c r="B37" s="1">
        <v>0</v>
      </c>
      <c r="C37" s="1">
        <v>36.484245439469703</v>
      </c>
      <c r="D37" s="1">
        <v>577.11442786069597</v>
      </c>
      <c r="E37" s="1">
        <v>633.49917081260401</v>
      </c>
      <c r="F37" s="1">
        <v>1051.4096185737901</v>
      </c>
      <c r="G37" s="1">
        <v>1475.9535655058</v>
      </c>
      <c r="H37" s="1"/>
      <c r="K37" s="1"/>
      <c r="M37" s="1"/>
      <c r="O37" s="2"/>
      <c r="Q37" s="1"/>
      <c r="S37" s="1"/>
    </row>
    <row r="38" spans="1:19" x14ac:dyDescent="0.2">
      <c r="A38" s="1">
        <v>18.5</v>
      </c>
      <c r="B38" s="1">
        <v>0</v>
      </c>
      <c r="C38" s="1">
        <v>33.167495854063397</v>
      </c>
      <c r="D38" s="1">
        <v>580.43117744610299</v>
      </c>
      <c r="E38" s="1">
        <v>616.91542288557196</v>
      </c>
      <c r="F38" s="1">
        <v>1058.0431177446101</v>
      </c>
      <c r="G38" s="1">
        <v>1505.8043117744601</v>
      </c>
      <c r="H38" s="1"/>
      <c r="K38" s="1"/>
      <c r="M38" s="1"/>
      <c r="O38" s="2"/>
      <c r="Q38" s="1"/>
      <c r="S38" s="1"/>
    </row>
    <row r="39" spans="1:19" x14ac:dyDescent="0.2">
      <c r="A39" s="1">
        <v>19</v>
      </c>
      <c r="B39" s="1">
        <v>0</v>
      </c>
      <c r="C39" s="1">
        <v>43.117744610281903</v>
      </c>
      <c r="D39" s="1">
        <v>577.11442786069597</v>
      </c>
      <c r="E39" s="1">
        <v>623.54892205638498</v>
      </c>
      <c r="F39" s="1">
        <v>1064.67661691542</v>
      </c>
      <c r="G39" s="1">
        <v>1582.0895522388</v>
      </c>
      <c r="H39" s="1"/>
      <c r="K39" s="1"/>
      <c r="M39" s="1"/>
      <c r="O39" s="2"/>
      <c r="Q39" s="1"/>
      <c r="S39" s="1"/>
    </row>
    <row r="40" spans="1:19" x14ac:dyDescent="0.2">
      <c r="A40" s="1">
        <v>19.5</v>
      </c>
      <c r="B40" s="1">
        <v>0</v>
      </c>
      <c r="C40" s="1">
        <v>33.167495854063397</v>
      </c>
      <c r="D40" s="1">
        <v>577.11442786069597</v>
      </c>
      <c r="E40" s="1">
        <v>587.06467661691499</v>
      </c>
      <c r="F40" s="1">
        <v>1150.9121061359799</v>
      </c>
      <c r="G40" s="1">
        <v>1698.1757877280199</v>
      </c>
      <c r="H40" s="1"/>
      <c r="K40" s="1"/>
      <c r="M40" s="1"/>
      <c r="O40" s="2"/>
      <c r="Q40" s="1"/>
      <c r="S40" s="1"/>
    </row>
    <row r="41" spans="1:19" x14ac:dyDescent="0.2">
      <c r="A41" s="1">
        <v>20</v>
      </c>
      <c r="B41" s="1">
        <v>0</v>
      </c>
      <c r="C41" s="1">
        <v>33.167495854063397</v>
      </c>
      <c r="D41" s="1">
        <v>573.79767827528997</v>
      </c>
      <c r="E41" s="1">
        <v>590.38142620232202</v>
      </c>
      <c r="F41" s="1">
        <v>1230.5140961857301</v>
      </c>
      <c r="G41" s="1">
        <v>1800.9950248756199</v>
      </c>
      <c r="H41" s="1"/>
      <c r="K41" s="1"/>
      <c r="M41" s="1"/>
      <c r="O41" s="2"/>
      <c r="Q41" s="1"/>
      <c r="S41" s="1"/>
    </row>
    <row r="42" spans="1:19" x14ac:dyDescent="0.2">
      <c r="A42" s="1">
        <v>20.5</v>
      </c>
      <c r="B42" s="1">
        <v>0</v>
      </c>
      <c r="C42" s="1">
        <v>26.533996683250699</v>
      </c>
      <c r="D42" s="1">
        <v>567.16417910447694</v>
      </c>
      <c r="E42" s="1">
        <v>610.28192371475996</v>
      </c>
      <c r="F42" s="1">
        <v>1217.2470978441099</v>
      </c>
      <c r="G42" s="1">
        <v>1791.0447761194</v>
      </c>
      <c r="H42" s="1"/>
      <c r="K42" s="1"/>
      <c r="M42" s="1"/>
      <c r="O42" s="2"/>
      <c r="Q42" s="1"/>
      <c r="S42" s="1"/>
    </row>
    <row r="43" spans="1:19" x14ac:dyDescent="0.2">
      <c r="A43" s="1">
        <v>21</v>
      </c>
      <c r="B43" s="1">
        <v>0</v>
      </c>
      <c r="C43" s="1">
        <v>23.2172470978443</v>
      </c>
      <c r="D43" s="1">
        <v>563.84742951907106</v>
      </c>
      <c r="E43" s="1">
        <v>597.01492537313402</v>
      </c>
      <c r="F43" s="1">
        <v>1210.6135986733</v>
      </c>
      <c r="G43" s="1">
        <v>1784.4112769485901</v>
      </c>
      <c r="H43" s="1"/>
      <c r="K43" s="1"/>
      <c r="M43" s="1"/>
      <c r="O43" s="2"/>
      <c r="Q43" s="1"/>
      <c r="S43" s="1"/>
    </row>
    <row r="44" spans="1:19" x14ac:dyDescent="0.2">
      <c r="A44" s="1">
        <v>21.5</v>
      </c>
      <c r="B44" s="1">
        <v>0</v>
      </c>
      <c r="C44" s="1">
        <v>19.900497512438001</v>
      </c>
      <c r="D44" s="1">
        <v>567.16417910447694</v>
      </c>
      <c r="E44" s="1">
        <v>613.59867330016596</v>
      </c>
      <c r="F44" s="1">
        <v>1164.1791044776101</v>
      </c>
      <c r="G44" s="1">
        <v>1688.2255389718</v>
      </c>
      <c r="H44" s="1"/>
      <c r="K44" s="1"/>
      <c r="M44" s="1"/>
      <c r="O44" s="2"/>
      <c r="Q44" s="1"/>
      <c r="S44" s="1"/>
    </row>
    <row r="45" spans="1:19" x14ac:dyDescent="0.2">
      <c r="A45" s="1">
        <v>22</v>
      </c>
      <c r="B45" s="1">
        <v>0</v>
      </c>
      <c r="C45" s="1">
        <v>26.533996683250699</v>
      </c>
      <c r="D45" s="1">
        <v>570.48092868988397</v>
      </c>
      <c r="E45" s="1">
        <v>620.23217247097796</v>
      </c>
      <c r="F45" s="1">
        <v>1180.7628524046399</v>
      </c>
      <c r="G45" s="1">
        <v>1631.8407960198999</v>
      </c>
      <c r="H45" s="1"/>
      <c r="K45" s="1"/>
      <c r="M45" s="1"/>
      <c r="O45" s="2"/>
      <c r="Q45" s="1"/>
      <c r="S45" s="1"/>
    </row>
    <row r="46" spans="1:19" x14ac:dyDescent="0.2">
      <c r="A46" s="1">
        <v>22.5</v>
      </c>
      <c r="B46" s="1">
        <v>0</v>
      </c>
      <c r="C46" s="1">
        <v>26.533996683250699</v>
      </c>
      <c r="D46" s="1">
        <v>570.48092868988397</v>
      </c>
      <c r="E46" s="1">
        <v>623.54892205638498</v>
      </c>
      <c r="F46" s="1">
        <v>1140.96185737976</v>
      </c>
      <c r="G46" s="1">
        <v>1485.90381426202</v>
      </c>
      <c r="H46" s="1"/>
      <c r="K46" s="1"/>
      <c r="M46" s="1"/>
      <c r="O46" s="2"/>
      <c r="Q46" s="1"/>
      <c r="S46" s="1"/>
    </row>
    <row r="47" spans="1:19" x14ac:dyDescent="0.2">
      <c r="A47" s="1">
        <v>23</v>
      </c>
      <c r="B47" s="1">
        <v>0</v>
      </c>
      <c r="C47" s="1">
        <v>29.850746268657002</v>
      </c>
      <c r="D47" s="1">
        <v>567.16417910447694</v>
      </c>
      <c r="E47" s="1">
        <v>630.18242122719698</v>
      </c>
      <c r="F47" s="1">
        <v>1137.64510779436</v>
      </c>
      <c r="G47" s="1">
        <v>1383.08457711442</v>
      </c>
      <c r="H47" s="1"/>
      <c r="K47" s="1"/>
      <c r="M47" s="1"/>
      <c r="O47" s="2"/>
      <c r="Q47" s="1"/>
      <c r="S47" s="1"/>
    </row>
    <row r="48" spans="1:19" x14ac:dyDescent="0.2">
      <c r="A48" s="1">
        <v>23.5</v>
      </c>
      <c r="B48" s="1">
        <v>0</v>
      </c>
      <c r="C48" s="1">
        <v>36.484245439469703</v>
      </c>
      <c r="D48" s="1">
        <v>577.11442786069597</v>
      </c>
      <c r="E48" s="1">
        <v>590.38142620232202</v>
      </c>
      <c r="F48" s="1">
        <v>1067.99336650082</v>
      </c>
      <c r="G48" s="1">
        <v>1280.26533996683</v>
      </c>
      <c r="H48" s="1"/>
      <c r="K48" s="1"/>
      <c r="M48" s="1"/>
      <c r="O48" s="2"/>
      <c r="Q48" s="1"/>
      <c r="S48" s="1"/>
    </row>
    <row r="49" spans="1:19" x14ac:dyDescent="0.2">
      <c r="A49" s="1">
        <v>24</v>
      </c>
      <c r="B49" s="1">
        <v>0</v>
      </c>
      <c r="C49" s="1">
        <v>49.751243781094601</v>
      </c>
      <c r="D49" s="1">
        <v>590.38142620232202</v>
      </c>
      <c r="E49" s="1">
        <v>603.64842454394704</v>
      </c>
      <c r="F49" s="1">
        <v>1034.82587064676</v>
      </c>
      <c r="G49" s="1">
        <v>1240.46434494195</v>
      </c>
      <c r="H49" s="1"/>
      <c r="K49" s="1"/>
      <c r="M49" s="1"/>
      <c r="O49" s="2"/>
      <c r="Q49" s="1"/>
      <c r="S49" s="1"/>
    </row>
    <row r="50" spans="1:19" x14ac:dyDescent="0.2">
      <c r="H50" s="1"/>
      <c r="K50" s="1"/>
      <c r="M50" s="1"/>
      <c r="O50" s="2"/>
      <c r="Q50" s="1"/>
      <c r="S50" s="1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="109" zoomScaleNormal="109" workbookViewId="0">
      <selection activeCell="I4" sqref="I4"/>
    </sheetView>
  </sheetViews>
  <sheetFormatPr baseColWidth="10" defaultRowHeight="16" x14ac:dyDescent="0.2"/>
  <sheetData>
    <row r="1" spans="1:7" x14ac:dyDescent="0.2">
      <c r="A1" t="str">
        <f>'Values from graph (MW)'!A1</f>
        <v>Hour</v>
      </c>
      <c r="B1" t="str">
        <f>'Values from graph (MW)'!B1</f>
        <v>Solar</v>
      </c>
      <c r="C1" t="str">
        <f>'Values from graph (MW)'!C1</f>
        <v>Wind</v>
      </c>
      <c r="D1" t="str">
        <f>'Values from graph (MW)'!D1</f>
        <v>Geothermal</v>
      </c>
      <c r="E1" t="str">
        <f>'Values from graph (MW)'!E1</f>
        <v>UETC Gross Imp</v>
      </c>
      <c r="F1" t="str">
        <f>'Values from graph (MW)'!F1</f>
        <v>Hydro</v>
      </c>
      <c r="G1" t="str">
        <f>'Values from graph (MW)'!G1</f>
        <v>Thermal (fossil fuel)</v>
      </c>
    </row>
    <row r="2" spans="1:7" x14ac:dyDescent="0.2">
      <c r="A2">
        <f>'Values from graph (MW)'!A2</f>
        <v>0.5</v>
      </c>
      <c r="B2" s="1" cm="1">
        <f t="array" ref="B2:B49">'Values from graph (MW)'!B2:B49</f>
        <v>0</v>
      </c>
      <c r="C2" s="1" cm="1">
        <f t="array" ref="C2:C49">'Values from graph (MW)'!C2:C49-'Values from graph (MW)'!B2:B49</f>
        <v>19.900497512438001</v>
      </c>
      <c r="D2" s="1" cm="1">
        <f t="array" ref="D2:D49">'Values from graph (MW)'!D2:D49-'Values from graph (MW)'!C2:C49</f>
        <v>696.51741293532291</v>
      </c>
      <c r="E2" s="1" cm="1">
        <f t="array" ref="E2:E49">'Values from graph (MW)'!E2:E49-'Values from graph (MW)'!D2:D49</f>
        <v>9.9502487562190254</v>
      </c>
      <c r="F2" s="1" cm="1">
        <f t="array" ref="F2:F49">'Values from graph (MW)'!F2:F49-'Values from graph (MW)'!E2:E49</f>
        <v>371.47595356550005</v>
      </c>
      <c r="G2" s="1" cm="1">
        <f t="array" ref="G2:G49">'Values from graph (MW)'!G2:G49-'Values from graph (MW)'!F2:F49</f>
        <v>69.651741293529994</v>
      </c>
    </row>
    <row r="3" spans="1:7" x14ac:dyDescent="0.2">
      <c r="A3">
        <f>'Values from graph (MW)'!A3</f>
        <v>1</v>
      </c>
      <c r="B3" s="1">
        <v>0</v>
      </c>
      <c r="C3" s="1">
        <v>29.850746268657002</v>
      </c>
      <c r="D3" s="1">
        <v>693.20066334991702</v>
      </c>
      <c r="E3" s="1">
        <v>9.9502487562190254</v>
      </c>
      <c r="F3" s="1">
        <v>371.47595356549698</v>
      </c>
      <c r="G3" s="1">
        <v>26.533996683250052</v>
      </c>
    </row>
    <row r="4" spans="1:7" x14ac:dyDescent="0.2">
      <c r="A4">
        <f>'Values from graph (MW)'!A4</f>
        <v>1.5</v>
      </c>
      <c r="B4" s="1">
        <v>0</v>
      </c>
      <c r="C4" s="1">
        <v>39.800995024875597</v>
      </c>
      <c r="D4" s="1">
        <v>679.93366500829131</v>
      </c>
      <c r="E4" s="1">
        <v>9.9502487562190254</v>
      </c>
      <c r="F4" s="1">
        <v>358.20895522387411</v>
      </c>
      <c r="G4" s="1">
        <v>19.90049751243987</v>
      </c>
    </row>
    <row r="5" spans="1:7" x14ac:dyDescent="0.2">
      <c r="A5">
        <f>'Values from graph (MW)'!A5</f>
        <v>2</v>
      </c>
      <c r="B5" s="1">
        <v>0</v>
      </c>
      <c r="C5" s="1">
        <v>56.384742951907299</v>
      </c>
      <c r="D5" s="1">
        <v>676.61691542288577</v>
      </c>
      <c r="E5" s="1">
        <v>6.6334991708120015</v>
      </c>
      <c r="F5" s="1">
        <v>361.525704809285</v>
      </c>
      <c r="G5" s="1">
        <v>9.9502487562199349</v>
      </c>
    </row>
    <row r="6" spans="1:7" x14ac:dyDescent="0.2">
      <c r="A6">
        <f>'Values from graph (MW)'!A6</f>
        <v>2.5</v>
      </c>
      <c r="B6" s="1">
        <v>0</v>
      </c>
      <c r="C6" s="1">
        <v>69.651741293532694</v>
      </c>
      <c r="D6" s="1">
        <v>663.34991708126029</v>
      </c>
      <c r="E6" s="1">
        <v>6.6334991708120015</v>
      </c>
      <c r="F6" s="1">
        <v>351.57545605306507</v>
      </c>
      <c r="G6" s="1">
        <v>13.26699834161991</v>
      </c>
    </row>
    <row r="7" spans="1:7" x14ac:dyDescent="0.2">
      <c r="A7">
        <f>'Values from graph (MW)'!A7</f>
        <v>3</v>
      </c>
      <c r="B7" s="1">
        <v>0</v>
      </c>
      <c r="C7" s="1">
        <v>76.285240464345407</v>
      </c>
      <c r="D7" s="1">
        <v>623.54892205638464</v>
      </c>
      <c r="E7" s="1">
        <v>9.9502487562180022</v>
      </c>
      <c r="F7" s="1">
        <v>351.575456053062</v>
      </c>
      <c r="G7" s="1">
        <v>16.58374792702989</v>
      </c>
    </row>
    <row r="8" spans="1:7" x14ac:dyDescent="0.2">
      <c r="A8">
        <f>'Values from graph (MW)'!A8</f>
        <v>3.5</v>
      </c>
      <c r="B8" s="1">
        <v>0</v>
      </c>
      <c r="C8" s="1">
        <v>72.968490878938994</v>
      </c>
      <c r="D8" s="1">
        <v>613.59867330016505</v>
      </c>
      <c r="E8" s="1">
        <v>13.266998341626049</v>
      </c>
      <c r="F8" s="1">
        <v>374.79270315090992</v>
      </c>
      <c r="G8" s="1">
        <v>9.9502487562199349</v>
      </c>
    </row>
    <row r="9" spans="1:7" x14ac:dyDescent="0.2">
      <c r="A9">
        <f>'Values from graph (MW)'!A9</f>
        <v>4</v>
      </c>
      <c r="B9" s="1">
        <v>0</v>
      </c>
      <c r="C9" s="1">
        <v>66.334991708126296</v>
      </c>
      <c r="D9" s="1">
        <v>616.91542288557173</v>
      </c>
      <c r="E9" s="1">
        <v>13.266998341625026</v>
      </c>
      <c r="F9" s="1">
        <v>368.159203980097</v>
      </c>
      <c r="G9" s="1">
        <v>13.26699834161991</v>
      </c>
    </row>
    <row r="10" spans="1:7" x14ac:dyDescent="0.2">
      <c r="A10">
        <f>'Values from graph (MW)'!A10</f>
        <v>4.5</v>
      </c>
      <c r="B10" s="1">
        <v>0</v>
      </c>
      <c r="C10" s="1">
        <v>72.968490878938994</v>
      </c>
      <c r="D10" s="1">
        <v>636.8159203980091</v>
      </c>
      <c r="E10" s="1">
        <v>9.9502487562189117</v>
      </c>
      <c r="F10" s="1">
        <v>368.15920398009314</v>
      </c>
      <c r="G10" s="1">
        <v>9.9502487562199349</v>
      </c>
    </row>
    <row r="11" spans="1:7" x14ac:dyDescent="0.2">
      <c r="A11">
        <f>'Values from graph (MW)'!A11</f>
        <v>5</v>
      </c>
      <c r="B11" s="1">
        <v>0</v>
      </c>
      <c r="C11" s="1">
        <v>86.235489220564403</v>
      </c>
      <c r="D11" s="1">
        <v>646.76616915422858</v>
      </c>
      <c r="E11" s="1">
        <v>9.9502487562180022</v>
      </c>
      <c r="F11" s="1">
        <v>368.15920398009894</v>
      </c>
      <c r="G11" s="1">
        <v>19.900497512430093</v>
      </c>
    </row>
    <row r="12" spans="1:7" x14ac:dyDescent="0.2">
      <c r="A12">
        <f>'Values from graph (MW)'!A12</f>
        <v>5.5</v>
      </c>
      <c r="B12" s="1">
        <v>0</v>
      </c>
      <c r="C12" s="1">
        <v>89.552238805970305</v>
      </c>
      <c r="D12" s="1">
        <v>676.61691542288565</v>
      </c>
      <c r="E12" s="1">
        <v>26.533996683250052</v>
      </c>
      <c r="F12" s="1">
        <v>407.96019900497402</v>
      </c>
      <c r="G12" s="1">
        <v>29.850746268650028</v>
      </c>
    </row>
    <row r="13" spans="1:7" x14ac:dyDescent="0.2">
      <c r="A13">
        <f>'Values from graph (MW)'!A13</f>
        <v>6</v>
      </c>
      <c r="B13" s="1">
        <v>0</v>
      </c>
      <c r="C13" s="1">
        <v>106.135986733002</v>
      </c>
      <c r="D13" s="1">
        <v>689.88391376451</v>
      </c>
      <c r="E13" s="1">
        <v>29.850746268656962</v>
      </c>
      <c r="F13" s="1">
        <v>437.81094527363109</v>
      </c>
      <c r="G13" s="1">
        <v>79.601990049749929</v>
      </c>
    </row>
    <row r="14" spans="1:7" x14ac:dyDescent="0.2">
      <c r="A14">
        <f>'Values from graph (MW)'!A14</f>
        <v>6.5</v>
      </c>
      <c r="B14" s="1">
        <v>0</v>
      </c>
      <c r="C14" s="1">
        <v>145.93698175787699</v>
      </c>
      <c r="D14" s="1">
        <v>689.88391376451102</v>
      </c>
      <c r="E14" s="1">
        <v>29.850746268656962</v>
      </c>
      <c r="F14" s="1">
        <v>461.02819237147492</v>
      </c>
      <c r="G14" s="1">
        <v>92.868988391370067</v>
      </c>
    </row>
    <row r="15" spans="1:7" x14ac:dyDescent="0.2">
      <c r="A15">
        <f>'Values from graph (MW)'!A15</f>
        <v>7</v>
      </c>
      <c r="B15" s="1">
        <v>0</v>
      </c>
      <c r="C15" s="1">
        <v>169.15422885572099</v>
      </c>
      <c r="D15" s="1">
        <v>676.616915422886</v>
      </c>
      <c r="E15" s="1">
        <v>29.850746268656962</v>
      </c>
      <c r="F15" s="1">
        <v>474.29519071309596</v>
      </c>
      <c r="G15" s="1">
        <v>109.45273631840996</v>
      </c>
    </row>
    <row r="16" spans="1:7" x14ac:dyDescent="0.2">
      <c r="A16">
        <f>'Values from graph (MW)'!A16</f>
        <v>7.5</v>
      </c>
      <c r="B16" s="1">
        <v>3.31674958540634</v>
      </c>
      <c r="C16" s="1">
        <v>169.15422885572065</v>
      </c>
      <c r="D16" s="1">
        <v>623.54892205638498</v>
      </c>
      <c r="E16" s="1">
        <v>9.9502487562190254</v>
      </c>
      <c r="F16" s="1">
        <v>457.71144278606903</v>
      </c>
      <c r="G16" s="1">
        <v>162.52072968490984</v>
      </c>
    </row>
    <row r="17" spans="1:7" x14ac:dyDescent="0.2">
      <c r="A17">
        <f>'Values from graph (MW)'!A17</f>
        <v>8</v>
      </c>
      <c r="B17" s="1">
        <v>3.31674958540634</v>
      </c>
      <c r="C17" s="1">
        <v>189.05472636815867</v>
      </c>
      <c r="D17" s="1">
        <v>613.59867330016607</v>
      </c>
      <c r="E17" s="1">
        <v>16.583747927031936</v>
      </c>
      <c r="F17" s="1">
        <v>457.71144278606698</v>
      </c>
      <c r="G17" s="1">
        <v>162.52072968491007</v>
      </c>
    </row>
    <row r="18" spans="1:7" x14ac:dyDescent="0.2">
      <c r="A18">
        <f>'Values from graph (MW)'!A18</f>
        <v>8.5</v>
      </c>
      <c r="B18" s="1">
        <v>6.63349917081268</v>
      </c>
      <c r="C18" s="1">
        <v>222.22222222222231</v>
      </c>
      <c r="D18" s="1">
        <v>643.44941956882201</v>
      </c>
      <c r="E18" s="1">
        <v>19.900497512438051</v>
      </c>
      <c r="F18" s="1">
        <v>427.8606965174049</v>
      </c>
      <c r="G18" s="1">
        <v>159.20398009951009</v>
      </c>
    </row>
    <row r="19" spans="1:7" x14ac:dyDescent="0.2">
      <c r="A19">
        <f>'Values from graph (MW)'!A19</f>
        <v>9</v>
      </c>
      <c r="B19" s="1">
        <v>16.583747927031698</v>
      </c>
      <c r="C19" s="1">
        <v>232.17247097844029</v>
      </c>
      <c r="D19" s="1">
        <v>686.56716417910502</v>
      </c>
      <c r="E19" s="1">
        <v>23.217247097843938</v>
      </c>
      <c r="F19" s="1">
        <v>427.860696517409</v>
      </c>
      <c r="G19" s="1">
        <v>122.7197346600301</v>
      </c>
    </row>
    <row r="20" spans="1:7" x14ac:dyDescent="0.2">
      <c r="A20">
        <f>'Values from graph (MW)'!A20</f>
        <v>9.5</v>
      </c>
      <c r="B20" s="1">
        <v>13.2669983416253</v>
      </c>
      <c r="C20" s="1">
        <v>235.48922056384669</v>
      </c>
      <c r="D20" s="1">
        <v>689.88391376451102</v>
      </c>
      <c r="E20" s="1">
        <v>29.850746268656962</v>
      </c>
      <c r="F20" s="1">
        <v>424.54394693199993</v>
      </c>
      <c r="G20" s="1">
        <v>122.7197346600401</v>
      </c>
    </row>
    <row r="21" spans="1:7" x14ac:dyDescent="0.2">
      <c r="A21">
        <f>'Values from graph (MW)'!A21</f>
        <v>10</v>
      </c>
      <c r="B21" s="1">
        <v>16.583747927031698</v>
      </c>
      <c r="C21" s="1">
        <v>238.80597014925328</v>
      </c>
      <c r="D21" s="1">
        <v>689.88391376451102</v>
      </c>
      <c r="E21" s="1">
        <v>39.800995024874965</v>
      </c>
      <c r="F21" s="1">
        <v>407.9601990049689</v>
      </c>
      <c r="G21" s="1">
        <v>126.03648424544008</v>
      </c>
    </row>
    <row r="22" spans="1:7" x14ac:dyDescent="0.2">
      <c r="A22">
        <f>'Values from graph (MW)'!A22</f>
        <v>10.5</v>
      </c>
      <c r="B22" s="1">
        <v>29.850746268657002</v>
      </c>
      <c r="C22" s="1">
        <v>238.805970149253</v>
      </c>
      <c r="D22" s="1">
        <v>676.616915422886</v>
      </c>
      <c r="E22" s="1">
        <v>46.434494195687989</v>
      </c>
      <c r="F22" s="1">
        <v>391.37645107793594</v>
      </c>
      <c r="G22" s="1">
        <v>122.7197346600401</v>
      </c>
    </row>
    <row r="23" spans="1:7" x14ac:dyDescent="0.2">
      <c r="A23">
        <f>'Values from graph (MW)'!A23</f>
        <v>11</v>
      </c>
      <c r="B23" s="1">
        <v>19.900497512438001</v>
      </c>
      <c r="C23" s="1">
        <v>218.90547263681501</v>
      </c>
      <c r="D23" s="1">
        <v>676.616915422886</v>
      </c>
      <c r="E23" s="1">
        <v>39.800995024875988</v>
      </c>
      <c r="F23" s="1">
        <v>434.49419568822498</v>
      </c>
      <c r="G23" s="1">
        <v>122.7197346600301</v>
      </c>
    </row>
    <row r="24" spans="1:7" x14ac:dyDescent="0.2">
      <c r="A24">
        <f>'Values from graph (MW)'!A24</f>
        <v>11.5</v>
      </c>
      <c r="B24" s="1">
        <v>43.117744610281903</v>
      </c>
      <c r="C24" s="1">
        <v>215.58872305140912</v>
      </c>
      <c r="D24" s="1">
        <v>673.30016583747999</v>
      </c>
      <c r="E24" s="1">
        <v>59.701492537313015</v>
      </c>
      <c r="F24" s="1">
        <v>467.66169154228589</v>
      </c>
      <c r="G24" s="1">
        <v>119.40298507463012</v>
      </c>
    </row>
    <row r="25" spans="1:7" x14ac:dyDescent="0.2">
      <c r="A25">
        <f>'Values from graph (MW)'!A25</f>
        <v>12</v>
      </c>
      <c r="B25" s="1">
        <v>13.2669983416253</v>
      </c>
      <c r="C25" s="1">
        <v>205.63847429519069</v>
      </c>
      <c r="D25" s="1">
        <v>570.48092868988397</v>
      </c>
      <c r="E25" s="1">
        <v>63.018242122719926</v>
      </c>
      <c r="F25" s="1">
        <v>504.14593698174997</v>
      </c>
      <c r="G25" s="1">
        <v>116.08623548922014</v>
      </c>
    </row>
    <row r="26" spans="1:7" x14ac:dyDescent="0.2">
      <c r="A26">
        <f>'Values from graph (MW)'!A26</f>
        <v>12.5</v>
      </c>
      <c r="B26" s="1">
        <v>19.900497512438001</v>
      </c>
      <c r="C26" s="1">
        <v>195.68822553897101</v>
      </c>
      <c r="D26" s="1">
        <v>530.679933665009</v>
      </c>
      <c r="E26" s="1">
        <v>59.701492537313015</v>
      </c>
      <c r="F26" s="1">
        <v>524.04643449418904</v>
      </c>
      <c r="G26" s="1">
        <v>142.62023217246997</v>
      </c>
    </row>
    <row r="27" spans="1:7" x14ac:dyDescent="0.2">
      <c r="A27">
        <f>'Values from graph (MW)'!A27</f>
        <v>13</v>
      </c>
      <c r="B27" s="1">
        <v>23.2172470978443</v>
      </c>
      <c r="C27" s="1">
        <v>169.1542288557207</v>
      </c>
      <c r="D27" s="1">
        <v>527.36318407960198</v>
      </c>
      <c r="E27" s="1">
        <v>69.651741293533064</v>
      </c>
      <c r="F27" s="1">
        <v>500.82918739634988</v>
      </c>
      <c r="G27" s="1">
        <v>195.68822553897007</v>
      </c>
    </row>
    <row r="28" spans="1:7" x14ac:dyDescent="0.2">
      <c r="A28">
        <f>'Values from graph (MW)'!A28</f>
        <v>13.5</v>
      </c>
      <c r="B28" s="1">
        <v>39.800995024875597</v>
      </c>
      <c r="C28" s="1">
        <v>135.98673300165842</v>
      </c>
      <c r="D28" s="1">
        <v>507.46268656716398</v>
      </c>
      <c r="E28" s="1">
        <v>53.067993366501014</v>
      </c>
      <c r="F28" s="1">
        <v>540.63018242122098</v>
      </c>
      <c r="G28" s="1">
        <v>195.68822553897007</v>
      </c>
    </row>
    <row r="29" spans="1:7" x14ac:dyDescent="0.2">
      <c r="A29">
        <f>'Values from graph (MW)'!A29</f>
        <v>14</v>
      </c>
      <c r="B29" s="1">
        <v>29.850746268657002</v>
      </c>
      <c r="C29" s="1">
        <v>102.81923714759499</v>
      </c>
      <c r="D29" s="1">
        <v>507.46268656716404</v>
      </c>
      <c r="E29" s="1">
        <v>46.434494195687989</v>
      </c>
      <c r="F29" s="1">
        <v>600.33167495853593</v>
      </c>
      <c r="G29" s="1">
        <v>192.3714759535701</v>
      </c>
    </row>
    <row r="30" spans="1:7" x14ac:dyDescent="0.2">
      <c r="A30">
        <f>'Values from graph (MW)'!A30</f>
        <v>14.5</v>
      </c>
      <c r="B30" s="1">
        <v>36.484245439469703</v>
      </c>
      <c r="C30" s="1">
        <v>82.918739635157294</v>
      </c>
      <c r="D30" s="1">
        <v>520.72968490878907</v>
      </c>
      <c r="E30" s="1">
        <v>36.484245439469987</v>
      </c>
      <c r="F30" s="1">
        <v>560.53067993366403</v>
      </c>
      <c r="G30" s="1">
        <v>228.85572139303008</v>
      </c>
    </row>
    <row r="31" spans="1:7" x14ac:dyDescent="0.2">
      <c r="A31">
        <f>'Values from graph (MW)'!A31</f>
        <v>15</v>
      </c>
      <c r="B31" s="1">
        <v>26.533996683250699</v>
      </c>
      <c r="C31" s="1">
        <v>79.601990049751294</v>
      </c>
      <c r="D31" s="1">
        <v>517.41293532338295</v>
      </c>
      <c r="E31" s="1">
        <v>33.167495854062963</v>
      </c>
      <c r="F31" s="1">
        <v>560.53067993366199</v>
      </c>
      <c r="G31" s="1">
        <v>225.53897180763011</v>
      </c>
    </row>
    <row r="32" spans="1:7" x14ac:dyDescent="0.2">
      <c r="A32">
        <f>'Values from graph (MW)'!A32</f>
        <v>15.5</v>
      </c>
      <c r="B32" s="1">
        <v>26.533996683250699</v>
      </c>
      <c r="C32" s="1">
        <v>66.334991708125898</v>
      </c>
      <c r="D32" s="1">
        <v>510.77943615257044</v>
      </c>
      <c r="E32" s="1">
        <v>66.334991708125926</v>
      </c>
      <c r="F32" s="1">
        <v>580.43117744609697</v>
      </c>
      <c r="G32" s="1">
        <v>248.75621890546995</v>
      </c>
    </row>
    <row r="33" spans="1:7" x14ac:dyDescent="0.2">
      <c r="A33">
        <f>'Values from graph (MW)'!A33</f>
        <v>16</v>
      </c>
      <c r="B33" s="1">
        <v>19.900497512438001</v>
      </c>
      <c r="C33" s="1">
        <v>56.384742951907405</v>
      </c>
      <c r="D33" s="1">
        <v>510.77943615256959</v>
      </c>
      <c r="E33" s="1">
        <v>66.33499170812604</v>
      </c>
      <c r="F33" s="1">
        <v>563.8474295190689</v>
      </c>
      <c r="G33" s="1">
        <v>262.02321724710009</v>
      </c>
    </row>
    <row r="34" spans="1:7" x14ac:dyDescent="0.2">
      <c r="A34">
        <f>'Values from graph (MW)'!A34</f>
        <v>16.5</v>
      </c>
      <c r="B34" s="1">
        <v>13.2669983416253</v>
      </c>
      <c r="C34" s="1">
        <v>59.701492537313698</v>
      </c>
      <c r="D34" s="1">
        <v>517.41293532338307</v>
      </c>
      <c r="E34" s="1">
        <v>79.601990049750952</v>
      </c>
      <c r="F34" s="1">
        <v>533.99668325040705</v>
      </c>
      <c r="G34" s="1">
        <v>265.33996683251007</v>
      </c>
    </row>
    <row r="35" spans="1:7" x14ac:dyDescent="0.2">
      <c r="A35">
        <f>'Values from graph (MW)'!A35</f>
        <v>17</v>
      </c>
      <c r="B35" s="1">
        <v>13.2669983416253</v>
      </c>
      <c r="C35" s="1">
        <v>39.800995024875704</v>
      </c>
      <c r="D35" s="1">
        <v>517.41293532338295</v>
      </c>
      <c r="E35" s="1">
        <v>79.601990049751066</v>
      </c>
      <c r="F35" s="1">
        <v>497.5124378109449</v>
      </c>
      <c r="G35" s="1">
        <v>288.55721393034014</v>
      </c>
    </row>
    <row r="36" spans="1:7" x14ac:dyDescent="0.2">
      <c r="A36">
        <f>'Values from graph (MW)'!A36</f>
        <v>17.5</v>
      </c>
      <c r="B36" s="1">
        <v>6.63349917081268</v>
      </c>
      <c r="C36" s="1">
        <v>33.167495854062921</v>
      </c>
      <c r="D36" s="1">
        <v>527.3631840796013</v>
      </c>
      <c r="E36" s="1">
        <v>59.701492537314039</v>
      </c>
      <c r="F36" s="1">
        <v>490.87893864012892</v>
      </c>
      <c r="G36" s="1">
        <v>384.74295190713019</v>
      </c>
    </row>
    <row r="37" spans="1:7" x14ac:dyDescent="0.2">
      <c r="A37">
        <f>'Values from graph (MW)'!A37</f>
        <v>18</v>
      </c>
      <c r="B37" s="1">
        <v>0</v>
      </c>
      <c r="C37" s="1">
        <v>36.484245439469703</v>
      </c>
      <c r="D37" s="1">
        <v>540.63018242122621</v>
      </c>
      <c r="E37" s="1">
        <v>56.384742951908038</v>
      </c>
      <c r="F37" s="1">
        <v>417.91044776118611</v>
      </c>
      <c r="G37" s="1">
        <v>424.54394693200993</v>
      </c>
    </row>
    <row r="38" spans="1:7" x14ac:dyDescent="0.2">
      <c r="A38">
        <f>'Values from graph (MW)'!A38</f>
        <v>18.5</v>
      </c>
      <c r="B38" s="1">
        <v>0</v>
      </c>
      <c r="C38" s="1">
        <v>33.167495854063397</v>
      </c>
      <c r="D38" s="1">
        <v>547.26368159203957</v>
      </c>
      <c r="E38" s="1">
        <v>36.484245439468964</v>
      </c>
      <c r="F38" s="1">
        <v>441.12769485903812</v>
      </c>
      <c r="G38" s="1">
        <v>447.76119402985</v>
      </c>
    </row>
    <row r="39" spans="1:7" x14ac:dyDescent="0.2">
      <c r="A39">
        <f>'Values from graph (MW)'!A39</f>
        <v>19</v>
      </c>
      <c r="B39" s="1">
        <v>0</v>
      </c>
      <c r="C39" s="1">
        <v>43.117744610281903</v>
      </c>
      <c r="D39" s="1">
        <v>533.99668325041409</v>
      </c>
      <c r="E39" s="1">
        <v>46.434494195689012</v>
      </c>
      <c r="F39" s="1">
        <v>441.12769485903505</v>
      </c>
      <c r="G39" s="1">
        <v>517.41293532338</v>
      </c>
    </row>
    <row r="40" spans="1:7" x14ac:dyDescent="0.2">
      <c r="A40">
        <f>'Values from graph (MW)'!A40</f>
        <v>19.5</v>
      </c>
      <c r="B40" s="1">
        <v>0</v>
      </c>
      <c r="C40" s="1">
        <v>33.167495854063397</v>
      </c>
      <c r="D40" s="1">
        <v>543.94693200663255</v>
      </c>
      <c r="E40" s="1">
        <v>9.9502487562190254</v>
      </c>
      <c r="F40" s="1">
        <v>563.84742951906492</v>
      </c>
      <c r="G40" s="1">
        <v>547.26368159204003</v>
      </c>
    </row>
    <row r="41" spans="1:7" x14ac:dyDescent="0.2">
      <c r="A41">
        <f>'Values from graph (MW)'!A41</f>
        <v>20</v>
      </c>
      <c r="B41" s="1">
        <v>0</v>
      </c>
      <c r="C41" s="1">
        <v>33.167495854063397</v>
      </c>
      <c r="D41" s="1">
        <v>540.63018242122655</v>
      </c>
      <c r="E41" s="1">
        <v>16.58374792703205</v>
      </c>
      <c r="F41" s="1">
        <v>640.13266998340805</v>
      </c>
      <c r="G41" s="1">
        <v>570.48092868988988</v>
      </c>
    </row>
    <row r="42" spans="1:7" x14ac:dyDescent="0.2">
      <c r="A42">
        <f>'Values from graph (MW)'!A42</f>
        <v>20.5</v>
      </c>
      <c r="B42" s="1">
        <v>0</v>
      </c>
      <c r="C42" s="1">
        <v>26.533996683250699</v>
      </c>
      <c r="D42" s="1">
        <v>540.63018242122621</v>
      </c>
      <c r="E42" s="1">
        <v>43.117744610283012</v>
      </c>
      <c r="F42" s="1">
        <v>606.96517412934998</v>
      </c>
      <c r="G42" s="1">
        <v>573.79767827529008</v>
      </c>
    </row>
    <row r="43" spans="1:7" x14ac:dyDescent="0.2">
      <c r="A43">
        <f>'Values from graph (MW)'!A43</f>
        <v>21</v>
      </c>
      <c r="B43" s="1">
        <v>0</v>
      </c>
      <c r="C43" s="1">
        <v>23.2172470978443</v>
      </c>
      <c r="D43" s="1">
        <v>540.63018242122678</v>
      </c>
      <c r="E43" s="1">
        <v>33.167495854062963</v>
      </c>
      <c r="F43" s="1">
        <v>613.59867330016596</v>
      </c>
      <c r="G43" s="1">
        <v>573.79767827529008</v>
      </c>
    </row>
    <row r="44" spans="1:7" x14ac:dyDescent="0.2">
      <c r="A44">
        <f>'Values from graph (MW)'!A44</f>
        <v>21.5</v>
      </c>
      <c r="B44" s="1">
        <v>0</v>
      </c>
      <c r="C44" s="1">
        <v>19.900497512438001</v>
      </c>
      <c r="D44" s="1">
        <v>547.26368159203889</v>
      </c>
      <c r="E44" s="1">
        <v>46.434494195689012</v>
      </c>
      <c r="F44" s="1">
        <v>550.5804311774441</v>
      </c>
      <c r="G44" s="1">
        <v>524.04643449418995</v>
      </c>
    </row>
    <row r="45" spans="1:7" x14ac:dyDescent="0.2">
      <c r="A45">
        <f>'Values from graph (MW)'!A45</f>
        <v>22</v>
      </c>
      <c r="B45" s="1">
        <v>0</v>
      </c>
      <c r="C45" s="1">
        <v>26.533996683250699</v>
      </c>
      <c r="D45" s="1">
        <v>543.94693200663323</v>
      </c>
      <c r="E45" s="1">
        <v>49.75124378109399</v>
      </c>
      <c r="F45" s="1">
        <v>560.53067993366199</v>
      </c>
      <c r="G45" s="1">
        <v>451.07794361525998</v>
      </c>
    </row>
    <row r="46" spans="1:7" x14ac:dyDescent="0.2">
      <c r="A46">
        <f>'Values from graph (MW)'!A46</f>
        <v>22.5</v>
      </c>
      <c r="B46" s="1">
        <v>0</v>
      </c>
      <c r="C46" s="1">
        <v>26.533996683250699</v>
      </c>
      <c r="D46" s="1">
        <v>543.94693200663323</v>
      </c>
      <c r="E46" s="1">
        <v>53.067993366501014</v>
      </c>
      <c r="F46" s="1">
        <v>517.412935323375</v>
      </c>
      <c r="G46" s="1">
        <v>344.94195688226</v>
      </c>
    </row>
    <row r="47" spans="1:7" x14ac:dyDescent="0.2">
      <c r="A47">
        <f>'Values from graph (MW)'!A47</f>
        <v>23</v>
      </c>
      <c r="B47" s="1">
        <v>0</v>
      </c>
      <c r="C47" s="1">
        <v>29.850746268657002</v>
      </c>
      <c r="D47" s="1">
        <v>537.31343283581998</v>
      </c>
      <c r="E47" s="1">
        <v>63.018242122720039</v>
      </c>
      <c r="F47" s="1">
        <v>507.46268656716302</v>
      </c>
      <c r="G47" s="1">
        <v>245.43946932005997</v>
      </c>
    </row>
    <row r="48" spans="1:7" x14ac:dyDescent="0.2">
      <c r="A48">
        <f>'Values from graph (MW)'!A48</f>
        <v>23.5</v>
      </c>
      <c r="B48" s="1">
        <v>0</v>
      </c>
      <c r="C48" s="1">
        <v>36.484245439469703</v>
      </c>
      <c r="D48" s="1">
        <v>540.63018242122621</v>
      </c>
      <c r="E48" s="1">
        <v>13.266998341626049</v>
      </c>
      <c r="F48" s="1">
        <v>477.61194029849798</v>
      </c>
      <c r="G48" s="1">
        <v>212.27197346600997</v>
      </c>
    </row>
    <row r="49" spans="1:7" x14ac:dyDescent="0.2">
      <c r="A49">
        <f>'Values from graph (MW)'!A49</f>
        <v>24</v>
      </c>
      <c r="B49" s="1">
        <v>0</v>
      </c>
      <c r="C49" s="1">
        <v>49.751243781094601</v>
      </c>
      <c r="D49" s="1">
        <v>540.63018242122746</v>
      </c>
      <c r="E49" s="1">
        <v>13.266998341625026</v>
      </c>
      <c r="F49" s="1">
        <v>431.17744610281295</v>
      </c>
      <c r="G49" s="1">
        <v>205.63847429519001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zoomScaleNormal="100" workbookViewId="0">
      <selection activeCell="I3" sqref="I3"/>
    </sheetView>
  </sheetViews>
  <sheetFormatPr baseColWidth="10" defaultRowHeight="16" x14ac:dyDescent="0.2"/>
  <cols>
    <col min="8" max="8" width="34.83203125" bestFit="1" customWidth="1"/>
    <col min="11" max="11" width="25.33203125" bestFit="1" customWidth="1"/>
  </cols>
  <sheetData>
    <row r="1" spans="1:9" x14ac:dyDescent="0.2">
      <c r="A1" t="str">
        <f>'Load per source (MW)'!A1</f>
        <v>Hour</v>
      </c>
      <c r="B1" t="str">
        <f>'Load per source (MW)'!B1</f>
        <v>Solar</v>
      </c>
      <c r="C1" t="str">
        <f>'Load per source (MW)'!C1</f>
        <v>Wind</v>
      </c>
      <c r="D1" t="str">
        <f>'Load per source (MW)'!D1</f>
        <v>Geothermal</v>
      </c>
      <c r="E1" t="str">
        <f>'Load per source (MW)'!E1</f>
        <v>UETC Gross Imp</v>
      </c>
      <c r="F1" t="str">
        <f>'Load per source (MW)'!F1</f>
        <v>Hydro</v>
      </c>
      <c r="G1" t="str">
        <f>'Load per source (MW)'!G1</f>
        <v>Thermal (fossil fuel)</v>
      </c>
      <c r="H1" t="s">
        <v>7</v>
      </c>
    </row>
    <row r="2" spans="1:9" x14ac:dyDescent="0.2">
      <c r="A2">
        <f>'Load per source (MW)'!A2</f>
        <v>0.5</v>
      </c>
      <c r="B2" s="3">
        <f>'Load per source (MW)'!B2/SUM('Load per source (MW)'!$B2:$G2)</f>
        <v>0</v>
      </c>
      <c r="C2" s="3">
        <f>'Load per source (MW)'!C2/SUM('Load per source (MW)'!$B2:$G2)</f>
        <v>1.7045454545454829E-2</v>
      </c>
      <c r="D2" s="3">
        <f>'Load per source (MW)'!D2/SUM('Load per source (MW)'!$B2:$G2)</f>
        <v>0.59659090909091284</v>
      </c>
      <c r="E2" s="3">
        <f>'Load per source (MW)'!E2/SUM('Load per source (MW)'!$B2:$G2)</f>
        <v>8.5227272727274352E-3</v>
      </c>
      <c r="F2" s="3">
        <f>'Load per source (MW)'!F2/SUM('Load per source (MW)'!$B2:$G2)</f>
        <v>0.31818181818181551</v>
      </c>
      <c r="G2" s="3">
        <f>'Load per source (MW)'!G2/SUM('Load per source (MW)'!$B2:$G2)</f>
        <v>5.9659090909089323E-2</v>
      </c>
      <c r="H2" s="1">
        <f>(G2*'Assumed Inputs'!$B$1 + D2*'Assumed Inputs'!$B$2)/'Assumed Inputs'!$B$3</f>
        <v>123.9583333333327</v>
      </c>
      <c r="I2" s="4"/>
    </row>
    <row r="3" spans="1:9" x14ac:dyDescent="0.2">
      <c r="A3">
        <f>'Load per source (MW)'!A3</f>
        <v>1</v>
      </c>
      <c r="B3" s="3">
        <f>'Load per source (MW)'!B3/SUM('Load per source (MW)'!$B3:$G3)</f>
        <v>0</v>
      </c>
      <c r="C3" s="3">
        <f>'Load per source (MW)'!C3/SUM('Load per source (MW)'!$B3:$G3)</f>
        <v>2.6392961876833303E-2</v>
      </c>
      <c r="D3" s="3">
        <f>'Load per source (MW)'!D3/SUM('Load per source (MW)'!$B3:$G3)</f>
        <v>0.6129032258064564</v>
      </c>
      <c r="E3" s="3">
        <f>'Load per source (MW)'!E3/SUM('Load per source (MW)'!$B3:$G3)</f>
        <v>8.7976539589444559E-3</v>
      </c>
      <c r="F3" s="3">
        <f>'Load per source (MW)'!F3/SUM('Load per source (MW)'!$B3:$G3)</f>
        <v>0.32844574780058128</v>
      </c>
      <c r="G3" s="3">
        <f>'Load per source (MW)'!G3/SUM('Load per source (MW)'!$B3:$G3)</f>
        <v>2.3460410557184615E-2</v>
      </c>
      <c r="H3" s="1">
        <f>(G3*'Assumed Inputs'!$B$1 + D3*'Assumed Inputs'!$B$2)/'Assumed Inputs'!$B$3</f>
        <v>100.02606712284188</v>
      </c>
      <c r="I3" s="4"/>
    </row>
    <row r="4" spans="1:9" x14ac:dyDescent="0.2">
      <c r="A4">
        <f>'Load per source (MW)'!A4</f>
        <v>1.5</v>
      </c>
      <c r="B4" s="3">
        <f>'Load per source (MW)'!B4/SUM('Load per source (MW)'!$B4:$G4)</f>
        <v>0</v>
      </c>
      <c r="C4" s="3">
        <f>'Load per source (MW)'!C4/SUM('Load per source (MW)'!$B4:$G4)</f>
        <v>3.5928143712574988E-2</v>
      </c>
      <c r="D4" s="3">
        <f>'Load per source (MW)'!D4/SUM('Load per source (MW)'!$B4:$G4)</f>
        <v>0.61377245508982259</v>
      </c>
      <c r="E4" s="3">
        <f>'Load per source (MW)'!E4/SUM('Load per source (MW)'!$B4:$G4)</f>
        <v>8.9820359281438597E-3</v>
      </c>
      <c r="F4" s="3">
        <f>'Load per source (MW)'!F4/SUM('Load per source (MW)'!$B4:$G4)</f>
        <v>0.32335329341316921</v>
      </c>
      <c r="G4" s="3">
        <f>'Load per source (MW)'!G4/SUM('Load per source (MW)'!$B4:$G4)</f>
        <v>1.796407185628936E-2</v>
      </c>
      <c r="H4" s="1">
        <f>(G4*'Assumed Inputs'!$B$1 + D4*'Assumed Inputs'!$B$2)/'Assumed Inputs'!$B$3</f>
        <v>96.174318030607154</v>
      </c>
      <c r="I4" s="4"/>
    </row>
    <row r="5" spans="1:9" x14ac:dyDescent="0.2">
      <c r="A5">
        <f>'Load per source (MW)'!A5</f>
        <v>2</v>
      </c>
      <c r="B5" s="3">
        <f>'Load per source (MW)'!B5/SUM('Load per source (MW)'!$B5:$G5)</f>
        <v>0</v>
      </c>
      <c r="C5" s="3">
        <f>'Load per source (MW)'!C5/SUM('Load per source (MW)'!$B5:$G5)</f>
        <v>5.0746268656716623E-2</v>
      </c>
      <c r="D5" s="3">
        <f>'Load per source (MW)'!D5/SUM('Load per source (MW)'!$B5:$G5)</f>
        <v>0.60895522388059786</v>
      </c>
      <c r="E5" s="3">
        <f>'Load per source (MW)'!E5/SUM('Load per source (MW)'!$B5:$G5)</f>
        <v>5.9701492537308073E-3</v>
      </c>
      <c r="F5" s="3">
        <f>'Load per source (MW)'!F5/SUM('Load per source (MW)'!$B5:$G5)</f>
        <v>0.32537313432835685</v>
      </c>
      <c r="G5" s="3">
        <f>'Load per source (MW)'!G5/SUM('Load per source (MW)'!$B5:$G5)</f>
        <v>8.9552238805979505E-3</v>
      </c>
      <c r="H5" s="1">
        <f>(G5*'Assumed Inputs'!$B$1 + D5*'Assumed Inputs'!$B$2)/'Assumed Inputs'!$B$3</f>
        <v>89.014925373135128</v>
      </c>
      <c r="I5" s="4"/>
    </row>
    <row r="6" spans="1:9" x14ac:dyDescent="0.2">
      <c r="A6">
        <f>'Load per source (MW)'!A6</f>
        <v>2.5</v>
      </c>
      <c r="B6" s="3">
        <f>'Load per source (MW)'!B6/SUM('Load per source (MW)'!$B6:$G6)</f>
        <v>0</v>
      </c>
      <c r="C6" s="3">
        <f>'Load per source (MW)'!C6/SUM('Load per source (MW)'!$B6:$G6)</f>
        <v>6.3063063063063876E-2</v>
      </c>
      <c r="D6" s="3">
        <f>'Load per source (MW)'!D6/SUM('Load per source (MW)'!$B6:$G6)</f>
        <v>0.60060060060060516</v>
      </c>
      <c r="E6" s="3">
        <f>'Load per source (MW)'!E6/SUM('Load per source (MW)'!$B6:$G6)</f>
        <v>6.0060060060055072E-3</v>
      </c>
      <c r="F6" s="3">
        <f>'Load per source (MW)'!F6/SUM('Load per source (MW)'!$B6:$G6)</f>
        <v>0.31831831831831814</v>
      </c>
      <c r="G6" s="3">
        <f>'Load per source (MW)'!G6/SUM('Load per source (MW)'!$B6:$G6)</f>
        <v>1.2012012012007309E-2</v>
      </c>
      <c r="H6" s="1">
        <f>(G6*'Assumed Inputs'!$B$1 + D6*'Assumed Inputs'!$B$2)/'Assumed Inputs'!$B$3</f>
        <v>90.090090090087315</v>
      </c>
      <c r="I6" s="4"/>
    </row>
    <row r="7" spans="1:9" x14ac:dyDescent="0.2">
      <c r="A7">
        <f>'Load per source (MW)'!A7</f>
        <v>3</v>
      </c>
      <c r="B7" s="3">
        <f>'Load per source (MW)'!B7/SUM('Load per source (MW)'!$B7:$G7)</f>
        <v>0</v>
      </c>
      <c r="C7" s="3">
        <f>'Load per source (MW)'!C7/SUM('Load per source (MW)'!$B7:$G7)</f>
        <v>7.0769230769231736E-2</v>
      </c>
      <c r="D7" s="3">
        <f>'Load per source (MW)'!D7/SUM('Load per source (MW)'!$B7:$G7)</f>
        <v>0.57846153846154269</v>
      </c>
      <c r="E7" s="3">
        <f>'Load per source (MW)'!E7/SUM('Load per source (MW)'!$B7:$G7)</f>
        <v>9.2307692307684631E-3</v>
      </c>
      <c r="F7" s="3">
        <f>'Load per source (MW)'!F7/SUM('Load per source (MW)'!$B7:$G7)</f>
        <v>0.32615384615384307</v>
      </c>
      <c r="G7" s="3">
        <f>'Load per source (MW)'!G7/SUM('Load per source (MW)'!$B7:$G7)</f>
        <v>1.5384615384613999E-2</v>
      </c>
      <c r="H7" s="1">
        <f>(G7*'Assumed Inputs'!$B$1 + D7*'Assumed Inputs'!$B$2)/'Assumed Inputs'!$B$3</f>
        <v>89.524786324785907</v>
      </c>
      <c r="I7" s="4"/>
    </row>
    <row r="8" spans="1:9" x14ac:dyDescent="0.2">
      <c r="A8">
        <f>'Load per source (MW)'!A8</f>
        <v>3.5</v>
      </c>
      <c r="B8" s="3">
        <f>'Load per source (MW)'!B8/SUM('Load per source (MW)'!$B8:$G8)</f>
        <v>0</v>
      </c>
      <c r="C8" s="3">
        <f>'Load per source (MW)'!C8/SUM('Load per source (MW)'!$B8:$G8)</f>
        <v>6.7278287461774069E-2</v>
      </c>
      <c r="D8" s="3">
        <f>'Load per source (MW)'!D8/SUM('Load per source (MW)'!$B8:$G8)</f>
        <v>0.5657492354740058</v>
      </c>
      <c r="E8" s="3">
        <f>'Load per source (MW)'!E8/SUM('Load per source (MW)'!$B8:$G8)</f>
        <v>1.2232415902141459E-2</v>
      </c>
      <c r="F8" s="3">
        <f>'Load per source (MW)'!F8/SUM('Load per source (MW)'!$B8:$G8)</f>
        <v>0.34556574923547223</v>
      </c>
      <c r="G8" s="3">
        <f>'Load per source (MW)'!G8/SUM('Load per source (MW)'!$B8:$G8)</f>
        <v>9.1743119266064609E-3</v>
      </c>
      <c r="H8" s="1">
        <f>(G8*'Assumed Inputs'!$B$1 + D8*'Assumed Inputs'!$B$2)/'Assumed Inputs'!$B$3</f>
        <v>83.316343866803223</v>
      </c>
      <c r="I8" s="4"/>
    </row>
    <row r="9" spans="1:9" x14ac:dyDescent="0.2">
      <c r="A9">
        <f>'Load per source (MW)'!A9</f>
        <v>4</v>
      </c>
      <c r="B9" s="3">
        <f>'Load per source (MW)'!B9/SUM('Load per source (MW)'!$B9:$G9)</f>
        <v>0</v>
      </c>
      <c r="C9" s="3">
        <f>'Load per source (MW)'!C9/SUM('Load per source (MW)'!$B9:$G9)</f>
        <v>6.1538461538462243E-2</v>
      </c>
      <c r="D9" s="3">
        <f>'Load per source (MW)'!D9/SUM('Load per source (MW)'!$B9:$G9)</f>
        <v>0.57230769230769629</v>
      </c>
      <c r="E9" s="3">
        <f>'Load per source (MW)'!E9/SUM('Load per source (MW)'!$B9:$G9)</f>
        <v>1.2307692307692233E-2</v>
      </c>
      <c r="F9" s="3">
        <f>'Load per source (MW)'!F9/SUM('Load per source (MW)'!$B9:$G9)</f>
        <v>0.34153846153846179</v>
      </c>
      <c r="G9" s="3">
        <f>'Load per source (MW)'!G9/SUM('Load per source (MW)'!$B9:$G9)</f>
        <v>1.2307692307687487E-2</v>
      </c>
      <c r="H9" s="1">
        <f>(G9*'Assumed Inputs'!$B$1 + D9*'Assumed Inputs'!$B$2)/'Assumed Inputs'!$B$3</f>
        <v>86.468376068373132</v>
      </c>
      <c r="I9" s="4"/>
    </row>
    <row r="10" spans="1:9" x14ac:dyDescent="0.2">
      <c r="A10">
        <f>'Load per source (MW)'!A10</f>
        <v>4.5</v>
      </c>
      <c r="B10" s="3">
        <f>'Load per source (MW)'!B10/SUM('Load per source (MW)'!$B10:$G10)</f>
        <v>0</v>
      </c>
      <c r="C10" s="3">
        <f>'Load per source (MW)'!C10/SUM('Load per source (MW)'!$B10:$G10)</f>
        <v>6.6465256797583763E-2</v>
      </c>
      <c r="D10" s="3">
        <f>'Load per source (MW)'!D10/SUM('Load per source (MW)'!$B10:$G10)</f>
        <v>0.58006042296072735</v>
      </c>
      <c r="E10" s="3">
        <f>'Load per source (MW)'!E10/SUM('Load per source (MW)'!$B10:$G10)</f>
        <v>9.0634441087613839E-3</v>
      </c>
      <c r="F10" s="3">
        <f>'Load per source (MW)'!F10/SUM('Load per source (MW)'!$B10:$G10)</f>
        <v>0.33534743202416517</v>
      </c>
      <c r="G10" s="3">
        <f>'Load per source (MW)'!G10/SUM('Load per source (MW)'!$B10:$G10)</f>
        <v>9.0634441087623155E-3</v>
      </c>
      <c r="H10" s="1">
        <f>(G10*'Assumed Inputs'!$B$1 + D10*'Assumed Inputs'!$B$2)/'Assumed Inputs'!$B$3</f>
        <v>85.176233635449151</v>
      </c>
      <c r="I10" s="4"/>
    </row>
    <row r="11" spans="1:9" x14ac:dyDescent="0.2">
      <c r="A11">
        <f>'Load per source (MW)'!A11</f>
        <v>5</v>
      </c>
      <c r="B11" s="3">
        <f>'Load per source (MW)'!B11/SUM('Load per source (MW)'!$B11:$G11)</f>
        <v>0</v>
      </c>
      <c r="C11" s="3">
        <f>'Load per source (MW)'!C11/SUM('Load per source (MW)'!$B11:$G11)</f>
        <v>7.6246334310851524E-2</v>
      </c>
      <c r="D11" s="3">
        <f>'Load per source (MW)'!D11/SUM('Load per source (MW)'!$B11:$G11)</f>
        <v>0.57184750733138257</v>
      </c>
      <c r="E11" s="3">
        <f>'Load per source (MW)'!E11/SUM('Load per source (MW)'!$B11:$G11)</f>
        <v>8.7976539589435521E-3</v>
      </c>
      <c r="F11" s="3">
        <f>'Load per source (MW)'!F11/SUM('Load per source (MW)'!$B11:$G11)</f>
        <v>0.32551319648094046</v>
      </c>
      <c r="G11" s="3">
        <f>'Load per source (MW)'!G11/SUM('Load per source (MW)'!$B11:$G11)</f>
        <v>1.7595307917881876E-2</v>
      </c>
      <c r="H11" s="1">
        <f>(G11*'Assumed Inputs'!$B$1 + D11*'Assumed Inputs'!$B$2)/'Assumed Inputs'!$B$3</f>
        <v>90.224828934502099</v>
      </c>
      <c r="I11" s="4"/>
    </row>
    <row r="12" spans="1:9" x14ac:dyDescent="0.2">
      <c r="A12">
        <f>'Load per source (MW)'!A12</f>
        <v>5.5</v>
      </c>
      <c r="B12" s="3">
        <f>'Load per source (MW)'!B12/SUM('Load per source (MW)'!$B12:$G12)</f>
        <v>0</v>
      </c>
      <c r="C12" s="3">
        <f>'Load per source (MW)'!C12/SUM('Load per source (MW)'!$B12:$G12)</f>
        <v>7.2776280323450723E-2</v>
      </c>
      <c r="D12" s="3">
        <f>'Load per source (MW)'!D12/SUM('Load per source (MW)'!$B12:$G12)</f>
        <v>0.54986522911051572</v>
      </c>
      <c r="E12" s="3">
        <f>'Load per source (MW)'!E12/SUM('Load per source (MW)'!$B12:$G12)</f>
        <v>2.1563342318059144E-2</v>
      </c>
      <c r="F12" s="3">
        <f>'Load per source (MW)'!F12/SUM('Load per source (MW)'!$B12:$G12)</f>
        <v>0.33153638814016295</v>
      </c>
      <c r="G12" s="3">
        <f>'Load per source (MW)'!G12/SUM('Load per source (MW)'!$B12:$G12)</f>
        <v>2.4258760107811431E-2</v>
      </c>
      <c r="H12" s="1">
        <f>(G12*'Assumed Inputs'!$B$1 + D12*'Assumed Inputs'!$B$2)/'Assumed Inputs'!$B$3</f>
        <v>92.05750224617816</v>
      </c>
      <c r="I12" s="4"/>
    </row>
    <row r="13" spans="1:9" x14ac:dyDescent="0.2">
      <c r="A13">
        <f>'Load per source (MW)'!A13</f>
        <v>6</v>
      </c>
      <c r="B13" s="3">
        <f>'Load per source (MW)'!B13/SUM('Load per source (MW)'!$B13:$G13)</f>
        <v>0</v>
      </c>
      <c r="C13" s="3">
        <f>'Load per source (MW)'!C13/SUM('Load per source (MW)'!$B13:$G13)</f>
        <v>7.9012345679012733E-2</v>
      </c>
      <c r="D13" s="3">
        <f>'Load per source (MW)'!D13/SUM('Load per source (MW)'!$B13:$G13)</f>
        <v>0.51358024691358051</v>
      </c>
      <c r="E13" s="3">
        <f>'Load per source (MW)'!E13/SUM('Load per source (MW)'!$B13:$G13)</f>
        <v>2.2222222222222442E-2</v>
      </c>
      <c r="F13" s="3">
        <f>'Load per source (MW)'!F13/SUM('Load per source (MW)'!$B13:$G13)</f>
        <v>0.3259259259259259</v>
      </c>
      <c r="G13" s="3">
        <f>'Load per source (MW)'!G13/SUM('Load per source (MW)'!$B13:$G13)</f>
        <v>5.925925925925838E-2</v>
      </c>
      <c r="H13" s="1">
        <f>(G13*'Assumed Inputs'!$B$1 + D13*'Assumed Inputs'!$B$2)/'Assumed Inputs'!$B$3</f>
        <v>112.41700960219418</v>
      </c>
      <c r="I13" s="4"/>
    </row>
    <row r="14" spans="1:9" x14ac:dyDescent="0.2">
      <c r="A14">
        <f>'Load per source (MW)'!A14</f>
        <v>6.5</v>
      </c>
      <c r="B14" s="3">
        <f>'Load per source (MW)'!B14/SUM('Load per source (MW)'!$B14:$G14)</f>
        <v>0</v>
      </c>
      <c r="C14" s="3">
        <f>'Load per source (MW)'!C14/SUM('Load per source (MW)'!$B14:$G14)</f>
        <v>0.10280373831775733</v>
      </c>
      <c r="D14" s="3">
        <f>'Load per source (MW)'!D14/SUM('Load per source (MW)'!$B14:$G14)</f>
        <v>0.48598130841121762</v>
      </c>
      <c r="E14" s="3">
        <f>'Load per source (MW)'!E14/SUM('Load per source (MW)'!$B14:$G14)</f>
        <v>2.102803738317785E-2</v>
      </c>
      <c r="F14" s="3">
        <f>'Load per source (MW)'!F14/SUM('Load per source (MW)'!$B14:$G14)</f>
        <v>0.32476635514018781</v>
      </c>
      <c r="G14" s="3">
        <f>'Load per source (MW)'!G14/SUM('Load per source (MW)'!$B14:$G14)</f>
        <v>6.5420560747659381E-2</v>
      </c>
      <c r="H14" s="1">
        <f>(G14*'Assumed Inputs'!$B$1 + D14*'Assumed Inputs'!$B$2)/'Assumed Inputs'!$B$3</f>
        <v>113.12564901349683</v>
      </c>
      <c r="I14" s="4"/>
    </row>
    <row r="15" spans="1:9" x14ac:dyDescent="0.2">
      <c r="A15">
        <f>'Load per source (MW)'!A15</f>
        <v>7</v>
      </c>
      <c r="B15" s="3">
        <f>'Load per source (MW)'!B15/SUM('Load per source (MW)'!$B15:$G15)</f>
        <v>0</v>
      </c>
      <c r="C15" s="3">
        <f>'Load per source (MW)'!C15/SUM('Load per source (MW)'!$B15:$G15)</f>
        <v>0.11590909090909088</v>
      </c>
      <c r="D15" s="3">
        <f>'Load per source (MW)'!D15/SUM('Load per source (MW)'!$B15:$G15)</f>
        <v>0.4636363636363649</v>
      </c>
      <c r="E15" s="3">
        <f>'Load per source (MW)'!E15/SUM('Load per source (MW)'!$B15:$G15)</f>
        <v>2.0454545454545666E-2</v>
      </c>
      <c r="F15" s="3">
        <f>'Load per source (MW)'!F15/SUM('Load per source (MW)'!$B15:$G15)</f>
        <v>0.32499999999999712</v>
      </c>
      <c r="G15" s="3">
        <f>'Load per source (MW)'!G15/SUM('Load per source (MW)'!$B15:$G15)</f>
        <v>7.5000000000001538E-2</v>
      </c>
      <c r="H15" s="1">
        <f>(G15*'Assumed Inputs'!$B$1 + D15*'Assumed Inputs'!$B$2)/'Assumed Inputs'!$B$3</f>
        <v>117.01515151515281</v>
      </c>
      <c r="I15" s="4"/>
    </row>
    <row r="16" spans="1:9" x14ac:dyDescent="0.2">
      <c r="A16">
        <f>'Load per source (MW)'!A16</f>
        <v>7.5</v>
      </c>
      <c r="B16" s="3">
        <f>'Load per source (MW)'!B16/SUM('Load per source (MW)'!$B16:$G16)</f>
        <v>2.3255813953488636E-3</v>
      </c>
      <c r="C16" s="3">
        <f>'Load per source (MW)'!C16/SUM('Load per source (MW)'!$B16:$G16)</f>
        <v>0.11860465116279016</v>
      </c>
      <c r="D16" s="3">
        <f>'Load per source (MW)'!D16/SUM('Load per source (MW)'!$B16:$G16)</f>
        <v>0.43720930232558153</v>
      </c>
      <c r="E16" s="3">
        <f>'Load per source (MW)'!E16/SUM('Load per source (MW)'!$B16:$G16)</f>
        <v>6.9767441860465948E-3</v>
      </c>
      <c r="F16" s="3">
        <f>'Load per source (MW)'!F16/SUM('Load per source (MW)'!$B16:$G16)</f>
        <v>0.32093023255813907</v>
      </c>
      <c r="G16" s="3">
        <f>'Load per source (MW)'!G16/SUM('Load per source (MW)'!$B16:$G16)</f>
        <v>0.11395348837209375</v>
      </c>
      <c r="H16" s="1">
        <f>(G16*'Assumed Inputs'!$B$1 + D16*'Assumed Inputs'!$B$2)/'Assumed Inputs'!$B$3</f>
        <v>141.56589147286874</v>
      </c>
      <c r="I16" s="4"/>
    </row>
    <row r="17" spans="1:9" x14ac:dyDescent="0.2">
      <c r="A17">
        <f>'Load per source (MW)'!A17</f>
        <v>8</v>
      </c>
      <c r="B17" s="3">
        <f>'Load per source (MW)'!B17/SUM('Load per source (MW)'!$B17:$G17)</f>
        <v>2.2988505747126723E-3</v>
      </c>
      <c r="C17" s="3">
        <f>'Load per source (MW)'!C17/SUM('Load per source (MW)'!$B17:$G17)</f>
        <v>0.13103448275862042</v>
      </c>
      <c r="D17" s="3">
        <f>'Load per source (MW)'!D17/SUM('Load per source (MW)'!$B17:$G17)</f>
        <v>0.42528735632183962</v>
      </c>
      <c r="E17" s="3">
        <f>'Load per source (MW)'!E17/SUM('Load per source (MW)'!$B17:$G17)</f>
        <v>1.1494252873563525E-2</v>
      </c>
      <c r="F17" s="3">
        <f>'Load per source (MW)'!F17/SUM('Load per source (MW)'!$B17:$G17)</f>
        <v>0.31724137931034324</v>
      </c>
      <c r="G17" s="3">
        <f>'Load per source (MW)'!G17/SUM('Load per source (MW)'!$B17:$G17)</f>
        <v>0.11264367816092052</v>
      </c>
      <c r="H17" s="1">
        <f>(G17*'Assumed Inputs'!$B$1 + D17*'Assumed Inputs'!$B$2)/'Assumed Inputs'!$B$3</f>
        <v>139.00383141762529</v>
      </c>
      <c r="I17" s="4"/>
    </row>
    <row r="18" spans="1:9" x14ac:dyDescent="0.2">
      <c r="A18">
        <f>'Load per source (MW)'!A18</f>
        <v>8.5</v>
      </c>
      <c r="B18" s="3">
        <f>'Load per source (MW)'!B18/SUM('Load per source (MW)'!$B18:$G18)</f>
        <v>4.4843049327354797E-3</v>
      </c>
      <c r="C18" s="3">
        <f>'Load per source (MW)'!C18/SUM('Load per source (MW)'!$B18:$G18)</f>
        <v>0.1502242152466369</v>
      </c>
      <c r="D18" s="3">
        <f>'Load per source (MW)'!D18/SUM('Load per source (MW)'!$B18:$G18)</f>
        <v>0.43497757847533614</v>
      </c>
      <c r="E18" s="3">
        <f>'Load per source (MW)'!E18/SUM('Load per source (MW)'!$B18:$G18)</f>
        <v>1.3452914798206445E-2</v>
      </c>
      <c r="F18" s="3">
        <f>'Load per source (MW)'!F18/SUM('Load per source (MW)'!$B18:$G18)</f>
        <v>0.28923766816142965</v>
      </c>
      <c r="G18" s="3">
        <f>'Load per source (MW)'!G18/SUM('Load per source (MW)'!$B18:$G18)</f>
        <v>0.10762331838565541</v>
      </c>
      <c r="H18" s="1">
        <f>(G18*'Assumed Inputs'!$B$1 + D18*'Assumed Inputs'!$B$2)/'Assumed Inputs'!$B$3</f>
        <v>136.69157947185224</v>
      </c>
      <c r="I18" s="4"/>
    </row>
    <row r="19" spans="1:9" x14ac:dyDescent="0.2">
      <c r="A19">
        <f>'Load per source (MW)'!A19</f>
        <v>9</v>
      </c>
      <c r="B19" s="3">
        <f>'Load per source (MW)'!B19/SUM('Load per source (MW)'!$B19:$G19)</f>
        <v>1.0989010989011167E-2</v>
      </c>
      <c r="C19" s="3">
        <f>'Load per source (MW)'!C19/SUM('Load per source (MW)'!$B19:$G19)</f>
        <v>0.15384615384615402</v>
      </c>
      <c r="D19" s="3">
        <f>'Load per source (MW)'!D19/SUM('Load per source (MW)'!$B19:$G19)</f>
        <v>0.45494505494505749</v>
      </c>
      <c r="E19" s="3">
        <f>'Load per source (MW)'!E19/SUM('Load per source (MW)'!$B19:$G19)</f>
        <v>1.5384615384615342E-2</v>
      </c>
      <c r="F19" s="3">
        <f>'Load per source (MW)'!F19/SUM('Load per source (MW)'!$B19:$G19)</f>
        <v>0.28351648351648229</v>
      </c>
      <c r="G19" s="3">
        <f>'Load per source (MW)'!G19/SUM('Load per source (MW)'!$B19:$G19)</f>
        <v>8.1318681318679684E-2</v>
      </c>
      <c r="H19" s="1">
        <f>(G19*'Assumed Inputs'!$B$1 + D19*'Assumed Inputs'!$B$2)/'Assumed Inputs'!$B$3</f>
        <v>120.40048840048756</v>
      </c>
      <c r="I19" s="4"/>
    </row>
    <row r="20" spans="1:9" x14ac:dyDescent="0.2">
      <c r="A20">
        <f>'Load per source (MW)'!A20</f>
        <v>9.5</v>
      </c>
      <c r="B20" s="3">
        <f>'Load per source (MW)'!B20/SUM('Load per source (MW)'!$B20:$G20)</f>
        <v>8.7527352297593602E-3</v>
      </c>
      <c r="C20" s="3">
        <f>'Load per source (MW)'!C20/SUM('Load per source (MW)'!$B20:$G20)</f>
        <v>0.15536105032822708</v>
      </c>
      <c r="D20" s="3">
        <f>'Load per source (MW)'!D20/SUM('Load per source (MW)'!$B20:$G20)</f>
        <v>0.45514223194748371</v>
      </c>
      <c r="E20" s="3">
        <f>'Load per source (MW)'!E20/SUM('Load per source (MW)'!$B20:$G20)</f>
        <v>1.9693654266958585E-2</v>
      </c>
      <c r="F20" s="3">
        <f>'Load per source (MW)'!F20/SUM('Load per source (MW)'!$B20:$G20)</f>
        <v>0.28008752735229314</v>
      </c>
      <c r="G20" s="3">
        <f>'Load per source (MW)'!G20/SUM('Load per source (MW)'!$B20:$G20)</f>
        <v>8.0962800875278101E-2</v>
      </c>
      <c r="H20" s="1">
        <f>(G20*'Assumed Inputs'!$B$1 + D20*'Assumed Inputs'!$B$2)/'Assumed Inputs'!$B$3</f>
        <v>120.1701920739153</v>
      </c>
      <c r="I20" s="4"/>
    </row>
    <row r="21" spans="1:9" x14ac:dyDescent="0.2">
      <c r="A21">
        <f>'Load per source (MW)'!A21</f>
        <v>10</v>
      </c>
      <c r="B21" s="3">
        <f>'Load per source (MW)'!B21/SUM('Load per source (MW)'!$B21:$G21)</f>
        <v>1.0917030567685759E-2</v>
      </c>
      <c r="C21" s="3">
        <f>'Load per source (MW)'!C21/SUM('Load per source (MW)'!$B21:$G21)</f>
        <v>0.15720524017467283</v>
      </c>
      <c r="D21" s="3">
        <f>'Load per source (MW)'!D21/SUM('Load per source (MW)'!$B21:$G21)</f>
        <v>0.45414847161572253</v>
      </c>
      <c r="E21" s="3">
        <f>'Load per source (MW)'!E21/SUM('Load per source (MW)'!$B21:$G21)</f>
        <v>2.6200873362445091E-2</v>
      </c>
      <c r="F21" s="3">
        <f>'Load per source (MW)'!F21/SUM('Load per source (MW)'!$B21:$G21)</f>
        <v>0.26855895196506252</v>
      </c>
      <c r="G21" s="3">
        <f>'Load per source (MW)'!G21/SUM('Load per source (MW)'!$B21:$G21)</f>
        <v>8.2969432314411229E-2</v>
      </c>
      <c r="H21" s="1">
        <f>(G21*'Assumed Inputs'!$B$1 + D21*'Assumed Inputs'!$B$2)/'Assumed Inputs'!$B$3</f>
        <v>121.48471615720604</v>
      </c>
      <c r="I21" s="4"/>
    </row>
    <row r="22" spans="1:9" x14ac:dyDescent="0.2">
      <c r="A22">
        <f>'Load per source (MW)'!A22</f>
        <v>10.5</v>
      </c>
      <c r="B22" s="3">
        <f>'Load per source (MW)'!B22/SUM('Load per source (MW)'!$B22:$G22)</f>
        <v>1.9823788546255709E-2</v>
      </c>
      <c r="C22" s="3">
        <f>'Load per source (MW)'!C22/SUM('Load per source (MW)'!$B22:$G22)</f>
        <v>0.15859030837004368</v>
      </c>
      <c r="D22" s="3">
        <f>'Load per source (MW)'!D22/SUM('Load per source (MW)'!$B22:$G22)</f>
        <v>0.4493392070484587</v>
      </c>
      <c r="E22" s="3">
        <f>'Load per source (MW)'!E22/SUM('Load per source (MW)'!$B22:$G22)</f>
        <v>3.0837004405286205E-2</v>
      </c>
      <c r="F22" s="3">
        <f>'Load per source (MW)'!F22/SUM('Load per source (MW)'!$B22:$G22)</f>
        <v>0.25991189427312283</v>
      </c>
      <c r="G22" s="3">
        <f>'Load per source (MW)'!G22/SUM('Load per source (MW)'!$B22:$G22)</f>
        <v>8.1497797356832852E-2</v>
      </c>
      <c r="H22" s="1">
        <f>(G22*'Assumed Inputs'!$B$1 + D22*'Assumed Inputs'!$B$2)/'Assumed Inputs'!$B$3</f>
        <v>119.76994615761478</v>
      </c>
      <c r="I22" s="4"/>
    </row>
    <row r="23" spans="1:9" x14ac:dyDescent="0.2">
      <c r="A23">
        <f>'Load per source (MW)'!A23</f>
        <v>11</v>
      </c>
      <c r="B23" s="3">
        <f>'Load per source (MW)'!B23/SUM('Load per source (MW)'!$B23:$G23)</f>
        <v>1.3157894736842262E-2</v>
      </c>
      <c r="C23" s="3">
        <f>'Load per source (MW)'!C23/SUM('Load per source (MW)'!$B23:$G23)</f>
        <v>0.14473684210526289</v>
      </c>
      <c r="D23" s="3">
        <f>'Load per source (MW)'!D23/SUM('Load per source (MW)'!$B23:$G23)</f>
        <v>0.44736842105263291</v>
      </c>
      <c r="E23" s="3">
        <f>'Load per source (MW)'!E23/SUM('Load per source (MW)'!$B23:$G23)</f>
        <v>2.6315789473684514E-2</v>
      </c>
      <c r="F23" s="3">
        <f>'Load per source (MW)'!F23/SUM('Load per source (MW)'!$B23:$G23)</f>
        <v>0.2872807017543863</v>
      </c>
      <c r="G23" s="3">
        <f>'Load per source (MW)'!G23/SUM('Load per source (MW)'!$B23:$G23)</f>
        <v>8.1140350877191153E-2</v>
      </c>
      <c r="H23" s="1">
        <f>(G23*'Assumed Inputs'!$B$1 + D23*'Assumed Inputs'!$B$2)/'Assumed Inputs'!$B$3</f>
        <v>119.24463937621718</v>
      </c>
      <c r="I23" s="4"/>
    </row>
    <row r="24" spans="1:9" x14ac:dyDescent="0.2">
      <c r="A24">
        <f>'Load per source (MW)'!A24</f>
        <v>11.5</v>
      </c>
      <c r="B24" s="3">
        <f>'Load per source (MW)'!B24/SUM('Load per source (MW)'!$B24:$G24)</f>
        <v>2.7310924369747878E-2</v>
      </c>
      <c r="C24" s="3">
        <f>'Load per source (MW)'!C24/SUM('Load per source (MW)'!$B24:$G24)</f>
        <v>0.13655462184873915</v>
      </c>
      <c r="D24" s="3">
        <f>'Load per source (MW)'!D24/SUM('Load per source (MW)'!$B24:$G24)</f>
        <v>0.42647058823529449</v>
      </c>
      <c r="E24" s="3">
        <f>'Load per source (MW)'!E24/SUM('Load per source (MW)'!$B24:$G24)</f>
        <v>3.7815126050419895E-2</v>
      </c>
      <c r="F24" s="3">
        <f>'Load per source (MW)'!F24/SUM('Load per source (MW)'!$B24:$G24)</f>
        <v>0.29621848739495621</v>
      </c>
      <c r="G24" s="3">
        <f>'Load per source (MW)'!G24/SUM('Load per source (MW)'!$B24:$G24)</f>
        <v>7.5630252100842385E-2</v>
      </c>
      <c r="H24" s="1">
        <f>(G24*'Assumed Inputs'!$B$1 + D24*'Assumed Inputs'!$B$2)/'Assumed Inputs'!$B$3</f>
        <v>112.4323062558372</v>
      </c>
      <c r="I24" s="4"/>
    </row>
    <row r="25" spans="1:9" x14ac:dyDescent="0.2">
      <c r="A25">
        <f>'Load per source (MW)'!A25</f>
        <v>12</v>
      </c>
      <c r="B25" s="3">
        <f>'Load per source (MW)'!B25/SUM('Load per source (MW)'!$B25:$G25)</f>
        <v>9.00900900900912E-3</v>
      </c>
      <c r="C25" s="3">
        <f>'Load per source (MW)'!C25/SUM('Load per source (MW)'!$B25:$G25)</f>
        <v>0.13963963963964038</v>
      </c>
      <c r="D25" s="3">
        <f>'Load per source (MW)'!D25/SUM('Load per source (MW)'!$B25:$G25)</f>
        <v>0.38738738738738954</v>
      </c>
      <c r="E25" s="3">
        <f>'Load per source (MW)'!E25/SUM('Load per source (MW)'!$B25:$G25)</f>
        <v>4.2792792792793154E-2</v>
      </c>
      <c r="F25" s="3">
        <f>'Load per source (MW)'!F25/SUM('Load per source (MW)'!$B25:$G25)</f>
        <v>0.34234234234233885</v>
      </c>
      <c r="G25" s="3">
        <f>'Load per source (MW)'!G25/SUM('Load per source (MW)'!$B25:$G25)</f>
        <v>7.8828828828828967E-2</v>
      </c>
      <c r="H25" s="1">
        <f>(G25*'Assumed Inputs'!$B$1 + D25*'Assumed Inputs'!$B$2)/'Assumed Inputs'!$B$3</f>
        <v>109.44444444444484</v>
      </c>
      <c r="I25" s="4"/>
    </row>
    <row r="26" spans="1:9" x14ac:dyDescent="0.2">
      <c r="A26">
        <f>'Load per source (MW)'!A26</f>
        <v>12.5</v>
      </c>
      <c r="B26" s="3">
        <f>'Load per source (MW)'!B26/SUM('Load per source (MW)'!$B26:$G26)</f>
        <v>1.3513513513513715E-2</v>
      </c>
      <c r="C26" s="3">
        <f>'Load per source (MW)'!C26/SUM('Load per source (MW)'!$B26:$G26)</f>
        <v>0.13288288288288305</v>
      </c>
      <c r="D26" s="3">
        <f>'Load per source (MW)'!D26/SUM('Load per source (MW)'!$B26:$G26)</f>
        <v>0.36036036036036279</v>
      </c>
      <c r="E26" s="3">
        <f>'Load per source (MW)'!E26/SUM('Load per source (MW)'!$B26:$G26)</f>
        <v>4.0540540540540473E-2</v>
      </c>
      <c r="F26" s="3">
        <f>'Load per source (MW)'!F26/SUM('Load per source (MW)'!$B26:$G26)</f>
        <v>0.35585585585585328</v>
      </c>
      <c r="G26" s="3">
        <f>'Load per source (MW)'!G26/SUM('Load per source (MW)'!$B26:$G26)</f>
        <v>9.684684684684669E-2</v>
      </c>
      <c r="H26" s="1">
        <f>(G26*'Assumed Inputs'!$B$1 + D26*'Assumed Inputs'!$B$2)/'Assumed Inputs'!$B$3</f>
        <v>118.79379379379401</v>
      </c>
      <c r="I26" s="4"/>
    </row>
    <row r="27" spans="1:9" x14ac:dyDescent="0.2">
      <c r="A27">
        <f>'Load per source (MW)'!A27</f>
        <v>13</v>
      </c>
      <c r="B27" s="3">
        <f>'Load per source (MW)'!B27/SUM('Load per source (MW)'!$B27:$G27)</f>
        <v>1.562500000000016E-2</v>
      </c>
      <c r="C27" s="3">
        <f>'Load per source (MW)'!C27/SUM('Load per source (MW)'!$B27:$G27)</f>
        <v>0.1138392857142855</v>
      </c>
      <c r="D27" s="3">
        <f>'Load per source (MW)'!D27/SUM('Load per source (MW)'!$B27:$G27)</f>
        <v>0.35491071428571508</v>
      </c>
      <c r="E27" s="3">
        <f>'Load per source (MW)'!E27/SUM('Load per source (MW)'!$B27:$G27)</f>
        <v>4.687500000000059E-2</v>
      </c>
      <c r="F27" s="3">
        <f>'Load per source (MW)'!F27/SUM('Load per source (MW)'!$B27:$G27)</f>
        <v>0.33705357142857101</v>
      </c>
      <c r="G27" s="3">
        <f>'Load per source (MW)'!G27/SUM('Load per source (MW)'!$B27:$G27)</f>
        <v>0.13169642857142769</v>
      </c>
      <c r="H27" s="1">
        <f>(G27*'Assumed Inputs'!$B$1 + D27*'Assumed Inputs'!$B$2)/'Assumed Inputs'!$B$3</f>
        <v>143.22420634920582</v>
      </c>
      <c r="I27" s="4"/>
    </row>
    <row r="28" spans="1:9" x14ac:dyDescent="0.2">
      <c r="A28">
        <f>'Load per source (MW)'!A28</f>
        <v>13.5</v>
      </c>
      <c r="B28" s="3">
        <f>'Load per source (MW)'!B28/SUM('Load per source (MW)'!$B28:$G28)</f>
        <v>2.7027027027027157E-2</v>
      </c>
      <c r="C28" s="3">
        <f>'Load per source (MW)'!C28/SUM('Load per source (MW)'!$B28:$G28)</f>
        <v>9.234234234234287E-2</v>
      </c>
      <c r="D28" s="3">
        <f>'Load per source (MW)'!D28/SUM('Load per source (MW)'!$B28:$G28)</f>
        <v>0.34459459459459635</v>
      </c>
      <c r="E28" s="3">
        <f>'Load per source (MW)'!E28/SUM('Load per source (MW)'!$B28:$G28)</f>
        <v>3.6036036036036355E-2</v>
      </c>
      <c r="F28" s="3">
        <f>'Load per source (MW)'!F28/SUM('Load per source (MW)'!$B28:$G28)</f>
        <v>0.36711711711711487</v>
      </c>
      <c r="G28" s="3">
        <f>'Load per source (MW)'!G28/SUM('Load per source (MW)'!$B28:$G28)</f>
        <v>0.13288288288288241</v>
      </c>
      <c r="H28" s="1">
        <f>(G28*'Assumed Inputs'!$B$1 + D28*'Assumed Inputs'!$B$2)/'Assumed Inputs'!$B$3</f>
        <v>142.68268268268258</v>
      </c>
      <c r="I28" s="4"/>
    </row>
    <row r="29" spans="1:9" x14ac:dyDescent="0.2">
      <c r="A29">
        <f>'Load per source (MW)'!A29</f>
        <v>14</v>
      </c>
      <c r="B29" s="3">
        <f>'Load per source (MW)'!B29/SUM('Load per source (MW)'!$B29:$G29)</f>
        <v>2.0179372197309618E-2</v>
      </c>
      <c r="C29" s="3">
        <f>'Load per source (MW)'!C29/SUM('Load per source (MW)'!$B29:$G29)</f>
        <v>6.9506726457398887E-2</v>
      </c>
      <c r="D29" s="3">
        <f>'Load per source (MW)'!D29/SUM('Load per source (MW)'!$B29:$G29)</f>
        <v>0.34304932735426014</v>
      </c>
      <c r="E29" s="3">
        <f>'Load per source (MW)'!E29/SUM('Load per source (MW)'!$B29:$G29)</f>
        <v>3.1390134529147837E-2</v>
      </c>
      <c r="F29" s="3">
        <f>'Load per source (MW)'!F29/SUM('Load per source (MW)'!$B29:$G29)</f>
        <v>0.40582959641255306</v>
      </c>
      <c r="G29" s="3">
        <f>'Load per source (MW)'!G29/SUM('Load per source (MW)'!$B29:$G29)</f>
        <v>0.13004484304933051</v>
      </c>
      <c r="H29" s="1">
        <f>(G29*'Assumed Inputs'!$B$1 + D29*'Assumed Inputs'!$B$2)/'Assumed Inputs'!$B$3</f>
        <v>140.42351768809397</v>
      </c>
      <c r="I29" s="4"/>
    </row>
    <row r="30" spans="1:9" x14ac:dyDescent="0.2">
      <c r="A30">
        <f>'Load per source (MW)'!A30</f>
        <v>14.5</v>
      </c>
      <c r="B30" s="3">
        <f>'Load per source (MW)'!B30/SUM('Load per source (MW)'!$B30:$G30)</f>
        <v>2.4886877828054651E-2</v>
      </c>
      <c r="C30" s="3">
        <f>'Load per source (MW)'!C30/SUM('Load per source (MW)'!$B30:$G30)</f>
        <v>5.6561085972850714E-2</v>
      </c>
      <c r="D30" s="3">
        <f>'Load per source (MW)'!D30/SUM('Load per source (MW)'!$B30:$G30)</f>
        <v>0.35520361990950333</v>
      </c>
      <c r="E30" s="3">
        <f>'Load per source (MW)'!E30/SUM('Load per source (MW)'!$B30:$G30)</f>
        <v>2.4886877828054845E-2</v>
      </c>
      <c r="F30" s="3">
        <f>'Load per source (MW)'!F30/SUM('Load per source (MW)'!$B30:$G30)</f>
        <v>0.38235294117647128</v>
      </c>
      <c r="G30" s="3">
        <f>'Load per source (MW)'!G30/SUM('Load per source (MW)'!$B30:$G30)</f>
        <v>0.15610859728506521</v>
      </c>
      <c r="H30" s="1">
        <f>(G30*'Assumed Inputs'!$B$1 + D30*'Assumed Inputs'!$B$2)/'Assumed Inputs'!$B$3</f>
        <v>160.89492207139085</v>
      </c>
      <c r="I30" s="4"/>
    </row>
    <row r="31" spans="1:9" x14ac:dyDescent="0.2">
      <c r="A31">
        <f>'Load per source (MW)'!A31</f>
        <v>15</v>
      </c>
      <c r="B31" s="3">
        <f>'Load per source (MW)'!B31/SUM('Load per source (MW)'!$B31:$G31)</f>
        <v>1.8390804597701361E-2</v>
      </c>
      <c r="C31" s="3">
        <f>'Load per source (MW)'!C31/SUM('Load per source (MW)'!$B31:$G31)</f>
        <v>5.5172413793103531E-2</v>
      </c>
      <c r="D31" s="3">
        <f>'Load per source (MW)'!D31/SUM('Load per source (MW)'!$B31:$G31)</f>
        <v>0.35862068965517263</v>
      </c>
      <c r="E31" s="3">
        <f>'Load per source (MW)'!E31/SUM('Load per source (MW)'!$B31:$G31)</f>
        <v>2.2988505747126419E-2</v>
      </c>
      <c r="F31" s="3">
        <f>'Load per source (MW)'!F31/SUM('Load per source (MW)'!$B31:$G31)</f>
        <v>0.38850574712643504</v>
      </c>
      <c r="G31" s="3">
        <f>'Load per source (MW)'!G31/SUM('Load per source (MW)'!$B31:$G31)</f>
        <v>0.15632183908046099</v>
      </c>
      <c r="H31" s="1">
        <f>(G31*'Assumed Inputs'!$B$1 + D31*'Assumed Inputs'!$B$2)/'Assumed Inputs'!$B$3</f>
        <v>161.51213282247858</v>
      </c>
      <c r="I31" s="4"/>
    </row>
    <row r="32" spans="1:9" x14ac:dyDescent="0.2">
      <c r="A32">
        <f>'Load per source (MW)'!A32</f>
        <v>15.5</v>
      </c>
      <c r="B32" s="3">
        <f>'Load per source (MW)'!B32/SUM('Load per source (MW)'!$B32:$G32)</f>
        <v>1.7699115044248079E-2</v>
      </c>
      <c r="C32" s="3">
        <f>'Load per source (MW)'!C32/SUM('Load per source (MW)'!$B32:$G32)</f>
        <v>4.4247787610619628E-2</v>
      </c>
      <c r="D32" s="3">
        <f>'Load per source (MW)'!D32/SUM('Load per source (MW)'!$B32:$G32)</f>
        <v>0.34070796460177183</v>
      </c>
      <c r="E32" s="3">
        <f>'Load per source (MW)'!E32/SUM('Load per source (MW)'!$B32:$G32)</f>
        <v>4.4247787610619649E-2</v>
      </c>
      <c r="F32" s="3">
        <f>'Load per source (MW)'!F32/SUM('Load per source (MW)'!$B32:$G32)</f>
        <v>0.38716814159291868</v>
      </c>
      <c r="G32" s="3">
        <f>'Load per source (MW)'!G32/SUM('Load per source (MW)'!$B32:$G32)</f>
        <v>0.16592920353982216</v>
      </c>
      <c r="H32" s="1">
        <f>(G32*'Assumed Inputs'!$B$1 + D32*'Assumed Inputs'!$B$2)/'Assumed Inputs'!$B$3</f>
        <v>166.02261553588951</v>
      </c>
      <c r="I32" s="4"/>
    </row>
    <row r="33" spans="1:9" x14ac:dyDescent="0.2">
      <c r="A33">
        <f>'Load per source (MW)'!A33</f>
        <v>16</v>
      </c>
      <c r="B33" s="3">
        <f>'Load per source (MW)'!B33/SUM('Load per source (MW)'!$B33:$G33)</f>
        <v>1.3452914798206412E-2</v>
      </c>
      <c r="C33" s="3">
        <f>'Load per source (MW)'!C33/SUM('Load per source (MW)'!$B33:$G33)</f>
        <v>3.8116591928251321E-2</v>
      </c>
      <c r="D33" s="3">
        <f>'Load per source (MW)'!D33/SUM('Load per source (MW)'!$B33:$G33)</f>
        <v>0.34529147982062736</v>
      </c>
      <c r="E33" s="3">
        <f>'Load per source (MW)'!E33/SUM('Load per source (MW)'!$B33:$G33)</f>
        <v>4.4843049327354279E-2</v>
      </c>
      <c r="F33" s="3">
        <f>'Load per source (MW)'!F33/SUM('Load per source (MW)'!$B33:$G33)</f>
        <v>0.38116591928250976</v>
      </c>
      <c r="G33" s="3">
        <f>'Load per source (MW)'!G33/SUM('Load per source (MW)'!$B33:$G33)</f>
        <v>0.17713004484305092</v>
      </c>
      <c r="H33" s="1">
        <f>(G33*'Assumed Inputs'!$B$1 + D33*'Assumed Inputs'!$B$2)/'Assumed Inputs'!$B$3</f>
        <v>174.73343298455515</v>
      </c>
      <c r="I33" s="4"/>
    </row>
    <row r="34" spans="1:9" x14ac:dyDescent="0.2">
      <c r="A34">
        <f>'Load per source (MW)'!A34</f>
        <v>16.5</v>
      </c>
      <c r="B34" s="3">
        <f>'Load per source (MW)'!B34/SUM('Load per source (MW)'!$B34:$G34)</f>
        <v>9.0293453724605687E-3</v>
      </c>
      <c r="C34" s="3">
        <f>'Load per source (MW)'!C34/SUM('Load per source (MW)'!$B34:$G34)</f>
        <v>4.0632054176072463E-2</v>
      </c>
      <c r="D34" s="3">
        <f>'Load per source (MW)'!D34/SUM('Load per source (MW)'!$B34:$G34)</f>
        <v>0.35214446952595974</v>
      </c>
      <c r="E34" s="3">
        <f>'Load per source (MW)'!E34/SUM('Load per source (MW)'!$B34:$G34)</f>
        <v>5.417607223476284E-2</v>
      </c>
      <c r="F34" s="3">
        <f>'Load per source (MW)'!F34/SUM('Load per source (MW)'!$B34:$G34)</f>
        <v>0.36343115124153025</v>
      </c>
      <c r="G34" s="3">
        <f>'Load per source (MW)'!G34/SUM('Load per source (MW)'!$B34:$G34)</f>
        <v>0.18058690744921416</v>
      </c>
      <c r="H34" s="1">
        <f>(G34*'Assumed Inputs'!$B$1 + D34*'Assumed Inputs'!$B$2)/'Assumed Inputs'!$B$3</f>
        <v>178.15901680461812</v>
      </c>
      <c r="I34" s="4"/>
    </row>
    <row r="35" spans="1:9" x14ac:dyDescent="0.2">
      <c r="A35">
        <f>'Load per source (MW)'!A35</f>
        <v>17</v>
      </c>
      <c r="B35" s="3">
        <f>'Load per source (MW)'!B35/SUM('Load per source (MW)'!$B35:$G35)</f>
        <v>9.2378752886837223E-3</v>
      </c>
      <c r="C35" s="3">
        <f>'Load per source (MW)'!C35/SUM('Load per source (MW)'!$B35:$G35)</f>
        <v>2.7713625866051032E-2</v>
      </c>
      <c r="D35" s="3">
        <f>'Load per source (MW)'!D35/SUM('Load per source (MW)'!$B35:$G35)</f>
        <v>0.36027713625866259</v>
      </c>
      <c r="E35" s="3">
        <f>'Load per source (MW)'!E35/SUM('Load per source (MW)'!$B35:$G35)</f>
        <v>5.5427251732101827E-2</v>
      </c>
      <c r="F35" s="3">
        <f>'Load per source (MW)'!F35/SUM('Load per source (MW)'!$B35:$G35)</f>
        <v>0.34642032332563694</v>
      </c>
      <c r="G35" s="3">
        <f>'Load per source (MW)'!G35/SUM('Load per source (MW)'!$B35:$G35)</f>
        <v>0.20092378752886392</v>
      </c>
      <c r="H35" s="1">
        <f>(G35*'Assumed Inputs'!$B$1 + D35*'Assumed Inputs'!$B$2)/'Assumed Inputs'!$B$3</f>
        <v>193.94919168590931</v>
      </c>
      <c r="I35" s="4"/>
    </row>
    <row r="36" spans="1:9" x14ac:dyDescent="0.2">
      <c r="A36">
        <f>'Load per source (MW)'!A36</f>
        <v>17.5</v>
      </c>
      <c r="B36" s="3">
        <f>'Load per source (MW)'!B36/SUM('Load per source (MW)'!$B36:$G36)</f>
        <v>4.415011037527658E-3</v>
      </c>
      <c r="C36" s="3">
        <f>'Load per source (MW)'!C36/SUM('Load per source (MW)'!$B36:$G36)</f>
        <v>2.2075055187637971E-2</v>
      </c>
      <c r="D36" s="3">
        <f>'Load per source (MW)'!D36/SUM('Load per source (MW)'!$B36:$G36)</f>
        <v>0.35099337748344434</v>
      </c>
      <c r="E36" s="3">
        <f>'Load per source (MW)'!E36/SUM('Load per source (MW)'!$B36:$G36)</f>
        <v>3.9735099337748873E-2</v>
      </c>
      <c r="F36" s="3">
        <f>'Load per source (MW)'!F36/SUM('Load per source (MW)'!$B36:$G36)</f>
        <v>0.32671081677704045</v>
      </c>
      <c r="G36" s="3">
        <f>'Load per source (MW)'!G36/SUM('Load per source (MW)'!$B36:$G36)</f>
        <v>0.25607064017660069</v>
      </c>
      <c r="H36" s="1">
        <f>(G36*'Assumed Inputs'!$B$1 + D36*'Assumed Inputs'!$B$2)/'Assumed Inputs'!$B$3</f>
        <v>232.51900907530074</v>
      </c>
      <c r="I36" s="4"/>
    </row>
    <row r="37" spans="1:9" x14ac:dyDescent="0.2">
      <c r="A37">
        <f>'Load per source (MW)'!A37</f>
        <v>18</v>
      </c>
      <c r="B37" s="3">
        <f>'Load per source (MW)'!B37/SUM('Load per source (MW)'!$B37:$G37)</f>
        <v>0</v>
      </c>
      <c r="C37" s="3">
        <f>'Load per source (MW)'!C37/SUM('Load per source (MW)'!$B37:$G37)</f>
        <v>2.4719101123595835E-2</v>
      </c>
      <c r="D37" s="3">
        <f>'Load per source (MW)'!D37/SUM('Load per source (MW)'!$B37:$G37)</f>
        <v>0.36629213483146106</v>
      </c>
      <c r="E37" s="3">
        <f>'Load per source (MW)'!E37/SUM('Load per source (MW)'!$B37:$G37)</f>
        <v>3.8202247191011958E-2</v>
      </c>
      <c r="F37" s="3">
        <f>'Load per source (MW)'!F37/SUM('Load per source (MW)'!$B37:$G37)</f>
        <v>0.28314606741572579</v>
      </c>
      <c r="G37" s="3">
        <f>'Load per source (MW)'!G37/SUM('Load per source (MW)'!$B37:$G37)</f>
        <v>0.28764044943820533</v>
      </c>
      <c r="H37" s="1">
        <f>(G37*'Assumed Inputs'!$B$1 + D37*'Assumed Inputs'!$B$2)/'Assumed Inputs'!$B$3</f>
        <v>257.39325842696854</v>
      </c>
      <c r="I37" s="4"/>
    </row>
    <row r="38" spans="1:9" x14ac:dyDescent="0.2">
      <c r="A38">
        <f>'Load per source (MW)'!A38</f>
        <v>18.5</v>
      </c>
      <c r="B38" s="3">
        <f>'Load per source (MW)'!B38/SUM('Load per source (MW)'!$B38:$G38)</f>
        <v>0</v>
      </c>
      <c r="C38" s="3">
        <f>'Load per source (MW)'!C38/SUM('Load per source (MW)'!$B38:$G38)</f>
        <v>2.2026431718061939E-2</v>
      </c>
      <c r="D38" s="3">
        <f>'Load per source (MW)'!D38/SUM('Load per source (MW)'!$B38:$G38)</f>
        <v>0.36343612334801773</v>
      </c>
      <c r="E38" s="3">
        <f>'Load per source (MW)'!E38/SUM('Load per source (MW)'!$B38:$G38)</f>
        <v>2.422907488986762E-2</v>
      </c>
      <c r="F38" s="3">
        <f>'Load per source (MW)'!F38/SUM('Load per source (MW)'!$B38:$G38)</f>
        <v>0.29295154185022043</v>
      </c>
      <c r="G38" s="3">
        <f>'Load per source (MW)'!G38/SUM('Load per source (MW)'!$B38:$G38)</f>
        <v>0.2973568281938323</v>
      </c>
      <c r="H38" s="1">
        <f>(G38*'Assumed Inputs'!$B$1 + D38*'Assumed Inputs'!$B$2)/'Assumed Inputs'!$B$3</f>
        <v>264.02349486049906</v>
      </c>
      <c r="I38" s="4"/>
    </row>
    <row r="39" spans="1:9" x14ac:dyDescent="0.2">
      <c r="A39">
        <f>'Load per source (MW)'!A39</f>
        <v>19</v>
      </c>
      <c r="B39" s="3">
        <f>'Load per source (MW)'!B39/SUM('Load per source (MW)'!$B39:$G39)</f>
        <v>0</v>
      </c>
      <c r="C39" s="3">
        <f>'Load per source (MW)'!C39/SUM('Load per source (MW)'!$B39:$G39)</f>
        <v>2.7253668763102815E-2</v>
      </c>
      <c r="D39" s="3">
        <f>'Load per source (MW)'!D39/SUM('Load per source (MW)'!$B39:$G39)</f>
        <v>0.3375262054507347</v>
      </c>
      <c r="E39" s="3">
        <f>'Load per source (MW)'!E39/SUM('Load per source (MW)'!$B39:$G39)</f>
        <v>2.9350104821803544E-2</v>
      </c>
      <c r="F39" s="3">
        <f>'Load per source (MW)'!F39/SUM('Load per source (MW)'!$B39:$G39)</f>
        <v>0.27882599580712697</v>
      </c>
      <c r="G39" s="3">
        <f>'Load per source (MW)'!G39/SUM('Load per source (MW)'!$B39:$G39)</f>
        <v>0.32704402515723197</v>
      </c>
      <c r="H39" s="1">
        <f>(G39*'Assumed Inputs'!$B$1 + D39*'Assumed Inputs'!$B$2)/'Assumed Inputs'!$B$3</f>
        <v>281.95201490798934</v>
      </c>
      <c r="I39" s="4"/>
    </row>
    <row r="40" spans="1:9" x14ac:dyDescent="0.2">
      <c r="A40">
        <f>'Load per source (MW)'!A40</f>
        <v>19.5</v>
      </c>
      <c r="B40" s="3">
        <f>'Load per source (MW)'!B40/SUM('Load per source (MW)'!$B40:$G40)</f>
        <v>0</v>
      </c>
      <c r="C40" s="3">
        <f>'Load per source (MW)'!C40/SUM('Load per source (MW)'!$B40:$G40)</f>
        <v>1.9531250000000298E-2</v>
      </c>
      <c r="D40" s="3">
        <f>'Load per source (MW)'!D40/SUM('Load per source (MW)'!$B40:$G40)</f>
        <v>0.32031250000000067</v>
      </c>
      <c r="E40" s="3">
        <f>'Load per source (MW)'!E40/SUM('Load per source (MW)'!$B40:$G40)</f>
        <v>5.8593750000000937E-3</v>
      </c>
      <c r="F40" s="3">
        <f>'Load per source (MW)'!F40/SUM('Load per source (MW)'!$B40:$G40)</f>
        <v>0.3320312499999975</v>
      </c>
      <c r="G40" s="3">
        <f>'Load per source (MW)'!G40/SUM('Load per source (MW)'!$B40:$G40)</f>
        <v>0.32226562500000139</v>
      </c>
      <c r="H40" s="1">
        <f>(G40*'Assumed Inputs'!$B$1 + D40*'Assumed Inputs'!$B$2)/'Assumed Inputs'!$B$3</f>
        <v>276.16753472222331</v>
      </c>
      <c r="I40" s="4"/>
    </row>
    <row r="41" spans="1:9" x14ac:dyDescent="0.2">
      <c r="A41">
        <f>'Load per source (MW)'!A41</f>
        <v>20</v>
      </c>
      <c r="B41" s="3">
        <f>'Load per source (MW)'!B41/SUM('Load per source (MW)'!$B41:$G41)</f>
        <v>0</v>
      </c>
      <c r="C41" s="3">
        <f>'Load per source (MW)'!C41/SUM('Load per source (MW)'!$B41:$G41)</f>
        <v>1.8416206261510359E-2</v>
      </c>
      <c r="D41" s="3">
        <f>'Load per source (MW)'!D41/SUM('Load per source (MW)'!$B41:$G41)</f>
        <v>0.30018416206261506</v>
      </c>
      <c r="E41" s="3">
        <f>'Load per source (MW)'!E41/SUM('Load per source (MW)'!$B41:$G41)</f>
        <v>9.208103130755374E-3</v>
      </c>
      <c r="F41" s="3">
        <f>'Load per source (MW)'!F41/SUM('Load per source (MW)'!$B41:$G41)</f>
        <v>0.35543278084714131</v>
      </c>
      <c r="G41" s="3">
        <f>'Load per source (MW)'!G41/SUM('Load per source (MW)'!$B41:$G41)</f>
        <v>0.31675874769797785</v>
      </c>
      <c r="H41" s="1">
        <f>(G41*'Assumed Inputs'!$B$1 + D41*'Assumed Inputs'!$B$2)/'Assumed Inputs'!$B$3</f>
        <v>269.46183752813846</v>
      </c>
      <c r="I41" s="4"/>
    </row>
    <row r="42" spans="1:9" x14ac:dyDescent="0.2">
      <c r="A42">
        <f>'Load per source (MW)'!A42</f>
        <v>20.5</v>
      </c>
      <c r="B42" s="3">
        <f>'Load per source (MW)'!B42/SUM('Load per source (MW)'!$B42:$G42)</f>
        <v>0</v>
      </c>
      <c r="C42" s="3">
        <f>'Load per source (MW)'!C42/SUM('Load per source (MW)'!$B42:$G42)</f>
        <v>1.4814814814814998E-2</v>
      </c>
      <c r="D42" s="3">
        <f>'Load per source (MW)'!D42/SUM('Load per source (MW)'!$B42:$G42)</f>
        <v>0.30185185185185182</v>
      </c>
      <c r="E42" s="3">
        <f>'Load per source (MW)'!E42/SUM('Load per source (MW)'!$B42:$G42)</f>
        <v>2.4074074074074723E-2</v>
      </c>
      <c r="F42" s="3">
        <f>'Load per source (MW)'!F42/SUM('Load per source (MW)'!$B42:$G42)</f>
        <v>0.33888888888888763</v>
      </c>
      <c r="G42" s="3">
        <f>'Load per source (MW)'!G42/SUM('Load per source (MW)'!$B42:$G42)</f>
        <v>0.32037037037037081</v>
      </c>
      <c r="H42" s="1">
        <f>(G42*'Assumed Inputs'!$B$1 + D42*'Assumed Inputs'!$B$2)/'Assumed Inputs'!$B$3</f>
        <v>272.29629629629659</v>
      </c>
      <c r="I42" s="4"/>
    </row>
    <row r="43" spans="1:9" x14ac:dyDescent="0.2">
      <c r="A43">
        <f>'Load per source (MW)'!A43</f>
        <v>21</v>
      </c>
      <c r="B43" s="3">
        <f>'Load per source (MW)'!B43/SUM('Load per source (MW)'!$B43:$G43)</f>
        <v>0</v>
      </c>
      <c r="C43" s="3">
        <f>'Load per source (MW)'!C43/SUM('Load per source (MW)'!$B43:$G43)</f>
        <v>1.3011152416356985E-2</v>
      </c>
      <c r="D43" s="3">
        <f>'Load per source (MW)'!D43/SUM('Load per source (MW)'!$B43:$G43)</f>
        <v>0.3029739776951671</v>
      </c>
      <c r="E43" s="3">
        <f>'Load per source (MW)'!E43/SUM('Load per source (MW)'!$B43:$G43)</f>
        <v>1.8587360594795512E-2</v>
      </c>
      <c r="F43" s="3">
        <f>'Load per source (MW)'!F43/SUM('Load per source (MW)'!$B43:$G43)</f>
        <v>0.34386617100371758</v>
      </c>
      <c r="G43" s="3">
        <f>'Load per source (MW)'!G43/SUM('Load per source (MW)'!$B43:$G43)</f>
        <v>0.32156133828996281</v>
      </c>
      <c r="H43" s="1">
        <f>(G43*'Assumed Inputs'!$B$1 + D43*'Assumed Inputs'!$B$2)/'Assumed Inputs'!$B$3</f>
        <v>273.30855018587357</v>
      </c>
      <c r="I43" s="4"/>
    </row>
    <row r="44" spans="1:9" x14ac:dyDescent="0.2">
      <c r="A44">
        <f>'Load per source (MW)'!A44</f>
        <v>21.5</v>
      </c>
      <c r="B44" s="3">
        <f>'Load per source (MW)'!B44/SUM('Load per source (MW)'!$B44:$G44)</f>
        <v>0</v>
      </c>
      <c r="C44" s="3">
        <f>'Load per source (MW)'!C44/SUM('Load per source (MW)'!$B44:$G44)</f>
        <v>1.1787819253438281E-2</v>
      </c>
      <c r="D44" s="3">
        <f>'Load per source (MW)'!D44/SUM('Load per source (MW)'!$B44:$G44)</f>
        <v>0.32416502946954906</v>
      </c>
      <c r="E44" s="3">
        <f>'Load per source (MW)'!E44/SUM('Load per source (MW)'!$B44:$G44)</f>
        <v>2.750491159135619E-2</v>
      </c>
      <c r="F44" s="3">
        <f>'Load per source (MW)'!F44/SUM('Load per source (MW)'!$B44:$G44)</f>
        <v>0.32612966601178811</v>
      </c>
      <c r="G44" s="3">
        <f>'Load per source (MW)'!G44/SUM('Load per source (MW)'!$B44:$G44)</f>
        <v>0.31041257367386832</v>
      </c>
      <c r="H44" s="1">
        <f>(G44*'Assumed Inputs'!$B$1 + D44*'Assumed Inputs'!$B$2)/'Assumed Inputs'!$B$3</f>
        <v>268.12922942588824</v>
      </c>
      <c r="I44" s="4"/>
    </row>
    <row r="45" spans="1:9" x14ac:dyDescent="0.2">
      <c r="A45">
        <f>'Load per source (MW)'!A45</f>
        <v>22</v>
      </c>
      <c r="B45" s="3">
        <f>'Load per source (MW)'!B45/SUM('Load per source (MW)'!$B45:$G45)</f>
        <v>0</v>
      </c>
      <c r="C45" s="3">
        <f>'Load per source (MW)'!C45/SUM('Load per source (MW)'!$B45:$G45)</f>
        <v>1.6260162601626195E-2</v>
      </c>
      <c r="D45" s="3">
        <f>'Load per source (MW)'!D45/SUM('Load per source (MW)'!$B45:$G45)</f>
        <v>0.33333333333333326</v>
      </c>
      <c r="E45" s="3">
        <f>'Load per source (MW)'!E45/SUM('Load per source (MW)'!$B45:$G45)</f>
        <v>3.0487804878048461E-2</v>
      </c>
      <c r="F45" s="3">
        <f>'Load per source (MW)'!F45/SUM('Load per source (MW)'!$B45:$G45)</f>
        <v>0.34349593495934788</v>
      </c>
      <c r="G45" s="3">
        <f>'Load per source (MW)'!G45/SUM('Load per source (MW)'!$B45:$G45)</f>
        <v>0.27642276422764417</v>
      </c>
      <c r="H45" s="1">
        <f>(G45*'Assumed Inputs'!$B$1 + D45*'Assumed Inputs'!$B$2)/'Assumed Inputs'!$B$3</f>
        <v>244.82384823848375</v>
      </c>
      <c r="I45" s="4"/>
    </row>
    <row r="46" spans="1:9" x14ac:dyDescent="0.2">
      <c r="A46">
        <f>'Load per source (MW)'!A46</f>
        <v>22.5</v>
      </c>
      <c r="B46" s="3">
        <f>'Load per source (MW)'!B46/SUM('Load per source (MW)'!$B46:$G46)</f>
        <v>0</v>
      </c>
      <c r="C46" s="3">
        <f>'Load per source (MW)'!C46/SUM('Load per source (MW)'!$B46:$G46)</f>
        <v>1.7857142857143089E-2</v>
      </c>
      <c r="D46" s="3">
        <f>'Load per source (MW)'!D46/SUM('Load per source (MW)'!$B46:$G46)</f>
        <v>0.36607142857142921</v>
      </c>
      <c r="E46" s="3">
        <f>'Load per source (MW)'!E46/SUM('Load per source (MW)'!$B46:$G46)</f>
        <v>3.5714285714285914E-2</v>
      </c>
      <c r="F46" s="3">
        <f>'Load per source (MW)'!F46/SUM('Load per source (MW)'!$B46:$G46)</f>
        <v>0.34821428571428104</v>
      </c>
      <c r="G46" s="3">
        <f>'Load per source (MW)'!G46/SUM('Load per source (MW)'!$B46:$G46)</f>
        <v>0.23214285714286076</v>
      </c>
      <c r="H46" s="1">
        <f>(G46*'Assumed Inputs'!$B$1 + D46*'Assumed Inputs'!$B$2)/'Assumed Inputs'!$B$3</f>
        <v>217.28174603174872</v>
      </c>
      <c r="I46" s="4"/>
    </row>
    <row r="47" spans="1:9" x14ac:dyDescent="0.2">
      <c r="A47">
        <f>'Load per source (MW)'!A47</f>
        <v>23</v>
      </c>
      <c r="B47" s="3">
        <f>'Load per source (MW)'!B47/SUM('Load per source (MW)'!$B47:$G47)</f>
        <v>0</v>
      </c>
      <c r="C47" s="3">
        <f>'Load per source (MW)'!C47/SUM('Load per source (MW)'!$B47:$G47)</f>
        <v>2.1582733812949971E-2</v>
      </c>
      <c r="D47" s="3">
        <f>'Load per source (MW)'!D47/SUM('Load per source (MW)'!$B47:$G47)</f>
        <v>0.38848920863309511</v>
      </c>
      <c r="E47" s="3">
        <f>'Load per source (MW)'!E47/SUM('Load per source (MW)'!$B47:$G47)</f>
        <v>4.5563549160671943E-2</v>
      </c>
      <c r="F47" s="3">
        <f>'Load per source (MW)'!F47/SUM('Load per source (MW)'!$B47:$G47)</f>
        <v>0.36690647482014516</v>
      </c>
      <c r="G47" s="3">
        <f>'Load per source (MW)'!G47/SUM('Load per source (MW)'!$B47:$G47)</f>
        <v>0.17745803357313789</v>
      </c>
      <c r="H47" s="1">
        <f>(G47*'Assumed Inputs'!$B$1 + D47*'Assumed Inputs'!$B$2)/'Assumed Inputs'!$B$3</f>
        <v>180.82600586197469</v>
      </c>
      <c r="I47" s="4"/>
    </row>
    <row r="48" spans="1:9" x14ac:dyDescent="0.2">
      <c r="A48">
        <f>'Load per source (MW)'!A48</f>
        <v>23.5</v>
      </c>
      <c r="B48" s="3">
        <f>'Load per source (MW)'!B48/SUM('Load per source (MW)'!$B48:$G48)</f>
        <v>0</v>
      </c>
      <c r="C48" s="3">
        <f>'Load per source (MW)'!C48/SUM('Load per source (MW)'!$B48:$G48)</f>
        <v>2.8497409326425225E-2</v>
      </c>
      <c r="D48" s="3">
        <f>'Load per source (MW)'!D48/SUM('Load per source (MW)'!$B48:$G48)</f>
        <v>0.42227979274611405</v>
      </c>
      <c r="E48" s="3">
        <f>'Load per source (MW)'!E48/SUM('Load per source (MW)'!$B48:$G48)</f>
        <v>1.0362694300518813E-2</v>
      </c>
      <c r="F48" s="3">
        <f>'Load per source (MW)'!F48/SUM('Load per source (MW)'!$B48:$G48)</f>
        <v>0.37305699481864618</v>
      </c>
      <c r="G48" s="3">
        <f>'Load per source (MW)'!G48/SUM('Load per source (MW)'!$B48:$G48)</f>
        <v>0.16580310880829568</v>
      </c>
      <c r="H48" s="1">
        <f>(G48*'Assumed Inputs'!$B$1 + D48*'Assumed Inputs'!$B$2)/'Assumed Inputs'!$B$3</f>
        <v>176.98906160046457</v>
      </c>
      <c r="I48" s="4"/>
    </row>
    <row r="49" spans="1:9" x14ac:dyDescent="0.2">
      <c r="A49">
        <f>'Load per source (MW)'!A49</f>
        <v>24</v>
      </c>
      <c r="B49" s="3">
        <f>'Load per source (MW)'!B49/SUM('Load per source (MW)'!$B49:$G49)</f>
        <v>0</v>
      </c>
      <c r="C49" s="3">
        <f>'Load per source (MW)'!C49/SUM('Load per source (MW)'!$B49:$G49)</f>
        <v>4.0106951871658039E-2</v>
      </c>
      <c r="D49" s="3">
        <f>'Load per source (MW)'!D49/SUM('Load per source (MW)'!$B49:$G49)</f>
        <v>0.43582887700535022</v>
      </c>
      <c r="E49" s="3">
        <f>'Load per source (MW)'!E49/SUM('Load per source (MW)'!$B49:$G49)</f>
        <v>1.0695187165775314E-2</v>
      </c>
      <c r="F49" s="3">
        <f>'Load per source (MW)'!F49/SUM('Load per source (MW)'!$B49:$G49)</f>
        <v>0.34759358288769737</v>
      </c>
      <c r="G49" s="3">
        <f>'Load per source (MW)'!G49/SUM('Load per source (MW)'!$B49:$G49)</f>
        <v>0.16577540106951907</v>
      </c>
      <c r="H49" s="1">
        <f>(G49*'Assumed Inputs'!$B$1 + D49*'Assumed Inputs'!$B$2)/'Assumed Inputs'!$B$3</f>
        <v>178.80570409982235</v>
      </c>
      <c r="I49" s="4"/>
    </row>
    <row r="51" spans="1:9" x14ac:dyDescent="0.2">
      <c r="I5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825D-798F-8149-894C-9CFEEE452592}">
  <dimension ref="A1:B3"/>
  <sheetViews>
    <sheetView workbookViewId="0">
      <selection activeCell="G8" sqref="G8"/>
    </sheetView>
  </sheetViews>
  <sheetFormatPr baseColWidth="10" defaultRowHeight="16" x14ac:dyDescent="0.2"/>
  <cols>
    <col min="1" max="1" width="27.33203125" customWidth="1"/>
    <col min="2" max="2" width="15.5" bestFit="1" customWidth="1"/>
  </cols>
  <sheetData>
    <row r="1" spans="1:2" x14ac:dyDescent="0.2">
      <c r="A1" t="s">
        <v>9</v>
      </c>
      <c r="B1">
        <v>650</v>
      </c>
    </row>
    <row r="2" spans="1:2" x14ac:dyDescent="0.2">
      <c r="A2" t="s">
        <v>10</v>
      </c>
      <c r="B2">
        <v>122</v>
      </c>
    </row>
    <row r="3" spans="1:2" x14ac:dyDescent="0.2">
      <c r="A3" t="s">
        <v>6</v>
      </c>
      <c r="B3">
        <f>0.9</f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378-48D7-4247-A078-4BCA7332C686}">
  <dimension ref="A1:B49"/>
  <sheetViews>
    <sheetView tabSelected="1" workbookViewId="0">
      <selection activeCell="D1" sqref="D1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tr">
        <f>'Energy mix (%) &amp; EF'!A1</f>
        <v>Hour</v>
      </c>
      <c r="B1" t="s">
        <v>8</v>
      </c>
    </row>
    <row r="2" spans="1:2" x14ac:dyDescent="0.2">
      <c r="A2">
        <f>'Energy mix (%) &amp; EF'!A2</f>
        <v>0.5</v>
      </c>
      <c r="B2" s="1">
        <f>'Energy mix (%) &amp; EF'!H2</f>
        <v>123.9583333333327</v>
      </c>
    </row>
    <row r="3" spans="1:2" x14ac:dyDescent="0.2">
      <c r="A3">
        <f>'Energy mix (%) &amp; EF'!A3</f>
        <v>1</v>
      </c>
      <c r="B3" s="1">
        <f>'Energy mix (%) &amp; EF'!H3</f>
        <v>100.02606712284188</v>
      </c>
    </row>
    <row r="4" spans="1:2" x14ac:dyDescent="0.2">
      <c r="A4">
        <f>'Energy mix (%) &amp; EF'!A4</f>
        <v>1.5</v>
      </c>
      <c r="B4" s="1">
        <f>'Energy mix (%) &amp; EF'!H4</f>
        <v>96.174318030607154</v>
      </c>
    </row>
    <row r="5" spans="1:2" x14ac:dyDescent="0.2">
      <c r="A5">
        <f>'Energy mix (%) &amp; EF'!A5</f>
        <v>2</v>
      </c>
      <c r="B5" s="1">
        <f>'Energy mix (%) &amp; EF'!H5</f>
        <v>89.014925373135128</v>
      </c>
    </row>
    <row r="6" spans="1:2" x14ac:dyDescent="0.2">
      <c r="A6">
        <f>'Energy mix (%) &amp; EF'!A6</f>
        <v>2.5</v>
      </c>
      <c r="B6" s="1">
        <f>'Energy mix (%) &amp; EF'!H6</f>
        <v>90.090090090087315</v>
      </c>
    </row>
    <row r="7" spans="1:2" x14ac:dyDescent="0.2">
      <c r="A7">
        <f>'Energy mix (%) &amp; EF'!A7</f>
        <v>3</v>
      </c>
      <c r="B7" s="1">
        <f>'Energy mix (%) &amp; EF'!H7</f>
        <v>89.524786324785907</v>
      </c>
    </row>
    <row r="8" spans="1:2" x14ac:dyDescent="0.2">
      <c r="A8">
        <f>'Energy mix (%) &amp; EF'!A8</f>
        <v>3.5</v>
      </c>
      <c r="B8" s="1">
        <f>'Energy mix (%) &amp; EF'!H8</f>
        <v>83.316343866803223</v>
      </c>
    </row>
    <row r="9" spans="1:2" x14ac:dyDescent="0.2">
      <c r="A9">
        <f>'Energy mix (%) &amp; EF'!A9</f>
        <v>4</v>
      </c>
      <c r="B9" s="1">
        <f>'Energy mix (%) &amp; EF'!H9</f>
        <v>86.468376068373132</v>
      </c>
    </row>
    <row r="10" spans="1:2" x14ac:dyDescent="0.2">
      <c r="A10">
        <f>'Energy mix (%) &amp; EF'!A10</f>
        <v>4.5</v>
      </c>
      <c r="B10" s="1">
        <f>'Energy mix (%) &amp; EF'!H10</f>
        <v>85.176233635449151</v>
      </c>
    </row>
    <row r="11" spans="1:2" x14ac:dyDescent="0.2">
      <c r="A11">
        <f>'Energy mix (%) &amp; EF'!A11</f>
        <v>5</v>
      </c>
      <c r="B11" s="1">
        <f>'Energy mix (%) &amp; EF'!H11</f>
        <v>90.224828934502099</v>
      </c>
    </row>
    <row r="12" spans="1:2" x14ac:dyDescent="0.2">
      <c r="A12">
        <f>'Energy mix (%) &amp; EF'!A12</f>
        <v>5.5</v>
      </c>
      <c r="B12" s="1">
        <f>'Energy mix (%) &amp; EF'!H12</f>
        <v>92.05750224617816</v>
      </c>
    </row>
    <row r="13" spans="1:2" x14ac:dyDescent="0.2">
      <c r="A13">
        <f>'Energy mix (%) &amp; EF'!A13</f>
        <v>6</v>
      </c>
      <c r="B13" s="1">
        <f>'Energy mix (%) &amp; EF'!H13</f>
        <v>112.41700960219418</v>
      </c>
    </row>
    <row r="14" spans="1:2" x14ac:dyDescent="0.2">
      <c r="A14">
        <f>'Energy mix (%) &amp; EF'!A14</f>
        <v>6.5</v>
      </c>
      <c r="B14" s="1">
        <f>'Energy mix (%) &amp; EF'!H14</f>
        <v>113.12564901349683</v>
      </c>
    </row>
    <row r="15" spans="1:2" x14ac:dyDescent="0.2">
      <c r="A15">
        <f>'Energy mix (%) &amp; EF'!A15</f>
        <v>7</v>
      </c>
      <c r="B15" s="1">
        <f>'Energy mix (%) &amp; EF'!H15</f>
        <v>117.01515151515281</v>
      </c>
    </row>
    <row r="16" spans="1:2" x14ac:dyDescent="0.2">
      <c r="A16">
        <f>'Energy mix (%) &amp; EF'!A16</f>
        <v>7.5</v>
      </c>
      <c r="B16" s="1">
        <f>'Energy mix (%) &amp; EF'!H16</f>
        <v>141.56589147286874</v>
      </c>
    </row>
    <row r="17" spans="1:2" x14ac:dyDescent="0.2">
      <c r="A17">
        <f>'Energy mix (%) &amp; EF'!A17</f>
        <v>8</v>
      </c>
      <c r="B17" s="1">
        <f>'Energy mix (%) &amp; EF'!H17</f>
        <v>139.00383141762529</v>
      </c>
    </row>
    <row r="18" spans="1:2" x14ac:dyDescent="0.2">
      <c r="A18">
        <f>'Energy mix (%) &amp; EF'!A18</f>
        <v>8.5</v>
      </c>
      <c r="B18" s="1">
        <f>'Energy mix (%) &amp; EF'!H18</f>
        <v>136.69157947185224</v>
      </c>
    </row>
    <row r="19" spans="1:2" x14ac:dyDescent="0.2">
      <c r="A19">
        <f>'Energy mix (%) &amp; EF'!A19</f>
        <v>9</v>
      </c>
      <c r="B19" s="1">
        <f>'Energy mix (%) &amp; EF'!H19</f>
        <v>120.40048840048756</v>
      </c>
    </row>
    <row r="20" spans="1:2" x14ac:dyDescent="0.2">
      <c r="A20">
        <f>'Energy mix (%) &amp; EF'!A20</f>
        <v>9.5</v>
      </c>
      <c r="B20" s="1">
        <f>'Energy mix (%) &amp; EF'!H20</f>
        <v>120.1701920739153</v>
      </c>
    </row>
    <row r="21" spans="1:2" x14ac:dyDescent="0.2">
      <c r="A21">
        <f>'Energy mix (%) &amp; EF'!A21</f>
        <v>10</v>
      </c>
      <c r="B21" s="1">
        <f>'Energy mix (%) &amp; EF'!H21</f>
        <v>121.48471615720604</v>
      </c>
    </row>
    <row r="22" spans="1:2" x14ac:dyDescent="0.2">
      <c r="A22">
        <f>'Energy mix (%) &amp; EF'!A22</f>
        <v>10.5</v>
      </c>
      <c r="B22" s="1">
        <f>'Energy mix (%) &amp; EF'!H22</f>
        <v>119.76994615761478</v>
      </c>
    </row>
    <row r="23" spans="1:2" x14ac:dyDescent="0.2">
      <c r="A23">
        <f>'Energy mix (%) &amp; EF'!A23</f>
        <v>11</v>
      </c>
      <c r="B23" s="1">
        <f>'Energy mix (%) &amp; EF'!H23</f>
        <v>119.24463937621718</v>
      </c>
    </row>
    <row r="24" spans="1:2" x14ac:dyDescent="0.2">
      <c r="A24">
        <f>'Energy mix (%) &amp; EF'!A24</f>
        <v>11.5</v>
      </c>
      <c r="B24" s="1">
        <f>'Energy mix (%) &amp; EF'!H24</f>
        <v>112.4323062558372</v>
      </c>
    </row>
    <row r="25" spans="1:2" x14ac:dyDescent="0.2">
      <c r="A25">
        <f>'Energy mix (%) &amp; EF'!A25</f>
        <v>12</v>
      </c>
      <c r="B25" s="1">
        <f>'Energy mix (%) &amp; EF'!H25</f>
        <v>109.44444444444484</v>
      </c>
    </row>
    <row r="26" spans="1:2" x14ac:dyDescent="0.2">
      <c r="A26">
        <f>'Energy mix (%) &amp; EF'!A26</f>
        <v>12.5</v>
      </c>
      <c r="B26" s="1">
        <f>'Energy mix (%) &amp; EF'!H26</f>
        <v>118.79379379379401</v>
      </c>
    </row>
    <row r="27" spans="1:2" x14ac:dyDescent="0.2">
      <c r="A27">
        <f>'Energy mix (%) &amp; EF'!A27</f>
        <v>13</v>
      </c>
      <c r="B27" s="1">
        <f>'Energy mix (%) &amp; EF'!H27</f>
        <v>143.22420634920582</v>
      </c>
    </row>
    <row r="28" spans="1:2" x14ac:dyDescent="0.2">
      <c r="A28">
        <f>'Energy mix (%) &amp; EF'!A28</f>
        <v>13.5</v>
      </c>
      <c r="B28" s="1">
        <f>'Energy mix (%) &amp; EF'!H28</f>
        <v>142.68268268268258</v>
      </c>
    </row>
    <row r="29" spans="1:2" x14ac:dyDescent="0.2">
      <c r="A29">
        <f>'Energy mix (%) &amp; EF'!A29</f>
        <v>14</v>
      </c>
      <c r="B29" s="1">
        <f>'Energy mix (%) &amp; EF'!H29</f>
        <v>140.42351768809397</v>
      </c>
    </row>
    <row r="30" spans="1:2" x14ac:dyDescent="0.2">
      <c r="A30">
        <f>'Energy mix (%) &amp; EF'!A30</f>
        <v>14.5</v>
      </c>
      <c r="B30" s="1">
        <f>'Energy mix (%) &amp; EF'!H30</f>
        <v>160.89492207139085</v>
      </c>
    </row>
    <row r="31" spans="1:2" x14ac:dyDescent="0.2">
      <c r="A31">
        <f>'Energy mix (%) &amp; EF'!A31</f>
        <v>15</v>
      </c>
      <c r="B31" s="1">
        <f>'Energy mix (%) &amp; EF'!H31</f>
        <v>161.51213282247858</v>
      </c>
    </row>
    <row r="32" spans="1:2" x14ac:dyDescent="0.2">
      <c r="A32">
        <f>'Energy mix (%) &amp; EF'!A32</f>
        <v>15.5</v>
      </c>
      <c r="B32" s="1">
        <f>'Energy mix (%) &amp; EF'!H32</f>
        <v>166.02261553588951</v>
      </c>
    </row>
    <row r="33" spans="1:2" x14ac:dyDescent="0.2">
      <c r="A33">
        <f>'Energy mix (%) &amp; EF'!A33</f>
        <v>16</v>
      </c>
      <c r="B33" s="1">
        <f>'Energy mix (%) &amp; EF'!H33</f>
        <v>174.73343298455515</v>
      </c>
    </row>
    <row r="34" spans="1:2" x14ac:dyDescent="0.2">
      <c r="A34">
        <f>'Energy mix (%) &amp; EF'!A34</f>
        <v>16.5</v>
      </c>
      <c r="B34" s="1">
        <f>'Energy mix (%) &amp; EF'!H34</f>
        <v>178.15901680461812</v>
      </c>
    </row>
    <row r="35" spans="1:2" x14ac:dyDescent="0.2">
      <c r="A35">
        <f>'Energy mix (%) &amp; EF'!A35</f>
        <v>17</v>
      </c>
      <c r="B35" s="1">
        <f>'Energy mix (%) &amp; EF'!H35</f>
        <v>193.94919168590931</v>
      </c>
    </row>
    <row r="36" spans="1:2" x14ac:dyDescent="0.2">
      <c r="A36">
        <f>'Energy mix (%) &amp; EF'!A36</f>
        <v>17.5</v>
      </c>
      <c r="B36" s="1">
        <f>'Energy mix (%) &amp; EF'!H36</f>
        <v>232.51900907530074</v>
      </c>
    </row>
    <row r="37" spans="1:2" x14ac:dyDescent="0.2">
      <c r="A37">
        <f>'Energy mix (%) &amp; EF'!A37</f>
        <v>18</v>
      </c>
      <c r="B37" s="1">
        <f>'Energy mix (%) &amp; EF'!H37</f>
        <v>257.39325842696854</v>
      </c>
    </row>
    <row r="38" spans="1:2" x14ac:dyDescent="0.2">
      <c r="A38">
        <f>'Energy mix (%) &amp; EF'!A38</f>
        <v>18.5</v>
      </c>
      <c r="B38" s="1">
        <f>'Energy mix (%) &amp; EF'!H38</f>
        <v>264.02349486049906</v>
      </c>
    </row>
    <row r="39" spans="1:2" x14ac:dyDescent="0.2">
      <c r="A39">
        <f>'Energy mix (%) &amp; EF'!A39</f>
        <v>19</v>
      </c>
      <c r="B39" s="1">
        <f>'Energy mix (%) &amp; EF'!H39</f>
        <v>281.95201490798934</v>
      </c>
    </row>
    <row r="40" spans="1:2" x14ac:dyDescent="0.2">
      <c r="A40">
        <f>'Energy mix (%) &amp; EF'!A40</f>
        <v>19.5</v>
      </c>
      <c r="B40" s="1">
        <f>'Energy mix (%) &amp; EF'!H40</f>
        <v>276.16753472222331</v>
      </c>
    </row>
    <row r="41" spans="1:2" x14ac:dyDescent="0.2">
      <c r="A41">
        <f>'Energy mix (%) &amp; EF'!A41</f>
        <v>20</v>
      </c>
      <c r="B41" s="1">
        <f>'Energy mix (%) &amp; EF'!H41</f>
        <v>269.46183752813846</v>
      </c>
    </row>
    <row r="42" spans="1:2" x14ac:dyDescent="0.2">
      <c r="A42">
        <f>'Energy mix (%) &amp; EF'!A42</f>
        <v>20.5</v>
      </c>
      <c r="B42" s="1">
        <f>'Energy mix (%) &amp; EF'!H42</f>
        <v>272.29629629629659</v>
      </c>
    </row>
    <row r="43" spans="1:2" x14ac:dyDescent="0.2">
      <c r="A43">
        <f>'Energy mix (%) &amp; EF'!A43</f>
        <v>21</v>
      </c>
      <c r="B43" s="1">
        <f>'Energy mix (%) &amp; EF'!H43</f>
        <v>273.30855018587357</v>
      </c>
    </row>
    <row r="44" spans="1:2" x14ac:dyDescent="0.2">
      <c r="A44">
        <f>'Energy mix (%) &amp; EF'!A44</f>
        <v>21.5</v>
      </c>
      <c r="B44" s="1">
        <f>'Energy mix (%) &amp; EF'!H44</f>
        <v>268.12922942588824</v>
      </c>
    </row>
    <row r="45" spans="1:2" x14ac:dyDescent="0.2">
      <c r="A45">
        <f>'Energy mix (%) &amp; EF'!A45</f>
        <v>22</v>
      </c>
      <c r="B45" s="1">
        <f>'Energy mix (%) &amp; EF'!H45</f>
        <v>244.82384823848375</v>
      </c>
    </row>
    <row r="46" spans="1:2" x14ac:dyDescent="0.2">
      <c r="A46">
        <f>'Energy mix (%) &amp; EF'!A46</f>
        <v>22.5</v>
      </c>
      <c r="B46" s="1">
        <f>'Energy mix (%) &amp; EF'!H46</f>
        <v>217.28174603174872</v>
      </c>
    </row>
    <row r="47" spans="1:2" x14ac:dyDescent="0.2">
      <c r="A47">
        <f>'Energy mix (%) &amp; EF'!A47</f>
        <v>23</v>
      </c>
      <c r="B47" s="1">
        <f>'Energy mix (%) &amp; EF'!H47</f>
        <v>180.82600586197469</v>
      </c>
    </row>
    <row r="48" spans="1:2" x14ac:dyDescent="0.2">
      <c r="A48">
        <f>'Energy mix (%) &amp; EF'!A48</f>
        <v>23.5</v>
      </c>
      <c r="B48" s="1">
        <f>'Energy mix (%) &amp; EF'!H48</f>
        <v>176.98906160046457</v>
      </c>
    </row>
    <row r="49" spans="1:2" x14ac:dyDescent="0.2">
      <c r="A49">
        <f>'Energy mix (%) &amp; EF'!A49</f>
        <v>24</v>
      </c>
      <c r="B49" s="1">
        <f>'Energy mix (%) &amp; EF'!H49</f>
        <v>178.80570409982235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Values from graph (MW)</vt:lpstr>
      <vt:lpstr>Load per source (MW)</vt:lpstr>
      <vt:lpstr>Energy mix (%) &amp; EF</vt:lpstr>
      <vt:lpstr>Assumed Inputs</vt:lpstr>
      <vt:lpstr>EF_half_hr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Sheehan, Cameron S</cp:lastModifiedBy>
  <dcterms:created xsi:type="dcterms:W3CDTF">2023-03-03T12:07:06Z</dcterms:created>
  <dcterms:modified xsi:type="dcterms:W3CDTF">2023-03-30T11:24:49Z</dcterms:modified>
</cp:coreProperties>
</file>