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27" i="1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N15"/>
  <c r="N16"/>
  <c r="N17"/>
  <c r="N18"/>
  <c r="N19"/>
  <c r="N20"/>
  <c r="N21"/>
  <c r="N22"/>
  <c r="N23"/>
  <c r="N24"/>
  <c r="N25"/>
  <c r="N26"/>
  <c r="N3"/>
  <c r="M3"/>
  <c r="O3" s="1"/>
  <c r="L3" s="1"/>
  <c r="I3" s="1"/>
  <c r="E50"/>
  <c r="D50" s="1"/>
  <c r="M50" s="1"/>
  <c r="E49"/>
  <c r="D49" s="1"/>
  <c r="M49" s="1"/>
  <c r="O49" s="1"/>
  <c r="L49" s="1"/>
  <c r="I49" s="1"/>
  <c r="J49" s="1"/>
  <c r="E48"/>
  <c r="D48" s="1"/>
  <c r="M48" s="1"/>
  <c r="E47"/>
  <c r="D47" s="1"/>
  <c r="M47" s="1"/>
  <c r="O47" s="1"/>
  <c r="L47" s="1"/>
  <c r="I47" s="1"/>
  <c r="J47" s="1"/>
  <c r="E46"/>
  <c r="D46" s="1"/>
  <c r="M46" s="1"/>
  <c r="E45"/>
  <c r="D45" s="1"/>
  <c r="M45" s="1"/>
  <c r="O45" s="1"/>
  <c r="L45" s="1"/>
  <c r="I45" s="1"/>
  <c r="J45" s="1"/>
  <c r="E44"/>
  <c r="D44" s="1"/>
  <c r="M44" s="1"/>
  <c r="E43"/>
  <c r="D43" s="1"/>
  <c r="M43" s="1"/>
  <c r="O43" s="1"/>
  <c r="L43" s="1"/>
  <c r="I43" s="1"/>
  <c r="J43" s="1"/>
  <c r="E42"/>
  <c r="D42" s="1"/>
  <c r="M42" s="1"/>
  <c r="O42" s="1"/>
  <c r="L42" s="1"/>
  <c r="I42" s="1"/>
  <c r="J42" s="1"/>
  <c r="E41"/>
  <c r="D41" s="1"/>
  <c r="M41" s="1"/>
  <c r="E40"/>
  <c r="D40" s="1"/>
  <c r="M40" s="1"/>
  <c r="E39"/>
  <c r="D39" s="1"/>
  <c r="M39" s="1"/>
  <c r="O39" s="1"/>
  <c r="L39" s="1"/>
  <c r="I39" s="1"/>
  <c r="J39" s="1"/>
  <c r="E38"/>
  <c r="D38" s="1"/>
  <c r="M38" s="1"/>
  <c r="O38" s="1"/>
  <c r="L38" s="1"/>
  <c r="I38" s="1"/>
  <c r="J38" s="1"/>
  <c r="E37"/>
  <c r="D37" s="1"/>
  <c r="M37" s="1"/>
  <c r="E36"/>
  <c r="D36" s="1"/>
  <c r="M36" s="1"/>
  <c r="E35"/>
  <c r="D35" s="1"/>
  <c r="M35" s="1"/>
  <c r="O35" s="1"/>
  <c r="L35" s="1"/>
  <c r="I35" s="1"/>
  <c r="J35" s="1"/>
  <c r="E34"/>
  <c r="D34" s="1"/>
  <c r="M34" s="1"/>
  <c r="O34" s="1"/>
  <c r="L34" s="1"/>
  <c r="I34" s="1"/>
  <c r="J34" s="1"/>
  <c r="E33"/>
  <c r="D33" s="1"/>
  <c r="M33" s="1"/>
  <c r="E32"/>
  <c r="D32" s="1"/>
  <c r="M32" s="1"/>
  <c r="E31"/>
  <c r="D31" s="1"/>
  <c r="M31" s="1"/>
  <c r="O31" s="1"/>
  <c r="L31" s="1"/>
  <c r="I31" s="1"/>
  <c r="J31" s="1"/>
  <c r="E30"/>
  <c r="D30" s="1"/>
  <c r="M30" s="1"/>
  <c r="E29"/>
  <c r="D29" s="1"/>
  <c r="M29" s="1"/>
  <c r="E28"/>
  <c r="D28" s="1"/>
  <c r="M28" s="1"/>
  <c r="E27"/>
  <c r="D27" s="1"/>
  <c r="M27" s="1"/>
  <c r="O27" s="1"/>
  <c r="L27" s="1"/>
  <c r="I27" s="1"/>
  <c r="J27" s="1"/>
  <c r="E26"/>
  <c r="D26" s="1"/>
  <c r="M26" s="1"/>
  <c r="O26" s="1"/>
  <c r="L26" s="1"/>
  <c r="I26" s="1"/>
  <c r="J26" s="1"/>
  <c r="E25"/>
  <c r="D25" s="1"/>
  <c r="M25" s="1"/>
  <c r="E24"/>
  <c r="D24" s="1"/>
  <c r="M24" s="1"/>
  <c r="E23"/>
  <c r="D23" s="1"/>
  <c r="M23" s="1"/>
  <c r="O23" s="1"/>
  <c r="L23" s="1"/>
  <c r="I23" s="1"/>
  <c r="J23" s="1"/>
  <c r="E22"/>
  <c r="D22" s="1"/>
  <c r="M22" s="1"/>
  <c r="O22" s="1"/>
  <c r="L22" s="1"/>
  <c r="I22" s="1"/>
  <c r="J22" s="1"/>
  <c r="E21"/>
  <c r="D21" s="1"/>
  <c r="M21" s="1"/>
  <c r="E20"/>
  <c r="D20" s="1"/>
  <c r="M20" s="1"/>
  <c r="O20" s="1"/>
  <c r="L20" s="1"/>
  <c r="I20" s="1"/>
  <c r="J20" s="1"/>
  <c r="E19"/>
  <c r="D19" s="1"/>
  <c r="M19" s="1"/>
  <c r="O19" s="1"/>
  <c r="L19" s="1"/>
  <c r="I19" s="1"/>
  <c r="J19" s="1"/>
  <c r="E18"/>
  <c r="D18" s="1"/>
  <c r="M18" s="1"/>
  <c r="E17"/>
  <c r="D17" s="1"/>
  <c r="M17" s="1"/>
  <c r="E16"/>
  <c r="D16" s="1"/>
  <c r="M16" s="1"/>
  <c r="O16" s="1"/>
  <c r="L16" s="1"/>
  <c r="I16" s="1"/>
  <c r="J16" s="1"/>
  <c r="E15"/>
  <c r="D15" s="1"/>
  <c r="M15" s="1"/>
  <c r="O15" s="1"/>
  <c r="L15" s="1"/>
  <c r="I15" s="1"/>
  <c r="J15" s="1"/>
  <c r="E14"/>
  <c r="E13"/>
  <c r="E12"/>
  <c r="E11"/>
  <c r="E10"/>
  <c r="E9"/>
  <c r="E8"/>
  <c r="E7"/>
  <c r="E6"/>
  <c r="E5"/>
  <c r="E4"/>
  <c r="E3"/>
  <c r="E50" i="2"/>
  <c r="D50"/>
  <c r="E49"/>
  <c r="D49" s="1"/>
  <c r="E48"/>
  <c r="D48"/>
  <c r="E47"/>
  <c r="D47" s="1"/>
  <c r="E46"/>
  <c r="D46"/>
  <c r="E45"/>
  <c r="D45" s="1"/>
  <c r="E44"/>
  <c r="D44"/>
  <c r="E43"/>
  <c r="D43" s="1"/>
  <c r="E42"/>
  <c r="D42"/>
  <c r="E41"/>
  <c r="D41" s="1"/>
  <c r="E40"/>
  <c r="D40"/>
  <c r="E39"/>
  <c r="D39" s="1"/>
  <c r="E38"/>
  <c r="D38"/>
  <c r="E37"/>
  <c r="D37" s="1"/>
  <c r="E36"/>
  <c r="D36"/>
  <c r="E35"/>
  <c r="D35" s="1"/>
  <c r="E34"/>
  <c r="D34"/>
  <c r="E33"/>
  <c r="D33" s="1"/>
  <c r="E32"/>
  <c r="D32"/>
  <c r="E31"/>
  <c r="D31" s="1"/>
  <c r="E30"/>
  <c r="D30"/>
  <c r="E29"/>
  <c r="D29" s="1"/>
  <c r="E28"/>
  <c r="D28"/>
  <c r="E27"/>
  <c r="D27" s="1"/>
  <c r="E26"/>
  <c r="D26"/>
  <c r="E25"/>
  <c r="D25" s="1"/>
  <c r="E24"/>
  <c r="D24"/>
  <c r="E23"/>
  <c r="D23" s="1"/>
  <c r="E22"/>
  <c r="D22"/>
  <c r="E21"/>
  <c r="D21" s="1"/>
  <c r="E20"/>
  <c r="D20"/>
  <c r="E19"/>
  <c r="D19" s="1"/>
  <c r="E18"/>
  <c r="D18"/>
  <c r="E17"/>
  <c r="D17" s="1"/>
  <c r="E16"/>
  <c r="D16"/>
  <c r="E15"/>
  <c r="D15" s="1"/>
  <c r="E14"/>
  <c r="E13"/>
  <c r="E12"/>
  <c r="E11"/>
  <c r="E10"/>
  <c r="E9"/>
  <c r="E8"/>
  <c r="E7"/>
  <c r="E6"/>
  <c r="E5"/>
  <c r="E4"/>
  <c r="E3"/>
  <c r="O29" i="1" l="1"/>
  <c r="L29" s="1"/>
  <c r="I29" s="1"/>
  <c r="J29" s="1"/>
  <c r="O33"/>
  <c r="L33" s="1"/>
  <c r="I33" s="1"/>
  <c r="J33" s="1"/>
  <c r="O41"/>
  <c r="L41" s="1"/>
  <c r="I41" s="1"/>
  <c r="J41" s="1"/>
  <c r="J3"/>
  <c r="O18"/>
  <c r="L18" s="1"/>
  <c r="I18" s="1"/>
  <c r="J18" s="1"/>
  <c r="O25"/>
  <c r="L25" s="1"/>
  <c r="I25" s="1"/>
  <c r="J25" s="1"/>
  <c r="O37"/>
  <c r="L37" s="1"/>
  <c r="I37" s="1"/>
  <c r="J37" s="1"/>
  <c r="O21"/>
  <c r="L21" s="1"/>
  <c r="I21" s="1"/>
  <c r="J21" s="1"/>
  <c r="O24"/>
  <c r="L24" s="1"/>
  <c r="I24" s="1"/>
  <c r="J24" s="1"/>
  <c r="O40"/>
  <c r="L40" s="1"/>
  <c r="I40" s="1"/>
  <c r="J40" s="1"/>
  <c r="O44"/>
  <c r="L44" s="1"/>
  <c r="I44" s="1"/>
  <c r="J44" s="1"/>
  <c r="O17"/>
  <c r="L17" s="1"/>
  <c r="I17" s="1"/>
  <c r="J17" s="1"/>
  <c r="O28"/>
  <c r="L28" s="1"/>
  <c r="I28" s="1"/>
  <c r="J28" s="1"/>
  <c r="O32"/>
  <c r="L32" s="1"/>
  <c r="I32" s="1"/>
  <c r="J32" s="1"/>
  <c r="O36"/>
  <c r="L36" s="1"/>
  <c r="I36" s="1"/>
  <c r="J36" s="1"/>
  <c r="O48"/>
  <c r="L48" s="1"/>
  <c r="I48" s="1"/>
  <c r="J48" s="1"/>
  <c r="O13"/>
  <c r="L13" s="1"/>
  <c r="I13" s="1"/>
  <c r="J13" s="1"/>
  <c r="O11"/>
  <c r="L11" s="1"/>
  <c r="I11" s="1"/>
  <c r="J11" s="1"/>
  <c r="O9"/>
  <c r="L9" s="1"/>
  <c r="I9" s="1"/>
  <c r="J9" s="1"/>
  <c r="O7"/>
  <c r="L7" s="1"/>
  <c r="I7" s="1"/>
  <c r="J7" s="1"/>
  <c r="O5"/>
  <c r="L5" s="1"/>
  <c r="I5" s="1"/>
  <c r="J5" s="1"/>
  <c r="O30"/>
  <c r="L30" s="1"/>
  <c r="I30" s="1"/>
  <c r="J30" s="1"/>
  <c r="O46"/>
  <c r="L46" s="1"/>
  <c r="I46" s="1"/>
  <c r="J46" s="1"/>
  <c r="O50"/>
  <c r="L50" s="1"/>
  <c r="I50" s="1"/>
  <c r="J50" s="1"/>
  <c r="O14"/>
  <c r="L14" s="1"/>
  <c r="I14" s="1"/>
  <c r="J14" s="1"/>
  <c r="O12"/>
  <c r="L12" s="1"/>
  <c r="I12" s="1"/>
  <c r="J12" s="1"/>
  <c r="O10"/>
  <c r="L10" s="1"/>
  <c r="I10" s="1"/>
  <c r="J10" s="1"/>
  <c r="O8"/>
  <c r="L8" s="1"/>
  <c r="I8" s="1"/>
  <c r="J8" s="1"/>
  <c r="O6"/>
  <c r="L6" s="1"/>
  <c r="I6" s="1"/>
  <c r="J6" s="1"/>
  <c r="O4"/>
  <c r="L4" s="1"/>
  <c r="I4" s="1"/>
  <c r="J4" s="1"/>
</calcChain>
</file>

<file path=xl/sharedStrings.xml><?xml version="1.0" encoding="utf-8"?>
<sst xmlns="http://schemas.openxmlformats.org/spreadsheetml/2006/main" count="326" uniqueCount="200">
  <si>
    <t>蜂鸣器发音频率</t>
    <phoneticPr fontId="1" type="noConversion"/>
  </si>
  <si>
    <t>发音</t>
    <phoneticPr fontId="1" type="noConversion"/>
  </si>
  <si>
    <t>音码</t>
    <phoneticPr fontId="1" type="noConversion"/>
  </si>
  <si>
    <t>频率（Hz）</t>
    <phoneticPr fontId="1" type="noConversion"/>
  </si>
  <si>
    <t>定时器初值（十进制）</t>
    <phoneticPr fontId="1" type="noConversion"/>
  </si>
  <si>
    <t>定时器初值（十六进制）</t>
    <phoneticPr fontId="1" type="noConversion"/>
  </si>
  <si>
    <t>-</t>
    <phoneticPr fontId="1" type="noConversion"/>
  </si>
  <si>
    <t>C5</t>
    <phoneticPr fontId="1" type="noConversion"/>
  </si>
  <si>
    <t>F88B</t>
    <phoneticPr fontId="1" type="noConversion"/>
  </si>
  <si>
    <t>低音</t>
    <phoneticPr fontId="1" type="noConversion"/>
  </si>
  <si>
    <t>#1</t>
    <phoneticPr fontId="1" type="noConversion"/>
  </si>
  <si>
    <t>#C5</t>
    <phoneticPr fontId="1" type="noConversion"/>
  </si>
  <si>
    <t>F8F2</t>
    <phoneticPr fontId="1" type="noConversion"/>
  </si>
  <si>
    <t>D5</t>
    <phoneticPr fontId="1" type="noConversion"/>
  </si>
  <si>
    <t>F95B</t>
    <phoneticPr fontId="1" type="noConversion"/>
  </si>
  <si>
    <t>#2</t>
    <phoneticPr fontId="1" type="noConversion"/>
  </si>
  <si>
    <t>#D5</t>
    <phoneticPr fontId="1" type="noConversion"/>
  </si>
  <si>
    <t>F9B7</t>
    <phoneticPr fontId="1" type="noConversion"/>
  </si>
  <si>
    <t>E5</t>
    <phoneticPr fontId="1" type="noConversion"/>
  </si>
  <si>
    <t>FA14</t>
    <phoneticPr fontId="1" type="noConversion"/>
  </si>
  <si>
    <t>F5</t>
    <phoneticPr fontId="1" type="noConversion"/>
  </si>
  <si>
    <t>FA66</t>
    <phoneticPr fontId="1" type="noConversion"/>
  </si>
  <si>
    <t>#4</t>
    <phoneticPr fontId="1" type="noConversion"/>
  </si>
  <si>
    <t>#F5</t>
    <phoneticPr fontId="1" type="noConversion"/>
  </si>
  <si>
    <t>FAB9</t>
    <phoneticPr fontId="1" type="noConversion"/>
  </si>
  <si>
    <t>G5</t>
    <phoneticPr fontId="1" type="noConversion"/>
  </si>
  <si>
    <t>FB03</t>
    <phoneticPr fontId="1" type="noConversion"/>
  </si>
  <si>
    <t>#5</t>
    <phoneticPr fontId="1" type="noConversion"/>
  </si>
  <si>
    <t>#G5</t>
    <phoneticPr fontId="1" type="noConversion"/>
  </si>
  <si>
    <t>FB4A</t>
    <phoneticPr fontId="1" type="noConversion"/>
  </si>
  <si>
    <t>A6</t>
    <phoneticPr fontId="1" type="noConversion"/>
  </si>
  <si>
    <t>FB8F</t>
    <phoneticPr fontId="1" type="noConversion"/>
  </si>
  <si>
    <t>#6</t>
    <phoneticPr fontId="1" type="noConversion"/>
  </si>
  <si>
    <t>#A6</t>
    <phoneticPr fontId="1" type="noConversion"/>
  </si>
  <si>
    <t>FBCF</t>
    <phoneticPr fontId="1" type="noConversion"/>
  </si>
  <si>
    <t>B6</t>
    <phoneticPr fontId="1" type="noConversion"/>
  </si>
  <si>
    <t>FC0B</t>
    <phoneticPr fontId="1" type="noConversion"/>
  </si>
  <si>
    <t>C6</t>
  </si>
  <si>
    <t>FC43</t>
    <phoneticPr fontId="1" type="noConversion"/>
  </si>
  <si>
    <t>中音</t>
    <phoneticPr fontId="1" type="noConversion"/>
  </si>
  <si>
    <t>#C6</t>
  </si>
  <si>
    <t>FC78</t>
    <phoneticPr fontId="1" type="noConversion"/>
  </si>
  <si>
    <t>D6</t>
  </si>
  <si>
    <t>FCAB</t>
    <phoneticPr fontId="1" type="noConversion"/>
  </si>
  <si>
    <t>#D6</t>
  </si>
  <si>
    <t>FCDB</t>
    <phoneticPr fontId="1" type="noConversion"/>
  </si>
  <si>
    <t>E6</t>
  </si>
  <si>
    <t>FD08</t>
    <phoneticPr fontId="1" type="noConversion"/>
  </si>
  <si>
    <t>F6</t>
  </si>
  <si>
    <t>FD33</t>
    <phoneticPr fontId="1" type="noConversion"/>
  </si>
  <si>
    <t>#F6</t>
  </si>
  <si>
    <t>FD5B</t>
    <phoneticPr fontId="1" type="noConversion"/>
  </si>
  <si>
    <t>G6</t>
  </si>
  <si>
    <t>FD81</t>
    <phoneticPr fontId="1" type="noConversion"/>
  </si>
  <si>
    <t>#G6</t>
  </si>
  <si>
    <t>FDA5</t>
    <phoneticPr fontId="1" type="noConversion"/>
  </si>
  <si>
    <t>A7</t>
  </si>
  <si>
    <t>FDC7</t>
    <phoneticPr fontId="1" type="noConversion"/>
  </si>
  <si>
    <t>#A7</t>
  </si>
  <si>
    <t>FDE7</t>
    <phoneticPr fontId="1" type="noConversion"/>
  </si>
  <si>
    <t>B7</t>
  </si>
  <si>
    <t>FE05</t>
    <phoneticPr fontId="1" type="noConversion"/>
  </si>
  <si>
    <t>C7</t>
  </si>
  <si>
    <t>FE21</t>
    <phoneticPr fontId="1" type="noConversion"/>
  </si>
  <si>
    <t>高音</t>
    <phoneticPr fontId="1" type="noConversion"/>
  </si>
  <si>
    <t>#C7</t>
  </si>
  <si>
    <t>FE3C</t>
    <phoneticPr fontId="1" type="noConversion"/>
  </si>
  <si>
    <t>D7</t>
  </si>
  <si>
    <t>FE55</t>
    <phoneticPr fontId="1" type="noConversion"/>
  </si>
  <si>
    <t>#D7</t>
  </si>
  <si>
    <t>FE6D</t>
    <phoneticPr fontId="1" type="noConversion"/>
  </si>
  <si>
    <t>E7</t>
  </si>
  <si>
    <t>FE84</t>
    <phoneticPr fontId="1" type="noConversion"/>
  </si>
  <si>
    <t>F7</t>
  </si>
  <si>
    <t>FE99</t>
    <phoneticPr fontId="1" type="noConversion"/>
  </si>
  <si>
    <t>#F7</t>
  </si>
  <si>
    <t>FEAD</t>
    <phoneticPr fontId="1" type="noConversion"/>
  </si>
  <si>
    <t>G7</t>
  </si>
  <si>
    <t>FEC0</t>
    <phoneticPr fontId="1" type="noConversion"/>
  </si>
  <si>
    <t>#G7</t>
  </si>
  <si>
    <t>FED2</t>
    <phoneticPr fontId="1" type="noConversion"/>
  </si>
  <si>
    <t>A8</t>
  </si>
  <si>
    <t>FEE3</t>
    <phoneticPr fontId="1" type="noConversion"/>
  </si>
  <si>
    <t>#A8</t>
  </si>
  <si>
    <t>FEF3</t>
    <phoneticPr fontId="1" type="noConversion"/>
  </si>
  <si>
    <t>B8</t>
  </si>
  <si>
    <t>FF02</t>
    <phoneticPr fontId="1" type="noConversion"/>
  </si>
  <si>
    <t>C8</t>
  </si>
  <si>
    <t>FF10</t>
    <phoneticPr fontId="1" type="noConversion"/>
  </si>
  <si>
    <t>#C8</t>
  </si>
  <si>
    <t>FF1D</t>
    <phoneticPr fontId="1" type="noConversion"/>
  </si>
  <si>
    <t>D8</t>
  </si>
  <si>
    <t>FF2A</t>
    <phoneticPr fontId="1" type="noConversion"/>
  </si>
  <si>
    <t>#D8</t>
  </si>
  <si>
    <t>FF36</t>
    <phoneticPr fontId="1" type="noConversion"/>
  </si>
  <si>
    <t>E8</t>
  </si>
  <si>
    <t>FF42</t>
    <phoneticPr fontId="1" type="noConversion"/>
  </si>
  <si>
    <t>F8</t>
  </si>
  <si>
    <t>FF4C</t>
    <phoneticPr fontId="1" type="noConversion"/>
  </si>
  <si>
    <t>#F8</t>
  </si>
  <si>
    <t>FF56</t>
    <phoneticPr fontId="1" type="noConversion"/>
  </si>
  <si>
    <t>G8</t>
  </si>
  <si>
    <t>FF60</t>
    <phoneticPr fontId="1" type="noConversion"/>
  </si>
  <si>
    <t>#G8</t>
  </si>
  <si>
    <t>FF69</t>
    <phoneticPr fontId="1" type="noConversion"/>
  </si>
  <si>
    <t>A9</t>
  </si>
  <si>
    <t>FF71</t>
    <phoneticPr fontId="1" type="noConversion"/>
  </si>
  <si>
    <t>#A9</t>
  </si>
  <si>
    <t>FF79</t>
    <phoneticPr fontId="1" type="noConversion"/>
  </si>
  <si>
    <t>B9</t>
  </si>
  <si>
    <t>FF81</t>
    <phoneticPr fontId="1" type="noConversion"/>
  </si>
  <si>
    <t>发音</t>
    <phoneticPr fontId="1" type="noConversion"/>
  </si>
  <si>
    <t>音码</t>
    <phoneticPr fontId="1" type="noConversion"/>
  </si>
  <si>
    <t>频率（Hz）</t>
    <phoneticPr fontId="1" type="noConversion"/>
  </si>
  <si>
    <t>-</t>
    <phoneticPr fontId="1" type="noConversion"/>
  </si>
  <si>
    <t>FC78</t>
    <phoneticPr fontId="1" type="noConversion"/>
  </si>
  <si>
    <t>FCAB</t>
    <phoneticPr fontId="1" type="noConversion"/>
  </si>
  <si>
    <t>#2</t>
    <phoneticPr fontId="1" type="noConversion"/>
  </si>
  <si>
    <t>FCDB</t>
    <phoneticPr fontId="1" type="noConversion"/>
  </si>
  <si>
    <t>FD08</t>
    <phoneticPr fontId="1" type="noConversion"/>
  </si>
  <si>
    <t>FD33</t>
    <phoneticPr fontId="1" type="noConversion"/>
  </si>
  <si>
    <t>#4</t>
    <phoneticPr fontId="1" type="noConversion"/>
  </si>
  <si>
    <t>FD5B</t>
    <phoneticPr fontId="1" type="noConversion"/>
  </si>
  <si>
    <t>FD81</t>
    <phoneticPr fontId="1" type="noConversion"/>
  </si>
  <si>
    <t>#5</t>
    <phoneticPr fontId="1" type="noConversion"/>
  </si>
  <si>
    <t>FDA5</t>
    <phoneticPr fontId="1" type="noConversion"/>
  </si>
  <si>
    <t>FDC7</t>
    <phoneticPr fontId="1" type="noConversion"/>
  </si>
  <si>
    <t>#6</t>
    <phoneticPr fontId="1" type="noConversion"/>
  </si>
  <si>
    <t>FDE7</t>
    <phoneticPr fontId="1" type="noConversion"/>
  </si>
  <si>
    <t>FE05</t>
    <phoneticPr fontId="1" type="noConversion"/>
  </si>
  <si>
    <t>FE21</t>
    <phoneticPr fontId="1" type="noConversion"/>
  </si>
  <si>
    <t>#1</t>
    <phoneticPr fontId="1" type="noConversion"/>
  </si>
  <si>
    <t>FE3C</t>
    <phoneticPr fontId="1" type="noConversion"/>
  </si>
  <si>
    <t>FE55</t>
    <phoneticPr fontId="1" type="noConversion"/>
  </si>
  <si>
    <t>#2</t>
    <phoneticPr fontId="1" type="noConversion"/>
  </si>
  <si>
    <t>FE6D</t>
    <phoneticPr fontId="1" type="noConversion"/>
  </si>
  <si>
    <t>FE84</t>
    <phoneticPr fontId="1" type="noConversion"/>
  </si>
  <si>
    <t>FE99</t>
    <phoneticPr fontId="1" type="noConversion"/>
  </si>
  <si>
    <t>#4</t>
    <phoneticPr fontId="1" type="noConversion"/>
  </si>
  <si>
    <t>FEAD</t>
    <phoneticPr fontId="1" type="noConversion"/>
  </si>
  <si>
    <t>FEC0</t>
    <phoneticPr fontId="1" type="noConversion"/>
  </si>
  <si>
    <t>#5</t>
    <phoneticPr fontId="1" type="noConversion"/>
  </si>
  <si>
    <t>FED2</t>
    <phoneticPr fontId="1" type="noConversion"/>
  </si>
  <si>
    <t>FEE3</t>
    <phoneticPr fontId="1" type="noConversion"/>
  </si>
  <si>
    <t>#6</t>
    <phoneticPr fontId="1" type="noConversion"/>
  </si>
  <si>
    <t>FEF3</t>
    <phoneticPr fontId="1" type="noConversion"/>
  </si>
  <si>
    <t>FF02</t>
    <phoneticPr fontId="1" type="noConversion"/>
  </si>
  <si>
    <t>FF10</t>
    <phoneticPr fontId="1" type="noConversion"/>
  </si>
  <si>
    <t>#1</t>
    <phoneticPr fontId="1" type="noConversion"/>
  </si>
  <si>
    <t>FF1D</t>
    <phoneticPr fontId="1" type="noConversion"/>
  </si>
  <si>
    <t>FF2A</t>
    <phoneticPr fontId="1" type="noConversion"/>
  </si>
  <si>
    <t>#2</t>
    <phoneticPr fontId="1" type="noConversion"/>
  </si>
  <si>
    <t>FF36</t>
    <phoneticPr fontId="1" type="noConversion"/>
  </si>
  <si>
    <t>FF42</t>
    <phoneticPr fontId="1" type="noConversion"/>
  </si>
  <si>
    <t>FF4C</t>
    <phoneticPr fontId="1" type="noConversion"/>
  </si>
  <si>
    <t>#4</t>
    <phoneticPr fontId="1" type="noConversion"/>
  </si>
  <si>
    <t>FF56</t>
    <phoneticPr fontId="1" type="noConversion"/>
  </si>
  <si>
    <t>FF60</t>
    <phoneticPr fontId="1" type="noConversion"/>
  </si>
  <si>
    <t>#5</t>
    <phoneticPr fontId="1" type="noConversion"/>
  </si>
  <si>
    <t>FF69</t>
    <phoneticPr fontId="1" type="noConversion"/>
  </si>
  <si>
    <t>FF71</t>
    <phoneticPr fontId="1" type="noConversion"/>
  </si>
  <si>
    <t>#6</t>
    <phoneticPr fontId="1" type="noConversion"/>
  </si>
  <si>
    <t>FF79</t>
    <phoneticPr fontId="1" type="noConversion"/>
  </si>
  <si>
    <t>FF81</t>
    <phoneticPr fontId="1" type="noConversion"/>
  </si>
  <si>
    <t>C5</t>
    <phoneticPr fontId="1" type="noConversion"/>
  </si>
  <si>
    <t>#1</t>
    <phoneticPr fontId="1" type="noConversion"/>
  </si>
  <si>
    <t>#C5</t>
    <phoneticPr fontId="1" type="noConversion"/>
  </si>
  <si>
    <t>F8F2</t>
    <phoneticPr fontId="1" type="noConversion"/>
  </si>
  <si>
    <t>D5</t>
    <phoneticPr fontId="1" type="noConversion"/>
  </si>
  <si>
    <t>F95B</t>
    <phoneticPr fontId="1" type="noConversion"/>
  </si>
  <si>
    <t>#2</t>
    <phoneticPr fontId="1" type="noConversion"/>
  </si>
  <si>
    <t>#D5</t>
    <phoneticPr fontId="1" type="noConversion"/>
  </si>
  <si>
    <t>F9B7</t>
    <phoneticPr fontId="1" type="noConversion"/>
  </si>
  <si>
    <t>E5</t>
    <phoneticPr fontId="1" type="noConversion"/>
  </si>
  <si>
    <t>FA14</t>
    <phoneticPr fontId="1" type="noConversion"/>
  </si>
  <si>
    <t>F5</t>
    <phoneticPr fontId="1" type="noConversion"/>
  </si>
  <si>
    <t>FA66</t>
    <phoneticPr fontId="1" type="noConversion"/>
  </si>
  <si>
    <t>#4</t>
    <phoneticPr fontId="1" type="noConversion"/>
  </si>
  <si>
    <t>#F5</t>
    <phoneticPr fontId="1" type="noConversion"/>
  </si>
  <si>
    <t>FAB9</t>
    <phoneticPr fontId="1" type="noConversion"/>
  </si>
  <si>
    <t>G5</t>
    <phoneticPr fontId="1" type="noConversion"/>
  </si>
  <si>
    <t>FB03</t>
    <phoneticPr fontId="1" type="noConversion"/>
  </si>
  <si>
    <t>#5</t>
    <phoneticPr fontId="1" type="noConversion"/>
  </si>
  <si>
    <t>#G5</t>
    <phoneticPr fontId="1" type="noConversion"/>
  </si>
  <si>
    <t>FB4A</t>
    <phoneticPr fontId="1" type="noConversion"/>
  </si>
  <si>
    <t>A6</t>
    <phoneticPr fontId="1" type="noConversion"/>
  </si>
  <si>
    <t>FB8F</t>
    <phoneticPr fontId="1" type="noConversion"/>
  </si>
  <si>
    <t>#6</t>
    <phoneticPr fontId="1" type="noConversion"/>
  </si>
  <si>
    <t>#A6</t>
    <phoneticPr fontId="1" type="noConversion"/>
  </si>
  <si>
    <t>FBCF</t>
    <phoneticPr fontId="1" type="noConversion"/>
  </si>
  <si>
    <t>B6</t>
    <phoneticPr fontId="1" type="noConversion"/>
  </si>
  <si>
    <t>FC0B</t>
    <phoneticPr fontId="1" type="noConversion"/>
  </si>
  <si>
    <t>FC43</t>
    <phoneticPr fontId="1" type="noConversion"/>
  </si>
  <si>
    <t>蜂鸣器发音频率</t>
    <phoneticPr fontId="1" type="noConversion"/>
  </si>
  <si>
    <t>定时器初值（十进制）(12MHz)</t>
    <phoneticPr fontId="1" type="noConversion"/>
  </si>
  <si>
    <t>定时器初值（十六进制）(12MHz)</t>
    <phoneticPr fontId="1" type="noConversion"/>
  </si>
  <si>
    <t>定时器初值（十进制）(11.0592MHz)</t>
    <phoneticPr fontId="1" type="noConversion"/>
  </si>
  <si>
    <t>定时器初值（十六进制）(11.0592MHz)</t>
    <phoneticPr fontId="1" type="noConversion"/>
  </si>
  <si>
    <t>低音</t>
    <phoneticPr fontId="1" type="noConversion"/>
  </si>
  <si>
    <t>中音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</si>
</sst>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topLeftCell="D1" workbookViewId="0">
      <selection activeCell="J10" sqref="J10"/>
    </sheetView>
  </sheetViews>
  <sheetFormatPr defaultRowHeight="13.5"/>
  <cols>
    <col min="2" max="2" width="4.625" customWidth="1"/>
    <col min="3" max="3" width="5.5" customWidth="1"/>
    <col min="4" max="4" width="10.5" customWidth="1"/>
    <col min="5" max="5" width="30.375" customWidth="1"/>
    <col min="6" max="6" width="31.625" customWidth="1"/>
    <col min="7" max="7" width="4.75" customWidth="1"/>
    <col min="8" max="8" width="6" customWidth="1"/>
    <col min="9" max="9" width="35.625" style="4" customWidth="1"/>
    <col min="10" max="10" width="37.75" style="4" customWidth="1"/>
    <col min="12" max="13" width="0" style="16" hidden="1" customWidth="1"/>
    <col min="14" max="14" width="12.75" hidden="1" customWidth="1"/>
    <col min="15" max="15" width="9.5" hidden="1" customWidth="1"/>
  </cols>
  <sheetData>
    <row r="1" spans="1:15" ht="22.5">
      <c r="B1" s="22" t="s">
        <v>193</v>
      </c>
      <c r="C1" s="22"/>
      <c r="D1" s="22"/>
      <c r="E1" s="22"/>
      <c r="F1" s="22"/>
      <c r="G1" s="22"/>
      <c r="H1" s="22"/>
      <c r="I1" s="22"/>
      <c r="J1" s="22"/>
      <c r="K1" s="23"/>
    </row>
    <row r="2" spans="1:15">
      <c r="B2" s="2" t="s">
        <v>111</v>
      </c>
      <c r="C2" s="2" t="s">
        <v>112</v>
      </c>
      <c r="D2" s="1" t="s">
        <v>113</v>
      </c>
      <c r="E2" s="2" t="s">
        <v>194</v>
      </c>
      <c r="F2" s="2" t="s">
        <v>195</v>
      </c>
      <c r="G2" s="2" t="s">
        <v>1</v>
      </c>
      <c r="H2" s="2" t="s">
        <v>2</v>
      </c>
      <c r="I2" s="2" t="s">
        <v>196</v>
      </c>
      <c r="J2" s="2" t="s">
        <v>197</v>
      </c>
      <c r="K2" s="3" t="s">
        <v>114</v>
      </c>
    </row>
    <row r="3" spans="1:15">
      <c r="A3" s="24" t="s">
        <v>198</v>
      </c>
      <c r="B3" s="2">
        <v>1</v>
      </c>
      <c r="C3" s="2" t="s">
        <v>164</v>
      </c>
      <c r="D3" s="1">
        <v>523.83446830801495</v>
      </c>
      <c r="E3" s="2">
        <f>HEX2DEC(F3)</f>
        <v>63627</v>
      </c>
      <c r="F3" s="2" t="s">
        <v>8</v>
      </c>
      <c r="G3" s="2">
        <v>1</v>
      </c>
      <c r="H3" s="2" t="s">
        <v>164</v>
      </c>
      <c r="I3" s="17">
        <f>L3+1</f>
        <v>63777.6656</v>
      </c>
      <c r="J3" s="10" t="str">
        <f>DEC2HEX(I3)</f>
        <v>F921</v>
      </c>
      <c r="K3" s="12" t="s">
        <v>9</v>
      </c>
      <c r="L3" s="16">
        <f>65536-O3</f>
        <v>63776.6656</v>
      </c>
      <c r="M3">
        <f>(1/D3)</f>
        <v>1.908999999999999E-3</v>
      </c>
      <c r="N3">
        <f>12/11.0592/1000000</f>
        <v>1.0850694444444444E-6</v>
      </c>
      <c r="O3">
        <f>M3/N3</f>
        <v>1759.3343999999991</v>
      </c>
    </row>
    <row r="4" spans="1:15" s="21" customFormat="1">
      <c r="A4" s="24"/>
      <c r="B4" s="5" t="s">
        <v>165</v>
      </c>
      <c r="C4" s="5" t="s">
        <v>166</v>
      </c>
      <c r="D4" s="15">
        <v>553.70985603543738</v>
      </c>
      <c r="E4" s="5">
        <f>HEX2DEC(F4)</f>
        <v>63730</v>
      </c>
      <c r="F4" s="5" t="s">
        <v>167</v>
      </c>
      <c r="G4" s="5" t="s">
        <v>165</v>
      </c>
      <c r="H4" s="5" t="s">
        <v>166</v>
      </c>
      <c r="I4" s="18">
        <f t="shared" ref="I4:I50" si="0">L4+1</f>
        <v>63872.590400000001</v>
      </c>
      <c r="J4" s="19" t="str">
        <f t="shared" ref="J4:J50" si="1">DEC2HEX(I4)</f>
        <v>F980</v>
      </c>
      <c r="K4" s="13"/>
      <c r="L4" s="20">
        <f t="shared" ref="L4:L26" si="2">65536-O4</f>
        <v>63871.590400000001</v>
      </c>
      <c r="M4" s="21">
        <f t="shared" ref="M4:M26" si="3">(1/D4)</f>
        <v>1.8060000000000001E-3</v>
      </c>
      <c r="N4" s="21">
        <f t="shared" ref="N4:N50" si="4">12/11.0592/1000000</f>
        <v>1.0850694444444444E-6</v>
      </c>
      <c r="O4" s="21">
        <f t="shared" ref="O4:O26" si="5">M4/N4</f>
        <v>1664.4096000000002</v>
      </c>
    </row>
    <row r="5" spans="1:15">
      <c r="A5" s="24"/>
      <c r="B5" s="2">
        <v>2</v>
      </c>
      <c r="C5" s="2" t="s">
        <v>168</v>
      </c>
      <c r="D5" s="1">
        <v>587.88947677836563</v>
      </c>
      <c r="E5" s="2">
        <f t="shared" ref="E5:E50" si="6">HEX2DEC(F5)</f>
        <v>63835</v>
      </c>
      <c r="F5" s="2" t="s">
        <v>169</v>
      </c>
      <c r="G5" s="2">
        <v>2</v>
      </c>
      <c r="H5" s="2" t="s">
        <v>168</v>
      </c>
      <c r="I5" s="17">
        <f t="shared" si="0"/>
        <v>63969.358399999997</v>
      </c>
      <c r="J5" s="10" t="str">
        <f t="shared" si="1"/>
        <v>F9E1</v>
      </c>
      <c r="K5" s="13"/>
      <c r="L5" s="16">
        <f t="shared" si="2"/>
        <v>63968.358399999997</v>
      </c>
      <c r="M5">
        <f t="shared" si="3"/>
        <v>1.701E-3</v>
      </c>
      <c r="N5">
        <f t="shared" si="4"/>
        <v>1.0850694444444444E-6</v>
      </c>
      <c r="O5">
        <f t="shared" si="5"/>
        <v>1567.6415999999999</v>
      </c>
    </row>
    <row r="6" spans="1:15" s="21" customFormat="1">
      <c r="A6" s="24"/>
      <c r="B6" s="5" t="s">
        <v>170</v>
      </c>
      <c r="C6" s="5" t="s">
        <v>171</v>
      </c>
      <c r="D6" s="15">
        <v>621.50403977625854</v>
      </c>
      <c r="E6" s="5">
        <f t="shared" si="6"/>
        <v>63927</v>
      </c>
      <c r="F6" s="5" t="s">
        <v>172</v>
      </c>
      <c r="G6" s="5" t="s">
        <v>170</v>
      </c>
      <c r="H6" s="5" t="s">
        <v>171</v>
      </c>
      <c r="I6" s="18">
        <f t="shared" si="0"/>
        <v>64054.145600000003</v>
      </c>
      <c r="J6" s="19" t="str">
        <f t="shared" si="1"/>
        <v>FA36</v>
      </c>
      <c r="K6" s="13"/>
      <c r="L6" s="20">
        <f t="shared" si="2"/>
        <v>64053.145600000003</v>
      </c>
      <c r="M6" s="21">
        <f t="shared" si="3"/>
        <v>1.609E-3</v>
      </c>
      <c r="N6" s="21">
        <f t="shared" si="4"/>
        <v>1.0850694444444444E-6</v>
      </c>
      <c r="O6" s="21">
        <f t="shared" si="5"/>
        <v>1482.8543999999999</v>
      </c>
    </row>
    <row r="7" spans="1:15">
      <c r="A7" s="24"/>
      <c r="B7" s="2">
        <v>3</v>
      </c>
      <c r="C7" s="2" t="s">
        <v>173</v>
      </c>
      <c r="D7" s="1">
        <v>659.63060686015831</v>
      </c>
      <c r="E7" s="2">
        <f t="shared" si="6"/>
        <v>64020</v>
      </c>
      <c r="F7" s="2" t="s">
        <v>174</v>
      </c>
      <c r="G7" s="2">
        <v>3</v>
      </c>
      <c r="H7" s="2" t="s">
        <v>173</v>
      </c>
      <c r="I7" s="17">
        <f t="shared" si="0"/>
        <v>64139.854399999997</v>
      </c>
      <c r="J7" s="10" t="str">
        <f t="shared" si="1"/>
        <v>FA8B</v>
      </c>
      <c r="K7" s="13"/>
      <c r="L7" s="16">
        <f t="shared" si="2"/>
        <v>64138.854399999997</v>
      </c>
      <c r="M7">
        <f t="shared" si="3"/>
        <v>1.516E-3</v>
      </c>
      <c r="N7">
        <f t="shared" si="4"/>
        <v>1.0850694444444444E-6</v>
      </c>
      <c r="O7">
        <f t="shared" si="5"/>
        <v>1397.1456000000001</v>
      </c>
    </row>
    <row r="8" spans="1:15">
      <c r="A8" s="24"/>
      <c r="B8" s="2">
        <v>4</v>
      </c>
      <c r="C8" s="2" t="s">
        <v>175</v>
      </c>
      <c r="D8" s="1">
        <v>697.35006973500697</v>
      </c>
      <c r="E8" s="2">
        <f t="shared" si="6"/>
        <v>64102</v>
      </c>
      <c r="F8" s="2" t="s">
        <v>176</v>
      </c>
      <c r="G8" s="2">
        <v>4</v>
      </c>
      <c r="H8" s="2" t="s">
        <v>175</v>
      </c>
      <c r="I8" s="17">
        <f t="shared" si="0"/>
        <v>64215.425600000002</v>
      </c>
      <c r="J8" s="10" t="str">
        <f t="shared" si="1"/>
        <v>FAD7</v>
      </c>
      <c r="K8" s="13"/>
      <c r="L8" s="16">
        <f t="shared" si="2"/>
        <v>64214.425600000002</v>
      </c>
      <c r="M8">
        <f t="shared" si="3"/>
        <v>1.4339999999999999E-3</v>
      </c>
      <c r="N8">
        <f t="shared" si="4"/>
        <v>1.0850694444444444E-6</v>
      </c>
      <c r="O8">
        <f t="shared" si="5"/>
        <v>1321.5744</v>
      </c>
    </row>
    <row r="9" spans="1:15" s="21" customFormat="1">
      <c r="A9" s="24"/>
      <c r="B9" s="5" t="s">
        <v>177</v>
      </c>
      <c r="C9" s="5" t="s">
        <v>178</v>
      </c>
      <c r="D9" s="15">
        <v>740.19245003700962</v>
      </c>
      <c r="E9" s="5">
        <f t="shared" si="6"/>
        <v>64185</v>
      </c>
      <c r="F9" s="5" t="s">
        <v>179</v>
      </c>
      <c r="G9" s="5" t="s">
        <v>177</v>
      </c>
      <c r="H9" s="5" t="s">
        <v>178</v>
      </c>
      <c r="I9" s="18">
        <f t="shared" si="0"/>
        <v>64291.918400000002</v>
      </c>
      <c r="J9" s="19" t="str">
        <f t="shared" si="1"/>
        <v>FB23</v>
      </c>
      <c r="K9" s="13"/>
      <c r="L9" s="20">
        <f t="shared" si="2"/>
        <v>64290.918400000002</v>
      </c>
      <c r="M9" s="21">
        <f t="shared" si="3"/>
        <v>1.351E-3</v>
      </c>
      <c r="N9" s="21">
        <f t="shared" si="4"/>
        <v>1.0850694444444444E-6</v>
      </c>
      <c r="O9" s="21">
        <f t="shared" si="5"/>
        <v>1245.0816</v>
      </c>
    </row>
    <row r="10" spans="1:15">
      <c r="A10" s="24"/>
      <c r="B10" s="2">
        <v>5</v>
      </c>
      <c r="C10" s="2" t="s">
        <v>180</v>
      </c>
      <c r="D10" s="1">
        <v>783.0853563038371</v>
      </c>
      <c r="E10" s="2">
        <f t="shared" si="6"/>
        <v>64259</v>
      </c>
      <c r="F10" s="2" t="s">
        <v>181</v>
      </c>
      <c r="G10" s="2">
        <v>5</v>
      </c>
      <c r="H10" s="2" t="s">
        <v>180</v>
      </c>
      <c r="I10" s="17">
        <f t="shared" si="0"/>
        <v>64360.116800000003</v>
      </c>
      <c r="J10" s="10" t="str">
        <f t="shared" si="1"/>
        <v>FB68</v>
      </c>
      <c r="K10" s="13"/>
      <c r="L10" s="16">
        <f t="shared" si="2"/>
        <v>64359.116800000003</v>
      </c>
      <c r="M10">
        <f t="shared" si="3"/>
        <v>1.2769999999999999E-3</v>
      </c>
      <c r="N10">
        <f t="shared" si="4"/>
        <v>1.0850694444444444E-6</v>
      </c>
      <c r="O10">
        <f t="shared" si="5"/>
        <v>1176.8832</v>
      </c>
    </row>
    <row r="11" spans="1:15" s="21" customFormat="1">
      <c r="A11" s="24"/>
      <c r="B11" s="5" t="s">
        <v>182</v>
      </c>
      <c r="C11" s="5" t="s">
        <v>183</v>
      </c>
      <c r="D11" s="15">
        <v>829.18739635157544</v>
      </c>
      <c r="E11" s="5">
        <f t="shared" si="6"/>
        <v>64330</v>
      </c>
      <c r="F11" s="5" t="s">
        <v>184</v>
      </c>
      <c r="G11" s="5" t="s">
        <v>182</v>
      </c>
      <c r="H11" s="5" t="s">
        <v>183</v>
      </c>
      <c r="I11" s="18">
        <f t="shared" si="0"/>
        <v>64425.5504</v>
      </c>
      <c r="J11" s="19" t="str">
        <f t="shared" si="1"/>
        <v>FBA9</v>
      </c>
      <c r="K11" s="13"/>
      <c r="L11" s="20">
        <f t="shared" si="2"/>
        <v>64424.5504</v>
      </c>
      <c r="M11" s="21">
        <f t="shared" si="3"/>
        <v>1.206E-3</v>
      </c>
      <c r="N11" s="21">
        <f t="shared" si="4"/>
        <v>1.0850694444444444E-6</v>
      </c>
      <c r="O11" s="21">
        <f t="shared" si="5"/>
        <v>1111.4496000000001</v>
      </c>
    </row>
    <row r="12" spans="1:15">
      <c r="A12" s="24"/>
      <c r="B12" s="2">
        <v>6</v>
      </c>
      <c r="C12" s="2" t="s">
        <v>185</v>
      </c>
      <c r="D12" s="1">
        <v>879.50747581354437</v>
      </c>
      <c r="E12" s="2">
        <f t="shared" si="6"/>
        <v>64399</v>
      </c>
      <c r="F12" s="2" t="s">
        <v>186</v>
      </c>
      <c r="G12" s="2">
        <v>6</v>
      </c>
      <c r="H12" s="2" t="s">
        <v>185</v>
      </c>
      <c r="I12" s="17">
        <f t="shared" si="0"/>
        <v>64489.140800000001</v>
      </c>
      <c r="J12" s="10" t="str">
        <f t="shared" si="1"/>
        <v>FBE9</v>
      </c>
      <c r="K12" s="13"/>
      <c r="L12" s="16">
        <f t="shared" si="2"/>
        <v>64488.140800000001</v>
      </c>
      <c r="M12">
        <f t="shared" si="3"/>
        <v>1.137E-3</v>
      </c>
      <c r="N12">
        <f t="shared" si="4"/>
        <v>1.0850694444444444E-6</v>
      </c>
      <c r="O12">
        <f t="shared" si="5"/>
        <v>1047.8592000000001</v>
      </c>
    </row>
    <row r="13" spans="1:15" s="21" customFormat="1">
      <c r="A13" s="24"/>
      <c r="B13" s="5" t="s">
        <v>187</v>
      </c>
      <c r="C13" s="5" t="s">
        <v>188</v>
      </c>
      <c r="D13" s="15">
        <v>931.96644920782853</v>
      </c>
      <c r="E13" s="5">
        <f t="shared" si="6"/>
        <v>64463</v>
      </c>
      <c r="F13" s="5" t="s">
        <v>189</v>
      </c>
      <c r="G13" s="5" t="s">
        <v>187</v>
      </c>
      <c r="H13" s="5" t="s">
        <v>188</v>
      </c>
      <c r="I13" s="18">
        <f t="shared" si="0"/>
        <v>64548.123200000002</v>
      </c>
      <c r="J13" s="19" t="str">
        <f t="shared" si="1"/>
        <v>FC24</v>
      </c>
      <c r="K13" s="13"/>
      <c r="L13" s="20">
        <f t="shared" si="2"/>
        <v>64547.123200000002</v>
      </c>
      <c r="M13" s="21">
        <f t="shared" si="3"/>
        <v>1.073E-3</v>
      </c>
      <c r="N13" s="21">
        <f t="shared" si="4"/>
        <v>1.0850694444444444E-6</v>
      </c>
      <c r="O13" s="21">
        <f t="shared" si="5"/>
        <v>988.8768</v>
      </c>
    </row>
    <row r="14" spans="1:15">
      <c r="A14" s="24"/>
      <c r="B14" s="2">
        <v>7</v>
      </c>
      <c r="C14" s="2" t="s">
        <v>190</v>
      </c>
      <c r="D14" s="1">
        <v>987.16683119447202</v>
      </c>
      <c r="E14" s="2">
        <f t="shared" si="6"/>
        <v>64523</v>
      </c>
      <c r="F14" s="2" t="s">
        <v>191</v>
      </c>
      <c r="G14" s="2">
        <v>7</v>
      </c>
      <c r="H14" s="2" t="s">
        <v>190</v>
      </c>
      <c r="I14" s="17">
        <f t="shared" si="0"/>
        <v>64603.419199999997</v>
      </c>
      <c r="J14" s="10" t="str">
        <f t="shared" si="1"/>
        <v>FC5B</v>
      </c>
      <c r="K14" s="14"/>
      <c r="L14" s="16">
        <f t="shared" si="2"/>
        <v>64602.419199999997</v>
      </c>
      <c r="M14">
        <f t="shared" si="3"/>
        <v>1.0129999999999998E-3</v>
      </c>
      <c r="N14">
        <f t="shared" si="4"/>
        <v>1.0850694444444444E-6</v>
      </c>
      <c r="O14">
        <f t="shared" si="5"/>
        <v>933.58079999999984</v>
      </c>
    </row>
    <row r="15" spans="1:15">
      <c r="A15" s="24" t="s">
        <v>199</v>
      </c>
      <c r="B15" s="2">
        <v>1</v>
      </c>
      <c r="C15" s="2" t="s">
        <v>37</v>
      </c>
      <c r="D15" s="1">
        <f t="shared" ref="D15:D50" si="7">1000*(1/((65536-E15)/1000))</f>
        <v>1044.932079414838</v>
      </c>
      <c r="E15" s="2">
        <f t="shared" si="6"/>
        <v>64579</v>
      </c>
      <c r="F15" s="2" t="s">
        <v>192</v>
      </c>
      <c r="G15" s="2">
        <v>1</v>
      </c>
      <c r="H15" s="2" t="s">
        <v>37</v>
      </c>
      <c r="I15" s="17">
        <f t="shared" si="0"/>
        <v>64655.0288</v>
      </c>
      <c r="J15" s="10" t="str">
        <f t="shared" si="1"/>
        <v>FC8F</v>
      </c>
      <c r="K15" s="12" t="s">
        <v>39</v>
      </c>
      <c r="L15" s="16">
        <f t="shared" si="2"/>
        <v>64654.0288</v>
      </c>
      <c r="M15">
        <f t="shared" si="3"/>
        <v>9.5700000000000006E-4</v>
      </c>
      <c r="N15">
        <f t="shared" si="4"/>
        <v>1.0850694444444444E-6</v>
      </c>
      <c r="O15">
        <f t="shared" si="5"/>
        <v>881.97120000000007</v>
      </c>
    </row>
    <row r="16" spans="1:15" s="21" customFormat="1">
      <c r="A16" s="24"/>
      <c r="B16" s="5" t="s">
        <v>165</v>
      </c>
      <c r="C16" s="5" t="s">
        <v>40</v>
      </c>
      <c r="D16" s="15">
        <f t="shared" si="7"/>
        <v>1106.1946902654868</v>
      </c>
      <c r="E16" s="5">
        <f t="shared" si="6"/>
        <v>64632</v>
      </c>
      <c r="F16" s="5" t="s">
        <v>115</v>
      </c>
      <c r="G16" s="5" t="s">
        <v>165</v>
      </c>
      <c r="H16" s="5" t="s">
        <v>40</v>
      </c>
      <c r="I16" s="18">
        <f t="shared" si="0"/>
        <v>64703.873599999999</v>
      </c>
      <c r="J16" s="19" t="str">
        <f t="shared" si="1"/>
        <v>FCBF</v>
      </c>
      <c r="K16" s="13"/>
      <c r="L16" s="20">
        <f t="shared" si="2"/>
        <v>64702.873599999999</v>
      </c>
      <c r="M16" s="21">
        <f t="shared" si="3"/>
        <v>9.0399999999999996E-4</v>
      </c>
      <c r="N16" s="21">
        <f t="shared" si="4"/>
        <v>1.0850694444444444E-6</v>
      </c>
      <c r="O16" s="21">
        <f t="shared" si="5"/>
        <v>833.12639999999999</v>
      </c>
    </row>
    <row r="17" spans="1:15">
      <c r="A17" s="24"/>
      <c r="B17" s="2">
        <v>2</v>
      </c>
      <c r="C17" s="2" t="s">
        <v>42</v>
      </c>
      <c r="D17" s="1">
        <f t="shared" si="7"/>
        <v>1172.3329425556858</v>
      </c>
      <c r="E17" s="2">
        <f t="shared" si="6"/>
        <v>64683</v>
      </c>
      <c r="F17" s="2" t="s">
        <v>116</v>
      </c>
      <c r="G17" s="2">
        <v>2</v>
      </c>
      <c r="H17" s="2" t="s">
        <v>42</v>
      </c>
      <c r="I17" s="17">
        <f t="shared" si="0"/>
        <v>64750.875200000002</v>
      </c>
      <c r="J17" s="10" t="str">
        <f t="shared" si="1"/>
        <v>FCEE</v>
      </c>
      <c r="K17" s="13"/>
      <c r="L17" s="16">
        <f t="shared" si="2"/>
        <v>64749.875200000002</v>
      </c>
      <c r="M17">
        <f t="shared" si="3"/>
        <v>8.5300000000000003E-4</v>
      </c>
      <c r="N17">
        <f t="shared" si="4"/>
        <v>1.0850694444444444E-6</v>
      </c>
      <c r="O17">
        <f t="shared" si="5"/>
        <v>786.12480000000005</v>
      </c>
    </row>
    <row r="18" spans="1:15" s="21" customFormat="1">
      <c r="A18" s="24"/>
      <c r="B18" s="5" t="s">
        <v>117</v>
      </c>
      <c r="C18" s="5" t="s">
        <v>44</v>
      </c>
      <c r="D18" s="15">
        <f t="shared" si="7"/>
        <v>1242.2360248447203</v>
      </c>
      <c r="E18" s="5">
        <f t="shared" si="6"/>
        <v>64731</v>
      </c>
      <c r="F18" s="5" t="s">
        <v>118</v>
      </c>
      <c r="G18" s="5" t="s">
        <v>117</v>
      </c>
      <c r="H18" s="5" t="s">
        <v>44</v>
      </c>
      <c r="I18" s="18">
        <f t="shared" si="0"/>
        <v>64795.112000000001</v>
      </c>
      <c r="J18" s="19" t="str">
        <f t="shared" si="1"/>
        <v>FD1B</v>
      </c>
      <c r="K18" s="13"/>
      <c r="L18" s="20">
        <f t="shared" si="2"/>
        <v>64794.112000000001</v>
      </c>
      <c r="M18" s="21">
        <f t="shared" si="3"/>
        <v>8.0500000000000016E-4</v>
      </c>
      <c r="N18" s="21">
        <f t="shared" si="4"/>
        <v>1.0850694444444444E-6</v>
      </c>
      <c r="O18" s="21">
        <f t="shared" si="5"/>
        <v>741.88800000000015</v>
      </c>
    </row>
    <row r="19" spans="1:15">
      <c r="A19" s="24"/>
      <c r="B19" s="2">
        <v>3</v>
      </c>
      <c r="C19" s="2" t="s">
        <v>46</v>
      </c>
      <c r="D19" s="1">
        <f t="shared" si="7"/>
        <v>1315.7894736842106</v>
      </c>
      <c r="E19" s="2">
        <f t="shared" si="6"/>
        <v>64776</v>
      </c>
      <c r="F19" s="2" t="s">
        <v>119</v>
      </c>
      <c r="G19" s="2">
        <v>3</v>
      </c>
      <c r="H19" s="2" t="s">
        <v>46</v>
      </c>
      <c r="I19" s="17">
        <f t="shared" si="0"/>
        <v>64836.584000000003</v>
      </c>
      <c r="J19" s="10" t="str">
        <f t="shared" si="1"/>
        <v>FD44</v>
      </c>
      <c r="K19" s="13"/>
      <c r="L19" s="16">
        <f t="shared" si="2"/>
        <v>64835.584000000003</v>
      </c>
      <c r="M19">
        <f t="shared" si="3"/>
        <v>7.5999999999999993E-4</v>
      </c>
      <c r="N19">
        <f t="shared" si="4"/>
        <v>1.0850694444444444E-6</v>
      </c>
      <c r="O19">
        <f t="shared" si="5"/>
        <v>700.41599999999994</v>
      </c>
    </row>
    <row r="20" spans="1:15">
      <c r="A20" s="24"/>
      <c r="B20" s="2">
        <v>4</v>
      </c>
      <c r="C20" s="2" t="s">
        <v>48</v>
      </c>
      <c r="D20" s="1">
        <f t="shared" si="7"/>
        <v>1394.7001394700139</v>
      </c>
      <c r="E20" s="2">
        <f t="shared" si="6"/>
        <v>64819</v>
      </c>
      <c r="F20" s="2" t="s">
        <v>120</v>
      </c>
      <c r="G20" s="2">
        <v>4</v>
      </c>
      <c r="H20" s="2" t="s">
        <v>48</v>
      </c>
      <c r="I20" s="17">
        <f t="shared" si="0"/>
        <v>64876.212800000001</v>
      </c>
      <c r="J20" s="10" t="str">
        <f t="shared" si="1"/>
        <v>FD6C</v>
      </c>
      <c r="K20" s="13"/>
      <c r="L20" s="16">
        <f t="shared" si="2"/>
        <v>64875.212800000001</v>
      </c>
      <c r="M20">
        <f t="shared" si="3"/>
        <v>7.1699999999999997E-4</v>
      </c>
      <c r="N20">
        <f t="shared" si="4"/>
        <v>1.0850694444444444E-6</v>
      </c>
      <c r="O20">
        <f t="shared" si="5"/>
        <v>660.78719999999998</v>
      </c>
    </row>
    <row r="21" spans="1:15" s="21" customFormat="1">
      <c r="A21" s="24"/>
      <c r="B21" s="5" t="s">
        <v>121</v>
      </c>
      <c r="C21" s="5" t="s">
        <v>50</v>
      </c>
      <c r="D21" s="15">
        <f t="shared" si="7"/>
        <v>1477.1048744460854</v>
      </c>
      <c r="E21" s="5">
        <f t="shared" si="6"/>
        <v>64859</v>
      </c>
      <c r="F21" s="5" t="s">
        <v>122</v>
      </c>
      <c r="G21" s="5" t="s">
        <v>121</v>
      </c>
      <c r="H21" s="5" t="s">
        <v>50</v>
      </c>
      <c r="I21" s="18">
        <f t="shared" si="0"/>
        <v>64913.076800000003</v>
      </c>
      <c r="J21" s="19" t="str">
        <f t="shared" si="1"/>
        <v>FD91</v>
      </c>
      <c r="K21" s="13"/>
      <c r="L21" s="20">
        <f t="shared" si="2"/>
        <v>64912.076800000003</v>
      </c>
      <c r="M21" s="21">
        <f t="shared" si="3"/>
        <v>6.7700000000000008E-4</v>
      </c>
      <c r="N21" s="21">
        <f t="shared" si="4"/>
        <v>1.0850694444444444E-6</v>
      </c>
      <c r="O21" s="21">
        <f t="shared" si="5"/>
        <v>623.92320000000007</v>
      </c>
    </row>
    <row r="22" spans="1:15">
      <c r="A22" s="24"/>
      <c r="B22" s="2">
        <v>5</v>
      </c>
      <c r="C22" s="2" t="s">
        <v>52</v>
      </c>
      <c r="D22" s="1">
        <f t="shared" si="7"/>
        <v>1564.9452269170579</v>
      </c>
      <c r="E22" s="2">
        <f t="shared" si="6"/>
        <v>64897</v>
      </c>
      <c r="F22" s="2" t="s">
        <v>123</v>
      </c>
      <c r="G22" s="2">
        <v>5</v>
      </c>
      <c r="H22" s="2" t="s">
        <v>52</v>
      </c>
      <c r="I22" s="17">
        <f t="shared" si="0"/>
        <v>64948.097600000001</v>
      </c>
      <c r="J22" s="10" t="str">
        <f t="shared" si="1"/>
        <v>FDB4</v>
      </c>
      <c r="K22" s="13"/>
      <c r="L22" s="16">
        <f t="shared" si="2"/>
        <v>64947.097600000001</v>
      </c>
      <c r="M22">
        <f t="shared" si="3"/>
        <v>6.3900000000000003E-4</v>
      </c>
      <c r="N22">
        <f t="shared" si="4"/>
        <v>1.0850694444444444E-6</v>
      </c>
      <c r="O22">
        <f t="shared" si="5"/>
        <v>588.90240000000006</v>
      </c>
    </row>
    <row r="23" spans="1:15" s="21" customFormat="1">
      <c r="A23" s="24"/>
      <c r="B23" s="5" t="s">
        <v>124</v>
      </c>
      <c r="C23" s="5" t="s">
        <v>54</v>
      </c>
      <c r="D23" s="15">
        <f t="shared" si="7"/>
        <v>1658.3747927031509</v>
      </c>
      <c r="E23" s="5">
        <f t="shared" si="6"/>
        <v>64933</v>
      </c>
      <c r="F23" s="5" t="s">
        <v>125</v>
      </c>
      <c r="G23" s="5" t="s">
        <v>124</v>
      </c>
      <c r="H23" s="5" t="s">
        <v>54</v>
      </c>
      <c r="I23" s="18">
        <f t="shared" si="0"/>
        <v>64981.275199999996</v>
      </c>
      <c r="J23" s="19" t="str">
        <f t="shared" si="1"/>
        <v>FDD5</v>
      </c>
      <c r="K23" s="13"/>
      <c r="L23" s="20">
        <f t="shared" si="2"/>
        <v>64980.275199999996</v>
      </c>
      <c r="M23" s="21">
        <f t="shared" si="3"/>
        <v>6.0300000000000002E-4</v>
      </c>
      <c r="N23" s="21">
        <f t="shared" si="4"/>
        <v>1.0850694444444444E-6</v>
      </c>
      <c r="O23" s="21">
        <f t="shared" si="5"/>
        <v>555.72480000000007</v>
      </c>
    </row>
    <row r="24" spans="1:15">
      <c r="A24" s="24"/>
      <c r="B24" s="2">
        <v>6</v>
      </c>
      <c r="C24" s="2" t="s">
        <v>56</v>
      </c>
      <c r="D24" s="1">
        <f t="shared" si="7"/>
        <v>1757.4692442882251</v>
      </c>
      <c r="E24" s="2">
        <f t="shared" si="6"/>
        <v>64967</v>
      </c>
      <c r="F24" s="2" t="s">
        <v>126</v>
      </c>
      <c r="G24" s="2">
        <v>6</v>
      </c>
      <c r="H24" s="2" t="s">
        <v>56</v>
      </c>
      <c r="I24" s="17">
        <f t="shared" si="0"/>
        <v>65012.609600000003</v>
      </c>
      <c r="J24" s="10" t="str">
        <f t="shared" si="1"/>
        <v>FDF4</v>
      </c>
      <c r="K24" s="13"/>
      <c r="L24" s="16">
        <f t="shared" si="2"/>
        <v>65011.609600000003</v>
      </c>
      <c r="M24">
        <f t="shared" si="3"/>
        <v>5.6899999999999995E-4</v>
      </c>
      <c r="N24">
        <f t="shared" si="4"/>
        <v>1.0850694444444444E-6</v>
      </c>
      <c r="O24">
        <f t="shared" si="5"/>
        <v>524.3904</v>
      </c>
    </row>
    <row r="25" spans="1:15" s="21" customFormat="1">
      <c r="A25" s="24"/>
      <c r="B25" s="5" t="s">
        <v>127</v>
      </c>
      <c r="C25" s="5" t="s">
        <v>58</v>
      </c>
      <c r="D25" s="15">
        <f t="shared" si="7"/>
        <v>1862.1973929236497</v>
      </c>
      <c r="E25" s="5">
        <f t="shared" si="6"/>
        <v>64999</v>
      </c>
      <c r="F25" s="5" t="s">
        <v>128</v>
      </c>
      <c r="G25" s="5" t="s">
        <v>127</v>
      </c>
      <c r="H25" s="5" t="s">
        <v>58</v>
      </c>
      <c r="I25" s="18">
        <f t="shared" si="0"/>
        <v>65042.1008</v>
      </c>
      <c r="J25" s="19" t="str">
        <f t="shared" si="1"/>
        <v>FE12</v>
      </c>
      <c r="K25" s="13"/>
      <c r="L25" s="20">
        <f t="shared" si="2"/>
        <v>65041.1008</v>
      </c>
      <c r="M25" s="21">
        <f t="shared" si="3"/>
        <v>5.3700000000000004E-4</v>
      </c>
      <c r="N25" s="21">
        <f t="shared" si="4"/>
        <v>1.0850694444444444E-6</v>
      </c>
      <c r="O25" s="21">
        <f t="shared" si="5"/>
        <v>494.89920000000006</v>
      </c>
    </row>
    <row r="26" spans="1:15">
      <c r="A26" s="24"/>
      <c r="B26" s="2">
        <v>7</v>
      </c>
      <c r="C26" s="2" t="s">
        <v>60</v>
      </c>
      <c r="D26" s="1">
        <f t="shared" si="7"/>
        <v>1972.3865877712033</v>
      </c>
      <c r="E26" s="2">
        <f t="shared" si="6"/>
        <v>65029</v>
      </c>
      <c r="F26" s="2" t="s">
        <v>129</v>
      </c>
      <c r="G26" s="2">
        <v>7</v>
      </c>
      <c r="H26" s="2" t="s">
        <v>60</v>
      </c>
      <c r="I26" s="17">
        <f t="shared" si="0"/>
        <v>65069.748800000001</v>
      </c>
      <c r="J26" s="10" t="str">
        <f t="shared" si="1"/>
        <v>FE2D</v>
      </c>
      <c r="K26" s="14"/>
      <c r="L26" s="16">
        <f t="shared" si="2"/>
        <v>65068.748800000001</v>
      </c>
      <c r="M26">
        <f t="shared" si="3"/>
        <v>5.0699999999999996E-4</v>
      </c>
      <c r="N26">
        <f t="shared" si="4"/>
        <v>1.0850694444444444E-6</v>
      </c>
      <c r="O26">
        <f t="shared" si="5"/>
        <v>467.25119999999998</v>
      </c>
    </row>
    <row r="27" spans="1:15">
      <c r="B27" s="2">
        <v>1</v>
      </c>
      <c r="C27" s="2" t="s">
        <v>62</v>
      </c>
      <c r="D27" s="1">
        <f t="shared" si="7"/>
        <v>2087.6826722338205</v>
      </c>
      <c r="E27" s="2">
        <f t="shared" si="6"/>
        <v>65057</v>
      </c>
      <c r="F27" s="2" t="s">
        <v>130</v>
      </c>
      <c r="G27" s="2">
        <v>1</v>
      </c>
      <c r="H27" s="2" t="s">
        <v>62</v>
      </c>
      <c r="I27" s="17">
        <f t="shared" si="0"/>
        <v>65095.553599999999</v>
      </c>
      <c r="J27" s="10" t="str">
        <f t="shared" si="1"/>
        <v>FE47</v>
      </c>
      <c r="K27" s="12" t="s">
        <v>64</v>
      </c>
      <c r="L27" s="16">
        <f>65536-O27</f>
        <v>65094.553599999999</v>
      </c>
      <c r="M27">
        <f>(1/D27)</f>
        <v>4.7899999999999999E-4</v>
      </c>
      <c r="N27">
        <f>12/11.0592/1000000</f>
        <v>1.0850694444444444E-6</v>
      </c>
      <c r="O27">
        <f>M27/N27</f>
        <v>441.44639999999998</v>
      </c>
    </row>
    <row r="28" spans="1:15" s="21" customFormat="1">
      <c r="B28" s="5" t="s">
        <v>131</v>
      </c>
      <c r="C28" s="5" t="s">
        <v>65</v>
      </c>
      <c r="D28" s="15">
        <f t="shared" si="7"/>
        <v>2212.3893805309735</v>
      </c>
      <c r="E28" s="5">
        <f t="shared" si="6"/>
        <v>65084</v>
      </c>
      <c r="F28" s="5" t="s">
        <v>132</v>
      </c>
      <c r="G28" s="5" t="s">
        <v>131</v>
      </c>
      <c r="H28" s="5" t="s">
        <v>65</v>
      </c>
      <c r="I28" s="18">
        <f t="shared" si="0"/>
        <v>65120.436800000003</v>
      </c>
      <c r="J28" s="19" t="str">
        <f t="shared" si="1"/>
        <v>FE60</v>
      </c>
      <c r="K28" s="13"/>
      <c r="L28" s="20">
        <f t="shared" ref="L28:L50" si="8">65536-O28</f>
        <v>65119.436800000003</v>
      </c>
      <c r="M28" s="21">
        <f>(1/D28)</f>
        <v>4.5199999999999998E-4</v>
      </c>
      <c r="N28" s="21">
        <f t="shared" si="4"/>
        <v>1.0850694444444444E-6</v>
      </c>
      <c r="O28" s="21">
        <f t="shared" ref="O28:O50" si="9">M28/N28</f>
        <v>416.56319999999999</v>
      </c>
    </row>
    <row r="29" spans="1:15">
      <c r="B29" s="2">
        <v>2</v>
      </c>
      <c r="C29" s="2" t="s">
        <v>67</v>
      </c>
      <c r="D29" s="1">
        <f t="shared" si="7"/>
        <v>2341.9203747072597</v>
      </c>
      <c r="E29" s="2">
        <f t="shared" si="6"/>
        <v>65109</v>
      </c>
      <c r="F29" s="2" t="s">
        <v>133</v>
      </c>
      <c r="G29" s="2">
        <v>2</v>
      </c>
      <c r="H29" s="2" t="s">
        <v>67</v>
      </c>
      <c r="I29" s="17">
        <f t="shared" si="0"/>
        <v>65143.476799999997</v>
      </c>
      <c r="J29" s="10" t="str">
        <f t="shared" si="1"/>
        <v>FE77</v>
      </c>
      <c r="K29" s="13"/>
      <c r="L29" s="16">
        <f t="shared" si="8"/>
        <v>65142.476799999997</v>
      </c>
      <c r="M29">
        <f>(1/D29)</f>
        <v>4.2700000000000002E-4</v>
      </c>
      <c r="N29">
        <f t="shared" si="4"/>
        <v>1.0850694444444444E-6</v>
      </c>
      <c r="O29">
        <f t="shared" si="9"/>
        <v>393.52320000000003</v>
      </c>
    </row>
    <row r="30" spans="1:15" s="21" customFormat="1">
      <c r="B30" s="5" t="s">
        <v>134</v>
      </c>
      <c r="C30" s="5" t="s">
        <v>69</v>
      </c>
      <c r="D30" s="15">
        <f t="shared" si="7"/>
        <v>2481.3895781637716</v>
      </c>
      <c r="E30" s="5">
        <f t="shared" si="6"/>
        <v>65133</v>
      </c>
      <c r="F30" s="5" t="s">
        <v>135</v>
      </c>
      <c r="G30" s="5" t="s">
        <v>134</v>
      </c>
      <c r="H30" s="5" t="s">
        <v>69</v>
      </c>
      <c r="I30" s="18">
        <f t="shared" si="0"/>
        <v>65165.595200000003</v>
      </c>
      <c r="J30" s="19" t="str">
        <f t="shared" si="1"/>
        <v>FE8D</v>
      </c>
      <c r="K30" s="13"/>
      <c r="L30" s="20">
        <f t="shared" si="8"/>
        <v>65164.595200000003</v>
      </c>
      <c r="M30" s="21">
        <f>(1/D30)</f>
        <v>4.0300000000000004E-4</v>
      </c>
      <c r="N30" s="21">
        <f t="shared" si="4"/>
        <v>1.0850694444444444E-6</v>
      </c>
      <c r="O30" s="21">
        <f t="shared" si="9"/>
        <v>371.40480000000002</v>
      </c>
    </row>
    <row r="31" spans="1:15">
      <c r="B31" s="2">
        <v>3</v>
      </c>
      <c r="C31" s="2" t="s">
        <v>71</v>
      </c>
      <c r="D31" s="1">
        <f t="shared" si="7"/>
        <v>2631.5789473684213</v>
      </c>
      <c r="E31" s="2">
        <f t="shared" si="6"/>
        <v>65156</v>
      </c>
      <c r="F31" s="2" t="s">
        <v>136</v>
      </c>
      <c r="G31" s="2">
        <v>3</v>
      </c>
      <c r="H31" s="2" t="s">
        <v>71</v>
      </c>
      <c r="I31" s="17">
        <f t="shared" si="0"/>
        <v>65186.792000000001</v>
      </c>
      <c r="J31" s="10" t="str">
        <f t="shared" si="1"/>
        <v>FEA2</v>
      </c>
      <c r="K31" s="13"/>
      <c r="L31" s="16">
        <f t="shared" si="8"/>
        <v>65185.792000000001</v>
      </c>
      <c r="M31">
        <f>(1/D31)</f>
        <v>3.7999999999999997E-4</v>
      </c>
      <c r="N31">
        <f t="shared" si="4"/>
        <v>1.0850694444444444E-6</v>
      </c>
      <c r="O31">
        <f t="shared" si="9"/>
        <v>350.20799999999997</v>
      </c>
    </row>
    <row r="32" spans="1:15">
      <c r="B32" s="2">
        <v>4</v>
      </c>
      <c r="C32" s="2" t="s">
        <v>73</v>
      </c>
      <c r="D32" s="1">
        <f t="shared" si="7"/>
        <v>2785.515320334262</v>
      </c>
      <c r="E32" s="2">
        <f t="shared" si="6"/>
        <v>65177</v>
      </c>
      <c r="F32" s="2" t="s">
        <v>137</v>
      </c>
      <c r="G32" s="2">
        <v>4</v>
      </c>
      <c r="H32" s="2" t="s">
        <v>73</v>
      </c>
      <c r="I32" s="17">
        <f t="shared" si="0"/>
        <v>65206.145600000003</v>
      </c>
      <c r="J32" s="10" t="str">
        <f t="shared" si="1"/>
        <v>FEB6</v>
      </c>
      <c r="K32" s="13"/>
      <c r="L32" s="16">
        <f t="shared" si="8"/>
        <v>65205.145600000003</v>
      </c>
      <c r="M32">
        <f>(1/D32)</f>
        <v>3.59E-4</v>
      </c>
      <c r="N32">
        <f t="shared" si="4"/>
        <v>1.0850694444444444E-6</v>
      </c>
      <c r="O32">
        <f t="shared" si="9"/>
        <v>330.8544</v>
      </c>
    </row>
    <row r="33" spans="2:15" s="21" customFormat="1">
      <c r="B33" s="5" t="s">
        <v>138</v>
      </c>
      <c r="C33" s="5" t="s">
        <v>75</v>
      </c>
      <c r="D33" s="15">
        <f t="shared" si="7"/>
        <v>2949.8525073746309</v>
      </c>
      <c r="E33" s="5">
        <f t="shared" si="6"/>
        <v>65197</v>
      </c>
      <c r="F33" s="5" t="s">
        <v>139</v>
      </c>
      <c r="G33" s="5" t="s">
        <v>138</v>
      </c>
      <c r="H33" s="5" t="s">
        <v>75</v>
      </c>
      <c r="I33" s="18">
        <f t="shared" si="0"/>
        <v>65224.577599999997</v>
      </c>
      <c r="J33" s="19" t="str">
        <f t="shared" si="1"/>
        <v>FEC8</v>
      </c>
      <c r="K33" s="13"/>
      <c r="L33" s="20">
        <f t="shared" si="8"/>
        <v>65223.577599999997</v>
      </c>
      <c r="M33" s="21">
        <f>(1/D33)</f>
        <v>3.3900000000000005E-4</v>
      </c>
      <c r="N33" s="21">
        <f t="shared" si="4"/>
        <v>1.0850694444444444E-6</v>
      </c>
      <c r="O33" s="21">
        <f t="shared" si="9"/>
        <v>312.42240000000004</v>
      </c>
    </row>
    <row r="34" spans="2:15">
      <c r="B34" s="2">
        <v>5</v>
      </c>
      <c r="C34" s="2" t="s">
        <v>77</v>
      </c>
      <c r="D34" s="1">
        <f t="shared" si="7"/>
        <v>3125</v>
      </c>
      <c r="E34" s="2">
        <f t="shared" si="6"/>
        <v>65216</v>
      </c>
      <c r="F34" s="2" t="s">
        <v>140</v>
      </c>
      <c r="G34" s="2">
        <v>5</v>
      </c>
      <c r="H34" s="2" t="s">
        <v>77</v>
      </c>
      <c r="I34" s="17">
        <f t="shared" si="0"/>
        <v>65242.088000000003</v>
      </c>
      <c r="J34" s="10" t="str">
        <f t="shared" si="1"/>
        <v>FEDA</v>
      </c>
      <c r="K34" s="13"/>
      <c r="L34" s="16">
        <f t="shared" si="8"/>
        <v>65241.088000000003</v>
      </c>
      <c r="M34">
        <f>(1/D34)</f>
        <v>3.2000000000000003E-4</v>
      </c>
      <c r="N34">
        <f t="shared" si="4"/>
        <v>1.0850694444444444E-6</v>
      </c>
      <c r="O34">
        <f t="shared" si="9"/>
        <v>294.91200000000003</v>
      </c>
    </row>
    <row r="35" spans="2:15" s="21" customFormat="1">
      <c r="B35" s="5" t="s">
        <v>141</v>
      </c>
      <c r="C35" s="5" t="s">
        <v>79</v>
      </c>
      <c r="D35" s="15">
        <f t="shared" si="7"/>
        <v>3311.2582781456954</v>
      </c>
      <c r="E35" s="5">
        <f t="shared" si="6"/>
        <v>65234</v>
      </c>
      <c r="F35" s="5" t="s">
        <v>142</v>
      </c>
      <c r="G35" s="5" t="s">
        <v>141</v>
      </c>
      <c r="H35" s="5" t="s">
        <v>79</v>
      </c>
      <c r="I35" s="18">
        <f t="shared" si="0"/>
        <v>65258.676800000001</v>
      </c>
      <c r="J35" s="19" t="str">
        <f t="shared" si="1"/>
        <v>FEEA</v>
      </c>
      <c r="K35" s="13"/>
      <c r="L35" s="20">
        <f t="shared" si="8"/>
        <v>65257.676800000001</v>
      </c>
      <c r="M35" s="21">
        <f>(1/D35)</f>
        <v>3.0200000000000002E-4</v>
      </c>
      <c r="N35" s="21">
        <f t="shared" si="4"/>
        <v>1.0850694444444444E-6</v>
      </c>
      <c r="O35" s="21">
        <f t="shared" si="9"/>
        <v>278.32320000000004</v>
      </c>
    </row>
    <row r="36" spans="2:15">
      <c r="B36" s="2">
        <v>6</v>
      </c>
      <c r="C36" s="2" t="s">
        <v>81</v>
      </c>
      <c r="D36" s="1">
        <f t="shared" si="7"/>
        <v>3508.7719298245615</v>
      </c>
      <c r="E36" s="2">
        <f t="shared" si="6"/>
        <v>65251</v>
      </c>
      <c r="F36" s="2" t="s">
        <v>143</v>
      </c>
      <c r="G36" s="2">
        <v>6</v>
      </c>
      <c r="H36" s="2" t="s">
        <v>81</v>
      </c>
      <c r="I36" s="17">
        <f t="shared" si="0"/>
        <v>65274.343999999997</v>
      </c>
      <c r="J36" s="10" t="str">
        <f t="shared" si="1"/>
        <v>FEFA</v>
      </c>
      <c r="K36" s="13"/>
      <c r="L36" s="16">
        <f t="shared" si="8"/>
        <v>65273.343999999997</v>
      </c>
      <c r="M36">
        <f>(1/D36)</f>
        <v>2.8499999999999999E-4</v>
      </c>
      <c r="N36">
        <f t="shared" si="4"/>
        <v>1.0850694444444444E-6</v>
      </c>
      <c r="O36">
        <f t="shared" si="9"/>
        <v>262.65600000000001</v>
      </c>
    </row>
    <row r="37" spans="2:15" s="21" customFormat="1">
      <c r="B37" s="5" t="s">
        <v>144</v>
      </c>
      <c r="C37" s="5" t="s">
        <v>83</v>
      </c>
      <c r="D37" s="15">
        <f t="shared" si="7"/>
        <v>3717.4721189591078</v>
      </c>
      <c r="E37" s="5">
        <f t="shared" si="6"/>
        <v>65267</v>
      </c>
      <c r="F37" s="5" t="s">
        <v>145</v>
      </c>
      <c r="G37" s="5" t="s">
        <v>144</v>
      </c>
      <c r="H37" s="5" t="s">
        <v>83</v>
      </c>
      <c r="I37" s="18">
        <f t="shared" si="0"/>
        <v>65289.089599999999</v>
      </c>
      <c r="J37" s="19" t="str">
        <f t="shared" si="1"/>
        <v>FF09</v>
      </c>
      <c r="K37" s="13"/>
      <c r="L37" s="20">
        <f t="shared" si="8"/>
        <v>65288.089599999999</v>
      </c>
      <c r="M37" s="21">
        <f>(1/D37)</f>
        <v>2.6899999999999998E-4</v>
      </c>
      <c r="N37" s="21">
        <f t="shared" si="4"/>
        <v>1.0850694444444444E-6</v>
      </c>
      <c r="O37" s="21">
        <f t="shared" si="9"/>
        <v>247.91039999999998</v>
      </c>
    </row>
    <row r="38" spans="2:15">
      <c r="B38" s="2">
        <v>7</v>
      </c>
      <c r="C38" s="2" t="s">
        <v>85</v>
      </c>
      <c r="D38" s="1">
        <f t="shared" si="7"/>
        <v>3937.0078740157483</v>
      </c>
      <c r="E38" s="2">
        <f t="shared" si="6"/>
        <v>65282</v>
      </c>
      <c r="F38" s="2" t="s">
        <v>146</v>
      </c>
      <c r="G38" s="2">
        <v>7</v>
      </c>
      <c r="H38" s="2" t="s">
        <v>85</v>
      </c>
      <c r="I38" s="17">
        <f t="shared" si="0"/>
        <v>65302.9136</v>
      </c>
      <c r="J38" s="10" t="str">
        <f t="shared" si="1"/>
        <v>FF16</v>
      </c>
      <c r="K38" s="14"/>
      <c r="L38" s="16">
        <f t="shared" si="8"/>
        <v>65301.9136</v>
      </c>
      <c r="M38">
        <f>(1/D38)</f>
        <v>2.5399999999999999E-4</v>
      </c>
      <c r="N38">
        <f t="shared" si="4"/>
        <v>1.0850694444444444E-6</v>
      </c>
      <c r="O38">
        <f t="shared" si="9"/>
        <v>234.0864</v>
      </c>
    </row>
    <row r="39" spans="2:15">
      <c r="B39" s="2">
        <v>1</v>
      </c>
      <c r="C39" s="2" t="s">
        <v>87</v>
      </c>
      <c r="D39" s="1">
        <f t="shared" si="7"/>
        <v>4166.666666666667</v>
      </c>
      <c r="E39" s="2">
        <f t="shared" si="6"/>
        <v>65296</v>
      </c>
      <c r="F39" s="2" t="s">
        <v>147</v>
      </c>
      <c r="G39" s="2">
        <v>1</v>
      </c>
      <c r="H39" s="2" t="s">
        <v>87</v>
      </c>
      <c r="I39" s="17">
        <f t="shared" si="0"/>
        <v>65315.815999999999</v>
      </c>
      <c r="J39" s="10" t="str">
        <f t="shared" si="1"/>
        <v>FF23</v>
      </c>
      <c r="L39" s="16">
        <f t="shared" si="8"/>
        <v>65314.815999999999</v>
      </c>
      <c r="M39">
        <f>(1/D39)</f>
        <v>2.3999999999999998E-4</v>
      </c>
      <c r="N39">
        <f t="shared" si="4"/>
        <v>1.0850694444444444E-6</v>
      </c>
      <c r="O39">
        <f t="shared" si="9"/>
        <v>221.18399999999997</v>
      </c>
    </row>
    <row r="40" spans="2:15" s="21" customFormat="1">
      <c r="B40" s="5" t="s">
        <v>148</v>
      </c>
      <c r="C40" s="5" t="s">
        <v>89</v>
      </c>
      <c r="D40" s="15">
        <f t="shared" si="7"/>
        <v>4405.2863436123343</v>
      </c>
      <c r="E40" s="5">
        <f t="shared" si="6"/>
        <v>65309</v>
      </c>
      <c r="F40" s="5" t="s">
        <v>149</v>
      </c>
      <c r="G40" s="5" t="s">
        <v>148</v>
      </c>
      <c r="H40" s="5" t="s">
        <v>89</v>
      </c>
      <c r="I40" s="18">
        <f t="shared" si="0"/>
        <v>65327.796799999996</v>
      </c>
      <c r="J40" s="19" t="str">
        <f t="shared" si="1"/>
        <v>FF2F</v>
      </c>
      <c r="L40" s="20">
        <f t="shared" si="8"/>
        <v>65326.796799999996</v>
      </c>
      <c r="M40" s="21">
        <f>(1/D40)</f>
        <v>2.2700000000000002E-4</v>
      </c>
      <c r="N40" s="21">
        <f t="shared" si="4"/>
        <v>1.0850694444444444E-6</v>
      </c>
      <c r="O40" s="21">
        <f t="shared" si="9"/>
        <v>209.20320000000001</v>
      </c>
    </row>
    <row r="41" spans="2:15">
      <c r="B41" s="2">
        <v>2</v>
      </c>
      <c r="C41" s="2" t="s">
        <v>91</v>
      </c>
      <c r="D41" s="1">
        <f t="shared" si="7"/>
        <v>4672.8971962616824</v>
      </c>
      <c r="E41" s="2">
        <f t="shared" si="6"/>
        <v>65322</v>
      </c>
      <c r="F41" s="2" t="s">
        <v>150</v>
      </c>
      <c r="G41" s="2">
        <v>2</v>
      </c>
      <c r="H41" s="2" t="s">
        <v>91</v>
      </c>
      <c r="I41" s="17">
        <f t="shared" si="0"/>
        <v>65339.777600000001</v>
      </c>
      <c r="J41" s="10" t="str">
        <f t="shared" si="1"/>
        <v>FF3B</v>
      </c>
      <c r="L41" s="16">
        <f t="shared" si="8"/>
        <v>65338.777600000001</v>
      </c>
      <c r="M41">
        <f>(1/D41)</f>
        <v>2.14E-4</v>
      </c>
      <c r="N41">
        <f t="shared" si="4"/>
        <v>1.0850694444444444E-6</v>
      </c>
      <c r="O41">
        <f t="shared" si="9"/>
        <v>197.22239999999999</v>
      </c>
    </row>
    <row r="42" spans="2:15" s="21" customFormat="1">
      <c r="B42" s="5" t="s">
        <v>151</v>
      </c>
      <c r="C42" s="5" t="s">
        <v>93</v>
      </c>
      <c r="D42" s="15">
        <f t="shared" si="7"/>
        <v>4950.4950495049507</v>
      </c>
      <c r="E42" s="5">
        <f t="shared" si="6"/>
        <v>65334</v>
      </c>
      <c r="F42" s="5" t="s">
        <v>152</v>
      </c>
      <c r="G42" s="5" t="s">
        <v>151</v>
      </c>
      <c r="H42" s="5" t="s">
        <v>93</v>
      </c>
      <c r="I42" s="18">
        <f t="shared" si="0"/>
        <v>65350.836799999997</v>
      </c>
      <c r="J42" s="19" t="str">
        <f t="shared" si="1"/>
        <v>FF46</v>
      </c>
      <c r="L42" s="20">
        <f t="shared" si="8"/>
        <v>65349.836799999997</v>
      </c>
      <c r="M42" s="21">
        <f>(1/D42)</f>
        <v>2.02E-4</v>
      </c>
      <c r="N42" s="21">
        <f t="shared" si="4"/>
        <v>1.0850694444444444E-6</v>
      </c>
      <c r="O42" s="21">
        <f t="shared" si="9"/>
        <v>186.16320000000002</v>
      </c>
    </row>
    <row r="43" spans="2:15">
      <c r="B43" s="2">
        <v>3</v>
      </c>
      <c r="C43" s="2" t="s">
        <v>95</v>
      </c>
      <c r="D43" s="1">
        <f t="shared" si="7"/>
        <v>5263.1578947368425</v>
      </c>
      <c r="E43" s="2">
        <f t="shared" si="6"/>
        <v>65346</v>
      </c>
      <c r="F43" s="2" t="s">
        <v>153</v>
      </c>
      <c r="G43" s="2">
        <v>3</v>
      </c>
      <c r="H43" s="2" t="s">
        <v>95</v>
      </c>
      <c r="I43" s="17">
        <f t="shared" si="0"/>
        <v>65361.896000000001</v>
      </c>
      <c r="J43" s="10" t="str">
        <f t="shared" si="1"/>
        <v>FF51</v>
      </c>
      <c r="L43" s="16">
        <f t="shared" si="8"/>
        <v>65360.896000000001</v>
      </c>
      <c r="M43">
        <f>(1/D43)</f>
        <v>1.8999999999999998E-4</v>
      </c>
      <c r="N43">
        <f t="shared" si="4"/>
        <v>1.0850694444444444E-6</v>
      </c>
      <c r="O43">
        <f t="shared" si="9"/>
        <v>175.10399999999998</v>
      </c>
    </row>
    <row r="44" spans="2:15">
      <c r="B44" s="2">
        <v>4</v>
      </c>
      <c r="C44" s="2" t="s">
        <v>97</v>
      </c>
      <c r="D44" s="1">
        <f t="shared" si="7"/>
        <v>5555.5555555555557</v>
      </c>
      <c r="E44" s="2">
        <f t="shared" si="6"/>
        <v>65356</v>
      </c>
      <c r="F44" s="2" t="s">
        <v>154</v>
      </c>
      <c r="G44" s="2">
        <v>4</v>
      </c>
      <c r="H44" s="2" t="s">
        <v>97</v>
      </c>
      <c r="I44" s="17">
        <f t="shared" si="0"/>
        <v>65371.112000000001</v>
      </c>
      <c r="J44" s="10" t="str">
        <f t="shared" si="1"/>
        <v>FF5B</v>
      </c>
      <c r="L44" s="16">
        <f t="shared" si="8"/>
        <v>65370.112000000001</v>
      </c>
      <c r="M44">
        <f>(1/D44)</f>
        <v>1.7999999999999998E-4</v>
      </c>
      <c r="N44">
        <f t="shared" si="4"/>
        <v>1.0850694444444444E-6</v>
      </c>
      <c r="O44">
        <f t="shared" si="9"/>
        <v>165.88799999999998</v>
      </c>
    </row>
    <row r="45" spans="2:15" s="21" customFormat="1">
      <c r="B45" s="5" t="s">
        <v>155</v>
      </c>
      <c r="C45" s="5" t="s">
        <v>99</v>
      </c>
      <c r="D45" s="15">
        <f t="shared" si="7"/>
        <v>5882.3529411764703</v>
      </c>
      <c r="E45" s="5">
        <f t="shared" si="6"/>
        <v>65366</v>
      </c>
      <c r="F45" s="5" t="s">
        <v>156</v>
      </c>
      <c r="G45" s="5" t="s">
        <v>155</v>
      </c>
      <c r="H45" s="5" t="s">
        <v>99</v>
      </c>
      <c r="I45" s="18">
        <f t="shared" si="0"/>
        <v>65380.328000000001</v>
      </c>
      <c r="J45" s="19" t="str">
        <f t="shared" si="1"/>
        <v>FF64</v>
      </c>
      <c r="L45" s="20">
        <f t="shared" si="8"/>
        <v>65379.328000000001</v>
      </c>
      <c r="M45" s="21">
        <f>(1/D45)</f>
        <v>1.7000000000000001E-4</v>
      </c>
      <c r="N45" s="21">
        <f t="shared" si="4"/>
        <v>1.0850694444444444E-6</v>
      </c>
      <c r="O45" s="21">
        <f t="shared" si="9"/>
        <v>156.67200000000003</v>
      </c>
    </row>
    <row r="46" spans="2:15">
      <c r="B46" s="2">
        <v>5</v>
      </c>
      <c r="C46" s="2" t="s">
        <v>101</v>
      </c>
      <c r="D46" s="1">
        <f t="shared" si="7"/>
        <v>6250</v>
      </c>
      <c r="E46" s="2">
        <f t="shared" si="6"/>
        <v>65376</v>
      </c>
      <c r="F46" s="2" t="s">
        <v>157</v>
      </c>
      <c r="G46" s="2">
        <v>5</v>
      </c>
      <c r="H46" s="2" t="s">
        <v>101</v>
      </c>
      <c r="I46" s="17">
        <f t="shared" si="0"/>
        <v>65389.544000000002</v>
      </c>
      <c r="J46" s="10" t="str">
        <f t="shared" si="1"/>
        <v>FF6D</v>
      </c>
      <c r="L46" s="16">
        <f t="shared" si="8"/>
        <v>65388.544000000002</v>
      </c>
      <c r="M46">
        <f>(1/D46)</f>
        <v>1.6000000000000001E-4</v>
      </c>
      <c r="N46">
        <f t="shared" si="4"/>
        <v>1.0850694444444444E-6</v>
      </c>
      <c r="O46">
        <f t="shared" si="9"/>
        <v>147.45600000000002</v>
      </c>
    </row>
    <row r="47" spans="2:15" s="21" customFormat="1">
      <c r="B47" s="5" t="s">
        <v>158</v>
      </c>
      <c r="C47" s="5" t="s">
        <v>103</v>
      </c>
      <c r="D47" s="15">
        <f t="shared" si="7"/>
        <v>6622.5165562913908</v>
      </c>
      <c r="E47" s="5">
        <f t="shared" si="6"/>
        <v>65385</v>
      </c>
      <c r="F47" s="5" t="s">
        <v>159</v>
      </c>
      <c r="G47" s="5" t="s">
        <v>158</v>
      </c>
      <c r="H47" s="5" t="s">
        <v>103</v>
      </c>
      <c r="I47" s="18">
        <f t="shared" si="0"/>
        <v>65397.838400000001</v>
      </c>
      <c r="J47" s="19" t="str">
        <f t="shared" si="1"/>
        <v>FF75</v>
      </c>
      <c r="L47" s="20">
        <f t="shared" si="8"/>
        <v>65396.838400000001</v>
      </c>
      <c r="M47" s="21">
        <f>(1/D47)</f>
        <v>1.5100000000000001E-4</v>
      </c>
      <c r="N47" s="21">
        <f t="shared" si="4"/>
        <v>1.0850694444444444E-6</v>
      </c>
      <c r="O47" s="21">
        <f t="shared" si="9"/>
        <v>139.16160000000002</v>
      </c>
    </row>
    <row r="48" spans="2:15">
      <c r="B48" s="2">
        <v>6</v>
      </c>
      <c r="C48" s="2" t="s">
        <v>105</v>
      </c>
      <c r="D48" s="1">
        <f t="shared" si="7"/>
        <v>6993.0069930069931</v>
      </c>
      <c r="E48" s="2">
        <f t="shared" si="6"/>
        <v>65393</v>
      </c>
      <c r="F48" s="2" t="s">
        <v>160</v>
      </c>
      <c r="G48" s="2">
        <v>6</v>
      </c>
      <c r="H48" s="2" t="s">
        <v>105</v>
      </c>
      <c r="I48" s="17">
        <f t="shared" si="0"/>
        <v>65405.211199999998</v>
      </c>
      <c r="J48" s="10" t="str">
        <f t="shared" si="1"/>
        <v>FF7D</v>
      </c>
      <c r="L48" s="16">
        <f t="shared" si="8"/>
        <v>65404.211199999998</v>
      </c>
      <c r="M48">
        <f>(1/D48)</f>
        <v>1.4300000000000001E-4</v>
      </c>
      <c r="N48">
        <f t="shared" si="4"/>
        <v>1.0850694444444444E-6</v>
      </c>
      <c r="O48">
        <f t="shared" si="9"/>
        <v>131.78880000000001</v>
      </c>
    </row>
    <row r="49" spans="2:15" s="21" customFormat="1">
      <c r="B49" s="5" t="s">
        <v>161</v>
      </c>
      <c r="C49" s="5" t="s">
        <v>107</v>
      </c>
      <c r="D49" s="15">
        <f t="shared" si="7"/>
        <v>7407.4074074074069</v>
      </c>
      <c r="E49" s="5">
        <f t="shared" si="6"/>
        <v>65401</v>
      </c>
      <c r="F49" s="5" t="s">
        <v>162</v>
      </c>
      <c r="G49" s="5" t="s">
        <v>161</v>
      </c>
      <c r="H49" s="5" t="s">
        <v>107</v>
      </c>
      <c r="I49" s="18">
        <f t="shared" si="0"/>
        <v>65412.584000000003</v>
      </c>
      <c r="J49" s="19" t="str">
        <f t="shared" si="1"/>
        <v>FF84</v>
      </c>
      <c r="L49" s="20">
        <f t="shared" si="8"/>
        <v>65411.584000000003</v>
      </c>
      <c r="M49" s="21">
        <f>(1/D49)</f>
        <v>1.35E-4</v>
      </c>
      <c r="N49" s="21">
        <f t="shared" si="4"/>
        <v>1.0850694444444444E-6</v>
      </c>
      <c r="O49" s="21">
        <f t="shared" si="9"/>
        <v>124.416</v>
      </c>
    </row>
    <row r="50" spans="2:15">
      <c r="B50" s="2">
        <v>7</v>
      </c>
      <c r="C50" s="2" t="s">
        <v>109</v>
      </c>
      <c r="D50" s="1">
        <f t="shared" si="7"/>
        <v>7874.0157480314965</v>
      </c>
      <c r="E50" s="2">
        <f t="shared" si="6"/>
        <v>65409</v>
      </c>
      <c r="F50" s="2" t="s">
        <v>163</v>
      </c>
      <c r="G50" s="2">
        <v>7</v>
      </c>
      <c r="H50" s="2" t="s">
        <v>109</v>
      </c>
      <c r="I50" s="17">
        <f t="shared" si="0"/>
        <v>65419.9568</v>
      </c>
      <c r="J50" s="10" t="str">
        <f t="shared" si="1"/>
        <v>FF8B</v>
      </c>
      <c r="L50" s="16">
        <f t="shared" si="8"/>
        <v>65418.9568</v>
      </c>
      <c r="M50">
        <f t="shared" ref="M50" si="10">(1/D50)</f>
        <v>1.27E-4</v>
      </c>
      <c r="N50">
        <f t="shared" si="4"/>
        <v>1.0850694444444444E-6</v>
      </c>
      <c r="O50">
        <f t="shared" si="9"/>
        <v>117.0432</v>
      </c>
    </row>
  </sheetData>
  <mergeCells count="6">
    <mergeCell ref="K3:K14"/>
    <mergeCell ref="K15:K26"/>
    <mergeCell ref="K27:K38"/>
    <mergeCell ref="B1:J1"/>
    <mergeCell ref="A3:A14"/>
    <mergeCell ref="A15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I12" sqref="A1:XFD1048576"/>
    </sheetView>
  </sheetViews>
  <sheetFormatPr defaultRowHeight="13.5"/>
  <cols>
    <col min="2" max="2" width="5.75" style="8" customWidth="1"/>
    <col min="3" max="3" width="5.625" style="8" customWidth="1"/>
    <col min="4" max="4" width="11.125" style="9" customWidth="1"/>
    <col min="5" max="5" width="19.75" style="8" hidden="1" customWidth="1"/>
    <col min="6" max="6" width="22.375" style="8" hidden="1" customWidth="1"/>
  </cols>
  <sheetData>
    <row r="1" spans="1:7" ht="22.5">
      <c r="B1" s="11" t="s">
        <v>0</v>
      </c>
      <c r="C1" s="11"/>
      <c r="D1" s="11"/>
      <c r="E1" s="11"/>
      <c r="F1" s="11"/>
      <c r="G1" s="11"/>
    </row>
    <row r="2" spans="1:7">
      <c r="B2" s="2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3" t="s">
        <v>6</v>
      </c>
    </row>
    <row r="3" spans="1:7">
      <c r="A3" s="4"/>
      <c r="B3" s="2">
        <v>1</v>
      </c>
      <c r="C3" s="2" t="s">
        <v>7</v>
      </c>
      <c r="D3" s="1">
        <v>523.83446830801461</v>
      </c>
      <c r="E3" s="3">
        <f>HEX2DEC(F3)</f>
        <v>63627</v>
      </c>
      <c r="F3" s="3" t="s">
        <v>8</v>
      </c>
      <c r="G3" s="12" t="s">
        <v>9</v>
      </c>
    </row>
    <row r="4" spans="1:7">
      <c r="A4" s="4"/>
      <c r="B4" s="5" t="s">
        <v>10</v>
      </c>
      <c r="C4" s="5" t="s">
        <v>11</v>
      </c>
      <c r="D4" s="1">
        <v>553.70985603543738</v>
      </c>
      <c r="E4" s="3">
        <f>HEX2DEC(F4)</f>
        <v>63730</v>
      </c>
      <c r="F4" s="3" t="s">
        <v>12</v>
      </c>
      <c r="G4" s="13"/>
    </row>
    <row r="5" spans="1:7">
      <c r="A5" s="4"/>
      <c r="B5" s="2">
        <v>2</v>
      </c>
      <c r="C5" s="2" t="s">
        <v>13</v>
      </c>
      <c r="D5" s="1">
        <v>587.88947677836563</v>
      </c>
      <c r="E5" s="3">
        <f t="shared" ref="E5:E50" si="0">HEX2DEC(F5)</f>
        <v>63835</v>
      </c>
      <c r="F5" s="3" t="s">
        <v>14</v>
      </c>
      <c r="G5" s="13"/>
    </row>
    <row r="6" spans="1:7">
      <c r="A6" s="4"/>
      <c r="B6" s="5" t="s">
        <v>15</v>
      </c>
      <c r="C6" s="5" t="s">
        <v>16</v>
      </c>
      <c r="D6" s="1">
        <v>621.50403977625854</v>
      </c>
      <c r="E6" s="3">
        <f t="shared" si="0"/>
        <v>63927</v>
      </c>
      <c r="F6" s="3" t="s">
        <v>17</v>
      </c>
      <c r="G6" s="13"/>
    </row>
    <row r="7" spans="1:7">
      <c r="A7" s="4"/>
      <c r="B7" s="2">
        <v>3</v>
      </c>
      <c r="C7" s="2" t="s">
        <v>18</v>
      </c>
      <c r="D7" s="1">
        <v>659.63060686015831</v>
      </c>
      <c r="E7" s="3">
        <f t="shared" si="0"/>
        <v>64020</v>
      </c>
      <c r="F7" s="3" t="s">
        <v>19</v>
      </c>
      <c r="G7" s="13"/>
    </row>
    <row r="8" spans="1:7">
      <c r="A8" s="4"/>
      <c r="B8" s="2">
        <v>4</v>
      </c>
      <c r="C8" s="2" t="s">
        <v>20</v>
      </c>
      <c r="D8" s="1">
        <v>697.35006973500697</v>
      </c>
      <c r="E8" s="3">
        <f t="shared" si="0"/>
        <v>64102</v>
      </c>
      <c r="F8" s="3" t="s">
        <v>21</v>
      </c>
      <c r="G8" s="13"/>
    </row>
    <row r="9" spans="1:7">
      <c r="A9" s="4"/>
      <c r="B9" s="5" t="s">
        <v>22</v>
      </c>
      <c r="C9" s="5" t="s">
        <v>23</v>
      </c>
      <c r="D9" s="1">
        <v>740.19245003700962</v>
      </c>
      <c r="E9" s="3">
        <f t="shared" si="0"/>
        <v>64185</v>
      </c>
      <c r="F9" s="3" t="s">
        <v>24</v>
      </c>
      <c r="G9" s="13"/>
    </row>
    <row r="10" spans="1:7">
      <c r="B10" s="2">
        <v>5</v>
      </c>
      <c r="C10" s="2" t="s">
        <v>25</v>
      </c>
      <c r="D10" s="1">
        <v>783.0853563038371</v>
      </c>
      <c r="E10" s="2">
        <f t="shared" si="0"/>
        <v>64259</v>
      </c>
      <c r="F10" s="2" t="s">
        <v>26</v>
      </c>
      <c r="G10" s="13"/>
    </row>
    <row r="11" spans="1:7">
      <c r="B11" s="5" t="s">
        <v>27</v>
      </c>
      <c r="C11" s="5" t="s">
        <v>28</v>
      </c>
      <c r="D11" s="1">
        <v>829.18739635157544</v>
      </c>
      <c r="E11" s="2">
        <f t="shared" si="0"/>
        <v>64330</v>
      </c>
      <c r="F11" s="2" t="s">
        <v>29</v>
      </c>
      <c r="G11" s="13"/>
    </row>
    <row r="12" spans="1:7">
      <c r="B12" s="2">
        <v>6</v>
      </c>
      <c r="C12" s="2" t="s">
        <v>30</v>
      </c>
      <c r="D12" s="1">
        <v>879.50747581354437</v>
      </c>
      <c r="E12" s="2">
        <f t="shared" si="0"/>
        <v>64399</v>
      </c>
      <c r="F12" s="2" t="s">
        <v>31</v>
      </c>
      <c r="G12" s="13"/>
    </row>
    <row r="13" spans="1:7">
      <c r="B13" s="5" t="s">
        <v>32</v>
      </c>
      <c r="C13" s="5" t="s">
        <v>33</v>
      </c>
      <c r="D13" s="1">
        <v>931.96644920782853</v>
      </c>
      <c r="E13" s="2">
        <f t="shared" si="0"/>
        <v>64463</v>
      </c>
      <c r="F13" s="2" t="s">
        <v>34</v>
      </c>
      <c r="G13" s="13"/>
    </row>
    <row r="14" spans="1:7">
      <c r="B14" s="2">
        <v>7</v>
      </c>
      <c r="C14" s="2" t="s">
        <v>35</v>
      </c>
      <c r="D14" s="1">
        <v>987.16683119447202</v>
      </c>
      <c r="E14" s="2">
        <f t="shared" si="0"/>
        <v>64523</v>
      </c>
      <c r="F14" s="2" t="s">
        <v>36</v>
      </c>
      <c r="G14" s="14"/>
    </row>
    <row r="15" spans="1:7">
      <c r="B15" s="2">
        <v>1</v>
      </c>
      <c r="C15" s="2" t="s">
        <v>37</v>
      </c>
      <c r="D15" s="1">
        <f t="shared" ref="D15:D50" si="1">1000*(1/((65536-E15)/1000))</f>
        <v>1044.932079414838</v>
      </c>
      <c r="E15" s="2">
        <f t="shared" si="0"/>
        <v>64579</v>
      </c>
      <c r="F15" s="2" t="s">
        <v>38</v>
      </c>
      <c r="G15" s="12" t="s">
        <v>39</v>
      </c>
    </row>
    <row r="16" spans="1:7">
      <c r="B16" s="5" t="s">
        <v>10</v>
      </c>
      <c r="C16" s="5" t="s">
        <v>40</v>
      </c>
      <c r="D16" s="1">
        <f t="shared" si="1"/>
        <v>1106.1946902654868</v>
      </c>
      <c r="E16" s="2">
        <f t="shared" si="0"/>
        <v>64632</v>
      </c>
      <c r="F16" s="2" t="s">
        <v>41</v>
      </c>
      <c r="G16" s="13"/>
    </row>
    <row r="17" spans="2:7">
      <c r="B17" s="2">
        <v>2</v>
      </c>
      <c r="C17" s="2" t="s">
        <v>42</v>
      </c>
      <c r="D17" s="1">
        <f t="shared" si="1"/>
        <v>1172.3329425556858</v>
      </c>
      <c r="E17" s="2">
        <f t="shared" si="0"/>
        <v>64683</v>
      </c>
      <c r="F17" s="2" t="s">
        <v>43</v>
      </c>
      <c r="G17" s="13"/>
    </row>
    <row r="18" spans="2:7">
      <c r="B18" s="5" t="s">
        <v>15</v>
      </c>
      <c r="C18" s="5" t="s">
        <v>44</v>
      </c>
      <c r="D18" s="1">
        <f t="shared" si="1"/>
        <v>1242.2360248447203</v>
      </c>
      <c r="E18" s="2">
        <f t="shared" si="0"/>
        <v>64731</v>
      </c>
      <c r="F18" s="2" t="s">
        <v>45</v>
      </c>
      <c r="G18" s="13"/>
    </row>
    <row r="19" spans="2:7">
      <c r="B19" s="2">
        <v>3</v>
      </c>
      <c r="C19" s="2" t="s">
        <v>46</v>
      </c>
      <c r="D19" s="1">
        <f t="shared" si="1"/>
        <v>1315.7894736842106</v>
      </c>
      <c r="E19" s="2">
        <f t="shared" si="0"/>
        <v>64776</v>
      </c>
      <c r="F19" s="2" t="s">
        <v>47</v>
      </c>
      <c r="G19" s="13"/>
    </row>
    <row r="20" spans="2:7">
      <c r="B20" s="2">
        <v>4</v>
      </c>
      <c r="C20" s="2" t="s">
        <v>48</v>
      </c>
      <c r="D20" s="1">
        <f t="shared" si="1"/>
        <v>1394.7001394700139</v>
      </c>
      <c r="E20" s="2">
        <f t="shared" si="0"/>
        <v>64819</v>
      </c>
      <c r="F20" s="2" t="s">
        <v>49</v>
      </c>
      <c r="G20" s="13"/>
    </row>
    <row r="21" spans="2:7">
      <c r="B21" s="5" t="s">
        <v>22</v>
      </c>
      <c r="C21" s="5" t="s">
        <v>50</v>
      </c>
      <c r="D21" s="1">
        <f t="shared" si="1"/>
        <v>1477.1048744460854</v>
      </c>
      <c r="E21" s="2">
        <f t="shared" si="0"/>
        <v>64859</v>
      </c>
      <c r="F21" s="2" t="s">
        <v>51</v>
      </c>
      <c r="G21" s="13"/>
    </row>
    <row r="22" spans="2:7">
      <c r="B22" s="2">
        <v>5</v>
      </c>
      <c r="C22" s="2" t="s">
        <v>52</v>
      </c>
      <c r="D22" s="1">
        <f t="shared" si="1"/>
        <v>1564.9452269170579</v>
      </c>
      <c r="E22" s="2">
        <f t="shared" si="0"/>
        <v>64897</v>
      </c>
      <c r="F22" s="2" t="s">
        <v>53</v>
      </c>
      <c r="G22" s="13"/>
    </row>
    <row r="23" spans="2:7">
      <c r="B23" s="5" t="s">
        <v>27</v>
      </c>
      <c r="C23" s="5" t="s">
        <v>54</v>
      </c>
      <c r="D23" s="1">
        <f t="shared" si="1"/>
        <v>1658.3747927031509</v>
      </c>
      <c r="E23" s="2">
        <f t="shared" si="0"/>
        <v>64933</v>
      </c>
      <c r="F23" s="2" t="s">
        <v>55</v>
      </c>
      <c r="G23" s="13"/>
    </row>
    <row r="24" spans="2:7">
      <c r="B24" s="2">
        <v>6</v>
      </c>
      <c r="C24" s="2" t="s">
        <v>56</v>
      </c>
      <c r="D24" s="1">
        <f t="shared" si="1"/>
        <v>1757.4692442882251</v>
      </c>
      <c r="E24" s="2">
        <f t="shared" si="0"/>
        <v>64967</v>
      </c>
      <c r="F24" s="2" t="s">
        <v>57</v>
      </c>
      <c r="G24" s="13"/>
    </row>
    <row r="25" spans="2:7">
      <c r="B25" s="5" t="s">
        <v>32</v>
      </c>
      <c r="C25" s="5" t="s">
        <v>58</v>
      </c>
      <c r="D25" s="1">
        <f t="shared" si="1"/>
        <v>1862.1973929236497</v>
      </c>
      <c r="E25" s="2">
        <f t="shared" si="0"/>
        <v>64999</v>
      </c>
      <c r="F25" s="2" t="s">
        <v>59</v>
      </c>
      <c r="G25" s="13"/>
    </row>
    <row r="26" spans="2:7">
      <c r="B26" s="3">
        <v>7</v>
      </c>
      <c r="C26" s="3" t="s">
        <v>60</v>
      </c>
      <c r="D26" s="6">
        <f t="shared" si="1"/>
        <v>1972.3865877712033</v>
      </c>
      <c r="E26" s="3">
        <f t="shared" si="0"/>
        <v>65029</v>
      </c>
      <c r="F26" s="3" t="s">
        <v>61</v>
      </c>
      <c r="G26" s="14"/>
    </row>
    <row r="27" spans="2:7">
      <c r="B27" s="3">
        <v>1</v>
      </c>
      <c r="C27" s="3" t="s">
        <v>62</v>
      </c>
      <c r="D27" s="6">
        <f t="shared" si="1"/>
        <v>2087.6826722338205</v>
      </c>
      <c r="E27" s="3">
        <f t="shared" si="0"/>
        <v>65057</v>
      </c>
      <c r="F27" s="3" t="s">
        <v>63</v>
      </c>
      <c r="G27" s="12" t="s">
        <v>64</v>
      </c>
    </row>
    <row r="28" spans="2:7">
      <c r="B28" s="7" t="s">
        <v>10</v>
      </c>
      <c r="C28" s="7" t="s">
        <v>65</v>
      </c>
      <c r="D28" s="6">
        <f t="shared" si="1"/>
        <v>2212.3893805309735</v>
      </c>
      <c r="E28" s="3">
        <f t="shared" si="0"/>
        <v>65084</v>
      </c>
      <c r="F28" s="3" t="s">
        <v>66</v>
      </c>
      <c r="G28" s="13"/>
    </row>
    <row r="29" spans="2:7">
      <c r="B29" s="3">
        <v>2</v>
      </c>
      <c r="C29" s="3" t="s">
        <v>67</v>
      </c>
      <c r="D29" s="6">
        <f t="shared" si="1"/>
        <v>2341.9203747072597</v>
      </c>
      <c r="E29" s="3">
        <f t="shared" si="0"/>
        <v>65109</v>
      </c>
      <c r="F29" s="3" t="s">
        <v>68</v>
      </c>
      <c r="G29" s="13"/>
    </row>
    <row r="30" spans="2:7">
      <c r="B30" s="7" t="s">
        <v>15</v>
      </c>
      <c r="C30" s="7" t="s">
        <v>69</v>
      </c>
      <c r="D30" s="6">
        <f t="shared" si="1"/>
        <v>2481.3895781637716</v>
      </c>
      <c r="E30" s="3">
        <f t="shared" si="0"/>
        <v>65133</v>
      </c>
      <c r="F30" s="3" t="s">
        <v>70</v>
      </c>
      <c r="G30" s="13"/>
    </row>
    <row r="31" spans="2:7">
      <c r="B31" s="3">
        <v>3</v>
      </c>
      <c r="C31" s="3" t="s">
        <v>71</v>
      </c>
      <c r="D31" s="6">
        <f t="shared" si="1"/>
        <v>2631.5789473684213</v>
      </c>
      <c r="E31" s="3">
        <f t="shared" si="0"/>
        <v>65156</v>
      </c>
      <c r="F31" s="3" t="s">
        <v>72</v>
      </c>
      <c r="G31" s="13"/>
    </row>
    <row r="32" spans="2:7">
      <c r="B32" s="3">
        <v>4</v>
      </c>
      <c r="C32" s="3" t="s">
        <v>73</v>
      </c>
      <c r="D32" s="6">
        <f t="shared" si="1"/>
        <v>2785.515320334262</v>
      </c>
      <c r="E32" s="3">
        <f t="shared" si="0"/>
        <v>65177</v>
      </c>
      <c r="F32" s="3" t="s">
        <v>74</v>
      </c>
      <c r="G32" s="13"/>
    </row>
    <row r="33" spans="2:7">
      <c r="B33" s="7" t="s">
        <v>22</v>
      </c>
      <c r="C33" s="7" t="s">
        <v>75</v>
      </c>
      <c r="D33" s="6">
        <f t="shared" si="1"/>
        <v>2949.8525073746309</v>
      </c>
      <c r="E33" s="3">
        <f t="shared" si="0"/>
        <v>65197</v>
      </c>
      <c r="F33" s="3" t="s">
        <v>76</v>
      </c>
      <c r="G33" s="13"/>
    </row>
    <row r="34" spans="2:7">
      <c r="B34" s="3">
        <v>5</v>
      </c>
      <c r="C34" s="3" t="s">
        <v>77</v>
      </c>
      <c r="D34" s="6">
        <f t="shared" si="1"/>
        <v>3125</v>
      </c>
      <c r="E34" s="3">
        <f t="shared" si="0"/>
        <v>65216</v>
      </c>
      <c r="F34" s="3" t="s">
        <v>78</v>
      </c>
      <c r="G34" s="13"/>
    </row>
    <row r="35" spans="2:7">
      <c r="B35" s="7" t="s">
        <v>27</v>
      </c>
      <c r="C35" s="7" t="s">
        <v>79</v>
      </c>
      <c r="D35" s="6">
        <f t="shared" si="1"/>
        <v>3311.2582781456954</v>
      </c>
      <c r="E35" s="3">
        <f t="shared" si="0"/>
        <v>65234</v>
      </c>
      <c r="F35" s="3" t="s">
        <v>80</v>
      </c>
      <c r="G35" s="13"/>
    </row>
    <row r="36" spans="2:7">
      <c r="B36" s="3">
        <v>6</v>
      </c>
      <c r="C36" s="3" t="s">
        <v>81</v>
      </c>
      <c r="D36" s="6">
        <f t="shared" si="1"/>
        <v>3508.7719298245615</v>
      </c>
      <c r="E36" s="3">
        <f t="shared" si="0"/>
        <v>65251</v>
      </c>
      <c r="F36" s="3" t="s">
        <v>82</v>
      </c>
      <c r="G36" s="13"/>
    </row>
    <row r="37" spans="2:7">
      <c r="B37" s="7" t="s">
        <v>32</v>
      </c>
      <c r="C37" s="7" t="s">
        <v>83</v>
      </c>
      <c r="D37" s="6">
        <f t="shared" si="1"/>
        <v>3717.4721189591078</v>
      </c>
      <c r="E37" s="3">
        <f t="shared" si="0"/>
        <v>65267</v>
      </c>
      <c r="F37" s="3" t="s">
        <v>84</v>
      </c>
      <c r="G37" s="13"/>
    </row>
    <row r="38" spans="2:7">
      <c r="B38" s="3">
        <v>7</v>
      </c>
      <c r="C38" s="3" t="s">
        <v>85</v>
      </c>
      <c r="D38" s="6">
        <f t="shared" si="1"/>
        <v>3937.0078740157483</v>
      </c>
      <c r="E38" s="3">
        <f t="shared" si="0"/>
        <v>65282</v>
      </c>
      <c r="F38" s="3" t="s">
        <v>86</v>
      </c>
      <c r="G38" s="14"/>
    </row>
    <row r="39" spans="2:7">
      <c r="B39" s="3">
        <v>1</v>
      </c>
      <c r="C39" s="3" t="s">
        <v>87</v>
      </c>
      <c r="D39" s="6">
        <f t="shared" si="1"/>
        <v>4166.666666666667</v>
      </c>
      <c r="E39" s="3">
        <f t="shared" si="0"/>
        <v>65296</v>
      </c>
      <c r="F39" s="3" t="s">
        <v>88</v>
      </c>
    </row>
    <row r="40" spans="2:7">
      <c r="B40" s="7" t="s">
        <v>10</v>
      </c>
      <c r="C40" s="7" t="s">
        <v>89</v>
      </c>
      <c r="D40" s="6">
        <f t="shared" si="1"/>
        <v>4405.2863436123343</v>
      </c>
      <c r="E40" s="3">
        <f t="shared" si="0"/>
        <v>65309</v>
      </c>
      <c r="F40" s="3" t="s">
        <v>90</v>
      </c>
    </row>
    <row r="41" spans="2:7">
      <c r="B41" s="3">
        <v>2</v>
      </c>
      <c r="C41" s="3" t="s">
        <v>91</v>
      </c>
      <c r="D41" s="6">
        <f t="shared" si="1"/>
        <v>4672.8971962616824</v>
      </c>
      <c r="E41" s="3">
        <f t="shared" si="0"/>
        <v>65322</v>
      </c>
      <c r="F41" s="3" t="s">
        <v>92</v>
      </c>
    </row>
    <row r="42" spans="2:7">
      <c r="B42" s="7" t="s">
        <v>15</v>
      </c>
      <c r="C42" s="7" t="s">
        <v>93</v>
      </c>
      <c r="D42" s="6">
        <f t="shared" si="1"/>
        <v>4950.4950495049507</v>
      </c>
      <c r="E42" s="3">
        <f t="shared" si="0"/>
        <v>65334</v>
      </c>
      <c r="F42" s="3" t="s">
        <v>94</v>
      </c>
    </row>
    <row r="43" spans="2:7">
      <c r="B43" s="3">
        <v>3</v>
      </c>
      <c r="C43" s="3" t="s">
        <v>95</v>
      </c>
      <c r="D43" s="6">
        <f t="shared" si="1"/>
        <v>5263.1578947368425</v>
      </c>
      <c r="E43" s="3">
        <f t="shared" si="0"/>
        <v>65346</v>
      </c>
      <c r="F43" s="3" t="s">
        <v>96</v>
      </c>
    </row>
    <row r="44" spans="2:7">
      <c r="B44" s="3">
        <v>4</v>
      </c>
      <c r="C44" s="3" t="s">
        <v>97</v>
      </c>
      <c r="D44" s="6">
        <f t="shared" si="1"/>
        <v>5555.5555555555557</v>
      </c>
      <c r="E44" s="3">
        <f t="shared" si="0"/>
        <v>65356</v>
      </c>
      <c r="F44" s="3" t="s">
        <v>98</v>
      </c>
    </row>
    <row r="45" spans="2:7">
      <c r="B45" s="7" t="s">
        <v>22</v>
      </c>
      <c r="C45" s="7" t="s">
        <v>99</v>
      </c>
      <c r="D45" s="6">
        <f t="shared" si="1"/>
        <v>5882.3529411764703</v>
      </c>
      <c r="E45" s="3">
        <f t="shared" si="0"/>
        <v>65366</v>
      </c>
      <c r="F45" s="3" t="s">
        <v>100</v>
      </c>
    </row>
    <row r="46" spans="2:7">
      <c r="B46" s="3">
        <v>5</v>
      </c>
      <c r="C46" s="3" t="s">
        <v>101</v>
      </c>
      <c r="D46" s="6">
        <f t="shared" si="1"/>
        <v>6250</v>
      </c>
      <c r="E46" s="3">
        <f t="shared" si="0"/>
        <v>65376</v>
      </c>
      <c r="F46" s="3" t="s">
        <v>102</v>
      </c>
    </row>
    <row r="47" spans="2:7">
      <c r="B47" s="7" t="s">
        <v>27</v>
      </c>
      <c r="C47" s="7" t="s">
        <v>103</v>
      </c>
      <c r="D47" s="6">
        <f t="shared" si="1"/>
        <v>6622.5165562913908</v>
      </c>
      <c r="E47" s="3">
        <f t="shared" si="0"/>
        <v>65385</v>
      </c>
      <c r="F47" s="3" t="s">
        <v>104</v>
      </c>
    </row>
    <row r="48" spans="2:7">
      <c r="B48" s="3">
        <v>6</v>
      </c>
      <c r="C48" s="3" t="s">
        <v>105</v>
      </c>
      <c r="D48" s="6">
        <f t="shared" si="1"/>
        <v>6993.0069930069931</v>
      </c>
      <c r="E48" s="3">
        <f t="shared" si="0"/>
        <v>65393</v>
      </c>
      <c r="F48" s="3" t="s">
        <v>106</v>
      </c>
    </row>
    <row r="49" spans="2:6">
      <c r="B49" s="7" t="s">
        <v>32</v>
      </c>
      <c r="C49" s="7" t="s">
        <v>107</v>
      </c>
      <c r="D49" s="6">
        <f t="shared" si="1"/>
        <v>7407.4074074074069</v>
      </c>
      <c r="E49" s="3">
        <f t="shared" si="0"/>
        <v>65401</v>
      </c>
      <c r="F49" s="3" t="s">
        <v>108</v>
      </c>
    </row>
    <row r="50" spans="2:6">
      <c r="B50" s="3">
        <v>7</v>
      </c>
      <c r="C50" s="3" t="s">
        <v>109</v>
      </c>
      <c r="D50" s="6">
        <f t="shared" si="1"/>
        <v>7874.0157480314965</v>
      </c>
      <c r="E50" s="3">
        <f t="shared" si="0"/>
        <v>65409</v>
      </c>
      <c r="F50" s="3" t="s">
        <v>110</v>
      </c>
    </row>
  </sheetData>
  <mergeCells count="4">
    <mergeCell ref="B1:G1"/>
    <mergeCell ref="G3:G14"/>
    <mergeCell ref="G15:G26"/>
    <mergeCell ref="G27:G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2022-07-11T17:27:23Z</dcterms:modified>
</cp:coreProperties>
</file>