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EXT\R8\"/>
    </mc:Choice>
  </mc:AlternateContent>
  <xr:revisionPtr revIDLastSave="0" documentId="13_ncr:1_{940EBF7F-D3D2-4FF0-AC0D-35EE54D27FB3}" xr6:coauthVersionLast="47" xr6:coauthVersionMax="47" xr10:uidLastSave="{00000000-0000-0000-0000-000000000000}"/>
  <bookViews>
    <workbookView xWindow="-12" yWindow="-528" windowWidth="23064" windowHeight="13872" tabRatio="897" xr2:uid="{00000000-000D-0000-FFFF-FFFF00000000}"/>
  </bookViews>
  <sheets>
    <sheet name="DIN Rail" sheetId="12" r:id="rId1"/>
    <sheet name="Arduino Mega 2560" sheetId="3" r:id="rId2"/>
    <sheet name="Shield 1 - Front Brak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2" l="1"/>
  <c r="M28" i="12"/>
  <c r="M29" i="12"/>
  <c r="M30" i="12"/>
  <c r="M31" i="12"/>
  <c r="M32" i="12"/>
  <c r="M33" i="12"/>
  <c r="M34" i="12"/>
  <c r="M35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W21" i="5"/>
  <c r="W20" i="5"/>
  <c r="T26" i="5"/>
  <c r="S26" i="5"/>
  <c r="AF66" i="3"/>
  <c r="AG66" i="3"/>
  <c r="AH66" i="3"/>
  <c r="AF67" i="3"/>
  <c r="AG67" i="3"/>
  <c r="AH67" i="3"/>
  <c r="AI67" i="3"/>
  <c r="AJ67" i="3"/>
  <c r="AL67" i="3"/>
  <c r="AK67" i="3"/>
  <c r="AM67" i="3"/>
  <c r="BE57" i="3"/>
  <c r="BE56" i="3"/>
  <c r="BD57" i="3"/>
  <c r="BD56" i="3"/>
  <c r="N55" i="3"/>
  <c r="N54" i="3"/>
  <c r="N53" i="3"/>
  <c r="N52" i="3"/>
  <c r="AI66" i="3"/>
  <c r="AJ66" i="3"/>
  <c r="AK66" i="3"/>
  <c r="AL66" i="3"/>
  <c r="AM66" i="3"/>
  <c r="O55" i="3"/>
  <c r="O54" i="3"/>
  <c r="O53" i="3"/>
  <c r="O52" i="3"/>
  <c r="O39" i="3"/>
  <c r="O38" i="3"/>
  <c r="X21" i="5"/>
  <c r="X20" i="5"/>
  <c r="T28" i="5"/>
  <c r="S28" i="5"/>
  <c r="N28" i="5"/>
  <c r="M28" i="5"/>
  <c r="AR65" i="3"/>
  <c r="AS65" i="3"/>
  <c r="AT65" i="3"/>
  <c r="AU65" i="3"/>
  <c r="AV65" i="3"/>
  <c r="AW65" i="3"/>
  <c r="AX65" i="3"/>
  <c r="AY65" i="3"/>
  <c r="AZ65" i="3"/>
  <c r="BA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</calcChain>
</file>

<file path=xl/sharedStrings.xml><?xml version="1.0" encoding="utf-8"?>
<sst xmlns="http://schemas.openxmlformats.org/spreadsheetml/2006/main" count="316" uniqueCount="251">
  <si>
    <t>GND</t>
  </si>
  <si>
    <t>A0</t>
  </si>
  <si>
    <t>A1</t>
  </si>
  <si>
    <t>A2</t>
  </si>
  <si>
    <t>A3</t>
  </si>
  <si>
    <t>A4</t>
  </si>
  <si>
    <t>A5</t>
  </si>
  <si>
    <t>A6</t>
  </si>
  <si>
    <t>A7</t>
  </si>
  <si>
    <t>+5V</t>
  </si>
  <si>
    <t>PIN 1</t>
  </si>
  <si>
    <t>PIN 2</t>
  </si>
  <si>
    <t>PIN 3</t>
  </si>
  <si>
    <t>PIN 4</t>
  </si>
  <si>
    <t>PIN 7</t>
  </si>
  <si>
    <t>PIN 8</t>
  </si>
  <si>
    <t>bottom</t>
  </si>
  <si>
    <t>top</t>
  </si>
  <si>
    <t>IN1</t>
  </si>
  <si>
    <t>Not used</t>
  </si>
  <si>
    <t>OUT1</t>
  </si>
  <si>
    <t>OUT2</t>
  </si>
  <si>
    <t>OUT4</t>
  </si>
  <si>
    <t>OUT3</t>
  </si>
  <si>
    <t>D36</t>
  </si>
  <si>
    <t>D37</t>
  </si>
  <si>
    <t>D35</t>
  </si>
  <si>
    <t>D34</t>
  </si>
  <si>
    <t>D33</t>
  </si>
  <si>
    <t>D32</t>
  </si>
  <si>
    <t>D31</t>
  </si>
  <si>
    <t>D30</t>
  </si>
  <si>
    <t>D22</t>
  </si>
  <si>
    <t>D23</t>
  </si>
  <si>
    <t>D24</t>
  </si>
  <si>
    <t>D25</t>
  </si>
  <si>
    <t>D26</t>
  </si>
  <si>
    <t>D27</t>
  </si>
  <si>
    <t>D28</t>
  </si>
  <si>
    <t>D29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</si>
  <si>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</si>
  <si>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</si>
  <si>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</si>
  <si>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</si>
  <si>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</si>
  <si>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</si>
  <si>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</si>
  <si>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</si>
  <si>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</si>
  <si>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</si>
  <si>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</si>
  <si>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</si>
  <si>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</si>
  <si>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</si>
  <si>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</si>
  <si>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</si>
  <si>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IN4</t>
  </si>
  <si>
    <t>IN2</t>
  </si>
  <si>
    <t>IN3</t>
  </si>
  <si>
    <t>5V</t>
  </si>
  <si>
    <t>Arduino Mega 2560</t>
  </si>
  <si>
    <t>Destination</t>
  </si>
  <si>
    <t>DIN rail location</t>
  </si>
  <si>
    <t>Location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</si>
  <si>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</si>
  <si>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</si>
  <si>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</si>
  <si>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</si>
  <si>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</si>
  <si>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</si>
  <si>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</si>
  <si>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</si>
  <si>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</si>
  <si>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</si>
  <si>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</si>
  <si>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</si>
  <si>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</si>
  <si>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</si>
  <si>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</si>
  <si>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</si>
  <si>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</si>
  <si>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</si>
  <si>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</si>
  <si>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</si>
  <si>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</si>
  <si>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</si>
  <si>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</si>
  <si>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</si>
  <si>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</si>
  <si>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</si>
  <si>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</si>
  <si>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</si>
  <si>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</si>
  <si>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</si>
  <si>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</si>
  <si>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</si>
  <si>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</si>
  <si>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</si>
  <si>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</si>
  <si>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</si>
  <si>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</si>
  <si>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</si>
  <si>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</si>
  <si>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</si>
  <si>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</si>
  <si>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</si>
  <si>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</si>
  <si>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</si>
  <si>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</si>
  <si>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</si>
  <si>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</si>
  <si>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</si>
  <si>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</si>
  <si>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</si>
  <si>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</si>
  <si>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</si>
  <si>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</si>
  <si>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</si>
  <si>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</si>
  <si>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</si>
  <si>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</si>
  <si>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</si>
  <si>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</si>
  <si>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</si>
  <si>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</si>
  <si>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</si>
  <si>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</si>
  <si>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</si>
  <si>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</si>
  <si>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</si>
  <si>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</si>
  <si>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</si>
  <si>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</si>
  <si>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</si>
  <si>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</si>
  <si>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</si>
  <si>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</si>
  <si>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</si>
  <si>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</si>
  <si>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</si>
  <si>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</si>
  <si>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</si>
  <si>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</si>
  <si>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</si>
  <si>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</si>
  <si>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</si>
  <si>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</si>
  <si>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</si>
  <si>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</si>
  <si>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</si>
  <si>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</si>
  <si>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</si>
  <si>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</si>
  <si>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</si>
  <si>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</si>
  <si>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</si>
  <si>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</si>
  <si>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</si>
  <si>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</si>
  <si>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</si>
  <si>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</si>
  <si>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</si>
  <si>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</si>
  <si>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12V</t>
  </si>
  <si>
    <t>+12V</t>
  </si>
  <si>
    <t>PSU +12V</t>
  </si>
  <si>
    <t>PSU GND</t>
  </si>
  <si>
    <t>PSU</t>
  </si>
  <si>
    <t>A54</t>
  </si>
  <si>
    <t>B54</t>
  </si>
  <si>
    <t>A55</t>
  </si>
  <si>
    <t>B55</t>
  </si>
  <si>
    <t>A56</t>
  </si>
  <si>
    <t>B56</t>
  </si>
  <si>
    <t>A57</t>
  </si>
  <si>
    <t>B57</t>
  </si>
  <si>
    <t>A58</t>
  </si>
  <si>
    <t>B58</t>
  </si>
  <si>
    <t>A60</t>
  </si>
  <si>
    <t>B60</t>
  </si>
  <si>
    <t>A61</t>
  </si>
  <si>
    <t>B61</t>
  </si>
  <si>
    <t>A62</t>
  </si>
  <si>
    <t>B62</t>
  </si>
  <si>
    <t>A63</t>
  </si>
  <si>
    <t>B63</t>
  </si>
  <si>
    <t>Actuator
Control</t>
  </si>
  <si>
    <t>GND
PSU</t>
  </si>
  <si>
    <t>GND
Arduino</t>
  </si>
  <si>
    <t>Shields</t>
  </si>
  <si>
    <t>Actuators</t>
  </si>
  <si>
    <t>Spare</t>
  </si>
  <si>
    <t>Arduino
Mega 2560</t>
  </si>
  <si>
    <t>Throttle</t>
  </si>
  <si>
    <t>MCP4728</t>
  </si>
  <si>
    <t>A59</t>
  </si>
  <si>
    <t>B59</t>
  </si>
  <si>
    <t>Shield 1 - Front Brake</t>
  </si>
  <si>
    <t>Throttle
Control</t>
  </si>
  <si>
    <t>Shields
Control</t>
  </si>
  <si>
    <t>Actuator
Position</t>
  </si>
  <si>
    <t>D21/SCL</t>
  </si>
  <si>
    <t>D20/SDA</t>
  </si>
  <si>
    <t>AREF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</si>
  <si>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</si>
  <si>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</si>
  <si>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</si>
  <si>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</si>
  <si>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</si>
  <si>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</si>
  <si>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</si>
  <si>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</si>
  <si>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</si>
  <si>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</si>
  <si>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</si>
  <si>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</si>
  <si>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D1/TX0</t>
  </si>
  <si>
    <t>D0/RX0</t>
  </si>
  <si>
    <t>D14/TX3</t>
  </si>
  <si>
    <t>D15/RX3</t>
  </si>
  <si>
    <t>D16/TX2</t>
  </si>
  <si>
    <t>D17/RX2</t>
  </si>
  <si>
    <t>D18/TX1</t>
  </si>
  <si>
    <t>D19/RX1</t>
  </si>
  <si>
    <t>Component</t>
  </si>
  <si>
    <t>x10</t>
  </si>
  <si>
    <t>x6</t>
  </si>
  <si>
    <t>x5</t>
  </si>
  <si>
    <t>LABEL</t>
  </si>
  <si>
    <t>5V Bus DIN rail Bus Bar</t>
  </si>
  <si>
    <t>GND Bus DIN rail Bus Bar</t>
  </si>
  <si>
    <t>Electrical DIN rail</t>
  </si>
  <si>
    <t>+12V Shield 1 - Front Brake</t>
  </si>
  <si>
    <t>+12V Shield 2 - Rear Brake</t>
  </si>
  <si>
    <t>+12V Shield 3 - Gear</t>
  </si>
  <si>
    <t>+12V Shield 4 - Clutch</t>
  </si>
  <si>
    <t>GND Shield 1 - Front Brake</t>
  </si>
  <si>
    <t>GND Shield 2 - Rear Brake</t>
  </si>
  <si>
    <t>GND Shield 3 - Gear</t>
  </si>
  <si>
    <t>GND Shield 4 - Clutch</t>
  </si>
  <si>
    <t>Feedback + Front BK Actuator</t>
  </si>
  <si>
    <t>Feedback + Rear BK Actuator</t>
  </si>
  <si>
    <t>Feedback + Gear Actuator</t>
  </si>
  <si>
    <t>Feedback + Clutch Actuator</t>
  </si>
  <si>
    <t>VCC MCP4728</t>
  </si>
  <si>
    <t>Feedback - Front BK Actuator</t>
  </si>
  <si>
    <t>Feedback - Rear BK Actuator</t>
  </si>
  <si>
    <t>Feedback - Gear Actuator</t>
  </si>
  <si>
    <t>Feedback - Clutch Actuator</t>
  </si>
  <si>
    <t xml:space="preserve">GND IN MCP4728 </t>
  </si>
  <si>
    <t>Blanked out on purpose, 
only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</si>
</sst>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76"/>
      <name val="TriumphBrokman"/>
      <family val="3"/>
    </font>
    <font>
      <sz val="12"/>
      <color rgb="FF3F3F76"/>
      <name val="Aharoni"/>
      <charset val="177"/>
    </font>
    <font>
      <i/>
      <sz val="12"/>
      <color rgb="FF7F7F7F"/>
      <name val="Calibri"/>
      <family val="2"/>
      <scheme val="minor"/>
    </font>
    <font>
      <i/>
      <sz val="12"/>
      <color theme="1"/>
      <name val="Agency FB"/>
      <family val="2"/>
    </font>
    <font>
      <b/>
      <sz val="12"/>
      <color rgb="FF3F3F3F"/>
      <name val="Angsana New"/>
      <family val="1"/>
      <charset val="222"/>
    </font>
    <font>
      <b/>
      <sz val="12"/>
      <color rgb="FF3F3F3F"/>
      <name val="Aharoni"/>
      <charset val="177"/>
    </font>
    <font>
      <i/>
      <sz val="12"/>
      <color rgb="FF3F3F3F"/>
      <name val="Agency FB"/>
      <family val="2"/>
    </font>
    <font>
      <b/>
      <i/>
      <sz val="14"/>
      <color rgb="FF7F7F7F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i/>
      <sz val="14"/>
      <color rgb="FF7030A0"/>
      <name val="Calibri"/>
      <family val="2"/>
      <scheme val="minor"/>
    </font>
    <font>
      <sz val="24"/>
      <color theme="1"/>
      <name val="TriumphBrokman Black"/>
      <family val="3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7" fillId="7" borderId="12" applyNumberFormat="0" applyAlignment="0" applyProtection="0"/>
    <xf numFmtId="0" fontId="8" fillId="8" borderId="13" applyNumberFormat="0" applyAlignment="0" applyProtection="0"/>
    <xf numFmtId="0" fontId="9" fillId="0" borderId="0" applyNumberFormat="0" applyFill="0" applyBorder="0" applyAlignment="0" applyProtection="0"/>
    <xf numFmtId="0" fontId="27" fillId="10" borderId="45" applyNumberFormat="0" applyFont="0" applyAlignment="0" applyProtection="0"/>
  </cellStyleXfs>
  <cellXfs count="16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5" fillId="5" borderId="0" xfId="0" applyFont="1" applyFill="1"/>
    <xf numFmtId="49" fontId="0" fillId="0" borderId="5" xfId="0" applyNumberFormat="1" applyBorder="1" applyAlignment="1">
      <alignment textRotation="255"/>
    </xf>
    <xf numFmtId="0" fontId="2" fillId="0" borderId="0" xfId="0" applyFont="1" applyAlignment="1">
      <alignment vertical="top" textRotation="255"/>
    </xf>
    <xf numFmtId="0" fontId="0" fillId="0" borderId="0" xfId="0" applyAlignment="1">
      <alignment vertical="top" textRotation="255"/>
    </xf>
    <xf numFmtId="0" fontId="0" fillId="0" borderId="14" xfId="0" applyBorder="1" applyAlignment="1">
      <alignment horizontal="center" textRotation="255"/>
    </xf>
    <xf numFmtId="49" fontId="0" fillId="0" borderId="4" xfId="0" applyNumberFormat="1" applyBorder="1"/>
    <xf numFmtId="49" fontId="0" fillId="0" borderId="18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1" fillId="6" borderId="19" xfId="0" applyNumberFormat="1" applyFont="1" applyFill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vertical="top" textRotation="25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5" xfId="0" applyBorder="1"/>
    <xf numFmtId="0" fontId="0" fillId="0" borderId="27" xfId="0" applyBorder="1"/>
    <xf numFmtId="0" fontId="0" fillId="0" borderId="29" xfId="0" applyBorder="1"/>
    <xf numFmtId="0" fontId="0" fillId="0" borderId="36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49" fontId="2" fillId="0" borderId="5" xfId="0" applyNumberFormat="1" applyFont="1" applyBorder="1" applyAlignment="1">
      <alignment vertical="top" textRotation="255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16" xfId="0" applyFont="1" applyBorder="1" applyAlignment="1">
      <alignment vertical="top" textRotation="255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 textRotation="255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3" xfId="0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/>
    <xf numFmtId="0" fontId="0" fillId="0" borderId="16" xfId="0" applyBorder="1" applyAlignment="1">
      <alignment textRotation="255"/>
    </xf>
    <xf numFmtId="0" fontId="0" fillId="0" borderId="17" xfId="0" applyBorder="1" applyAlignment="1">
      <alignment textRotation="255"/>
    </xf>
    <xf numFmtId="49" fontId="10" fillId="0" borderId="4" xfId="0" applyNumberFormat="1" applyFont="1" applyBorder="1" applyAlignment="1">
      <alignment horizontal="center" vertical="center"/>
    </xf>
    <xf numFmtId="0" fontId="15" fillId="7" borderId="1" xfId="3" applyFont="1" applyFill="1" applyBorder="1" applyAlignment="1">
      <alignment horizontal="center" vertical="center"/>
    </xf>
    <xf numFmtId="0" fontId="16" fillId="7" borderId="4" xfId="3" applyFont="1" applyFill="1" applyBorder="1" applyAlignment="1">
      <alignment horizontal="center" vertical="center"/>
    </xf>
    <xf numFmtId="0" fontId="12" fillId="0" borderId="0" xfId="0" applyFont="1"/>
    <xf numFmtId="0" fontId="0" fillId="0" borderId="35" xfId="0" applyBorder="1" applyAlignment="1">
      <alignment horizontal="center"/>
    </xf>
    <xf numFmtId="0" fontId="0" fillId="0" borderId="43" xfId="0" applyBorder="1" applyAlignment="1">
      <alignment horizontal="center"/>
    </xf>
    <xf numFmtId="0" fontId="20" fillId="0" borderId="43" xfId="3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9" borderId="0" xfId="0" applyFill="1"/>
    <xf numFmtId="0" fontId="0" fillId="0" borderId="41" xfId="0" applyBorder="1" applyAlignment="1">
      <alignment horizontal="center" vertical="center"/>
    </xf>
    <xf numFmtId="49" fontId="0" fillId="0" borderId="4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49" fontId="0" fillId="4" borderId="5" xfId="0" applyNumberFormat="1" applyFill="1" applyBorder="1" applyAlignment="1">
      <alignment horizontal="center" vertical="center" textRotation="255"/>
    </xf>
    <xf numFmtId="49" fontId="0" fillId="3" borderId="5" xfId="0" applyNumberFormat="1" applyFill="1" applyBorder="1" applyAlignment="1">
      <alignment horizontal="center" vertical="center" textRotation="255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16" xfId="0" applyNumberFormat="1" applyBorder="1"/>
    <xf numFmtId="49" fontId="0" fillId="0" borderId="5" xfId="0" applyNumberFormat="1" applyBorder="1" applyAlignment="1">
      <alignment vertical="top" textRotation="255"/>
    </xf>
    <xf numFmtId="0" fontId="5" fillId="5" borderId="5" xfId="0" applyFont="1" applyFill="1" applyBorder="1" applyAlignment="1">
      <alignment textRotation="255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2" fillId="0" borderId="41" xfId="0" applyFont="1" applyBorder="1"/>
    <xf numFmtId="0" fontId="10" fillId="0" borderId="0" xfId="0" applyFont="1" applyBorder="1"/>
    <xf numFmtId="0" fontId="12" fillId="0" borderId="40" xfId="0" applyFont="1" applyBorder="1"/>
    <xf numFmtId="0" fontId="12" fillId="5" borderId="9" xfId="0" applyFont="1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/>
    </xf>
    <xf numFmtId="0" fontId="10" fillId="5" borderId="10" xfId="0" applyFont="1" applyFill="1" applyBorder="1"/>
    <xf numFmtId="0" fontId="12" fillId="5" borderId="11" xfId="0" applyFont="1" applyFill="1" applyBorder="1"/>
    <xf numFmtId="0" fontId="24" fillId="0" borderId="7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0" fillId="10" borderId="46" xfId="4" applyFont="1" applyBorder="1" applyAlignment="1">
      <alignment horizontal="center"/>
    </xf>
    <xf numFmtId="0" fontId="0" fillId="10" borderId="47" xfId="4" applyFont="1" applyBorder="1" applyAlignment="1">
      <alignment horizontal="center"/>
    </xf>
    <xf numFmtId="0" fontId="25" fillId="0" borderId="8" xfId="3" applyFont="1" applyBorder="1" applyAlignment="1">
      <alignment horizontal="center" vertical="center" wrapText="1"/>
    </xf>
    <xf numFmtId="0" fontId="25" fillId="0" borderId="40" xfId="3" applyFont="1" applyBorder="1" applyAlignment="1">
      <alignment horizontal="center" vertical="center"/>
    </xf>
    <xf numFmtId="0" fontId="25" fillId="0" borderId="11" xfId="3" applyFont="1" applyBorder="1" applyAlignment="1">
      <alignment horizontal="center" vertical="center"/>
    </xf>
    <xf numFmtId="0" fontId="17" fillId="8" borderId="2" xfId="2" applyFont="1" applyBorder="1" applyAlignment="1">
      <alignment horizontal="center" vertical="center"/>
    </xf>
    <xf numFmtId="0" fontId="17" fillId="8" borderId="3" xfId="2" applyFont="1" applyBorder="1" applyAlignment="1">
      <alignment horizontal="center" vertical="center"/>
    </xf>
    <xf numFmtId="0" fontId="17" fillId="8" borderId="1" xfId="2" applyFont="1" applyBorder="1" applyAlignment="1">
      <alignment horizontal="center" vertical="center"/>
    </xf>
    <xf numFmtId="0" fontId="17" fillId="8" borderId="1" xfId="2" applyFont="1" applyBorder="1" applyAlignment="1">
      <alignment horizontal="center" vertical="center" wrapText="1"/>
    </xf>
    <xf numFmtId="0" fontId="22" fillId="0" borderId="8" xfId="3" applyFont="1" applyBorder="1" applyAlignment="1">
      <alignment horizontal="center" vertical="center" wrapText="1"/>
    </xf>
    <xf numFmtId="0" fontId="22" fillId="0" borderId="4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1" fillId="0" borderId="4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3" fillId="0" borderId="8" xfId="3" applyFont="1" applyBorder="1" applyAlignment="1">
      <alignment horizontal="center" vertical="center"/>
    </xf>
    <xf numFmtId="0" fontId="23" fillId="0" borderId="40" xfId="3" applyFont="1" applyBorder="1" applyAlignment="1">
      <alignment horizontal="center" vertical="center"/>
    </xf>
    <xf numFmtId="0" fontId="23" fillId="0" borderId="11" xfId="3" applyFont="1" applyBorder="1" applyAlignment="1">
      <alignment horizontal="center" vertical="center"/>
    </xf>
    <xf numFmtId="0" fontId="17" fillId="8" borderId="1" xfId="2" applyFont="1" applyBorder="1" applyAlignment="1">
      <alignment horizontal="center" wrapText="1"/>
    </xf>
    <xf numFmtId="0" fontId="17" fillId="8" borderId="2" xfId="2" applyFont="1" applyBorder="1" applyAlignment="1">
      <alignment horizontal="center"/>
    </xf>
    <xf numFmtId="0" fontId="19" fillId="8" borderId="1" xfId="2" applyFont="1" applyBorder="1" applyAlignment="1">
      <alignment horizontal="center" vertical="center"/>
    </xf>
    <xf numFmtId="0" fontId="19" fillId="8" borderId="2" xfId="2" applyFont="1" applyBorder="1" applyAlignment="1">
      <alignment horizontal="center" vertical="center"/>
    </xf>
    <xf numFmtId="0" fontId="19" fillId="8" borderId="3" xfId="2" applyFont="1" applyBorder="1" applyAlignment="1">
      <alignment horizontal="center" vertical="center"/>
    </xf>
    <xf numFmtId="0" fontId="17" fillId="8" borderId="42" xfId="2" applyFont="1" applyBorder="1" applyAlignment="1">
      <alignment horizontal="center" vertical="center" wrapText="1"/>
    </xf>
    <xf numFmtId="0" fontId="17" fillId="8" borderId="50" xfId="2" applyFont="1" applyBorder="1" applyAlignment="1">
      <alignment horizontal="center" vertical="center" wrapText="1"/>
    </xf>
    <xf numFmtId="0" fontId="17" fillId="8" borderId="51" xfId="2" applyFont="1" applyBorder="1" applyAlignment="1">
      <alignment horizontal="center" vertical="center" wrapText="1"/>
    </xf>
    <xf numFmtId="0" fontId="18" fillId="8" borderId="53" xfId="2" applyFont="1" applyBorder="1" applyAlignment="1">
      <alignment horizontal="center" vertical="center"/>
    </xf>
    <xf numFmtId="0" fontId="18" fillId="8" borderId="38" xfId="2" applyFont="1" applyBorder="1" applyAlignment="1">
      <alignment horizontal="center" vertical="center"/>
    </xf>
    <xf numFmtId="0" fontId="18" fillId="8" borderId="39" xfId="2" applyFont="1" applyBorder="1" applyAlignment="1">
      <alignment horizontal="center" vertical="center"/>
    </xf>
    <xf numFmtId="0" fontId="15" fillId="7" borderId="42" xfId="3" applyFont="1" applyFill="1" applyBorder="1" applyAlignment="1">
      <alignment horizontal="center" vertical="center"/>
    </xf>
    <xf numFmtId="0" fontId="15" fillId="7" borderId="50" xfId="3" applyFont="1" applyFill="1" applyBorder="1" applyAlignment="1">
      <alignment horizontal="center" vertical="center"/>
    </xf>
    <xf numFmtId="0" fontId="15" fillId="7" borderId="52" xfId="3" applyFont="1" applyFill="1" applyBorder="1" applyAlignment="1">
      <alignment horizontal="center" vertical="center"/>
    </xf>
    <xf numFmtId="0" fontId="16" fillId="7" borderId="24" xfId="3" applyFont="1" applyFill="1" applyBorder="1" applyAlignment="1">
      <alignment horizontal="center" vertical="center"/>
    </xf>
    <xf numFmtId="0" fontId="16" fillId="7" borderId="26" xfId="3" applyFont="1" applyFill="1" applyBorder="1" applyAlignment="1">
      <alignment horizontal="center" vertical="center"/>
    </xf>
    <xf numFmtId="0" fontId="16" fillId="7" borderId="28" xfId="3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26" fillId="5" borderId="40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6" fillId="5" borderId="10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13" fillId="7" borderId="42" xfId="1" applyFont="1" applyBorder="1" applyAlignment="1">
      <alignment horizontal="center" vertical="center"/>
    </xf>
    <xf numFmtId="0" fontId="13" fillId="7" borderId="50" xfId="1" applyFont="1" applyBorder="1" applyAlignment="1">
      <alignment horizontal="center" vertical="center"/>
    </xf>
    <xf numFmtId="0" fontId="13" fillId="7" borderId="51" xfId="1" applyFont="1" applyBorder="1" applyAlignment="1">
      <alignment horizontal="center" vertical="center"/>
    </xf>
    <xf numFmtId="0" fontId="14" fillId="7" borderId="42" xfId="1" applyFont="1" applyBorder="1" applyAlignment="1">
      <alignment horizontal="center" vertical="center"/>
    </xf>
    <xf numFmtId="0" fontId="14" fillId="7" borderId="50" xfId="1" applyFont="1" applyBorder="1" applyAlignment="1">
      <alignment horizontal="center" vertical="center"/>
    </xf>
    <xf numFmtId="0" fontId="14" fillId="7" borderId="51" xfId="1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 wrapText="1"/>
    </xf>
    <xf numFmtId="0" fontId="24" fillId="0" borderId="40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11" fillId="0" borderId="30" xfId="0" applyFont="1" applyBorder="1"/>
    <xf numFmtId="0" fontId="11" fillId="0" borderId="31" xfId="0" applyFont="1" applyBorder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</cellXfs>
  <cellStyles count="5">
    <cellStyle name="Explanatory Text" xfId="3" builtinId="53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93601</xdr:colOff>
      <xdr:row>21</xdr:row>
      <xdr:rowOff>176352</xdr:rowOff>
    </xdr:from>
    <xdr:to>
      <xdr:col>53</xdr:col>
      <xdr:colOff>503101</xdr:colOff>
      <xdr:row>61</xdr:row>
      <xdr:rowOff>154782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82148C-C85C-071A-83DC-BCD2DD6DD4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115" t="10913" r="25912" b="2690"/>
        <a:stretch/>
      </xdr:blipFill>
      <xdr:spPr>
        <a:xfrm>
          <a:off x="9809101" y="4176852"/>
          <a:ext cx="11268000" cy="8050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21533</xdr:colOff>
      <xdr:row>11</xdr:row>
      <xdr:rowOff>160881</xdr:rowOff>
    </xdr:from>
    <xdr:to>
      <xdr:col>18</xdr:col>
      <xdr:colOff>282914</xdr:colOff>
      <xdr:row>23</xdr:row>
      <xdr:rowOff>281734</xdr:rowOff>
    </xdr:to>
    <xdr:pic>
      <xdr:nvPicPr>
        <xdr:cNvPr id="2" name="Picture 1" descr="Picture 1 of 4">
          <a:extLst>
            <a:ext uri="{FF2B5EF4-FFF2-40B4-BE49-F238E27FC236}">
              <a16:creationId xmlns:a16="http://schemas.microsoft.com/office/drawing/2014/main" id="{A5E9F710-07AE-30A3-A702-11837DA7B0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3" t="28750" r="20667" b="13625"/>
        <a:stretch/>
      </xdr:blipFill>
      <xdr:spPr bwMode="auto">
        <a:xfrm rot="10800000">
          <a:off x="6150663" y="2256381"/>
          <a:ext cx="2362616" cy="243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BFB0-55BE-4729-9214-9897AD4C5578}">
  <dimension ref="H20:O89"/>
  <sheetViews>
    <sheetView tabSelected="1" zoomScaleNormal="100" workbookViewId="0">
      <selection activeCell="P72" sqref="P72"/>
    </sheetView>
  </sheetViews>
  <sheetFormatPr defaultRowHeight="18" customHeight="1"/>
  <cols>
    <col min="8" max="8" width="11.5546875" style="63" bestFit="1" customWidth="1"/>
    <col min="9" max="9" width="30.44140625" bestFit="1" customWidth="1"/>
    <col min="10" max="10" width="13.5546875" style="36" bestFit="1" customWidth="1"/>
    <col min="11" max="11" width="12.33203125" style="48" bestFit="1" customWidth="1"/>
    <col min="12" max="12" width="13.5546875" style="36" bestFit="1" customWidth="1"/>
    <col min="13" max="13" width="28" customWidth="1"/>
    <col min="14" max="14" width="11.5546875" style="63" bestFit="1" customWidth="1"/>
  </cols>
  <sheetData>
    <row r="20" spans="8:15" ht="18" customHeight="1" thickBot="1"/>
    <row r="21" spans="8:15" ht="18" customHeight="1">
      <c r="H21" s="128" t="s">
        <v>231</v>
      </c>
      <c r="I21" s="129"/>
      <c r="J21" s="129"/>
      <c r="K21" s="129"/>
      <c r="L21" s="129"/>
      <c r="M21" s="129"/>
      <c r="N21" s="130"/>
    </row>
    <row r="22" spans="8:15" ht="18" customHeight="1">
      <c r="H22" s="131"/>
      <c r="I22" s="132"/>
      <c r="J22" s="132"/>
      <c r="K22" s="132"/>
      <c r="L22" s="132"/>
      <c r="M22" s="132"/>
      <c r="N22" s="133"/>
    </row>
    <row r="23" spans="8:15" ht="18" customHeight="1" thickBot="1">
      <c r="H23" s="134"/>
      <c r="I23" s="135"/>
      <c r="J23" s="135"/>
      <c r="K23" s="135"/>
      <c r="L23" s="135"/>
      <c r="M23" s="135"/>
      <c r="N23" s="136"/>
    </row>
    <row r="24" spans="8:15" ht="18" customHeight="1" thickBot="1">
      <c r="H24" s="83"/>
      <c r="I24" s="94" t="s">
        <v>228</v>
      </c>
      <c r="J24" s="95"/>
      <c r="K24" s="84"/>
      <c r="L24" s="94" t="s">
        <v>228</v>
      </c>
      <c r="M24" s="95"/>
      <c r="N24" s="85"/>
    </row>
    <row r="25" spans="8:15" ht="18.600000000000001" thickBot="1">
      <c r="H25" s="81" t="s">
        <v>224</v>
      </c>
      <c r="I25" s="82" t="s">
        <v>61</v>
      </c>
      <c r="J25" s="82" t="s">
        <v>63</v>
      </c>
      <c r="K25" s="66"/>
      <c r="L25" s="65" t="s">
        <v>63</v>
      </c>
      <c r="M25" s="65" t="s">
        <v>61</v>
      </c>
      <c r="N25" s="67" t="s">
        <v>224</v>
      </c>
    </row>
    <row r="26" spans="8:15" ht="14.4">
      <c r="H26" s="137" t="s">
        <v>189</v>
      </c>
      <c r="I26" s="153" t="s">
        <v>232</v>
      </c>
      <c r="J26" s="38" t="s">
        <v>2</v>
      </c>
      <c r="K26" s="106" t="s">
        <v>163</v>
      </c>
      <c r="L26" s="64" t="s">
        <v>110</v>
      </c>
      <c r="M26" s="31" t="s">
        <v>165</v>
      </c>
      <c r="N26" s="99" t="s">
        <v>167</v>
      </c>
      <c r="O26" s="68" t="s">
        <v>225</v>
      </c>
    </row>
    <row r="27" spans="8:15" ht="14.4">
      <c r="H27" s="138"/>
      <c r="I27" s="154" t="s">
        <v>233</v>
      </c>
      <c r="J27" s="39" t="s">
        <v>3</v>
      </c>
      <c r="K27" s="106"/>
      <c r="L27" s="51" t="s">
        <v>111</v>
      </c>
      <c r="M27" s="29" t="str">
        <f>L26</f>
        <v>B1</v>
      </c>
      <c r="N27" s="99"/>
    </row>
    <row r="28" spans="8:15" ht="14.4">
      <c r="H28" s="138"/>
      <c r="I28" s="154" t="s">
        <v>234</v>
      </c>
      <c r="J28" s="39" t="s">
        <v>4</v>
      </c>
      <c r="K28" s="106"/>
      <c r="L28" s="51" t="s">
        <v>112</v>
      </c>
      <c r="M28" s="29" t="str">
        <f t="shared" ref="M28:M35" si="0">L27</f>
        <v>B2</v>
      </c>
      <c r="N28" s="99"/>
    </row>
    <row r="29" spans="8:15" ht="15" thickBot="1">
      <c r="H29" s="139"/>
      <c r="I29" s="154" t="s">
        <v>235</v>
      </c>
      <c r="J29" s="39" t="s">
        <v>5</v>
      </c>
      <c r="K29" s="106"/>
      <c r="L29" s="51" t="s">
        <v>113</v>
      </c>
      <c r="M29" s="29" t="str">
        <f t="shared" si="0"/>
        <v>B3</v>
      </c>
      <c r="N29" s="99"/>
    </row>
    <row r="30" spans="8:15" ht="15" customHeight="1">
      <c r="H30" s="122" t="s">
        <v>191</v>
      </c>
      <c r="I30" s="154"/>
      <c r="J30" s="39" t="s">
        <v>6</v>
      </c>
      <c r="K30" s="106"/>
      <c r="L30" s="51" t="s">
        <v>114</v>
      </c>
      <c r="M30" s="29" t="str">
        <f t="shared" si="0"/>
        <v>B4</v>
      </c>
      <c r="N30" s="99"/>
    </row>
    <row r="31" spans="8:15" ht="15" customHeight="1">
      <c r="H31" s="123"/>
      <c r="I31" s="154"/>
      <c r="J31" s="39" t="s">
        <v>7</v>
      </c>
      <c r="K31" s="106"/>
      <c r="L31" s="51" t="s">
        <v>115</v>
      </c>
      <c r="M31" s="29" t="str">
        <f t="shared" si="0"/>
        <v>B5</v>
      </c>
      <c r="N31" s="99"/>
    </row>
    <row r="32" spans="8:15" ht="15" customHeight="1">
      <c r="H32" s="123"/>
      <c r="I32" s="154"/>
      <c r="J32" s="39" t="s">
        <v>8</v>
      </c>
      <c r="K32" s="106"/>
      <c r="L32" s="51" t="s">
        <v>116</v>
      </c>
      <c r="M32" s="29" t="str">
        <f t="shared" si="0"/>
        <v>B6</v>
      </c>
      <c r="N32" s="99"/>
    </row>
    <row r="33" spans="8:15" ht="15.75" customHeight="1">
      <c r="H33" s="123"/>
      <c r="I33" s="154"/>
      <c r="J33" s="39" t="s">
        <v>64</v>
      </c>
      <c r="K33" s="106"/>
      <c r="L33" s="51" t="s">
        <v>117</v>
      </c>
      <c r="M33" s="29" t="str">
        <f t="shared" si="0"/>
        <v>B7</v>
      </c>
      <c r="N33" s="99"/>
    </row>
    <row r="34" spans="8:15" ht="15" customHeight="1">
      <c r="H34" s="123"/>
      <c r="I34" s="154"/>
      <c r="J34" s="39" t="s">
        <v>65</v>
      </c>
      <c r="K34" s="106"/>
      <c r="L34" s="51" t="s">
        <v>118</v>
      </c>
      <c r="M34" s="29" t="str">
        <f t="shared" si="0"/>
        <v>B8</v>
      </c>
      <c r="N34" s="99"/>
    </row>
    <row r="35" spans="8:15" ht="15.75" customHeight="1" thickBot="1">
      <c r="H35" s="124"/>
      <c r="I35" s="155"/>
      <c r="J35" s="72" t="s">
        <v>66</v>
      </c>
      <c r="K35" s="107"/>
      <c r="L35" s="52" t="s">
        <v>119</v>
      </c>
      <c r="M35" s="30" t="str">
        <f t="shared" si="0"/>
        <v>B9</v>
      </c>
      <c r="N35" s="100"/>
    </row>
    <row r="36" spans="8:15" ht="14.4">
      <c r="H36" s="137" t="s">
        <v>189</v>
      </c>
      <c r="I36" s="153" t="s">
        <v>236</v>
      </c>
      <c r="J36" s="38" t="s">
        <v>67</v>
      </c>
      <c r="K36" s="103" t="s">
        <v>187</v>
      </c>
      <c r="L36" s="35" t="s">
        <v>120</v>
      </c>
      <c r="M36" s="31" t="s">
        <v>166</v>
      </c>
      <c r="N36" s="101" t="s">
        <v>167</v>
      </c>
      <c r="O36" s="68" t="s">
        <v>225</v>
      </c>
    </row>
    <row r="37" spans="8:15" ht="14.4">
      <c r="H37" s="138"/>
      <c r="I37" s="154" t="s">
        <v>237</v>
      </c>
      <c r="J37" s="39" t="s">
        <v>68</v>
      </c>
      <c r="K37" s="104"/>
      <c r="L37" s="33" t="s">
        <v>121</v>
      </c>
      <c r="M37" s="29" t="str">
        <f>L36</f>
        <v>B11</v>
      </c>
      <c r="N37" s="99"/>
    </row>
    <row r="38" spans="8:15" ht="14.4">
      <c r="H38" s="138"/>
      <c r="I38" s="154" t="s">
        <v>238</v>
      </c>
      <c r="J38" s="39" t="s">
        <v>69</v>
      </c>
      <c r="K38" s="104"/>
      <c r="L38" s="33" t="s">
        <v>122</v>
      </c>
      <c r="M38" s="29" t="str">
        <f t="shared" ref="M38:M45" si="1">L37</f>
        <v>B12</v>
      </c>
      <c r="N38" s="99"/>
    </row>
    <row r="39" spans="8:15" ht="15" thickBot="1">
      <c r="H39" s="139"/>
      <c r="I39" s="154" t="s">
        <v>239</v>
      </c>
      <c r="J39" s="39" t="s">
        <v>70</v>
      </c>
      <c r="K39" s="104"/>
      <c r="L39" s="33" t="s">
        <v>123</v>
      </c>
      <c r="M39" s="29" t="str">
        <f t="shared" si="1"/>
        <v>B13</v>
      </c>
      <c r="N39" s="99"/>
    </row>
    <row r="40" spans="8:15" ht="15" customHeight="1">
      <c r="H40" s="122" t="s">
        <v>191</v>
      </c>
      <c r="I40" s="154"/>
      <c r="J40" s="39" t="s">
        <v>71</v>
      </c>
      <c r="K40" s="104"/>
      <c r="L40" s="33" t="s">
        <v>124</v>
      </c>
      <c r="M40" s="29" t="str">
        <f t="shared" si="1"/>
        <v>B14</v>
      </c>
      <c r="N40" s="99"/>
    </row>
    <row r="41" spans="8:15" ht="15" customHeight="1">
      <c r="H41" s="123"/>
      <c r="I41" s="154"/>
      <c r="J41" s="39" t="s">
        <v>72</v>
      </c>
      <c r="K41" s="104"/>
      <c r="L41" s="33" t="s">
        <v>125</v>
      </c>
      <c r="M41" s="29" t="str">
        <f t="shared" si="1"/>
        <v>B15</v>
      </c>
      <c r="N41" s="99"/>
    </row>
    <row r="42" spans="8:15" ht="15" customHeight="1">
      <c r="H42" s="123"/>
      <c r="I42" s="154"/>
      <c r="J42" s="39" t="s">
        <v>73</v>
      </c>
      <c r="K42" s="104"/>
      <c r="L42" s="33" t="s">
        <v>126</v>
      </c>
      <c r="M42" s="29" t="str">
        <f t="shared" si="1"/>
        <v>B16</v>
      </c>
      <c r="N42" s="99"/>
    </row>
    <row r="43" spans="8:15" ht="15.75" customHeight="1">
      <c r="H43" s="123"/>
      <c r="I43" s="154"/>
      <c r="J43" s="39" t="s">
        <v>74</v>
      </c>
      <c r="K43" s="104"/>
      <c r="L43" s="33" t="s">
        <v>127</v>
      </c>
      <c r="M43" s="29" t="str">
        <f t="shared" si="1"/>
        <v>B17</v>
      </c>
      <c r="N43" s="99"/>
    </row>
    <row r="44" spans="8:15" ht="15" customHeight="1">
      <c r="H44" s="123"/>
      <c r="I44" s="154"/>
      <c r="J44" s="39" t="s">
        <v>75</v>
      </c>
      <c r="K44" s="104"/>
      <c r="L44" s="33" t="s">
        <v>128</v>
      </c>
      <c r="M44" s="29" t="str">
        <f t="shared" si="1"/>
        <v>B18</v>
      </c>
      <c r="N44" s="99"/>
    </row>
    <row r="45" spans="8:15" ht="15.75" customHeight="1" thickBot="1">
      <c r="H45" s="124"/>
      <c r="I45" s="155"/>
      <c r="J45" s="72" t="s">
        <v>76</v>
      </c>
      <c r="K45" s="105"/>
      <c r="L45" s="34" t="s">
        <v>129</v>
      </c>
      <c r="M45" s="29" t="str">
        <f t="shared" si="1"/>
        <v>B19</v>
      </c>
      <c r="N45" s="100"/>
    </row>
    <row r="46" spans="8:15" ht="14.4">
      <c r="H46" s="140" t="s">
        <v>190</v>
      </c>
      <c r="I46" s="156" t="s">
        <v>240</v>
      </c>
      <c r="J46" s="38" t="s">
        <v>77</v>
      </c>
      <c r="K46" s="108" t="s">
        <v>59</v>
      </c>
      <c r="L46" s="32" t="s">
        <v>130</v>
      </c>
      <c r="M46" s="28" t="str">
        <f>_xlfn.CONCAT('Arduino Mega 2560'!AC18:AJ19," ",'Arduino Mega 2560'!P38)</f>
        <v>Arduino Mega 2560 5V</v>
      </c>
      <c r="N46" s="102" t="s">
        <v>192</v>
      </c>
      <c r="O46" s="68" t="s">
        <v>226</v>
      </c>
    </row>
    <row r="47" spans="8:15" ht="14.4">
      <c r="H47" s="141"/>
      <c r="I47" s="157" t="s">
        <v>241</v>
      </c>
      <c r="J47" s="39" t="s">
        <v>78</v>
      </c>
      <c r="K47" s="109"/>
      <c r="L47" s="33" t="s">
        <v>131</v>
      </c>
      <c r="M47" s="29" t="str">
        <f>L46</f>
        <v>B21</v>
      </c>
      <c r="N47" s="99"/>
    </row>
    <row r="48" spans="8:15" ht="14.4">
      <c r="H48" s="141"/>
      <c r="I48" s="157" t="s">
        <v>242</v>
      </c>
      <c r="J48" s="39" t="s">
        <v>79</v>
      </c>
      <c r="K48" s="109"/>
      <c r="L48" s="33" t="s">
        <v>132</v>
      </c>
      <c r="M48" s="29" t="str">
        <f t="shared" ref="M48:M51" si="2">L47</f>
        <v>B22</v>
      </c>
      <c r="N48" s="99"/>
    </row>
    <row r="49" spans="8:15" ht="15" thickBot="1">
      <c r="H49" s="142"/>
      <c r="I49" s="157" t="s">
        <v>243</v>
      </c>
      <c r="J49" s="39" t="s">
        <v>80</v>
      </c>
      <c r="K49" s="109"/>
      <c r="L49" s="33" t="s">
        <v>133</v>
      </c>
      <c r="M49" s="29" t="str">
        <f t="shared" si="2"/>
        <v>B23</v>
      </c>
      <c r="N49" s="99"/>
    </row>
    <row r="50" spans="8:15" ht="15.6" thickBot="1">
      <c r="H50" s="62" t="s">
        <v>194</v>
      </c>
      <c r="I50" s="154" t="s">
        <v>244</v>
      </c>
      <c r="J50" s="39" t="s">
        <v>81</v>
      </c>
      <c r="K50" s="109"/>
      <c r="L50" s="33" t="s">
        <v>134</v>
      </c>
      <c r="M50" s="29" t="str">
        <f t="shared" si="2"/>
        <v>B24</v>
      </c>
      <c r="N50" s="99"/>
    </row>
    <row r="51" spans="8:15" ht="16.2" thickBot="1">
      <c r="H51" s="61" t="s">
        <v>191</v>
      </c>
      <c r="I51" s="155"/>
      <c r="J51" s="72" t="s">
        <v>82</v>
      </c>
      <c r="K51" s="110"/>
      <c r="L51" s="33" t="s">
        <v>135</v>
      </c>
      <c r="M51" s="29" t="str">
        <f t="shared" si="2"/>
        <v>B25</v>
      </c>
      <c r="N51" s="99"/>
    </row>
    <row r="52" spans="8:15" ht="14.4">
      <c r="H52" s="140" t="s">
        <v>190</v>
      </c>
      <c r="I52" s="153" t="s">
        <v>245</v>
      </c>
      <c r="J52" s="38" t="s">
        <v>83</v>
      </c>
      <c r="K52" s="103" t="s">
        <v>188</v>
      </c>
      <c r="L52" s="32" t="s">
        <v>136</v>
      </c>
      <c r="M52" s="28" t="str">
        <f>_xlfn.CONCAT('Arduino Mega 2560'!AC18:AJ19," ",'Arduino Mega 2560'!P39)</f>
        <v>Arduino Mega 2560 GND</v>
      </c>
      <c r="N52" s="102" t="s">
        <v>192</v>
      </c>
      <c r="O52" s="68" t="s">
        <v>226</v>
      </c>
    </row>
    <row r="53" spans="8:15" ht="14.4">
      <c r="H53" s="141"/>
      <c r="I53" s="154" t="s">
        <v>246</v>
      </c>
      <c r="J53" s="39" t="s">
        <v>84</v>
      </c>
      <c r="K53" s="104"/>
      <c r="L53" s="33" t="s">
        <v>137</v>
      </c>
      <c r="M53" s="29" t="str">
        <f>L52</f>
        <v>B27</v>
      </c>
      <c r="N53" s="99"/>
    </row>
    <row r="54" spans="8:15" ht="14.4">
      <c r="H54" s="141"/>
      <c r="I54" s="154" t="s">
        <v>247</v>
      </c>
      <c r="J54" s="39" t="s">
        <v>85</v>
      </c>
      <c r="K54" s="104"/>
      <c r="L54" s="33" t="s">
        <v>138</v>
      </c>
      <c r="M54" s="29" t="str">
        <f t="shared" ref="M54:M57" si="3">L53</f>
        <v>B28</v>
      </c>
      <c r="N54" s="99"/>
    </row>
    <row r="55" spans="8:15" ht="15" thickBot="1">
      <c r="H55" s="142"/>
      <c r="I55" s="154" t="s">
        <v>248</v>
      </c>
      <c r="J55" s="39" t="s">
        <v>86</v>
      </c>
      <c r="K55" s="104"/>
      <c r="L55" s="33" t="s">
        <v>139</v>
      </c>
      <c r="M55" s="29" t="str">
        <f t="shared" si="3"/>
        <v>B29</v>
      </c>
      <c r="N55" s="99"/>
    </row>
    <row r="56" spans="8:15" ht="15.6" thickBot="1">
      <c r="H56" s="62" t="s">
        <v>194</v>
      </c>
      <c r="I56" s="154" t="s">
        <v>249</v>
      </c>
      <c r="J56" s="39" t="s">
        <v>87</v>
      </c>
      <c r="K56" s="104"/>
      <c r="L56" s="33" t="s">
        <v>140</v>
      </c>
      <c r="M56" s="29" t="str">
        <f t="shared" si="3"/>
        <v>B30</v>
      </c>
      <c r="N56" s="99"/>
    </row>
    <row r="57" spans="8:15" ht="16.2" thickBot="1">
      <c r="H57" s="61" t="s">
        <v>191</v>
      </c>
      <c r="I57" s="155"/>
      <c r="J57" s="72" t="s">
        <v>88</v>
      </c>
      <c r="K57" s="105"/>
      <c r="L57" s="34" t="s">
        <v>141</v>
      </c>
      <c r="M57" s="29" t="str">
        <f t="shared" si="3"/>
        <v>B31</v>
      </c>
      <c r="N57" s="99"/>
    </row>
    <row r="58" spans="8:15" ht="14.4">
      <c r="H58" s="140" t="s">
        <v>190</v>
      </c>
      <c r="I58" s="158" t="s">
        <v>250</v>
      </c>
      <c r="J58" s="38" t="s">
        <v>89</v>
      </c>
      <c r="K58" s="143" t="s">
        <v>200</v>
      </c>
      <c r="L58" s="32" t="s">
        <v>142</v>
      </c>
      <c r="M58" s="163" t="s">
        <v>250</v>
      </c>
      <c r="N58" s="102" t="s">
        <v>192</v>
      </c>
      <c r="O58" s="68" t="s">
        <v>226</v>
      </c>
    </row>
    <row r="59" spans="8:15" ht="14.4">
      <c r="H59" s="141"/>
      <c r="I59" s="159"/>
      <c r="J59" s="39" t="s">
        <v>90</v>
      </c>
      <c r="K59" s="144"/>
      <c r="L59" s="33" t="s">
        <v>143</v>
      </c>
      <c r="M59" s="161"/>
      <c r="N59" s="99"/>
    </row>
    <row r="60" spans="8:15" ht="14.4">
      <c r="H60" s="141"/>
      <c r="I60" s="159"/>
      <c r="J60" s="39" t="s">
        <v>91</v>
      </c>
      <c r="K60" s="144"/>
      <c r="L60" s="33" t="s">
        <v>144</v>
      </c>
      <c r="M60" s="161"/>
      <c r="N60" s="99"/>
    </row>
    <row r="61" spans="8:15" ht="15" thickBot="1">
      <c r="H61" s="142"/>
      <c r="I61" s="159"/>
      <c r="J61" s="39" t="s">
        <v>92</v>
      </c>
      <c r="K61" s="144"/>
      <c r="L61" s="33" t="s">
        <v>145</v>
      </c>
      <c r="M61" s="161"/>
      <c r="N61" s="99"/>
    </row>
    <row r="62" spans="8:15" ht="14.4">
      <c r="H62" s="122" t="s">
        <v>191</v>
      </c>
      <c r="I62" s="159"/>
      <c r="J62" s="39" t="s">
        <v>93</v>
      </c>
      <c r="K62" s="144"/>
      <c r="L62" s="33" t="s">
        <v>146</v>
      </c>
      <c r="M62" s="161"/>
      <c r="N62" s="99"/>
    </row>
    <row r="63" spans="8:15" ht="15" thickBot="1">
      <c r="H63" s="124"/>
      <c r="I63" s="159"/>
      <c r="J63" s="72" t="s">
        <v>94</v>
      </c>
      <c r="K63" s="145"/>
      <c r="L63" s="47" t="s">
        <v>147</v>
      </c>
      <c r="M63" s="161"/>
      <c r="N63" s="99"/>
    </row>
    <row r="64" spans="8:15" ht="14.4">
      <c r="H64" s="137" t="s">
        <v>189</v>
      </c>
      <c r="I64" s="159"/>
      <c r="J64" s="38" t="s">
        <v>95</v>
      </c>
      <c r="K64" s="91" t="s">
        <v>199</v>
      </c>
      <c r="L64" s="50" t="s">
        <v>148</v>
      </c>
      <c r="M64" s="161"/>
      <c r="N64" s="116" t="s">
        <v>192</v>
      </c>
      <c r="O64" s="68" t="s">
        <v>225</v>
      </c>
    </row>
    <row r="65" spans="8:15" ht="14.4">
      <c r="H65" s="138"/>
      <c r="I65" s="159"/>
      <c r="J65" s="39" t="s">
        <v>96</v>
      </c>
      <c r="K65" s="92"/>
      <c r="L65" s="51" t="s">
        <v>149</v>
      </c>
      <c r="M65" s="161"/>
      <c r="N65" s="117"/>
    </row>
    <row r="66" spans="8:15" ht="14.4">
      <c r="H66" s="138"/>
      <c r="I66" s="159"/>
      <c r="J66" s="39" t="s">
        <v>97</v>
      </c>
      <c r="K66" s="92"/>
      <c r="L66" s="51" t="s">
        <v>150</v>
      </c>
      <c r="M66" s="161"/>
      <c r="N66" s="117"/>
    </row>
    <row r="67" spans="8:15" ht="14.4">
      <c r="H67" s="138"/>
      <c r="I67" s="159"/>
      <c r="J67" s="39" t="s">
        <v>98</v>
      </c>
      <c r="K67" s="92"/>
      <c r="L67" s="51" t="s">
        <v>151</v>
      </c>
      <c r="M67" s="161"/>
      <c r="N67" s="117"/>
    </row>
    <row r="68" spans="8:15" ht="14.4">
      <c r="H68" s="138"/>
      <c r="I68" s="159"/>
      <c r="J68" s="39" t="s">
        <v>99</v>
      </c>
      <c r="K68" s="92"/>
      <c r="L68" s="51" t="s">
        <v>152</v>
      </c>
      <c r="M68" s="161"/>
      <c r="N68" s="117"/>
    </row>
    <row r="69" spans="8:15" ht="14.4">
      <c r="H69" s="138"/>
      <c r="I69" s="159"/>
      <c r="J69" s="39" t="s">
        <v>100</v>
      </c>
      <c r="K69" s="92"/>
      <c r="L69" s="51" t="s">
        <v>153</v>
      </c>
      <c r="M69" s="161"/>
      <c r="N69" s="117"/>
    </row>
    <row r="70" spans="8:15" ht="14.4">
      <c r="H70" s="138"/>
      <c r="I70" s="159"/>
      <c r="J70" s="39" t="s">
        <v>101</v>
      </c>
      <c r="K70" s="92"/>
      <c r="L70" s="51" t="s">
        <v>154</v>
      </c>
      <c r="M70" s="161"/>
      <c r="N70" s="117"/>
    </row>
    <row r="71" spans="8:15" ht="15" thickBot="1">
      <c r="H71" s="139"/>
      <c r="I71" s="159"/>
      <c r="J71" s="39" t="s">
        <v>102</v>
      </c>
      <c r="K71" s="92"/>
      <c r="L71" s="51" t="s">
        <v>155</v>
      </c>
      <c r="M71" s="161"/>
      <c r="N71" s="117"/>
    </row>
    <row r="72" spans="8:15" ht="14.4">
      <c r="H72" s="122" t="s">
        <v>191</v>
      </c>
      <c r="I72" s="159"/>
      <c r="J72" s="39" t="s">
        <v>103</v>
      </c>
      <c r="K72" s="92"/>
      <c r="L72" s="51" t="s">
        <v>156</v>
      </c>
      <c r="M72" s="161"/>
      <c r="N72" s="117"/>
    </row>
    <row r="73" spans="8:15" ht="15" thickBot="1">
      <c r="H73" s="124"/>
      <c r="I73" s="159"/>
      <c r="J73" s="72" t="s">
        <v>104</v>
      </c>
      <c r="K73" s="93"/>
      <c r="L73" s="52" t="s">
        <v>157</v>
      </c>
      <c r="M73" s="161"/>
      <c r="N73" s="118"/>
    </row>
    <row r="74" spans="8:15" ht="14.4">
      <c r="H74" s="137" t="s">
        <v>189</v>
      </c>
      <c r="I74" s="159"/>
      <c r="J74" s="38" t="s">
        <v>105</v>
      </c>
      <c r="K74" s="96" t="s">
        <v>186</v>
      </c>
      <c r="L74" s="35" t="s">
        <v>158</v>
      </c>
      <c r="M74" s="161"/>
      <c r="N74" s="119" t="s">
        <v>190</v>
      </c>
      <c r="O74" s="68" t="s">
        <v>225</v>
      </c>
    </row>
    <row r="75" spans="8:15" ht="14.4">
      <c r="H75" s="138"/>
      <c r="I75" s="159"/>
      <c r="J75" s="39" t="s">
        <v>106</v>
      </c>
      <c r="K75" s="97"/>
      <c r="L75" s="33" t="s">
        <v>159</v>
      </c>
      <c r="M75" s="161"/>
      <c r="N75" s="120"/>
    </row>
    <row r="76" spans="8:15" ht="14.4">
      <c r="H76" s="138"/>
      <c r="I76" s="159"/>
      <c r="J76" s="39" t="s">
        <v>107</v>
      </c>
      <c r="K76" s="97"/>
      <c r="L76" s="33" t="s">
        <v>160</v>
      </c>
      <c r="M76" s="161"/>
      <c r="N76" s="120"/>
    </row>
    <row r="77" spans="8:15" ht="14.4">
      <c r="H77" s="138"/>
      <c r="I77" s="159"/>
      <c r="J77" s="39" t="s">
        <v>108</v>
      </c>
      <c r="K77" s="97"/>
      <c r="L77" s="33" t="s">
        <v>161</v>
      </c>
      <c r="M77" s="161"/>
      <c r="N77" s="120"/>
    </row>
    <row r="78" spans="8:15" ht="14.4">
      <c r="H78" s="138"/>
      <c r="I78" s="159"/>
      <c r="J78" s="39" t="s">
        <v>109</v>
      </c>
      <c r="K78" s="97"/>
      <c r="L78" s="33" t="s">
        <v>162</v>
      </c>
      <c r="M78" s="161"/>
      <c r="N78" s="120"/>
    </row>
    <row r="79" spans="8:15" ht="14.4">
      <c r="H79" s="138"/>
      <c r="I79" s="159"/>
      <c r="J79" s="39" t="s">
        <v>168</v>
      </c>
      <c r="K79" s="97"/>
      <c r="L79" s="33" t="s">
        <v>169</v>
      </c>
      <c r="M79" s="161"/>
      <c r="N79" s="120"/>
    </row>
    <row r="80" spans="8:15" ht="14.4">
      <c r="H80" s="138"/>
      <c r="I80" s="159"/>
      <c r="J80" s="39" t="s">
        <v>170</v>
      </c>
      <c r="K80" s="97"/>
      <c r="L80" s="33" t="s">
        <v>171</v>
      </c>
      <c r="M80" s="161"/>
      <c r="N80" s="120"/>
    </row>
    <row r="81" spans="8:15" ht="15" thickBot="1">
      <c r="H81" s="139"/>
      <c r="I81" s="159"/>
      <c r="J81" s="39" t="s">
        <v>172</v>
      </c>
      <c r="K81" s="97"/>
      <c r="L81" s="33" t="s">
        <v>173</v>
      </c>
      <c r="M81" s="161"/>
      <c r="N81" s="120"/>
    </row>
    <row r="82" spans="8:15" ht="14.4">
      <c r="H82" s="122" t="s">
        <v>191</v>
      </c>
      <c r="I82" s="159"/>
      <c r="J82" s="39" t="s">
        <v>174</v>
      </c>
      <c r="K82" s="97"/>
      <c r="L82" s="33" t="s">
        <v>175</v>
      </c>
      <c r="M82" s="161"/>
      <c r="N82" s="120"/>
    </row>
    <row r="83" spans="8:15" ht="15" thickBot="1">
      <c r="H83" s="124"/>
      <c r="I83" s="159"/>
      <c r="J83" s="72" t="s">
        <v>176</v>
      </c>
      <c r="K83" s="98"/>
      <c r="L83" s="34" t="s">
        <v>177</v>
      </c>
      <c r="M83" s="161"/>
      <c r="N83" s="121"/>
    </row>
    <row r="84" spans="8:15" ht="14.4">
      <c r="H84" s="125" t="s">
        <v>194</v>
      </c>
      <c r="I84" s="159"/>
      <c r="J84" s="38" t="s">
        <v>195</v>
      </c>
      <c r="K84" s="96" t="s">
        <v>198</v>
      </c>
      <c r="L84" s="32" t="s">
        <v>196</v>
      </c>
      <c r="M84" s="161"/>
      <c r="N84" s="111" t="s">
        <v>192</v>
      </c>
      <c r="O84" s="68" t="s">
        <v>227</v>
      </c>
    </row>
    <row r="85" spans="8:15" ht="15" thickBot="1">
      <c r="H85" s="126"/>
      <c r="I85" s="159"/>
      <c r="J85" s="39" t="s">
        <v>178</v>
      </c>
      <c r="K85" s="97"/>
      <c r="L85" s="33" t="s">
        <v>179</v>
      </c>
      <c r="M85" s="161"/>
      <c r="N85" s="112"/>
    </row>
    <row r="86" spans="8:15" ht="14.4">
      <c r="H86" s="126"/>
      <c r="I86" s="159"/>
      <c r="J86" s="39" t="s">
        <v>180</v>
      </c>
      <c r="K86" s="97"/>
      <c r="L86" s="33" t="s">
        <v>181</v>
      </c>
      <c r="M86" s="161"/>
      <c r="N86" s="113" t="s">
        <v>193</v>
      </c>
    </row>
    <row r="87" spans="8:15" ht="14.4">
      <c r="H87" s="126"/>
      <c r="I87" s="159"/>
      <c r="J87" s="39" t="s">
        <v>182</v>
      </c>
      <c r="K87" s="97"/>
      <c r="L87" s="33" t="s">
        <v>183</v>
      </c>
      <c r="M87" s="161"/>
      <c r="N87" s="114"/>
    </row>
    <row r="88" spans="8:15" ht="15" thickBot="1">
      <c r="H88" s="127"/>
      <c r="I88" s="159"/>
      <c r="J88" s="40" t="s">
        <v>184</v>
      </c>
      <c r="K88" s="98"/>
      <c r="L88" s="34" t="s">
        <v>185</v>
      </c>
      <c r="M88" s="162"/>
      <c r="N88" s="115"/>
    </row>
    <row r="89" spans="8:15" ht="18" customHeight="1" thickBot="1">
      <c r="H89" s="86"/>
      <c r="I89" s="160"/>
      <c r="J89" s="88"/>
      <c r="K89" s="89"/>
      <c r="L89" s="88"/>
      <c r="M89" s="87"/>
      <c r="N89" s="90"/>
    </row>
  </sheetData>
  <mergeCells count="35">
    <mergeCell ref="I24:J24"/>
    <mergeCell ref="M58:M88"/>
    <mergeCell ref="I58:I89"/>
    <mergeCell ref="N74:N83"/>
    <mergeCell ref="H30:H35"/>
    <mergeCell ref="H40:H45"/>
    <mergeCell ref="H84:H88"/>
    <mergeCell ref="H21:N23"/>
    <mergeCell ref="H62:H63"/>
    <mergeCell ref="H72:H73"/>
    <mergeCell ref="H74:H81"/>
    <mergeCell ref="H82:H83"/>
    <mergeCell ref="H58:H61"/>
    <mergeCell ref="H64:H71"/>
    <mergeCell ref="H36:H39"/>
    <mergeCell ref="H46:H49"/>
    <mergeCell ref="H52:H55"/>
    <mergeCell ref="H26:H29"/>
    <mergeCell ref="K58:K63"/>
    <mergeCell ref="K64:K73"/>
    <mergeCell ref="L24:M24"/>
    <mergeCell ref="K74:K83"/>
    <mergeCell ref="K84:K88"/>
    <mergeCell ref="N26:N35"/>
    <mergeCell ref="N36:N45"/>
    <mergeCell ref="N46:N51"/>
    <mergeCell ref="N52:N57"/>
    <mergeCell ref="K36:K45"/>
    <mergeCell ref="K26:K35"/>
    <mergeCell ref="K46:K51"/>
    <mergeCell ref="K52:K57"/>
    <mergeCell ref="N84:N85"/>
    <mergeCell ref="N86:N88"/>
    <mergeCell ref="N58:N63"/>
    <mergeCell ref="N64:N73"/>
  </mergeCells>
  <phoneticPr fontId="4" type="noConversion"/>
  <pageMargins left="0.7" right="0.7" top="0.75" bottom="0.75" header="0.3" footer="0.3"/>
  <pageSetup paperSize="8" fitToWidth="0" orientation="portrait" r:id="rId1"/>
  <ignoredErrors>
    <ignoredError sqref="M52 M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DF0A-2BC4-4AFF-B92F-3E83A4FDB673}">
  <dimension ref="N17:BE67"/>
  <sheetViews>
    <sheetView topLeftCell="E41" zoomScale="55" zoomScaleNormal="55" workbookViewId="0">
      <selection activeCell="AF66" sqref="AF66"/>
    </sheetView>
  </sheetViews>
  <sheetFormatPr defaultColWidth="9.109375" defaultRowHeight="14.4"/>
  <cols>
    <col min="1" max="12" width="9.109375" style="1"/>
    <col min="13" max="13" width="10.109375" style="1" customWidth="1"/>
    <col min="14" max="14" width="31.44140625" style="1" bestFit="1" customWidth="1"/>
    <col min="15" max="15" width="20.88671875" style="1" customWidth="1"/>
    <col min="16" max="16" width="9.109375" style="1"/>
    <col min="17" max="17" width="21.44140625" style="1" customWidth="1"/>
    <col min="18" max="53" width="4" style="1" customWidth="1"/>
    <col min="54" max="54" width="9.109375" style="1"/>
    <col min="55" max="55" width="11.109375" style="1" customWidth="1"/>
    <col min="56" max="56" width="19.33203125" style="1" customWidth="1"/>
    <col min="57" max="57" width="22.109375" style="1" customWidth="1"/>
    <col min="58" max="16384" width="9.109375" style="1"/>
  </cols>
  <sheetData>
    <row r="17" spans="29:57" ht="15" thickBot="1"/>
    <row r="18" spans="29:57">
      <c r="AC18" s="146" t="s">
        <v>60</v>
      </c>
      <c r="AD18" s="147"/>
      <c r="AE18" s="147"/>
      <c r="AF18" s="147"/>
      <c r="AG18" s="147"/>
      <c r="AH18" s="147"/>
      <c r="AI18" s="147"/>
      <c r="AJ18" s="148"/>
    </row>
    <row r="19" spans="29:57" ht="15" thickBot="1">
      <c r="AC19" s="149"/>
      <c r="AD19" s="150"/>
      <c r="AE19" s="150"/>
      <c r="AF19" s="150"/>
      <c r="AG19" s="150"/>
      <c r="AH19" s="150"/>
      <c r="AI19" s="150"/>
      <c r="AJ19" s="151"/>
    </row>
    <row r="28" spans="29:57" ht="15" thickBot="1"/>
    <row r="29" spans="29:57" ht="15.9" customHeight="1" thickBot="1">
      <c r="BD29" s="13" t="s">
        <v>62</v>
      </c>
      <c r="BE29" s="13" t="s">
        <v>61</v>
      </c>
    </row>
    <row r="30" spans="29:57" ht="15.9" customHeight="1">
      <c r="BC30" s="19" t="s">
        <v>201</v>
      </c>
      <c r="BD30" s="56"/>
      <c r="BE30" s="25"/>
    </row>
    <row r="31" spans="29:57" ht="15.9" customHeight="1">
      <c r="BC31" s="20" t="s">
        <v>202</v>
      </c>
      <c r="BD31" s="56"/>
      <c r="BE31" s="26"/>
    </row>
    <row r="32" spans="29:57" ht="15.9" customHeight="1" thickBot="1">
      <c r="BC32" s="20" t="s">
        <v>203</v>
      </c>
      <c r="BD32" s="26"/>
      <c r="BE32" s="26"/>
    </row>
    <row r="33" spans="14:57" ht="15.9" customHeight="1" thickBot="1">
      <c r="N33" s="13" t="s">
        <v>61</v>
      </c>
      <c r="O33" s="13" t="s">
        <v>62</v>
      </c>
      <c r="BC33" s="20" t="s">
        <v>0</v>
      </c>
      <c r="BD33" s="26"/>
      <c r="BE33" s="26"/>
    </row>
    <row r="34" spans="14:57" ht="15.9" customHeight="1">
      <c r="N34" s="75"/>
      <c r="O34" s="56"/>
      <c r="P34" s="14" t="s">
        <v>10</v>
      </c>
      <c r="BC34" s="20" t="s">
        <v>204</v>
      </c>
      <c r="BD34" s="26"/>
      <c r="BE34" s="26"/>
    </row>
    <row r="35" spans="14:57" ht="15.9" customHeight="1">
      <c r="N35" s="76"/>
      <c r="O35" s="56"/>
      <c r="P35" s="15" t="s">
        <v>11</v>
      </c>
      <c r="BC35" s="20" t="s">
        <v>205</v>
      </c>
      <c r="BD35" s="26"/>
      <c r="BE35" s="26"/>
    </row>
    <row r="36" spans="14:57" ht="15.9" customHeight="1">
      <c r="N36" s="76"/>
      <c r="O36" s="56"/>
      <c r="P36" s="15" t="s">
        <v>12</v>
      </c>
      <c r="BC36" s="20" t="s">
        <v>206</v>
      </c>
      <c r="BD36" s="26"/>
      <c r="BE36" s="26"/>
    </row>
    <row r="37" spans="14:57" ht="15.9" customHeight="1">
      <c r="N37" s="76"/>
      <c r="O37" s="56"/>
      <c r="P37" s="15" t="s">
        <v>13</v>
      </c>
      <c r="BC37" s="20" t="s">
        <v>207</v>
      </c>
      <c r="BD37" s="26"/>
      <c r="BE37" s="26"/>
    </row>
    <row r="38" spans="14:57" ht="15.9" customHeight="1">
      <c r="N38" s="76" t="s">
        <v>229</v>
      </c>
      <c r="O38" s="56" t="str">
        <f>'DIN Rail'!L46</f>
        <v>B21</v>
      </c>
      <c r="P38" s="16" t="s">
        <v>59</v>
      </c>
      <c r="BC38" s="20" t="s">
        <v>208</v>
      </c>
      <c r="BD38" s="26"/>
      <c r="BE38" s="26"/>
    </row>
    <row r="39" spans="14:57" ht="15.9" customHeight="1" thickBot="1">
      <c r="N39" s="76" t="s">
        <v>230</v>
      </c>
      <c r="O39" s="56" t="str">
        <f>'DIN Rail'!L52</f>
        <v>B27</v>
      </c>
      <c r="P39" s="17" t="s">
        <v>0</v>
      </c>
      <c r="BC39" s="21" t="s">
        <v>209</v>
      </c>
      <c r="BD39" s="26"/>
      <c r="BE39" s="26"/>
    </row>
    <row r="40" spans="14:57" ht="15.9" customHeight="1" thickBot="1">
      <c r="N40" s="76"/>
      <c r="O40" s="56"/>
      <c r="P40" s="15" t="s">
        <v>14</v>
      </c>
      <c r="BD40" s="26"/>
      <c r="BE40" s="26"/>
    </row>
    <row r="41" spans="14:57" ht="15.9" customHeight="1" thickBot="1">
      <c r="N41" s="76"/>
      <c r="O41" s="56"/>
      <c r="P41" s="18" t="s">
        <v>15</v>
      </c>
      <c r="BC41" s="19" t="s">
        <v>210</v>
      </c>
      <c r="BD41" s="26"/>
      <c r="BE41" s="26"/>
    </row>
    <row r="42" spans="14:57" ht="15.9" customHeight="1" thickBot="1">
      <c r="N42" s="76"/>
      <c r="O42" s="56"/>
      <c r="BC42" s="20" t="s">
        <v>211</v>
      </c>
      <c r="BD42" s="26"/>
      <c r="BE42" s="26"/>
    </row>
    <row r="43" spans="14:57" ht="15.9" customHeight="1" thickBot="1">
      <c r="N43" s="76"/>
      <c r="P43" s="14" t="s">
        <v>1</v>
      </c>
      <c r="BC43" s="20" t="s">
        <v>212</v>
      </c>
      <c r="BD43" s="26"/>
      <c r="BE43" s="26"/>
    </row>
    <row r="44" spans="14:57" ht="15.9" customHeight="1" thickBot="1">
      <c r="N44" s="76"/>
      <c r="P44" s="70" t="s">
        <v>2</v>
      </c>
      <c r="BC44" s="20" t="s">
        <v>213</v>
      </c>
      <c r="BD44" s="26"/>
      <c r="BE44" s="26"/>
    </row>
    <row r="45" spans="14:57" ht="15.9" customHeight="1" thickBot="1">
      <c r="N45" s="76"/>
      <c r="P45" s="70" t="s">
        <v>3</v>
      </c>
      <c r="BC45" s="20" t="s">
        <v>214</v>
      </c>
      <c r="BD45" s="26"/>
      <c r="BE45" s="26"/>
    </row>
    <row r="46" spans="14:57" ht="15.9" customHeight="1" thickBot="1">
      <c r="N46" s="76"/>
      <c r="P46" s="70" t="s">
        <v>4</v>
      </c>
      <c r="BC46" s="20" t="s">
        <v>215</v>
      </c>
      <c r="BD46" s="26"/>
      <c r="BE46" s="26"/>
    </row>
    <row r="47" spans="14:57" ht="15.9" customHeight="1" thickBot="1">
      <c r="N47" s="76"/>
      <c r="O47" s="69"/>
      <c r="P47" s="70" t="s">
        <v>5</v>
      </c>
      <c r="BC47" s="20" t="s">
        <v>216</v>
      </c>
      <c r="BD47" s="26"/>
      <c r="BE47" s="26"/>
    </row>
    <row r="48" spans="14:57" ht="15.9" customHeight="1" thickBot="1">
      <c r="N48" s="76"/>
      <c r="O48" s="69"/>
      <c r="P48" s="70" t="s">
        <v>6</v>
      </c>
      <c r="BC48" s="21" t="s">
        <v>217</v>
      </c>
      <c r="BD48" s="26"/>
      <c r="BE48" s="26"/>
    </row>
    <row r="49" spans="14:57" ht="15.9" customHeight="1" thickBot="1">
      <c r="N49" s="76"/>
      <c r="O49" s="69"/>
      <c r="P49" s="70" t="s">
        <v>7</v>
      </c>
      <c r="BD49" s="26"/>
      <c r="BE49" s="26"/>
    </row>
    <row r="50" spans="14:57" ht="15.9" customHeight="1" thickBot="1">
      <c r="N50" s="76"/>
      <c r="O50" s="69"/>
      <c r="P50" s="71" t="s">
        <v>8</v>
      </c>
      <c r="BC50" s="19" t="s">
        <v>218</v>
      </c>
      <c r="BD50" s="26"/>
      <c r="BE50" s="26"/>
    </row>
    <row r="51" spans="14:57" ht="15.9" customHeight="1" thickBot="1">
      <c r="N51" s="76"/>
      <c r="O51" s="56"/>
      <c r="BC51" s="20" t="s">
        <v>219</v>
      </c>
      <c r="BD51" s="26"/>
      <c r="BE51" s="26"/>
    </row>
    <row r="52" spans="14:57" ht="15.9" customHeight="1" thickBot="1">
      <c r="N52" s="76" t="e">
        <f>_xlfn.CONCAT(#REF!," ",#REF!)</f>
        <v>#REF!</v>
      </c>
      <c r="O52" s="56" t="str">
        <f>'DIN Rail'!L61</f>
        <v>B36</v>
      </c>
      <c r="P52" s="54" t="s">
        <v>64</v>
      </c>
      <c r="BC52" s="20" t="s">
        <v>220</v>
      </c>
      <c r="BD52" s="26"/>
      <c r="BE52" s="26"/>
    </row>
    <row r="53" spans="14:57" ht="15.9" customHeight="1" thickBot="1">
      <c r="N53" s="76" t="e">
        <f>_xlfn.CONCAT(#REF!," ",#REF!)</f>
        <v>#REF!</v>
      </c>
      <c r="O53" s="56" t="str">
        <f>'DIN Rail'!J58</f>
        <v>A33</v>
      </c>
      <c r="P53" s="54" t="s">
        <v>65</v>
      </c>
      <c r="BC53" s="20" t="s">
        <v>221</v>
      </c>
      <c r="BD53" s="26"/>
      <c r="BE53" s="26"/>
    </row>
    <row r="54" spans="14:57" ht="15.9" customHeight="1" thickBot="1">
      <c r="N54" s="76" t="e">
        <f>_xlfn.CONCAT(#REF!," ",#REF!)</f>
        <v>#REF!</v>
      </c>
      <c r="O54" s="56" t="str">
        <f>'DIN Rail'!L59</f>
        <v>B34</v>
      </c>
      <c r="P54" s="54" t="s">
        <v>66</v>
      </c>
      <c r="BC54" s="20" t="s">
        <v>222</v>
      </c>
      <c r="BD54" s="26"/>
      <c r="BE54" s="26"/>
    </row>
    <row r="55" spans="14:57" ht="15.9" customHeight="1" thickBot="1">
      <c r="N55" s="76" t="e">
        <f>_xlfn.CONCAT(#REF!," ",#REF!)</f>
        <v>#REF!</v>
      </c>
      <c r="O55" s="56" t="str">
        <f>'DIN Rail'!L60</f>
        <v>B35</v>
      </c>
      <c r="P55" s="54" t="s">
        <v>67</v>
      </c>
      <c r="BC55" s="20" t="s">
        <v>223</v>
      </c>
      <c r="BD55" s="26"/>
      <c r="BE55" s="26"/>
    </row>
    <row r="56" spans="14:57" ht="15.9" customHeight="1" thickBot="1">
      <c r="N56" s="76"/>
      <c r="O56" s="56"/>
      <c r="P56" s="54" t="s">
        <v>68</v>
      </c>
      <c r="BC56" s="20" t="s">
        <v>202</v>
      </c>
      <c r="BD56" s="45" t="str">
        <f>'DIN Rail'!L84</f>
        <v>B59</v>
      </c>
      <c r="BE56" s="26" t="e">
        <f>_xlfn.CONCAT(#REF!," ",#REF!)</f>
        <v>#REF!</v>
      </c>
    </row>
    <row r="57" spans="14:57" ht="15.9" customHeight="1" thickBot="1">
      <c r="N57" s="76"/>
      <c r="O57" s="56"/>
      <c r="P57" s="54" t="s">
        <v>69</v>
      </c>
      <c r="BC57" s="21" t="s">
        <v>201</v>
      </c>
      <c r="BD57" s="46" t="str">
        <f>'DIN Rail'!L85</f>
        <v>B60</v>
      </c>
      <c r="BE57" s="27" t="e">
        <f>_xlfn.CONCAT(#REF!," ",#REF!)</f>
        <v>#REF!</v>
      </c>
    </row>
    <row r="58" spans="14:57" ht="15.9" customHeight="1" thickBot="1">
      <c r="N58" s="76"/>
      <c r="O58" s="56"/>
      <c r="P58" s="54" t="s">
        <v>70</v>
      </c>
    </row>
    <row r="59" spans="14:57" ht="15.9" customHeight="1" thickBot="1">
      <c r="N59" s="77"/>
      <c r="O59" s="53"/>
      <c r="P59" s="55" t="s">
        <v>71</v>
      </c>
    </row>
    <row r="60" spans="14:57" ht="15.9" customHeight="1"/>
    <row r="61" spans="14:57" ht="19.5" customHeight="1"/>
    <row r="62" spans="14:57" ht="19.5" customHeight="1"/>
    <row r="63" spans="14:57" ht="44.4">
      <c r="Q63" s="3" t="s">
        <v>16</v>
      </c>
      <c r="R63" s="73" t="s">
        <v>0</v>
      </c>
      <c r="S63" s="74" t="s">
        <v>0</v>
      </c>
      <c r="T63" s="73" t="s">
        <v>55</v>
      </c>
      <c r="U63" s="74" t="s">
        <v>54</v>
      </c>
      <c r="V63" s="73" t="s">
        <v>53</v>
      </c>
      <c r="W63" s="74" t="s">
        <v>52</v>
      </c>
      <c r="X63" s="73" t="s">
        <v>51</v>
      </c>
      <c r="Y63" s="74" t="s">
        <v>50</v>
      </c>
      <c r="Z63" s="73" t="s">
        <v>49</v>
      </c>
      <c r="AA63" s="74" t="s">
        <v>48</v>
      </c>
      <c r="AB63" s="73" t="s">
        <v>47</v>
      </c>
      <c r="AC63" s="74" t="s">
        <v>46</v>
      </c>
      <c r="AD63" s="73" t="s">
        <v>45</v>
      </c>
      <c r="AE63" s="74" t="s">
        <v>44</v>
      </c>
      <c r="AF63" s="73" t="s">
        <v>43</v>
      </c>
      <c r="AG63" s="74" t="s">
        <v>42</v>
      </c>
      <c r="AH63" s="73" t="s">
        <v>41</v>
      </c>
      <c r="AI63" s="74" t="s">
        <v>40</v>
      </c>
      <c r="AJ63" s="73" t="s">
        <v>25</v>
      </c>
      <c r="AK63" s="74" t="s">
        <v>24</v>
      </c>
      <c r="AL63" s="73" t="s">
        <v>26</v>
      </c>
      <c r="AM63" s="74" t="s">
        <v>27</v>
      </c>
      <c r="AN63" s="73" t="s">
        <v>28</v>
      </c>
      <c r="AO63" s="74" t="s">
        <v>29</v>
      </c>
      <c r="AP63" s="73" t="s">
        <v>30</v>
      </c>
      <c r="AQ63" s="74" t="s">
        <v>31</v>
      </c>
      <c r="AR63" s="73" t="s">
        <v>39</v>
      </c>
      <c r="AS63" s="74" t="s">
        <v>38</v>
      </c>
      <c r="AT63" s="73" t="s">
        <v>37</v>
      </c>
      <c r="AU63" s="74" t="s">
        <v>36</v>
      </c>
      <c r="AV63" s="73" t="s">
        <v>35</v>
      </c>
      <c r="AW63" s="74" t="s">
        <v>34</v>
      </c>
      <c r="AX63" s="73" t="s">
        <v>33</v>
      </c>
      <c r="AY63" s="74" t="s">
        <v>32</v>
      </c>
      <c r="AZ63" s="73" t="s">
        <v>9</v>
      </c>
      <c r="BA63" s="74" t="s">
        <v>9</v>
      </c>
      <c r="BB63" s="4" t="s">
        <v>17</v>
      </c>
    </row>
    <row r="64" spans="14:57"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</row>
    <row r="65" spans="17:53" s="2" customFormat="1" ht="16.2" thickBot="1">
      <c r="R65" s="12" t="str">
        <f t="shared" ref="R65:AI65" si="0">_xlfn.CONCAT(," ",)</f>
        <v xml:space="preserve"> </v>
      </c>
      <c r="S65" s="12" t="str">
        <f t="shared" si="0"/>
        <v xml:space="preserve"> </v>
      </c>
      <c r="T65" s="12" t="str">
        <f t="shared" si="0"/>
        <v xml:space="preserve"> </v>
      </c>
      <c r="U65" s="12" t="str">
        <f t="shared" si="0"/>
        <v xml:space="preserve"> </v>
      </c>
      <c r="V65" s="12" t="str">
        <f t="shared" si="0"/>
        <v xml:space="preserve"> </v>
      </c>
      <c r="W65" s="12" t="str">
        <f t="shared" si="0"/>
        <v xml:space="preserve"> </v>
      </c>
      <c r="X65" s="12" t="str">
        <f t="shared" si="0"/>
        <v xml:space="preserve"> </v>
      </c>
      <c r="Y65" s="12" t="str">
        <f t="shared" si="0"/>
        <v xml:space="preserve"> </v>
      </c>
      <c r="Z65" s="12" t="str">
        <f t="shared" si="0"/>
        <v xml:space="preserve"> </v>
      </c>
      <c r="AA65" s="12" t="str">
        <f t="shared" si="0"/>
        <v xml:space="preserve"> </v>
      </c>
      <c r="AB65" s="12" t="str">
        <f t="shared" si="0"/>
        <v xml:space="preserve"> </v>
      </c>
      <c r="AC65" s="12" t="str">
        <f t="shared" si="0"/>
        <v xml:space="preserve"> </v>
      </c>
      <c r="AD65" s="12" t="str">
        <f t="shared" si="0"/>
        <v xml:space="preserve"> </v>
      </c>
      <c r="AE65" s="12" t="str">
        <f t="shared" si="0"/>
        <v xml:space="preserve"> </v>
      </c>
      <c r="AF65" s="12" t="str">
        <f t="shared" si="0"/>
        <v xml:space="preserve"> </v>
      </c>
      <c r="AG65" s="12" t="str">
        <f t="shared" si="0"/>
        <v xml:space="preserve"> </v>
      </c>
      <c r="AH65" s="12" t="str">
        <f t="shared" si="0"/>
        <v xml:space="preserve"> </v>
      </c>
      <c r="AI65" s="12" t="str">
        <f t="shared" si="0"/>
        <v xml:space="preserve"> </v>
      </c>
      <c r="AJ65" s="12"/>
      <c r="AK65" s="12"/>
      <c r="AL65" s="12"/>
      <c r="AM65" s="12"/>
      <c r="AN65" s="12"/>
      <c r="AO65" s="12"/>
      <c r="AP65" s="12"/>
      <c r="AQ65" s="12"/>
      <c r="AR65" s="12" t="str">
        <f t="shared" ref="AR65:BA65" si="1">_xlfn.CONCAT(," ",)</f>
        <v xml:space="preserve"> </v>
      </c>
      <c r="AS65" s="12" t="str">
        <f t="shared" si="1"/>
        <v xml:space="preserve"> </v>
      </c>
      <c r="AT65" s="12" t="str">
        <f t="shared" si="1"/>
        <v xml:space="preserve"> </v>
      </c>
      <c r="AU65" s="12" t="str">
        <f t="shared" si="1"/>
        <v xml:space="preserve"> </v>
      </c>
      <c r="AV65" s="12" t="str">
        <f t="shared" si="1"/>
        <v xml:space="preserve"> </v>
      </c>
      <c r="AW65" s="12" t="str">
        <f t="shared" si="1"/>
        <v xml:space="preserve"> </v>
      </c>
      <c r="AX65" s="12" t="str">
        <f t="shared" si="1"/>
        <v xml:space="preserve"> </v>
      </c>
      <c r="AY65" s="12" t="str">
        <f t="shared" si="1"/>
        <v xml:space="preserve"> </v>
      </c>
      <c r="AZ65" s="12" t="str">
        <f t="shared" si="1"/>
        <v xml:space="preserve"> </v>
      </c>
      <c r="BA65" s="12" t="str">
        <f t="shared" si="1"/>
        <v xml:space="preserve"> </v>
      </c>
    </row>
    <row r="66" spans="17:53" ht="45" thickBot="1">
      <c r="Q66" s="60" t="s">
        <v>62</v>
      </c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78"/>
      <c r="AF66" s="58" t="str">
        <f>'DIN Rail'!L69</f>
        <v>B44</v>
      </c>
      <c r="AG66" s="58" t="str">
        <f>'DIN Rail'!L68</f>
        <v>B43</v>
      </c>
      <c r="AH66" s="58" t="str">
        <f>'DIN Rail'!L67</f>
        <v>B42</v>
      </c>
      <c r="AI66" s="58" t="str">
        <f>'DIN Rail'!L66</f>
        <v>B41</v>
      </c>
      <c r="AJ66" s="58" t="str">
        <f>'DIN Rail'!L65</f>
        <v>B40</v>
      </c>
      <c r="AK66" s="58" t="str">
        <f>'DIN Rail'!L64</f>
        <v>B39</v>
      </c>
      <c r="AL66" s="58" t="str">
        <f>'DIN Rail'!L71</f>
        <v>B46</v>
      </c>
      <c r="AM66" s="58" t="str">
        <f>'DIN Rail'!L70</f>
        <v>B45</v>
      </c>
      <c r="AN66" s="78"/>
      <c r="AO66" s="78"/>
      <c r="AP66" s="78"/>
      <c r="AQ66" s="78"/>
      <c r="AR66" s="58"/>
      <c r="AS66" s="58"/>
      <c r="AT66" s="58"/>
      <c r="AU66" s="58"/>
      <c r="AV66" s="58"/>
      <c r="AW66" s="58"/>
      <c r="AX66" s="58"/>
      <c r="AY66" s="58"/>
      <c r="AZ66" s="58"/>
      <c r="BA66" s="59"/>
    </row>
    <row r="67" spans="17:53" ht="374.25" customHeight="1" thickBot="1">
      <c r="Q67" s="60" t="s">
        <v>61</v>
      </c>
      <c r="R67" s="22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78"/>
      <c r="AF67" s="24" t="e">
        <f>_xlfn.CONCAT(#REF!," ",#REF!)</f>
        <v>#REF!</v>
      </c>
      <c r="AG67" s="24" t="e">
        <f>_xlfn.CONCAT(#REF!," ",#REF!)</f>
        <v>#REF!</v>
      </c>
      <c r="AH67" s="24" t="e">
        <f>_xlfn.CONCAT(#REF!," ",#REF!)</f>
        <v>#REF!</v>
      </c>
      <c r="AI67" s="24" t="e">
        <f>_xlfn.CONCAT(#REF!," ",#REF!)</f>
        <v>#REF!</v>
      </c>
      <c r="AJ67" s="24" t="str">
        <f>_xlfn.CONCAT('Shield 1 - Front Brake'!T25," ",'Shield 1 - Front Brake'!P27:S27)</f>
        <v>IN4 Shield 1 - Front Brake</v>
      </c>
      <c r="AK67" s="24" t="str">
        <f>_xlfn.CONCAT('Shield 1 - Front Brake'!S25," ",'Shield 1 - Front Brake'!Q27:T27)</f>
        <v>IN3 Shield 1 - Front Brake</v>
      </c>
      <c r="AL67" s="24" t="e">
        <f>_xlfn.CONCAT(#REF!," ",#REF!)</f>
        <v>#REF!</v>
      </c>
      <c r="AM67" s="24" t="e">
        <f>_xlfn.CONCAT(#REF!," ",#REF!)</f>
        <v>#REF!</v>
      </c>
      <c r="AN67" s="78"/>
      <c r="AO67" s="78"/>
      <c r="AP67" s="78"/>
      <c r="AQ67" s="78"/>
      <c r="AR67" s="23"/>
      <c r="AS67" s="23"/>
      <c r="AT67" s="23"/>
      <c r="AU67" s="23"/>
      <c r="AV67" s="23"/>
      <c r="AW67" s="23"/>
      <c r="AX67" s="23"/>
      <c r="AY67" s="23"/>
      <c r="AZ67" s="23"/>
      <c r="BA67" s="57"/>
    </row>
  </sheetData>
  <mergeCells count="1">
    <mergeCell ref="AC18:AJ19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3579-E100-4D0E-B7BC-9C3907C84857}">
  <dimension ref="I18:X39"/>
  <sheetViews>
    <sheetView topLeftCell="A4" zoomScale="85" zoomScaleNormal="85" workbookViewId="0">
      <selection activeCell="G9" sqref="G9"/>
    </sheetView>
  </sheetViews>
  <sheetFormatPr defaultRowHeight="14.4"/>
  <cols>
    <col min="10" max="10" width="16.44140625" customWidth="1"/>
    <col min="11" max="12" width="3.33203125" customWidth="1"/>
    <col min="13" max="15" width="4" customWidth="1"/>
    <col min="16" max="16" width="2" customWidth="1"/>
    <col min="17" max="20" width="5.6640625" customWidth="1"/>
    <col min="21" max="21" width="0.88671875" customWidth="1"/>
    <col min="23" max="23" width="25.5546875" bestFit="1" customWidth="1"/>
    <col min="24" max="24" width="18" customWidth="1"/>
  </cols>
  <sheetData>
    <row r="18" spans="9:24" ht="15" thickBot="1"/>
    <row r="19" spans="9:24" ht="15" thickBot="1">
      <c r="W19" s="22" t="s">
        <v>61</v>
      </c>
      <c r="X19" s="5" t="s">
        <v>62</v>
      </c>
    </row>
    <row r="20" spans="9:24" ht="15" thickBot="1">
      <c r="I20" s="8" t="s">
        <v>19</v>
      </c>
      <c r="J20" s="5" t="s">
        <v>20</v>
      </c>
      <c r="V20" s="5" t="s">
        <v>22</v>
      </c>
      <c r="W20" s="25" t="e">
        <f>_xlfn.CONCAT(#REF!," ",#REF!)</f>
        <v>#REF!</v>
      </c>
      <c r="X20" s="45" t="str">
        <f>'DIN Rail'!J74</f>
        <v>A49</v>
      </c>
    </row>
    <row r="21" spans="9:24" ht="15" thickBot="1">
      <c r="I21" s="8" t="s">
        <v>19</v>
      </c>
      <c r="J21" s="5" t="s">
        <v>21</v>
      </c>
      <c r="V21" s="5" t="s">
        <v>23</v>
      </c>
      <c r="W21" s="27" t="e">
        <f>_xlfn.CONCAT(#REF!," ",#REF!)</f>
        <v>#REF!</v>
      </c>
      <c r="X21" s="46" t="str">
        <f>'DIN Rail'!J75</f>
        <v>A50</v>
      </c>
    </row>
    <row r="24" spans="9:24" ht="27.75" customHeight="1" thickBot="1"/>
    <row r="25" spans="9:24" ht="15" thickBot="1">
      <c r="M25" s="6">
        <v>1</v>
      </c>
      <c r="N25" s="6">
        <v>2</v>
      </c>
      <c r="O25" s="6">
        <v>3</v>
      </c>
      <c r="Q25" s="6" t="s">
        <v>18</v>
      </c>
      <c r="R25" s="6" t="s">
        <v>57</v>
      </c>
      <c r="S25" s="6" t="s">
        <v>58</v>
      </c>
      <c r="T25" s="6" t="s">
        <v>56</v>
      </c>
    </row>
    <row r="26" spans="9:24" ht="117" thickBot="1">
      <c r="J26" s="49" t="s">
        <v>61</v>
      </c>
      <c r="M26" s="37" t="s">
        <v>164</v>
      </c>
      <c r="N26" s="37" t="s">
        <v>0</v>
      </c>
      <c r="O26" s="80" t="s">
        <v>19</v>
      </c>
      <c r="P26" s="7"/>
      <c r="Q26" s="80" t="s">
        <v>19</v>
      </c>
      <c r="R26" s="80" t="s">
        <v>19</v>
      </c>
      <c r="S26" s="79" t="str">
        <f>'Arduino Mega 2560'!AK63</f>
        <v>D36</v>
      </c>
      <c r="T26" s="79" t="str">
        <f>'Arduino Mega 2560'!AJ63</f>
        <v>D37</v>
      </c>
    </row>
    <row r="27" spans="9:24" ht="15" thickBot="1">
      <c r="M27" s="10"/>
      <c r="N27" s="10"/>
      <c r="O27" s="7"/>
      <c r="P27" s="7"/>
      <c r="Q27" s="152" t="s">
        <v>197</v>
      </c>
      <c r="R27" s="152"/>
      <c r="S27" s="152"/>
      <c r="T27" s="152"/>
    </row>
    <row r="28" spans="9:24" ht="32.4" thickBot="1">
      <c r="J28" s="44" t="s">
        <v>62</v>
      </c>
      <c r="K28" s="22"/>
      <c r="L28" s="23"/>
      <c r="M28" s="41" t="str">
        <f>'DIN Rail'!J26</f>
        <v>A1</v>
      </c>
      <c r="N28" s="41" t="str">
        <f>'DIN Rail'!J36</f>
        <v>A11</v>
      </c>
      <c r="O28" s="42"/>
      <c r="P28" s="42"/>
      <c r="Q28" s="42"/>
      <c r="R28" s="42"/>
      <c r="S28" s="41" t="str">
        <f>'DIN Rail'!J64</f>
        <v>A39</v>
      </c>
      <c r="T28" s="43" t="str">
        <f>'DIN Rail'!J65</f>
        <v>A40</v>
      </c>
    </row>
    <row r="29" spans="9:24">
      <c r="M29" s="10"/>
      <c r="N29" s="10"/>
      <c r="O29" s="7"/>
      <c r="P29" s="7"/>
      <c r="Q29" s="7"/>
      <c r="R29" s="7"/>
      <c r="S29" s="11"/>
      <c r="T29" s="11"/>
    </row>
    <row r="30" spans="9:24">
      <c r="M30" s="10"/>
      <c r="N30" s="10"/>
      <c r="O30" s="7"/>
      <c r="P30" s="7"/>
      <c r="Q30" s="7"/>
      <c r="R30" s="7"/>
      <c r="S30" s="11"/>
      <c r="T30" s="11"/>
    </row>
    <row r="31" spans="9:24">
      <c r="M31" s="10"/>
      <c r="N31" s="10"/>
      <c r="O31" s="7"/>
      <c r="P31" s="7"/>
      <c r="Q31" s="7"/>
      <c r="R31" s="7"/>
      <c r="S31" s="11"/>
      <c r="T31" s="11"/>
    </row>
    <row r="32" spans="9:24">
      <c r="M32" s="10"/>
      <c r="N32" s="10"/>
      <c r="O32" s="7"/>
      <c r="P32" s="7"/>
      <c r="Q32" s="7"/>
      <c r="R32" s="7"/>
      <c r="S32" s="11"/>
      <c r="T32" s="11"/>
    </row>
    <row r="33" spans="13:20">
      <c r="M33" s="10"/>
      <c r="N33" s="10"/>
      <c r="O33" s="7"/>
      <c r="P33" s="7"/>
      <c r="Q33" s="7"/>
      <c r="R33" s="7"/>
      <c r="S33" s="11"/>
      <c r="T33" s="11"/>
    </row>
    <row r="34" spans="13:20">
      <c r="M34" s="10"/>
      <c r="N34" s="10"/>
      <c r="O34" s="7"/>
      <c r="P34" s="7"/>
      <c r="Q34" s="7"/>
      <c r="R34" s="7"/>
      <c r="S34" s="11"/>
      <c r="T34" s="11"/>
    </row>
    <row r="35" spans="13:20">
      <c r="M35" s="10"/>
      <c r="N35" s="10"/>
      <c r="O35" s="7"/>
      <c r="P35" s="7"/>
      <c r="Q35" s="7"/>
      <c r="R35" s="7"/>
      <c r="S35" s="11"/>
      <c r="T35" s="11"/>
    </row>
    <row r="36" spans="13:20">
      <c r="M36" s="10"/>
      <c r="N36" s="10"/>
      <c r="O36" s="7"/>
      <c r="P36" s="7"/>
      <c r="Q36" s="7"/>
      <c r="R36" s="7"/>
      <c r="S36" s="11"/>
      <c r="T36" s="11"/>
    </row>
    <row r="37" spans="13:20">
      <c r="M37" s="10"/>
      <c r="N37" s="10"/>
      <c r="O37" s="7"/>
      <c r="P37" s="7"/>
      <c r="Q37" s="7"/>
      <c r="R37" s="7"/>
      <c r="S37" s="11"/>
      <c r="T37" s="11"/>
    </row>
    <row r="38" spans="13:20">
      <c r="M38" s="10"/>
      <c r="N38" s="10"/>
      <c r="O38" s="7"/>
      <c r="P38" s="7"/>
      <c r="Q38" s="7"/>
      <c r="R38" s="7"/>
      <c r="S38" s="11"/>
      <c r="T38" s="11"/>
    </row>
    <row r="39" spans="13:20">
      <c r="M39" s="10"/>
      <c r="N39" s="10"/>
      <c r="O39" s="7"/>
      <c r="P39" s="7"/>
      <c r="Q39" s="7"/>
      <c r="R39" s="7"/>
      <c r="S39" s="11"/>
      <c r="T39" s="11"/>
    </row>
  </sheetData>
  <mergeCells count="1">
    <mergeCell ref="Q27:T2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DIN Rail</vt:lpstr>
      <vt:lpstr>Arduino Mega 2560</vt:lpstr>
      <vt:lpstr>Shield 1 - Front Brake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Iacob Nache</dc:creator>
  <cp:lastModifiedBy>cameron Tait</cp:lastModifiedBy>
  <cp:lastPrinted>2024-04-03T14:50:21Z</cp:lastPrinted>
  <dcterms:created xsi:type="dcterms:W3CDTF">2015-06-05T18:17:20Z</dcterms:created>
  <dcterms:modified xsi:type="dcterms:W3CDTF">2024-05-25T15:34:08Z</dcterms:modified>
</cp:coreProperties>
</file>