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_repos\pyesm\default\1_sut\"/>
    </mc:Choice>
  </mc:AlternateContent>
  <xr:revisionPtr revIDLastSave="0" documentId="13_ncr:1_{DD58E0C2-2671-4FAC-874D-6152EBEF98A1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concept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concept!$O$21:$O$23,concept!$O$25:$O$27,concept!$O$34:$O$36,concept!$O$38:$O$40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concept!$Q$21:$Q$23</definedName>
    <definedName name="solver_lhs2" localSheetId="0" hidden="1">concept!$Q$25:$Q$27</definedName>
    <definedName name="solver_lhs3" localSheetId="0" hidden="1">concept!$Q$34:$Q$36</definedName>
    <definedName name="solver_lhs4" localSheetId="0" hidden="1">concept!$Q$38:$Q$40</definedName>
    <definedName name="solver_lhs5" localSheetId="0" hidden="1">concept!#REF!</definedName>
    <definedName name="solver_lhs6" localSheetId="0" hidden="1">concept!#REF!</definedName>
    <definedName name="solver_lhs7" localSheetId="0" hidden="1">concept!$J$29</definedName>
    <definedName name="solver_lhs8" localSheetId="0" hidden="1">concept!$J$42</definedName>
    <definedName name="solver_neg" localSheetId="0" hidden="1">0</definedName>
    <definedName name="solver_num" localSheetId="0" hidden="1">4</definedName>
    <definedName name="solver_nwt" localSheetId="0" hidden="1">1</definedName>
    <definedName name="solver_opt" localSheetId="0" hidden="1">concept!$E$4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4</definedName>
    <definedName name="solver_rhs8" localSheetId="0" hidden="1">4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 a="1"/>
  <c r="M34" i="2" s="1"/>
  <c r="G16" i="2"/>
  <c r="F16" i="2"/>
  <c r="E16" i="2"/>
  <c r="O12" i="2"/>
  <c r="O11" i="2"/>
  <c r="O10" i="2"/>
  <c r="V6" i="2" s="1" a="1"/>
  <c r="O8" i="2"/>
  <c r="O7" i="2"/>
  <c r="O6" i="2"/>
  <c r="R10" i="2" l="1" a="1"/>
  <c r="T10" i="2" s="1"/>
  <c r="Z6" i="2" a="1"/>
  <c r="AB6" i="2" s="1"/>
  <c r="S10" i="2"/>
  <c r="R10" i="2"/>
  <c r="T12" i="2"/>
  <c r="S12" i="2"/>
  <c r="R12" i="2"/>
  <c r="T11" i="2"/>
  <c r="R11" i="2"/>
  <c r="V6" i="2"/>
  <c r="X8" i="2"/>
  <c r="W8" i="2"/>
  <c r="V8" i="2"/>
  <c r="X7" i="2"/>
  <c r="W7" i="2"/>
  <c r="X6" i="2"/>
  <c r="W6" i="2"/>
  <c r="V7" i="2"/>
  <c r="M35" i="2"/>
  <c r="M36" i="2"/>
  <c r="V14" i="2" a="1"/>
  <c r="Z7" i="2" l="1"/>
  <c r="AA6" i="2"/>
  <c r="Z6" i="2"/>
  <c r="AB8" i="2"/>
  <c r="AA8" i="2"/>
  <c r="AB7" i="2"/>
  <c r="AA7" i="2"/>
  <c r="Q38" i="2" s="1" a="1"/>
  <c r="S11" i="2"/>
  <c r="Q25" i="2" s="1" a="1"/>
  <c r="Z8" i="2"/>
  <c r="W14" i="2"/>
  <c r="V14" i="2"/>
  <c r="X14" i="2"/>
  <c r="Q34" i="2" a="1"/>
  <c r="I21" i="2" a="1"/>
  <c r="Q21" i="2" a="1"/>
  <c r="I34" i="2" a="1"/>
  <c r="E25" i="2" l="1" a="1"/>
  <c r="E25" i="2" s="1"/>
  <c r="E38" i="2" a="1"/>
  <c r="G38" i="2" s="1"/>
  <c r="Q23" i="2"/>
  <c r="Q22" i="2"/>
  <c r="Q21" i="2"/>
  <c r="I23" i="2"/>
  <c r="K22" i="2"/>
  <c r="J22" i="2"/>
  <c r="I22" i="2"/>
  <c r="K21" i="2"/>
  <c r="J21" i="2"/>
  <c r="I21" i="2"/>
  <c r="K23" i="2"/>
  <c r="J23" i="2"/>
  <c r="Q27" i="2"/>
  <c r="Q26" i="2"/>
  <c r="Q25" i="2"/>
  <c r="I42" i="2" a="1"/>
  <c r="I29" i="2" a="1"/>
  <c r="Q36" i="2"/>
  <c r="Q35" i="2"/>
  <c r="Q34" i="2"/>
  <c r="K36" i="2"/>
  <c r="J36" i="2"/>
  <c r="I36" i="2"/>
  <c r="K35" i="2"/>
  <c r="J35" i="2"/>
  <c r="I35" i="2"/>
  <c r="K34" i="2"/>
  <c r="J34" i="2"/>
  <c r="I34" i="2"/>
  <c r="Q40" i="2"/>
  <c r="Q39" i="2"/>
  <c r="Q38" i="2"/>
  <c r="F25" i="2" l="1"/>
  <c r="E26" i="2"/>
  <c r="F26" i="2"/>
  <c r="G40" i="2"/>
  <c r="E38" i="2"/>
  <c r="F38" i="2"/>
  <c r="G25" i="2"/>
  <c r="F27" i="2"/>
  <c r="G39" i="2"/>
  <c r="G27" i="2"/>
  <c r="E40" i="2"/>
  <c r="E39" i="2"/>
  <c r="F39" i="2"/>
  <c r="G26" i="2"/>
  <c r="E27" i="2"/>
  <c r="F40" i="2"/>
  <c r="K42" i="2"/>
  <c r="J42" i="2"/>
  <c r="I42" i="2"/>
  <c r="K29" i="2"/>
  <c r="J29" i="2"/>
  <c r="I29" i="2"/>
</calcChain>
</file>

<file path=xl/sharedStrings.xml><?xml version="1.0" encoding="utf-8"?>
<sst xmlns="http://schemas.openxmlformats.org/spreadsheetml/2006/main" count="142" uniqueCount="56">
  <si>
    <t>prod</t>
  </si>
  <si>
    <t>p.1</t>
  </si>
  <si>
    <t>p.2</t>
  </si>
  <si>
    <t>p.3</t>
  </si>
  <si>
    <t>tech</t>
  </si>
  <si>
    <t>t.1</t>
  </si>
  <si>
    <t>t.2</t>
  </si>
  <si>
    <t>t.3</t>
  </si>
  <si>
    <t>t.4</t>
  </si>
  <si>
    <t>unit</t>
  </si>
  <si>
    <t>name</t>
  </si>
  <si>
    <t>goods</t>
  </si>
  <si>
    <t>energy nat gas</t>
  </si>
  <si>
    <t>energy pv</t>
  </si>
  <si>
    <t>industry</t>
  </si>
  <si>
    <t>nat gas</t>
  </si>
  <si>
    <t>wind</t>
  </si>
  <si>
    <t>final demand</t>
  </si>
  <si>
    <t>pv</t>
  </si>
  <si>
    <t>BASIC ACCOUNTING DATA AND COEFFICIENTS</t>
  </si>
  <si>
    <t>U</t>
  </si>
  <si>
    <t>Y</t>
  </si>
  <si>
    <t>Q</t>
  </si>
  <si>
    <t>u=U*inv(diag(X))</t>
  </si>
  <si>
    <t>c=V'*inv(diag(X))</t>
  </si>
  <si>
    <t>kg</t>
  </si>
  <si>
    <t>kWh</t>
  </si>
  <si>
    <t>V</t>
  </si>
  <si>
    <t>X</t>
  </si>
  <si>
    <t>d=V*inv(diag(Q))</t>
  </si>
  <si>
    <t>R</t>
  </si>
  <si>
    <t>r=R*inv(diag(X))</t>
  </si>
  <si>
    <t>p.4</t>
  </si>
  <si>
    <t>€</t>
  </si>
  <si>
    <t>factors</t>
  </si>
  <si>
    <t>Q'</t>
  </si>
  <si>
    <t>INDUSTRY-BASED TECHNOLOGY ASSUMPTION</t>
  </si>
  <si>
    <t>U=u*diag(X)</t>
  </si>
  <si>
    <t>Q&gt;=0</t>
  </si>
  <si>
    <t>Q-uX-Y = 0</t>
  </si>
  <si>
    <t>V=d*diag(Q)</t>
  </si>
  <si>
    <t>X&gt;=0</t>
  </si>
  <si>
    <t>X-dQ = 0</t>
  </si>
  <si>
    <t>R=r*diag(X)</t>
  </si>
  <si>
    <t>PRODUCT-BASED TECHNOLOGY ASSUMPTION</t>
  </si>
  <si>
    <t>V=(c*diag(X))'</t>
  </si>
  <si>
    <t>Q-cX = 0</t>
  </si>
  <si>
    <t>cost</t>
  </si>
  <si>
    <t>st</t>
  </si>
  <si>
    <t>of</t>
  </si>
  <si>
    <t>dummy</t>
  </si>
  <si>
    <t>products demand balance (total - intermediate - final = 0)</t>
  </si>
  <si>
    <t>industry-based technology assumption</t>
  </si>
  <si>
    <t>positive products demand</t>
  </si>
  <si>
    <t>positive technologies activity</t>
  </si>
  <si>
    <t>product-based technology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</si>
</sst>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0;\-0.000;\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textRotation="90" wrapText="1"/>
    </xf>
    <xf numFmtId="164" fontId="0" fillId="2" borderId="0" xfId="0" applyNumberFormat="1" applyFill="1"/>
    <xf numFmtId="164" fontId="0" fillId="3" borderId="0" xfId="0" applyNumberFormat="1" applyFill="1"/>
    <xf numFmtId="164" fontId="1" fillId="4" borderId="0" xfId="0" applyNumberFormat="1" applyFont="1" applyFill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5" fontId="0" fillId="3" borderId="0" xfId="0" applyNumberFormat="1" applyFill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0DD0-95AD-4C1E-9C0A-59C01194D7AD}">
  <dimension ref="A1:AB42"/>
  <sheetViews>
    <sheetView showGridLines="0" tabSelected="1" zoomScale="115" zoomScaleNormal="11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24" sqref="M24"/>
    </sheetView>
  </sheetViews>
  <sheetFormatPr defaultColWidth="8.7265625" defaultRowHeight="14.5" x14ac:dyDescent="0.35"/>
  <cols>
    <col min="1" max="3" width="8.7265625" style="1"/>
    <col min="4" max="4" width="13.26953125" style="1" customWidth="1"/>
    <col min="5" max="17" width="4.7265625" style="1" customWidth="1"/>
    <col min="18" max="28" width="5.6328125" style="11" customWidth="1"/>
    <col min="29" max="32" width="4.7265625" style="1" customWidth="1"/>
    <col min="33" max="16384" width="8.7265625" style="1"/>
  </cols>
  <sheetData>
    <row r="1" spans="1:28" x14ac:dyDescent="0.35">
      <c r="A1" s="1" t="s">
        <v>0</v>
      </c>
      <c r="E1" s="1" t="s">
        <v>1</v>
      </c>
      <c r="F1" s="1" t="s">
        <v>2</v>
      </c>
      <c r="G1" s="1" t="s">
        <v>3</v>
      </c>
      <c r="R1" s="11" t="s">
        <v>1</v>
      </c>
      <c r="S1" s="11" t="s">
        <v>2</v>
      </c>
      <c r="T1" s="11" t="s">
        <v>3</v>
      </c>
    </row>
    <row r="2" spans="1:28" x14ac:dyDescent="0.35">
      <c r="B2" s="1" t="s">
        <v>4</v>
      </c>
      <c r="I2" s="1" t="s">
        <v>5</v>
      </c>
      <c r="J2" s="1" t="s">
        <v>6</v>
      </c>
      <c r="K2" s="1" t="s">
        <v>7</v>
      </c>
      <c r="M2" s="1" t="s">
        <v>8</v>
      </c>
      <c r="V2" s="11" t="s">
        <v>5</v>
      </c>
      <c r="W2" s="11" t="s">
        <v>6</v>
      </c>
      <c r="X2" s="11" t="s">
        <v>7</v>
      </c>
      <c r="Z2" s="11" t="s">
        <v>5</v>
      </c>
      <c r="AA2" s="11" t="s">
        <v>6</v>
      </c>
      <c r="AB2" s="11" t="s">
        <v>7</v>
      </c>
    </row>
    <row r="3" spans="1:28" s="2" customFormat="1" ht="68.25" customHeight="1" x14ac:dyDescent="0.35">
      <c r="C3" s="2" t="s">
        <v>9</v>
      </c>
      <c r="D3" s="2" t="s">
        <v>10</v>
      </c>
      <c r="E3" s="3" t="s">
        <v>11</v>
      </c>
      <c r="F3" s="3" t="s">
        <v>12</v>
      </c>
      <c r="G3" s="3" t="s">
        <v>13</v>
      </c>
      <c r="H3" s="3"/>
      <c r="I3" s="3" t="s">
        <v>14</v>
      </c>
      <c r="J3" s="3" t="s">
        <v>15</v>
      </c>
      <c r="K3" s="3" t="s">
        <v>16</v>
      </c>
      <c r="L3" s="3"/>
      <c r="M3" s="3" t="s">
        <v>17</v>
      </c>
      <c r="N3" s="3"/>
      <c r="O3" s="3"/>
      <c r="P3" s="3"/>
      <c r="Q3" s="3"/>
      <c r="R3" s="12" t="s">
        <v>11</v>
      </c>
      <c r="S3" s="12" t="s">
        <v>12</v>
      </c>
      <c r="T3" s="12" t="s">
        <v>13</v>
      </c>
      <c r="U3" s="12"/>
      <c r="V3" s="12" t="s">
        <v>14</v>
      </c>
      <c r="W3" s="12" t="s">
        <v>15</v>
      </c>
      <c r="X3" s="12" t="s">
        <v>18</v>
      </c>
      <c r="Y3" s="13"/>
      <c r="Z3" s="12" t="s">
        <v>14</v>
      </c>
      <c r="AA3" s="12" t="s">
        <v>15</v>
      </c>
      <c r="AB3" s="12" t="s">
        <v>18</v>
      </c>
    </row>
    <row r="4" spans="1:28" x14ac:dyDescent="0.35">
      <c r="A4" s="1" t="s">
        <v>19</v>
      </c>
      <c r="E4" s="1">
        <v>1</v>
      </c>
    </row>
    <row r="5" spans="1:28" x14ac:dyDescent="0.35">
      <c r="I5" s="1" t="s">
        <v>20</v>
      </c>
      <c r="M5" s="1" t="s">
        <v>21</v>
      </c>
      <c r="O5" s="1" t="s">
        <v>22</v>
      </c>
      <c r="V5" s="11" t="s">
        <v>23</v>
      </c>
      <c r="Z5" s="11" t="s">
        <v>24</v>
      </c>
    </row>
    <row r="6" spans="1:28" x14ac:dyDescent="0.35">
      <c r="A6" s="1" t="s">
        <v>1</v>
      </c>
      <c r="C6" s="1" t="s">
        <v>25</v>
      </c>
      <c r="D6" s="1" t="s">
        <v>11</v>
      </c>
      <c r="I6" s="4">
        <v>0</v>
      </c>
      <c r="J6" s="4">
        <v>0</v>
      </c>
      <c r="K6" s="4">
        <v>0</v>
      </c>
      <c r="M6" s="4">
        <v>110</v>
      </c>
      <c r="O6" s="4">
        <f>SUM(I6:K6,M6)</f>
        <v>110</v>
      </c>
      <c r="V6" s="10">
        <f t="array" ref="V6:X8">MMULT(I6:K8,MINVERSE(O10:O12*_xlfn.MUNIT(3)))</f>
        <v>0</v>
      </c>
      <c r="W6" s="10">
        <v>0</v>
      </c>
      <c r="X6" s="10">
        <v>0</v>
      </c>
      <c r="Z6" s="10">
        <f t="array" ref="Z6:AB8">MMULT(TRANSPOSE(E10:G12),MINVERSE(O10:O12*_xlfn.MUNIT(3)))</f>
        <v>0.90909090909090906</v>
      </c>
      <c r="AA6" s="10">
        <v>0.16666666666666666</v>
      </c>
      <c r="AB6" s="10">
        <v>0</v>
      </c>
    </row>
    <row r="7" spans="1:28" x14ac:dyDescent="0.35">
      <c r="A7" s="1" t="s">
        <v>2</v>
      </c>
      <c r="C7" s="1" t="s">
        <v>26</v>
      </c>
      <c r="D7" s="1" t="s">
        <v>12</v>
      </c>
      <c r="I7" s="4">
        <v>30</v>
      </c>
      <c r="J7" s="4">
        <v>0</v>
      </c>
      <c r="K7" s="4">
        <v>0</v>
      </c>
      <c r="M7" s="4">
        <v>20</v>
      </c>
      <c r="O7" s="4">
        <f>SUM(I7:K7,M7)</f>
        <v>50</v>
      </c>
      <c r="V7" s="10">
        <v>0.27272727272727271</v>
      </c>
      <c r="W7" s="10">
        <v>0</v>
      </c>
      <c r="X7" s="10">
        <v>0</v>
      </c>
      <c r="Z7" s="10">
        <v>0</v>
      </c>
      <c r="AA7" s="10">
        <v>0.83333333333333337</v>
      </c>
      <c r="AB7" s="10">
        <v>0</v>
      </c>
    </row>
    <row r="8" spans="1:28" x14ac:dyDescent="0.35">
      <c r="A8" s="1" t="s">
        <v>3</v>
      </c>
      <c r="C8" s="1" t="s">
        <v>26</v>
      </c>
      <c r="D8" s="1" t="s">
        <v>13</v>
      </c>
      <c r="I8" s="4">
        <v>10</v>
      </c>
      <c r="J8" s="4">
        <v>0</v>
      </c>
      <c r="K8" s="4">
        <v>0</v>
      </c>
      <c r="M8" s="4">
        <v>20</v>
      </c>
      <c r="O8" s="4">
        <f>SUM(I8:K8,M8)</f>
        <v>30</v>
      </c>
      <c r="R8" s="14"/>
      <c r="S8" s="14"/>
      <c r="T8" s="14"/>
      <c r="V8" s="10">
        <v>9.0909090909090912E-2</v>
      </c>
      <c r="W8" s="10">
        <v>0</v>
      </c>
      <c r="X8" s="10">
        <v>0</v>
      </c>
      <c r="Z8" s="10">
        <v>9.0909090909090912E-2</v>
      </c>
      <c r="AA8" s="10">
        <v>0</v>
      </c>
      <c r="AB8" s="10">
        <v>1</v>
      </c>
    </row>
    <row r="9" spans="1:28" x14ac:dyDescent="0.35">
      <c r="E9" s="1" t="s">
        <v>27</v>
      </c>
      <c r="O9" s="1" t="s">
        <v>28</v>
      </c>
      <c r="R9" s="11" t="s">
        <v>29</v>
      </c>
    </row>
    <row r="10" spans="1:28" x14ac:dyDescent="0.35">
      <c r="B10" s="1" t="s">
        <v>5</v>
      </c>
      <c r="D10" s="1" t="s">
        <v>14</v>
      </c>
      <c r="E10" s="4">
        <v>100</v>
      </c>
      <c r="F10" s="4">
        <v>0</v>
      </c>
      <c r="G10" s="4">
        <v>10</v>
      </c>
      <c r="O10" s="4">
        <f>SUM(E10:G10)</f>
        <v>110</v>
      </c>
      <c r="R10" s="10">
        <f t="array" ref="R10:T12">MMULT(E10:G12,MINVERSE(O6:O8*_xlfn.MUNIT(3)))</f>
        <v>0.90909090909090906</v>
      </c>
      <c r="S10" s="10">
        <v>0</v>
      </c>
      <c r="T10" s="10">
        <v>0.33333333333333331</v>
      </c>
    </row>
    <row r="11" spans="1:28" x14ac:dyDescent="0.35">
      <c r="B11" s="1" t="s">
        <v>6</v>
      </c>
      <c r="D11" s="1" t="s">
        <v>15</v>
      </c>
      <c r="E11" s="4">
        <v>10</v>
      </c>
      <c r="F11" s="4">
        <v>50</v>
      </c>
      <c r="G11" s="4">
        <v>0</v>
      </c>
      <c r="O11" s="4">
        <f t="shared" ref="O11:O12" si="0">SUM(E11:G11)</f>
        <v>60</v>
      </c>
      <c r="R11" s="10">
        <v>9.0909090909090912E-2</v>
      </c>
      <c r="S11" s="10">
        <v>1</v>
      </c>
      <c r="T11" s="10">
        <v>0</v>
      </c>
    </row>
    <row r="12" spans="1:28" x14ac:dyDescent="0.35">
      <c r="B12" s="1" t="s">
        <v>7</v>
      </c>
      <c r="D12" s="1" t="s">
        <v>18</v>
      </c>
      <c r="E12" s="4">
        <v>0</v>
      </c>
      <c r="F12" s="4">
        <v>0</v>
      </c>
      <c r="G12" s="4">
        <v>20</v>
      </c>
      <c r="O12" s="4">
        <f t="shared" si="0"/>
        <v>20</v>
      </c>
      <c r="R12" s="10">
        <v>0</v>
      </c>
      <c r="S12" s="10">
        <v>0</v>
      </c>
      <c r="T12" s="10">
        <v>0.66666666666666663</v>
      </c>
    </row>
    <row r="13" spans="1:28" x14ac:dyDescent="0.35">
      <c r="I13" s="1" t="s">
        <v>30</v>
      </c>
      <c r="V13" s="11" t="s">
        <v>31</v>
      </c>
    </row>
    <row r="14" spans="1:28" x14ac:dyDescent="0.35">
      <c r="A14" s="1" t="s">
        <v>32</v>
      </c>
      <c r="C14" s="1" t="s">
        <v>33</v>
      </c>
      <c r="D14" s="1" t="s">
        <v>47</v>
      </c>
      <c r="I14" s="4">
        <v>10</v>
      </c>
      <c r="J14" s="4">
        <v>4</v>
      </c>
      <c r="K14" s="4">
        <v>6</v>
      </c>
      <c r="V14" s="10">
        <f t="array" ref="V14:X14">MMULT(I14:K14,MINVERSE(O10:O12*_xlfn.MUNIT(3)))</f>
        <v>9.0909090909090912E-2</v>
      </c>
      <c r="W14" s="10">
        <v>6.6666666666666666E-2</v>
      </c>
      <c r="X14" s="10">
        <v>0.30000000000000004</v>
      </c>
    </row>
    <row r="15" spans="1:28" x14ac:dyDescent="0.35">
      <c r="E15" s="1" t="s">
        <v>35</v>
      </c>
    </row>
    <row r="16" spans="1:28" x14ac:dyDescent="0.35">
      <c r="E16" s="4">
        <f>SUM(E10:E12)</f>
        <v>110</v>
      </c>
      <c r="F16" s="4">
        <f t="shared" ref="F16:G16" si="1">SUM(F10:F12)</f>
        <v>50</v>
      </c>
      <c r="G16" s="4">
        <f t="shared" si="1"/>
        <v>30</v>
      </c>
    </row>
    <row r="19" spans="1:25" x14ac:dyDescent="0.35">
      <c r="A19" s="1" t="s">
        <v>36</v>
      </c>
    </row>
    <row r="20" spans="1:25" x14ac:dyDescent="0.35">
      <c r="I20" s="1" t="s">
        <v>37</v>
      </c>
      <c r="M20" s="1" t="s">
        <v>21</v>
      </c>
      <c r="O20" s="1" t="s">
        <v>38</v>
      </c>
      <c r="Q20" s="1" t="s">
        <v>39</v>
      </c>
      <c r="U20" s="11" t="s">
        <v>49</v>
      </c>
      <c r="V20" s="11" t="s">
        <v>50</v>
      </c>
    </row>
    <row r="21" spans="1:25" x14ac:dyDescent="0.35">
      <c r="A21" s="1" t="s">
        <v>1</v>
      </c>
      <c r="C21" s="1" t="s">
        <v>25</v>
      </c>
      <c r="D21" s="1" t="s">
        <v>11</v>
      </c>
      <c r="I21" s="5">
        <f t="array" ref="I21:K23">MMULT(V6:X8,O25:O27*_xlfn.MUNIT(3))</f>
        <v>0</v>
      </c>
      <c r="J21" s="5">
        <v>0</v>
      </c>
      <c r="K21" s="5">
        <v>0</v>
      </c>
      <c r="M21" s="4">
        <v>110</v>
      </c>
      <c r="O21" s="6">
        <v>110</v>
      </c>
      <c r="Q21" s="7">
        <f t="array" ref="Q21:Q23">O21:O23-MMULT(V6:X8,O25:O27)-M21:M23</f>
        <v>0</v>
      </c>
      <c r="U21" s="11" t="s">
        <v>48</v>
      </c>
      <c r="V21" s="11" t="s">
        <v>39</v>
      </c>
      <c r="Y21" s="11" t="s">
        <v>51</v>
      </c>
    </row>
    <row r="22" spans="1:25" x14ac:dyDescent="0.35">
      <c r="A22" s="1" t="s">
        <v>2</v>
      </c>
      <c r="C22" s="1" t="s">
        <v>26</v>
      </c>
      <c r="D22" s="1" t="s">
        <v>12</v>
      </c>
      <c r="I22" s="5">
        <v>29.999999999999996</v>
      </c>
      <c r="J22" s="5">
        <v>0</v>
      </c>
      <c r="K22" s="5">
        <v>0</v>
      </c>
      <c r="M22" s="4">
        <v>20</v>
      </c>
      <c r="O22" s="6">
        <v>50</v>
      </c>
      <c r="Q22" s="8">
        <v>0</v>
      </c>
      <c r="V22" s="11" t="s">
        <v>42</v>
      </c>
      <c r="Y22" s="11" t="s">
        <v>52</v>
      </c>
    </row>
    <row r="23" spans="1:25" x14ac:dyDescent="0.35">
      <c r="A23" s="1" t="s">
        <v>3</v>
      </c>
      <c r="C23" s="1" t="s">
        <v>26</v>
      </c>
      <c r="D23" s="1" t="s">
        <v>13</v>
      </c>
      <c r="I23" s="5">
        <v>10</v>
      </c>
      <c r="J23" s="5">
        <v>0</v>
      </c>
      <c r="K23" s="5">
        <v>0</v>
      </c>
      <c r="M23" s="4">
        <v>20</v>
      </c>
      <c r="O23" s="6">
        <v>30</v>
      </c>
      <c r="Q23" s="9">
        <v>0</v>
      </c>
      <c r="V23" s="11" t="s">
        <v>38</v>
      </c>
      <c r="Y23" s="11" t="s">
        <v>53</v>
      </c>
    </row>
    <row r="24" spans="1:25" x14ac:dyDescent="0.35">
      <c r="E24" s="1" t="s">
        <v>40</v>
      </c>
      <c r="O24" s="1" t="s">
        <v>41</v>
      </c>
      <c r="Q24" s="1" t="s">
        <v>42</v>
      </c>
      <c r="V24" s="11" t="s">
        <v>41</v>
      </c>
      <c r="Y24" s="11" t="s">
        <v>54</v>
      </c>
    </row>
    <row r="25" spans="1:25" x14ac:dyDescent="0.35">
      <c r="B25" s="1" t="s">
        <v>5</v>
      </c>
      <c r="D25" s="1" t="s">
        <v>14</v>
      </c>
      <c r="E25" s="5">
        <f t="array" ref="E25:G27">MMULT(R10:T12,O21:O23*_xlfn.MUNIT(3))</f>
        <v>100</v>
      </c>
      <c r="F25" s="5">
        <v>0</v>
      </c>
      <c r="G25" s="5">
        <v>10</v>
      </c>
      <c r="O25" s="6">
        <v>110</v>
      </c>
      <c r="Q25" s="7">
        <f t="array" ref="Q25:Q27">O25:O27-MMULT(R10:T12,O21:O23)</f>
        <v>0</v>
      </c>
    </row>
    <row r="26" spans="1:25" x14ac:dyDescent="0.35">
      <c r="B26" s="1" t="s">
        <v>6</v>
      </c>
      <c r="D26" s="1" t="s">
        <v>15</v>
      </c>
      <c r="E26" s="5">
        <v>10</v>
      </c>
      <c r="F26" s="5">
        <v>50</v>
      </c>
      <c r="G26" s="5">
        <v>0</v>
      </c>
      <c r="O26" s="6">
        <v>60</v>
      </c>
      <c r="Q26" s="8">
        <v>0</v>
      </c>
    </row>
    <row r="27" spans="1:25" x14ac:dyDescent="0.35">
      <c r="B27" s="1" t="s">
        <v>7</v>
      </c>
      <c r="D27" s="1" t="s">
        <v>18</v>
      </c>
      <c r="E27" s="5">
        <v>0</v>
      </c>
      <c r="F27" s="5">
        <v>0</v>
      </c>
      <c r="G27" s="5">
        <v>20</v>
      </c>
      <c r="O27" s="6">
        <v>20</v>
      </c>
      <c r="Q27" s="9">
        <v>0</v>
      </c>
    </row>
    <row r="28" spans="1:25" x14ac:dyDescent="0.35">
      <c r="I28" s="1" t="s">
        <v>43</v>
      </c>
    </row>
    <row r="29" spans="1:25" x14ac:dyDescent="0.35">
      <c r="A29" s="1" t="s">
        <v>3</v>
      </c>
      <c r="C29" s="1" t="s">
        <v>33</v>
      </c>
      <c r="D29" s="1" t="s">
        <v>34</v>
      </c>
      <c r="I29" s="5">
        <f t="array" ref="I29:K29">MMULT(V14:X14,O25:O27*_xlfn.MUNIT(3))</f>
        <v>10</v>
      </c>
      <c r="J29" s="5">
        <v>4</v>
      </c>
      <c r="K29" s="5">
        <v>6.0000000000000009</v>
      </c>
    </row>
    <row r="32" spans="1:25" x14ac:dyDescent="0.35">
      <c r="A32" s="1" t="s">
        <v>44</v>
      </c>
    </row>
    <row r="33" spans="1:25" x14ac:dyDescent="0.35">
      <c r="I33" s="1" t="s">
        <v>37</v>
      </c>
      <c r="M33" s="1" t="s">
        <v>21</v>
      </c>
      <c r="O33" s="1" t="s">
        <v>38</v>
      </c>
      <c r="Q33" s="1" t="s">
        <v>39</v>
      </c>
      <c r="U33" s="11" t="s">
        <v>49</v>
      </c>
      <c r="V33" s="11" t="s">
        <v>50</v>
      </c>
    </row>
    <row r="34" spans="1:25" x14ac:dyDescent="0.35">
      <c r="A34" s="1" t="s">
        <v>1</v>
      </c>
      <c r="C34" s="1" t="s">
        <v>25</v>
      </c>
      <c r="D34" s="1" t="s">
        <v>11</v>
      </c>
      <c r="I34" s="5">
        <f t="array" ref="I34:K36">MMULT(V6:X8,O38:O40*_xlfn.MUNIT(3))</f>
        <v>0</v>
      </c>
      <c r="J34" s="5">
        <v>0</v>
      </c>
      <c r="K34" s="5">
        <v>0</v>
      </c>
      <c r="M34" s="4">
        <f t="array" ref="M34:M36">M21:M23</f>
        <v>110</v>
      </c>
      <c r="O34" s="6">
        <v>110</v>
      </c>
      <c r="Q34" s="7">
        <f t="array" ref="Q34:Q36">O34:O36-MMULT(V6:X8,O38:O40)-M34:M36</f>
        <v>0</v>
      </c>
      <c r="U34" s="11" t="s">
        <v>48</v>
      </c>
      <c r="V34" s="11" t="s">
        <v>39</v>
      </c>
      <c r="Y34" s="11" t="s">
        <v>51</v>
      </c>
    </row>
    <row r="35" spans="1:25" x14ac:dyDescent="0.35">
      <c r="A35" s="1" t="s">
        <v>2</v>
      </c>
      <c r="C35" s="1" t="s">
        <v>26</v>
      </c>
      <c r="D35" s="1" t="s">
        <v>12</v>
      </c>
      <c r="I35" s="5">
        <v>29.999999999999996</v>
      </c>
      <c r="J35" s="5">
        <v>0</v>
      </c>
      <c r="K35" s="5">
        <v>0</v>
      </c>
      <c r="M35" s="4">
        <v>20</v>
      </c>
      <c r="O35" s="6">
        <v>50</v>
      </c>
      <c r="Q35" s="8">
        <v>0</v>
      </c>
      <c r="V35" s="11" t="s">
        <v>46</v>
      </c>
      <c r="Y35" s="11" t="s">
        <v>55</v>
      </c>
    </row>
    <row r="36" spans="1:25" x14ac:dyDescent="0.35">
      <c r="A36" s="1" t="s">
        <v>3</v>
      </c>
      <c r="C36" s="1" t="s">
        <v>26</v>
      </c>
      <c r="D36" s="1" t="s">
        <v>13</v>
      </c>
      <c r="I36" s="5">
        <v>10</v>
      </c>
      <c r="J36" s="5">
        <v>0</v>
      </c>
      <c r="K36" s="5">
        <v>0</v>
      </c>
      <c r="M36" s="4">
        <v>20</v>
      </c>
      <c r="O36" s="6">
        <v>30</v>
      </c>
      <c r="Q36" s="9">
        <v>0</v>
      </c>
      <c r="V36" s="11" t="s">
        <v>38</v>
      </c>
      <c r="Y36" s="11" t="s">
        <v>53</v>
      </c>
    </row>
    <row r="37" spans="1:25" x14ac:dyDescent="0.35">
      <c r="E37" s="1" t="s">
        <v>45</v>
      </c>
      <c r="O37" s="1" t="s">
        <v>41</v>
      </c>
      <c r="Q37" s="1" t="s">
        <v>46</v>
      </c>
      <c r="V37" s="11" t="s">
        <v>41</v>
      </c>
      <c r="Y37" s="11" t="s">
        <v>54</v>
      </c>
    </row>
    <row r="38" spans="1:25" x14ac:dyDescent="0.35">
      <c r="B38" s="1" t="s">
        <v>5</v>
      </c>
      <c r="D38" s="1" t="s">
        <v>14</v>
      </c>
      <c r="E38" s="5">
        <f t="array" ref="E38:G40">TRANSPOSE(MMULT(Z6:AB8,O38:O40*_xlfn.MUNIT(3)))</f>
        <v>100</v>
      </c>
      <c r="F38" s="5">
        <v>0</v>
      </c>
      <c r="G38" s="5">
        <v>10</v>
      </c>
      <c r="O38" s="6">
        <v>110</v>
      </c>
      <c r="Q38" s="7">
        <f t="array" ref="Q38:Q40">O34:O36-MMULT(Z6:AB8,O38:O40)</f>
        <v>0</v>
      </c>
    </row>
    <row r="39" spans="1:25" x14ac:dyDescent="0.35">
      <c r="B39" s="1" t="s">
        <v>6</v>
      </c>
      <c r="D39" s="1" t="s">
        <v>15</v>
      </c>
      <c r="E39" s="5">
        <v>10</v>
      </c>
      <c r="F39" s="5">
        <v>50</v>
      </c>
      <c r="G39" s="5">
        <v>0</v>
      </c>
      <c r="O39" s="6">
        <v>60</v>
      </c>
      <c r="Q39" s="8">
        <v>0</v>
      </c>
    </row>
    <row r="40" spans="1:25" x14ac:dyDescent="0.35">
      <c r="B40" s="1" t="s">
        <v>7</v>
      </c>
      <c r="D40" s="1" t="s">
        <v>18</v>
      </c>
      <c r="E40" s="5">
        <v>0</v>
      </c>
      <c r="F40" s="5">
        <v>0</v>
      </c>
      <c r="G40" s="5">
        <v>20</v>
      </c>
      <c r="O40" s="6">
        <v>20</v>
      </c>
      <c r="Q40" s="9">
        <v>0</v>
      </c>
    </row>
    <row r="41" spans="1:25" x14ac:dyDescent="0.35">
      <c r="I41" s="1" t="s">
        <v>43</v>
      </c>
    </row>
    <row r="42" spans="1:25" x14ac:dyDescent="0.35">
      <c r="A42" s="1" t="s">
        <v>3</v>
      </c>
      <c r="C42" s="1" t="s">
        <v>33</v>
      </c>
      <c r="D42" s="1" t="s">
        <v>34</v>
      </c>
      <c r="I42" s="5">
        <f t="array" ref="I42:K42">MMULT(V14:X14,O38:O40*_xlfn.MUNIT(3))</f>
        <v>10</v>
      </c>
      <c r="J42" s="5">
        <v>4</v>
      </c>
      <c r="K42" s="5">
        <v>6.0000000000000009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2024-03-05T10:32:23Z</dcterms:modified>
</cp:coreProperties>
</file>