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urso básico Excel\arquivos Camila\"/>
    </mc:Choice>
  </mc:AlternateContent>
  <bookViews>
    <workbookView xWindow="0" yWindow="0" windowWidth="19200" windowHeight="11370" firstSheet="1" activeTab="1"/>
  </bookViews>
  <sheets>
    <sheet name="FORMULAS BÁSICAS" sheetId="1" r:id="rId1"/>
    <sheet name="CONT.VALORES" sheetId="2" r:id="rId2"/>
    <sheet name="CONTAR.VAZIO" sheetId="3" r:id="rId3"/>
    <sheet name="DATADIF" sheetId="4" r:id="rId4"/>
    <sheet name="TEXTO" sheetId="5" r:id="rId5"/>
    <sheet name="PROCV" sheetId="6" r:id="rId6"/>
    <sheet name="PROCV2" sheetId="7" r:id="rId7"/>
    <sheet name="PROCX" sheetId="8" r:id="rId8"/>
    <sheet name="CONT.SE" sheetId="9" r:id="rId9"/>
    <sheet name="GRAFICO SIMPLES" sheetId="10" r:id="rId10"/>
    <sheet name="GRAFICO SIMPLES COMPOSTO" sheetId="11" r:id="rId11"/>
    <sheet name="Planilha12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1" l="1"/>
  <c r="C4" i="11"/>
  <c r="C5" i="11"/>
  <c r="C6" i="11"/>
  <c r="C2" i="11"/>
  <c r="G2" i="9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3" i="7"/>
  <c r="F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B2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G3" i="3"/>
  <c r="F3" i="4"/>
  <c r="G2" i="2"/>
  <c r="D22" i="1"/>
  <c r="D23" i="1"/>
  <c r="D24" i="1"/>
  <c r="D25" i="1"/>
  <c r="C24" i="1"/>
  <c r="C22" i="1"/>
  <c r="C23" i="1"/>
  <c r="C25" i="1"/>
  <c r="D4" i="1"/>
  <c r="D3" i="1"/>
  <c r="D5" i="1"/>
  <c r="D2" i="1"/>
  <c r="C16" i="1"/>
  <c r="H13" i="1"/>
  <c r="G13" i="1"/>
  <c r="F13" i="1"/>
  <c r="E13" i="1"/>
  <c r="D13" i="1"/>
  <c r="C13" i="1"/>
  <c r="B13" i="1"/>
  <c r="J8" i="8"/>
  <c r="J24" i="8"/>
  <c r="J40" i="8"/>
  <c r="J56" i="8"/>
  <c r="J72" i="8"/>
  <c r="J88" i="8"/>
  <c r="J17" i="8"/>
  <c r="J33" i="8"/>
  <c r="J49" i="8"/>
  <c r="J65" i="8"/>
  <c r="J81" i="8"/>
  <c r="J15" i="8"/>
  <c r="J47" i="8"/>
  <c r="J79" i="8"/>
  <c r="J14" i="8"/>
  <c r="J30" i="8"/>
  <c r="J46" i="8"/>
  <c r="J62" i="8"/>
  <c r="J78" i="8"/>
  <c r="J7" i="8"/>
  <c r="J43" i="8"/>
  <c r="J75" i="8"/>
  <c r="J36" i="8"/>
  <c r="J84" i="8"/>
  <c r="J45" i="8"/>
  <c r="J11" i="8"/>
  <c r="J26" i="8"/>
  <c r="J74" i="8"/>
  <c r="J67" i="8"/>
  <c r="J12" i="8"/>
  <c r="J28" i="8"/>
  <c r="J44" i="8"/>
  <c r="J60" i="8"/>
  <c r="J76" i="8"/>
  <c r="J5" i="8"/>
  <c r="J21" i="8"/>
  <c r="J37" i="8"/>
  <c r="J53" i="8"/>
  <c r="J69" i="8"/>
  <c r="J85" i="8"/>
  <c r="J23" i="8"/>
  <c r="J55" i="8"/>
  <c r="J87" i="8"/>
  <c r="J18" i="8"/>
  <c r="J34" i="8"/>
  <c r="J50" i="8"/>
  <c r="J66" i="8"/>
  <c r="J82" i="8"/>
  <c r="J19" i="8"/>
  <c r="J51" i="8"/>
  <c r="J83" i="8"/>
  <c r="J91" i="8"/>
  <c r="J20" i="8"/>
  <c r="J52" i="8"/>
  <c r="J13" i="8"/>
  <c r="J61" i="8"/>
  <c r="J39" i="8"/>
  <c r="J10" i="8"/>
  <c r="J58" i="8"/>
  <c r="J35" i="8"/>
  <c r="J16" i="8"/>
  <c r="J32" i="8"/>
  <c r="J48" i="8"/>
  <c r="J64" i="8"/>
  <c r="J80" i="8"/>
  <c r="J9" i="8"/>
  <c r="J25" i="8"/>
  <c r="J41" i="8"/>
  <c r="J57" i="8"/>
  <c r="J73" i="8"/>
  <c r="J89" i="8"/>
  <c r="J31" i="8"/>
  <c r="J63" i="8"/>
  <c r="J6" i="8"/>
  <c r="J22" i="8"/>
  <c r="J38" i="8"/>
  <c r="J54" i="8"/>
  <c r="J70" i="8"/>
  <c r="J86" i="8"/>
  <c r="J27" i="8"/>
  <c r="J59" i="8"/>
  <c r="J4" i="8"/>
  <c r="J68" i="8"/>
  <c r="J29" i="8"/>
  <c r="J77" i="8"/>
  <c r="J71" i="8"/>
  <c r="J42" i="8"/>
  <c r="J90" i="8"/>
  <c r="J3" i="8"/>
</calcChain>
</file>

<file path=xl/comments1.xml><?xml version="1.0" encoding="utf-8"?>
<comments xmlns="http://schemas.openxmlformats.org/spreadsheetml/2006/main">
  <authors>
    <author>ALUNO</author>
  </authors>
  <commentList>
    <comment ref="J2" authorId="0" shapeId="0">
      <text>
        <r>
          <rPr>
            <b/>
            <sz val="9"/>
            <color indexed="81"/>
            <rFont val="Segoe UI"/>
            <family val="2"/>
          </rPr>
          <t>PROCX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K2" authorId="0" shapeId="0">
      <text>
        <r>
          <rPr>
            <b/>
            <sz val="9"/>
            <color indexed="81"/>
            <rFont val="Segoe UI"/>
            <family val="2"/>
          </rPr>
          <t xml:space="preserve">PROCV
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<sst xmlns="http://schemas.openxmlformats.org/spreadsheetml/2006/main" count="1220" uniqueCount="120">
  <si>
    <t>PRODUTO</t>
  </si>
  <si>
    <t>QUANTIDADE</t>
  </si>
  <si>
    <t>PREÇO UNIT.</t>
  </si>
  <si>
    <t>TOTAL</t>
  </si>
  <si>
    <t>CANECA</t>
  </si>
  <si>
    <t>CHAVEIRO</t>
  </si>
  <si>
    <t>CAMISETA</t>
  </si>
  <si>
    <t>MOUSE PAD</t>
  </si>
  <si>
    <t>TOTAIS</t>
  </si>
  <si>
    <t>Produto</t>
  </si>
  <si>
    <t>Seg</t>
  </si>
  <si>
    <t>Ter</t>
  </si>
  <si>
    <t>Qua</t>
  </si>
  <si>
    <t>Qui</t>
  </si>
  <si>
    <t>Sex</t>
  </si>
  <si>
    <t>Sáb</t>
  </si>
  <si>
    <t>Dom</t>
  </si>
  <si>
    <t>Caneca</t>
  </si>
  <si>
    <t>Camiseta</t>
  </si>
  <si>
    <t>Chaveiro</t>
  </si>
  <si>
    <t>Mouse Pad</t>
  </si>
  <si>
    <t>Totais</t>
  </si>
  <si>
    <t>Estoque início de dia</t>
  </si>
  <si>
    <t>Vendas dia</t>
  </si>
  <si>
    <t>Final do dia</t>
  </si>
  <si>
    <t>Vendedor</t>
  </si>
  <si>
    <t>Vendas</t>
  </si>
  <si>
    <t>Bônus</t>
  </si>
  <si>
    <t>Valor Bônus</t>
  </si>
  <si>
    <t>Claudia</t>
  </si>
  <si>
    <t>Rafaela</t>
  </si>
  <si>
    <t>Jeferson</t>
  </si>
  <si>
    <t>Manuela</t>
  </si>
  <si>
    <t>Meta</t>
  </si>
  <si>
    <t>QUEM VENDEU ACIMA DESSA META, VAI GANHAR 20% DE BONUS. QUEM VENDEU ABAIXO, NÃO GANHA BONUS</t>
  </si>
  <si>
    <t>A</t>
  </si>
  <si>
    <t>DATA</t>
  </si>
  <si>
    <t>ID PEDIDO</t>
  </si>
  <si>
    <t>TAXA</t>
  </si>
  <si>
    <t>PAGAMENTO</t>
  </si>
  <si>
    <t>Cartão Crédito</t>
  </si>
  <si>
    <t>Cartão Débito</t>
  </si>
  <si>
    <t>Dinheiro</t>
  </si>
  <si>
    <t>abc 123</t>
  </si>
  <si>
    <t>abc</t>
  </si>
  <si>
    <t>CONTAGEM:</t>
  </si>
  <si>
    <t>DATA INICIAL</t>
  </si>
  <si>
    <t>DATA ATUAL</t>
  </si>
  <si>
    <t>DIFERENÇA</t>
  </si>
  <si>
    <t>HOJE()</t>
  </si>
  <si>
    <t>MÊS</t>
  </si>
  <si>
    <t>DIA</t>
  </si>
  <si>
    <t>DIA DA SEMANA</t>
  </si>
  <si>
    <t>ANO</t>
  </si>
  <si>
    <t>País</t>
  </si>
  <si>
    <t>Continente</t>
  </si>
  <si>
    <t>Faturamento</t>
  </si>
  <si>
    <t>França</t>
  </si>
  <si>
    <t xml:space="preserve">Validação de dados </t>
  </si>
  <si>
    <t>Brasil</t>
  </si>
  <si>
    <t>América do Sul</t>
  </si>
  <si>
    <t>proc</t>
  </si>
  <si>
    <t>Argentina</t>
  </si>
  <si>
    <t>Europa</t>
  </si>
  <si>
    <t>Inglaterra</t>
  </si>
  <si>
    <t>Itália</t>
  </si>
  <si>
    <t>COLABORADORES</t>
  </si>
  <si>
    <t>SOLICITAÇÕES</t>
  </si>
  <si>
    <t>CÓDIGO</t>
  </si>
  <si>
    <t>COLABORADOR</t>
  </si>
  <si>
    <t>AUTORIZAÇÃO</t>
  </si>
  <si>
    <t>R$ MATERIAL SOLICITADO</t>
  </si>
  <si>
    <t>DATA SOLICITAÇÃO</t>
  </si>
  <si>
    <t>Rosa Machado</t>
  </si>
  <si>
    <t>A1</t>
  </si>
  <si>
    <t>Eduardo Pereira</t>
  </si>
  <si>
    <t>Samuel Carvalho</t>
  </si>
  <si>
    <t>A0</t>
  </si>
  <si>
    <t>Pedro Campos</t>
  </si>
  <si>
    <t>Luzia Souza</t>
  </si>
  <si>
    <t>Claudia Carvalho</t>
  </si>
  <si>
    <t>A2</t>
  </si>
  <si>
    <t>Leticia dos Santos</t>
  </si>
  <si>
    <t>Geraldo Leite</t>
  </si>
  <si>
    <t>Data</t>
  </si>
  <si>
    <t>Funcionário</t>
  </si>
  <si>
    <t>Marca</t>
  </si>
  <si>
    <t>Valor da Venda</t>
  </si>
  <si>
    <t>Vitória</t>
  </si>
  <si>
    <t>Leticia</t>
  </si>
  <si>
    <t>Número de Vendas</t>
  </si>
  <si>
    <t>B</t>
  </si>
  <si>
    <t>Maike</t>
  </si>
  <si>
    <t>D</t>
  </si>
  <si>
    <t>Tainá</t>
  </si>
  <si>
    <t>Dalvan</t>
  </si>
  <si>
    <t>C</t>
  </si>
  <si>
    <t>Luan</t>
  </si>
  <si>
    <t>Isabel</t>
  </si>
  <si>
    <t>Jeter</t>
  </si>
  <si>
    <t>Tainara</t>
  </si>
  <si>
    <t>DALVAN</t>
  </si>
  <si>
    <t>Total de Vendas</t>
  </si>
  <si>
    <t>Bill Gates</t>
  </si>
  <si>
    <t>Sirlene Sanches</t>
  </si>
  <si>
    <t>José de Assis</t>
  </si>
  <si>
    <t>Comissão</t>
  </si>
  <si>
    <t>Silvio Santos</t>
  </si>
  <si>
    <t>Kelly Cristina</t>
  </si>
  <si>
    <t>Eleições</t>
  </si>
  <si>
    <t>jan</t>
  </si>
  <si>
    <t>fev</t>
  </si>
  <si>
    <t>mar</t>
  </si>
  <si>
    <t>abr</t>
  </si>
  <si>
    <t>mai</t>
  </si>
  <si>
    <t>jun</t>
  </si>
  <si>
    <t>jul</t>
  </si>
  <si>
    <t>Alberto</t>
  </si>
  <si>
    <t>Marcia</t>
  </si>
  <si>
    <t>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</si>
</sst>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&quot;R$&quot;\ #,##0.00"/>
    <numFmt numFmtId="166" formatCode="_-&quot;R$&quot;\ * #,##0_-;\-&quot;R$&quot;\ * #,##0_-;_-&quot;R$&quot;\ * &quot;-&quot;??_-;_-@_-"/>
    <numFmt numFmtId="168" formatCode="&quot;R$&quot;\ #,##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0" borderId="0" xfId="0" applyNumberFormat="1"/>
    <xf numFmtId="14" fontId="0" fillId="0" borderId="0" xfId="0" applyNumberFormat="1"/>
    <xf numFmtId="0" fontId="2" fillId="2" borderId="1" xfId="0" applyFont="1" applyFill="1" applyBorder="1" applyAlignment="1">
      <alignment horizontal="center"/>
    </xf>
    <xf numFmtId="44" fontId="0" fillId="0" borderId="1" xfId="2" applyFont="1" applyBorder="1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5" fontId="0" fillId="0" borderId="1" xfId="2" applyNumberFormat="1" applyFont="1" applyBorder="1"/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2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166" fontId="0" fillId="0" borderId="1" xfId="2" applyNumberFormat="1" applyFont="1" applyBorder="1"/>
    <xf numFmtId="0" fontId="0" fillId="0" borderId="1" xfId="1" applyNumberFormat="1" applyFont="1" applyBorder="1" applyAlignment="1">
      <alignment horizontal="center"/>
    </xf>
    <xf numFmtId="16" fontId="0" fillId="0" borderId="0" xfId="0" applyNumberFormat="1"/>
    <xf numFmtId="0" fontId="2" fillId="4" borderId="2" xfId="0" applyFont="1" applyFill="1" applyBorder="1"/>
    <xf numFmtId="0" fontId="2" fillId="4" borderId="3" xfId="0" applyFont="1" applyFill="1" applyBorder="1"/>
    <xf numFmtId="0" fontId="0" fillId="0" borderId="4" xfId="0" applyBorder="1"/>
    <xf numFmtId="44" fontId="0" fillId="0" borderId="5" xfId="0" applyNumberFormat="1" applyBorder="1"/>
    <xf numFmtId="0" fontId="0" fillId="0" borderId="6" xfId="0" applyBorder="1"/>
    <xf numFmtId="44" fontId="0" fillId="0" borderId="7" xfId="0" applyNumberFormat="1" applyBorder="1"/>
    <xf numFmtId="9" fontId="0" fillId="0" borderId="0" xfId="3" applyFont="1"/>
    <xf numFmtId="168" fontId="0" fillId="0" borderId="0" xfId="0" applyNumberFormat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1" xfId="0" applyFont="1" applyFill="1" applyBorder="1"/>
    <xf numFmtId="9" fontId="0" fillId="0" borderId="1" xfId="0" applyNumberFormat="1" applyBorder="1"/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20">
    <dxf>
      <numFmt numFmtId="34" formatCode="_-&quot;R$&quot;\ * #,##0.00_-;\-&quot;R$&quot;\ * #,##0.00_-;_-&quot;R$&quot;\ * &quot;-&quot;??_-;_-@_-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0" formatCode="General"/>
    </dxf>
    <dxf>
      <numFmt numFmtId="0" formatCode="General"/>
    </dxf>
    <dxf>
      <numFmt numFmtId="0" formatCode="General"/>
    </dxf>
    <dxf>
      <numFmt numFmtId="165" formatCode="&quot;R$&quot;\ #,##0.00"/>
    </dxf>
    <dxf>
      <numFmt numFmtId="165" formatCode="&quot;R$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SIMPLES'!$B$1</c:f>
              <c:strCache>
                <c:ptCount val="1"/>
                <c:pt idx="0">
                  <c:v>Total de Vendas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127000" cap="flat" cmpd="sng" algn="ctr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'GRAFICO SIMPLES'!$A$2:$A$4</c:f>
              <c:strCache>
                <c:ptCount val="3"/>
                <c:pt idx="0">
                  <c:v>Bill Gates</c:v>
                </c:pt>
                <c:pt idx="1">
                  <c:v>Sirlene Sanches</c:v>
                </c:pt>
                <c:pt idx="2">
                  <c:v>José de Assis</c:v>
                </c:pt>
              </c:strCache>
            </c:strRef>
          </c:cat>
          <c:val>
            <c:numRef>
              <c:f>'GRAFICO SIMPLES'!$B$2:$B$4</c:f>
              <c:numCache>
                <c:formatCode>_("R$"* #,##0.00_);_("R$"* \(#,##0.00\);_("R$"* "-"??_);_(@_)</c:formatCode>
                <c:ptCount val="3"/>
                <c:pt idx="0">
                  <c:v>17000</c:v>
                </c:pt>
                <c:pt idx="1">
                  <c:v>12000</c:v>
                </c:pt>
                <c:pt idx="2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2-480E-A608-C6746BCC6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7"/>
        <c:axId val="509224952"/>
        <c:axId val="509219048"/>
      </c:barChart>
      <c:catAx>
        <c:axId val="50922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19048"/>
        <c:crosses val="autoZero"/>
        <c:auto val="1"/>
        <c:lblAlgn val="ctr"/>
        <c:lblOffset val="100"/>
        <c:noMultiLvlLbl val="0"/>
      </c:catAx>
      <c:valAx>
        <c:axId val="50921904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0922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chemeClr val="bg1"/>
                </a:solidFill>
              </a:rPr>
              <a:t>VENDAS</a:t>
            </a:r>
            <a:r>
              <a:rPr lang="pt-BR" baseline="0">
                <a:solidFill>
                  <a:schemeClr val="bg1"/>
                </a:solidFill>
              </a:rPr>
              <a:t> X COMISSÕES</a:t>
            </a:r>
            <a:endParaRPr lang="pt-BR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'GRAFICO SIMPLES COMPOSTO'!$B$1</c:f>
              <c:strCache>
                <c:ptCount val="1"/>
                <c:pt idx="0">
                  <c:v>Total de Vendas</c:v>
                </c:pt>
              </c:strCache>
            </c:strRef>
          </c:tx>
          <c:spPr>
            <a:solidFill>
              <a:schemeClr val="accent1"/>
            </a:solidFill>
            <a:ln w="127000">
              <a:solidFill>
                <a:schemeClr val="accent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SIMPLES COMPOSTO'!$A$2:$A$6</c:f>
              <c:strCache>
                <c:ptCount val="5"/>
                <c:pt idx="0">
                  <c:v>Silvio Santos</c:v>
                </c:pt>
                <c:pt idx="1">
                  <c:v>Bill Gates</c:v>
                </c:pt>
                <c:pt idx="2">
                  <c:v>Sirlene Sanches</c:v>
                </c:pt>
                <c:pt idx="3">
                  <c:v>Kelly Cristina</c:v>
                </c:pt>
                <c:pt idx="4">
                  <c:v>José de Assis</c:v>
                </c:pt>
              </c:strCache>
            </c:strRef>
          </c:cat>
          <c:val>
            <c:numRef>
              <c:f>'GRAFICO SIMPLES COMPOSTO'!$B$2:$B$6</c:f>
              <c:numCache>
                <c:formatCode>"R$"\ #,##0</c:formatCode>
                <c:ptCount val="5"/>
                <c:pt idx="0">
                  <c:v>23000</c:v>
                </c:pt>
                <c:pt idx="1">
                  <c:v>20000</c:v>
                </c:pt>
                <c:pt idx="2">
                  <c:v>12000</c:v>
                </c:pt>
                <c:pt idx="3">
                  <c:v>9000</c:v>
                </c:pt>
                <c:pt idx="4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D-4C95-88D6-CF338C247A18}"/>
            </c:ext>
          </c:extLst>
        </c:ser>
        <c:ser>
          <c:idx val="1"/>
          <c:order val="1"/>
          <c:tx>
            <c:strRef>
              <c:f>'GRAFICO SIMPLES COMPOSTO'!$C$1</c:f>
              <c:strCache>
                <c:ptCount val="1"/>
                <c:pt idx="0">
                  <c:v>Comissão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8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'GRAFICO SIMPLES COMPOSTO'!$A$2:$A$6</c:f>
              <c:strCache>
                <c:ptCount val="5"/>
                <c:pt idx="0">
                  <c:v>Silvio Santos</c:v>
                </c:pt>
                <c:pt idx="1">
                  <c:v>Bill Gates</c:v>
                </c:pt>
                <c:pt idx="2">
                  <c:v>Sirlene Sanches</c:v>
                </c:pt>
                <c:pt idx="3">
                  <c:v>Kelly Cristina</c:v>
                </c:pt>
                <c:pt idx="4">
                  <c:v>José de Assis</c:v>
                </c:pt>
              </c:strCache>
            </c:strRef>
          </c:cat>
          <c:val>
            <c:numRef>
              <c:f>'GRAFICO SIMPLES COMPOSTO'!$C$2:$C$6</c:f>
              <c:numCache>
                <c:formatCode>"R$"\ #,##0</c:formatCode>
                <c:ptCount val="5"/>
                <c:pt idx="0">
                  <c:v>920</c:v>
                </c:pt>
                <c:pt idx="1">
                  <c:v>800</c:v>
                </c:pt>
                <c:pt idx="2">
                  <c:v>480</c:v>
                </c:pt>
                <c:pt idx="3">
                  <c:v>360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D-4C95-88D6-CF338C24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4793976"/>
        <c:axId val="514798240"/>
      </c:barChart>
      <c:catAx>
        <c:axId val="514793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4798240"/>
        <c:crosses val="autoZero"/>
        <c:auto val="1"/>
        <c:lblAlgn val="ctr"/>
        <c:lblOffset val="100"/>
        <c:noMultiLvlLbl val="0"/>
      </c:catAx>
      <c:valAx>
        <c:axId val="51479824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&quot;R$&quot;\ #,##0" sourceLinked="1"/>
        <c:majorTickMark val="none"/>
        <c:minorTickMark val="none"/>
        <c:tickLblPos val="nextTo"/>
        <c:crossAx val="51479397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ysClr val="windowText" lastClr="000000"/>
                </a:solidFill>
              </a:rPr>
              <a:t>ELEIÇÕES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Planilha12!$A$3</c:f>
              <c:strCache>
                <c:ptCount val="1"/>
                <c:pt idx="0">
                  <c:v>Alberto</c:v>
                </c:pt>
              </c:strCache>
            </c:strRef>
          </c:tx>
          <c:spPr>
            <a:ln w="28575" cap="rnd">
              <a:solidFill>
                <a:schemeClr val="bg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solidFill>
                  <a:schemeClr val="bg2">
                    <a:lumMod val="50000"/>
                  </a:schemeClr>
                </a:solidFill>
              </a:ln>
              <a:effectLst/>
            </c:spPr>
          </c:marker>
          <c:cat>
            <c:strRef>
              <c:f>Planilha12!$B$1:$H$2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Planilha12!$B$3:$H$3</c:f>
              <c:numCache>
                <c:formatCode>0%</c:formatCode>
                <c:ptCount val="7"/>
                <c:pt idx="0">
                  <c:v>0.19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6F6-4BE9-9387-4D6A26276B3D}"/>
            </c:ext>
          </c:extLst>
        </c:ser>
        <c:ser>
          <c:idx val="1"/>
          <c:order val="1"/>
          <c:tx>
            <c:strRef>
              <c:f>Planilha12!$A$4</c:f>
              <c:strCache>
                <c:ptCount val="1"/>
                <c:pt idx="0">
                  <c:v>Marcia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Planilha12!$B$1:$H$2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Planilha12!$B$4:$H$4</c:f>
              <c:numCache>
                <c:formatCode>0%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0.4</c:v>
                </c:pt>
                <c:pt idx="3">
                  <c:v>0.3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6F6-4BE9-9387-4D6A26276B3D}"/>
            </c:ext>
          </c:extLst>
        </c:ser>
        <c:ser>
          <c:idx val="2"/>
          <c:order val="2"/>
          <c:tx>
            <c:strRef>
              <c:f>Planilha12!$A$5</c:f>
              <c:strCache>
                <c:ptCount val="1"/>
                <c:pt idx="0">
                  <c:v>Ana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Planilha12!$B$1:$H$2</c:f>
              <c:strCache>
                <c:ptCount val="7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</c:strCache>
            </c:strRef>
          </c:cat>
          <c:val>
            <c:numRef>
              <c:f>Planilha12!$B$5:$H$5</c:f>
              <c:numCache>
                <c:formatCode>0%</c:formatCode>
                <c:ptCount val="7"/>
                <c:pt idx="0">
                  <c:v>0.01</c:v>
                </c:pt>
                <c:pt idx="1">
                  <c:v>0.05</c:v>
                </c:pt>
                <c:pt idx="2">
                  <c:v>0.5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26F6-4BE9-9387-4D6A26276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161056"/>
        <c:axId val="647162696"/>
      </c:lineChart>
      <c:catAx>
        <c:axId val="64716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162696"/>
        <c:crosses val="autoZero"/>
        <c:auto val="1"/>
        <c:lblAlgn val="ctr"/>
        <c:lblOffset val="100"/>
        <c:noMultiLvlLbl val="0"/>
      </c:catAx>
      <c:valAx>
        <c:axId val="6471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716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83000">
          <a:schemeClr val="bg2">
            <a:lumMod val="90000"/>
          </a:schemeClr>
        </a:gs>
        <a:gs pos="100000">
          <a:schemeClr val="bg2">
            <a:lumMod val="75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0</xdr:row>
      <xdr:rowOff>104775</xdr:rowOff>
    </xdr:from>
    <xdr:to>
      <xdr:col>9</xdr:col>
      <xdr:colOff>428624</xdr:colOff>
      <xdr:row>12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</xdr:colOff>
      <xdr:row>0</xdr:row>
      <xdr:rowOff>38100</xdr:rowOff>
    </xdr:from>
    <xdr:to>
      <xdr:col>10</xdr:col>
      <xdr:colOff>461962</xdr:colOff>
      <xdr:row>14</xdr:row>
      <xdr:rowOff>114300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</xdr:colOff>
      <xdr:row>0</xdr:row>
      <xdr:rowOff>19050</xdr:rowOff>
    </xdr:from>
    <xdr:to>
      <xdr:col>16</xdr:col>
      <xdr:colOff>523875</xdr:colOff>
      <xdr:row>14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D6" totalsRowShown="0">
  <autoFilter ref="A1:D6"/>
  <tableColumns count="4">
    <tableColumn id="1" name="PRODUTO"/>
    <tableColumn id="2" name="QUANTIDADE"/>
    <tableColumn id="3" name="PREÇO UNIT." dataDxfId="19"/>
    <tableColumn id="4" name="TOTAL" dataDxfId="1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8:H13" totalsRowShown="0">
  <autoFilter ref="A8:H13"/>
  <tableColumns count="8">
    <tableColumn id="1" name="Produto"/>
    <tableColumn id="2" name="Seg"/>
    <tableColumn id="3" name="Ter" dataDxfId="17"/>
    <tableColumn id="4" name="Qua" dataDxfId="16"/>
    <tableColumn id="5" name="Qui"/>
    <tableColumn id="6" name="Sex"/>
    <tableColumn id="7" name="Sáb"/>
    <tableColumn id="8" name="Do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ela4" displayName="Tabela4" ref="A15:C16" totalsRowShown="0">
  <autoFilter ref="A15:C16"/>
  <tableColumns count="3">
    <tableColumn id="1" name="Estoque início de dia"/>
    <tableColumn id="2" name="Vendas dia"/>
    <tableColumn id="3" name="Final do dia" dataDxfId="15">
      <calculatedColumnFormula>Tabela4[Estoque início de dia]-Tabela4[Vendas dia]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ela5" displayName="Tabela5" ref="A21:D25" totalsRowShown="0">
  <autoFilter ref="A21:D25"/>
  <tableColumns count="4">
    <tableColumn id="1" name="Vendedor"/>
    <tableColumn id="2" name="Vendas" dataDxfId="14"/>
    <tableColumn id="3" name="Bônus" dataDxfId="13">
      <calculatedColumnFormula>IF(Tabela5[[#This Row],[Vendas]]&gt;=$H$21,"GANHA BONUS","NÃO GANHA BONUS")</calculatedColumnFormula>
    </tableColumn>
    <tableColumn id="4" name="Valor Bônus" dataDxfId="12">
      <calculatedColumnFormula>IF(Tabela5[[#This Row],[Vendas]]&gt;=$H$21,$H$22*20%,"NÃO GANHA BONUS")</calculatedColumnFormula>
    </tableColumn>
  </tableColumns>
  <tableStyleInfo name="TableStyleMedium5" showFirstColumn="0" showLastColumn="0" showRowStripes="1" showColumnStripes="0"/>
</table>
</file>

<file path=xl/tables/table5.xml><?xml version="1.0" encoding="utf-8"?>
<table xmlns="http://schemas.openxmlformats.org/spreadsheetml/2006/main" id="6" name="Tabela6" displayName="Tabela6" ref="A1:E136" totalsRowShown="0" headerRowDxfId="6">
  <autoFilter ref="A1:E136"/>
  <tableColumns count="5">
    <tableColumn id="1" name="DATA" dataDxfId="11"/>
    <tableColumn id="2" name="ID PEDIDO" dataDxfId="10"/>
    <tableColumn id="3" name="TAXA" dataDxfId="9" dataCellStyle="Moeda"/>
    <tableColumn id="4" name="TOTAL" dataDxfId="8" dataCellStyle="Moeda"/>
    <tableColumn id="5" name="PAGAMENTO" dataDxfId="7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id="7" name="Tabela13" displayName="Tabela13" ref="A1:B4" totalsRowShown="0" headerRowDxfId="5" headerRowBorderDxfId="3" tableBorderDxfId="4" totalsRowBorderDxfId="2">
  <sortState ref="A2:B4">
    <sortCondition descending="1" ref="B2:B4"/>
  </sortState>
  <tableColumns count="2">
    <tableColumn id="1" name="Vendedor" dataDxfId="1"/>
    <tableColumn id="2" name="Total de Vend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D20" sqref="D20"/>
    </sheetView>
  </sheetViews>
  <sheetFormatPr defaultRowHeight="15" x14ac:dyDescent="0.25"/>
  <cols>
    <col min="1" max="1" width="21.28515625" customWidth="1"/>
    <col min="2" max="2" width="15.42578125" bestFit="1" customWidth="1"/>
    <col min="3" max="4" width="19.140625" style="2" bestFit="1" customWidth="1"/>
    <col min="5" max="5" width="10.7109375" bestFit="1" customWidth="1"/>
    <col min="8" max="8" width="14.28515625" bestFit="1" customWidth="1"/>
  </cols>
  <sheetData>
    <row r="1" spans="1:8" x14ac:dyDescent="0.25">
      <c r="A1" t="s">
        <v>0</v>
      </c>
      <c r="B1" t="s">
        <v>1</v>
      </c>
      <c r="C1" s="2" t="s">
        <v>2</v>
      </c>
      <c r="D1" s="2" t="s">
        <v>3</v>
      </c>
    </row>
    <row r="2" spans="1:8" x14ac:dyDescent="0.25">
      <c r="A2" t="s">
        <v>4</v>
      </c>
      <c r="B2">
        <v>10</v>
      </c>
      <c r="C2" s="2">
        <v>20</v>
      </c>
      <c r="D2" s="2">
        <f>Tabela1[[#This Row],[PREÇO UNIT.]]*Tabela1[[#This Row],[QUANTIDADE]]</f>
        <v>200</v>
      </c>
    </row>
    <row r="3" spans="1:8" x14ac:dyDescent="0.25">
      <c r="A3" t="s">
        <v>5</v>
      </c>
      <c r="B3">
        <v>5</v>
      </c>
      <c r="C3" s="2">
        <v>30</v>
      </c>
      <c r="D3" s="2">
        <f>Tabela1[[#This Row],[PREÇO UNIT.]]*Tabela1[[#This Row],[QUANTIDADE]]</f>
        <v>150</v>
      </c>
    </row>
    <row r="4" spans="1:8" x14ac:dyDescent="0.25">
      <c r="A4" t="s">
        <v>6</v>
      </c>
      <c r="B4">
        <v>2</v>
      </c>
      <c r="C4" s="2">
        <v>5</v>
      </c>
      <c r="D4" s="2">
        <f>Tabela1[[#This Row],[PREÇO UNIT.]]*Tabela1[[#This Row],[QUANTIDADE]]</f>
        <v>10</v>
      </c>
    </row>
    <row r="5" spans="1:8" x14ac:dyDescent="0.25">
      <c r="A5" t="s">
        <v>7</v>
      </c>
      <c r="B5">
        <v>15</v>
      </c>
      <c r="C5" s="2">
        <v>10</v>
      </c>
      <c r="D5" s="2">
        <f>Tabela1[[#This Row],[PREÇO UNIT.]]*Tabela1[[#This Row],[QUANTIDADE]]</f>
        <v>150</v>
      </c>
    </row>
    <row r="6" spans="1:8" x14ac:dyDescent="0.25">
      <c r="A6" s="1" t="s">
        <v>8</v>
      </c>
      <c r="D6" s="2">
        <v>510</v>
      </c>
    </row>
    <row r="8" spans="1:8" x14ac:dyDescent="0.25">
      <c r="A8" t="s">
        <v>9</v>
      </c>
      <c r="B8" t="s">
        <v>10</v>
      </c>
      <c r="C8" s="3" t="s">
        <v>11</v>
      </c>
      <c r="D8" s="3" t="s">
        <v>12</v>
      </c>
      <c r="E8" t="s">
        <v>13</v>
      </c>
      <c r="F8" t="s">
        <v>14</v>
      </c>
      <c r="G8" t="s">
        <v>15</v>
      </c>
      <c r="H8" t="s">
        <v>16</v>
      </c>
    </row>
    <row r="9" spans="1:8" x14ac:dyDescent="0.25">
      <c r="A9" t="s">
        <v>17</v>
      </c>
      <c r="B9">
        <v>15</v>
      </c>
      <c r="C9" s="3">
        <v>11</v>
      </c>
      <c r="D9" s="3">
        <v>4</v>
      </c>
      <c r="E9">
        <v>5</v>
      </c>
      <c r="F9">
        <v>10</v>
      </c>
      <c r="G9">
        <v>11</v>
      </c>
      <c r="H9">
        <v>5</v>
      </c>
    </row>
    <row r="10" spans="1:8" x14ac:dyDescent="0.25">
      <c r="A10" t="s">
        <v>18</v>
      </c>
      <c r="B10">
        <v>5</v>
      </c>
      <c r="C10" s="3">
        <v>6</v>
      </c>
      <c r="D10" s="3">
        <v>6</v>
      </c>
      <c r="E10">
        <v>4</v>
      </c>
      <c r="F10">
        <v>3</v>
      </c>
      <c r="G10">
        <v>9</v>
      </c>
      <c r="H10">
        <v>1</v>
      </c>
    </row>
    <row r="11" spans="1:8" x14ac:dyDescent="0.25">
      <c r="A11" t="s">
        <v>19</v>
      </c>
      <c r="B11">
        <v>8</v>
      </c>
      <c r="C11" s="3">
        <v>1</v>
      </c>
      <c r="D11" s="3">
        <v>1</v>
      </c>
      <c r="E11">
        <v>7</v>
      </c>
      <c r="F11">
        <v>2</v>
      </c>
      <c r="G11">
        <v>3</v>
      </c>
      <c r="H11">
        <v>4</v>
      </c>
    </row>
    <row r="12" spans="1:8" x14ac:dyDescent="0.25">
      <c r="A12" t="s">
        <v>20</v>
      </c>
      <c r="B12">
        <v>3</v>
      </c>
      <c r="C12" s="3">
        <v>3</v>
      </c>
      <c r="D12" s="3">
        <v>3</v>
      </c>
      <c r="E12">
        <v>4</v>
      </c>
      <c r="F12">
        <v>9</v>
      </c>
      <c r="G12">
        <v>1</v>
      </c>
      <c r="H12">
        <v>0</v>
      </c>
    </row>
    <row r="13" spans="1:8" x14ac:dyDescent="0.25">
      <c r="A13" t="s">
        <v>21</v>
      </c>
      <c r="B13">
        <f>SUBTOTAL(109,B9:B12)</f>
        <v>31</v>
      </c>
      <c r="C13" s="3">
        <f>SUBTOTAL(109,C9:C12)</f>
        <v>21</v>
      </c>
      <c r="D13" s="3">
        <f>SUBTOTAL(109,D9:D12)</f>
        <v>14</v>
      </c>
      <c r="E13">
        <f>SUBTOTAL(109,E9:E12)</f>
        <v>20</v>
      </c>
      <c r="F13">
        <f>SUBTOTAL(109,F9:F12)</f>
        <v>24</v>
      </c>
      <c r="G13">
        <f>SUBTOTAL(109,G9:G12)</f>
        <v>24</v>
      </c>
      <c r="H13">
        <f>SUBTOTAL(109,H9:H12)</f>
        <v>10</v>
      </c>
    </row>
    <row r="15" spans="1:8" x14ac:dyDescent="0.25">
      <c r="A15" t="s">
        <v>22</v>
      </c>
      <c r="B15" t="s">
        <v>23</v>
      </c>
      <c r="C15" s="2" t="s">
        <v>24</v>
      </c>
    </row>
    <row r="16" spans="1:8" x14ac:dyDescent="0.25">
      <c r="A16">
        <v>200</v>
      </c>
      <c r="B16">
        <v>40</v>
      </c>
      <c r="C16" s="3">
        <f>Tabela4[Estoque início de dia]-Tabela4[Vendas dia]</f>
        <v>160</v>
      </c>
    </row>
    <row r="19" spans="1:8" x14ac:dyDescent="0.25">
      <c r="D19" s="2" t="s">
        <v>49</v>
      </c>
      <c r="E19" s="4">
        <v>45774</v>
      </c>
    </row>
    <row r="21" spans="1:8" x14ac:dyDescent="0.25">
      <c r="A21" t="s">
        <v>25</v>
      </c>
      <c r="B21" t="s">
        <v>26</v>
      </c>
      <c r="C21" s="2" t="s">
        <v>27</v>
      </c>
      <c r="D21" s="2" t="s">
        <v>28</v>
      </c>
      <c r="G21" s="5" t="s">
        <v>33</v>
      </c>
      <c r="H21" s="9">
        <v>100000</v>
      </c>
    </row>
    <row r="22" spans="1:8" x14ac:dyDescent="0.25">
      <c r="A22" t="s">
        <v>29</v>
      </c>
      <c r="B22" s="2">
        <v>200000</v>
      </c>
      <c r="C22" s="2" t="str">
        <f>IF(Tabela5[[#This Row],[Vendas]]&gt;=$H$21,"GANHA BONUS","NÃO GANHA BONUS")</f>
        <v>GANHA BONUS</v>
      </c>
      <c r="D22" s="2">
        <f>IF(Tabela5[[#This Row],[Vendas]]&gt;=$H$21,$H$22*20%,"NÃO GANHA BONUS")</f>
        <v>5000</v>
      </c>
      <c r="G22" s="5" t="s">
        <v>27</v>
      </c>
      <c r="H22" s="6">
        <v>25000</v>
      </c>
    </row>
    <row r="23" spans="1:8" x14ac:dyDescent="0.25">
      <c r="A23" t="s">
        <v>30</v>
      </c>
      <c r="B23" s="2">
        <v>160000</v>
      </c>
      <c r="C23" s="2" t="str">
        <f>IF(Tabela5[[#This Row],[Vendas]]&gt;=$H$21,"GANHA BONUS","NÃO GANHA BONUS")</f>
        <v>GANHA BONUS</v>
      </c>
      <c r="D23" s="2">
        <f>IF(Tabela5[[#This Row],[Vendas]]&gt;=$H$21,$H$22*20%,"NÃO GANHA BONUS")</f>
        <v>5000</v>
      </c>
    </row>
    <row r="24" spans="1:8" x14ac:dyDescent="0.25">
      <c r="A24" t="s">
        <v>31</v>
      </c>
      <c r="B24" s="2">
        <v>65000</v>
      </c>
      <c r="C24" s="2" t="str">
        <f>IF(Tabela5[[#This Row],[Vendas]]&gt;=$H$21,"GANHA BONUS","NÃO GANHA BONUS")</f>
        <v>NÃO GANHA BONUS</v>
      </c>
      <c r="D24" s="2" t="str">
        <f>IF(Tabela5[[#This Row],[Vendas]]&gt;=$H$21,$H$22*20%,"NÃO GANHA BONUS")</f>
        <v>NÃO GANHA BONUS</v>
      </c>
    </row>
    <row r="25" spans="1:8" x14ac:dyDescent="0.25">
      <c r="A25" t="s">
        <v>32</v>
      </c>
      <c r="B25" s="2">
        <v>95000</v>
      </c>
      <c r="C25" s="2" t="str">
        <f>IF(Tabela5[[#This Row],[Vendas]]&gt;=$H$21,"GANHA BONUS","NÃO GANHA BONUS")</f>
        <v>NÃO GANHA BONUS</v>
      </c>
      <c r="D25" s="2" t="str">
        <f>IF(Tabela5[[#This Row],[Vendas]]&gt;=$H$21,$H$22*20%,"NÃO GANHA BONUS")</f>
        <v>NÃO GANHA BONUS</v>
      </c>
    </row>
    <row r="27" spans="1:8" x14ac:dyDescent="0.25">
      <c r="A27" s="8" t="s">
        <v>34</v>
      </c>
      <c r="B27" s="8"/>
      <c r="C27" s="8"/>
      <c r="D27" s="8"/>
      <c r="E27" s="8"/>
      <c r="F27" s="8"/>
      <c r="G27" s="8"/>
      <c r="H27" s="8"/>
    </row>
  </sheetData>
  <mergeCells count="1">
    <mergeCell ref="A27:H27"/>
  </mergeCells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I17" sqref="I17"/>
    </sheetView>
  </sheetViews>
  <sheetFormatPr defaultRowHeight="15" x14ac:dyDescent="0.25"/>
  <cols>
    <col min="1" max="1" width="15" bestFit="1" customWidth="1"/>
    <col min="2" max="2" width="15.28515625" bestFit="1" customWidth="1"/>
  </cols>
  <sheetData>
    <row r="1" spans="1:2" x14ac:dyDescent="0.25">
      <c r="A1" s="22" t="s">
        <v>25</v>
      </c>
      <c r="B1" s="23" t="s">
        <v>102</v>
      </c>
    </row>
    <row r="2" spans="1:2" x14ac:dyDescent="0.25">
      <c r="A2" s="24" t="s">
        <v>103</v>
      </c>
      <c r="B2" s="25">
        <v>17000</v>
      </c>
    </row>
    <row r="3" spans="1:2" x14ac:dyDescent="0.25">
      <c r="A3" s="24" t="s">
        <v>104</v>
      </c>
      <c r="B3" s="25">
        <v>12000</v>
      </c>
    </row>
    <row r="4" spans="1:2" x14ac:dyDescent="0.25">
      <c r="A4" s="26" t="s">
        <v>105</v>
      </c>
      <c r="B4" s="27">
        <v>2000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I21" sqref="I21"/>
    </sheetView>
  </sheetViews>
  <sheetFormatPr defaultRowHeight="15" x14ac:dyDescent="0.25"/>
  <cols>
    <col min="1" max="1" width="15" bestFit="1" customWidth="1"/>
    <col min="2" max="2" width="15.28515625" bestFit="1" customWidth="1"/>
    <col min="3" max="3" width="9.42578125" bestFit="1" customWidth="1"/>
  </cols>
  <sheetData>
    <row r="1" spans="1:3" x14ac:dyDescent="0.25">
      <c r="A1" t="s">
        <v>25</v>
      </c>
      <c r="B1" t="s">
        <v>102</v>
      </c>
      <c r="C1" t="s">
        <v>106</v>
      </c>
    </row>
    <row r="2" spans="1:3" x14ac:dyDescent="0.25">
      <c r="A2" t="s">
        <v>107</v>
      </c>
      <c r="B2" s="29">
        <v>23000</v>
      </c>
      <c r="C2" s="29">
        <f>B2*$A$9</f>
        <v>920</v>
      </c>
    </row>
    <row r="3" spans="1:3" x14ac:dyDescent="0.25">
      <c r="A3" t="s">
        <v>103</v>
      </c>
      <c r="B3" s="29">
        <v>20000</v>
      </c>
      <c r="C3" s="29">
        <f t="shared" ref="C3:C6" si="0">B3*$A$9</f>
        <v>800</v>
      </c>
    </row>
    <row r="4" spans="1:3" x14ac:dyDescent="0.25">
      <c r="A4" t="s">
        <v>104</v>
      </c>
      <c r="B4" s="29">
        <v>12000</v>
      </c>
      <c r="C4" s="29">
        <f t="shared" si="0"/>
        <v>480</v>
      </c>
    </row>
    <row r="5" spans="1:3" x14ac:dyDescent="0.25">
      <c r="A5" t="s">
        <v>108</v>
      </c>
      <c r="B5" s="29">
        <v>9000</v>
      </c>
      <c r="C5" s="29">
        <f t="shared" si="0"/>
        <v>360</v>
      </c>
    </row>
    <row r="6" spans="1:3" x14ac:dyDescent="0.25">
      <c r="A6" t="s">
        <v>105</v>
      </c>
      <c r="B6" s="29">
        <v>8000</v>
      </c>
      <c r="C6" s="29">
        <f t="shared" si="0"/>
        <v>320</v>
      </c>
    </row>
    <row r="7" spans="1:3" x14ac:dyDescent="0.25">
      <c r="B7" s="2"/>
    </row>
    <row r="8" spans="1:3" x14ac:dyDescent="0.25">
      <c r="A8" t="s">
        <v>106</v>
      </c>
    </row>
    <row r="9" spans="1:3" x14ac:dyDescent="0.25">
      <c r="A9" s="28">
        <v>0.04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K21" sqref="K21"/>
    </sheetView>
  </sheetViews>
  <sheetFormatPr defaultRowHeight="15" x14ac:dyDescent="0.25"/>
  <sheetData>
    <row r="1" spans="1:8" x14ac:dyDescent="0.25">
      <c r="A1" s="30" t="s">
        <v>109</v>
      </c>
      <c r="B1" s="31"/>
      <c r="C1" s="31"/>
      <c r="D1" s="31"/>
      <c r="E1" s="31"/>
      <c r="F1" s="31"/>
      <c r="G1" s="31"/>
      <c r="H1" s="32"/>
    </row>
    <row r="2" spans="1:8" x14ac:dyDescent="0.25">
      <c r="A2" s="18"/>
      <c r="B2" s="33" t="s">
        <v>110</v>
      </c>
      <c r="C2" s="33" t="s">
        <v>111</v>
      </c>
      <c r="D2" s="33" t="s">
        <v>112</v>
      </c>
      <c r="E2" s="33" t="s">
        <v>113</v>
      </c>
      <c r="F2" s="33" t="s">
        <v>114</v>
      </c>
      <c r="G2" s="33" t="s">
        <v>115</v>
      </c>
      <c r="H2" s="33" t="s">
        <v>116</v>
      </c>
    </row>
    <row r="3" spans="1:8" x14ac:dyDescent="0.25">
      <c r="A3" s="33" t="s">
        <v>117</v>
      </c>
      <c r="B3" s="34">
        <v>0.19</v>
      </c>
      <c r="C3" s="34">
        <v>0.05</v>
      </c>
      <c r="D3" s="34">
        <v>0.1</v>
      </c>
      <c r="E3" s="34">
        <v>0.2</v>
      </c>
      <c r="F3" s="34">
        <v>0.3</v>
      </c>
      <c r="G3" s="34">
        <v>0.4</v>
      </c>
      <c r="H3" s="34">
        <v>0.39</v>
      </c>
    </row>
    <row r="4" spans="1:8" x14ac:dyDescent="0.25">
      <c r="A4" s="33" t="s">
        <v>118</v>
      </c>
      <c r="B4" s="34">
        <v>0.8</v>
      </c>
      <c r="C4" s="34">
        <v>0.9</v>
      </c>
      <c r="D4" s="34">
        <v>0.4</v>
      </c>
      <c r="E4" s="34">
        <v>0.3</v>
      </c>
      <c r="F4" s="34">
        <v>0.1</v>
      </c>
      <c r="G4" s="34">
        <v>0.1</v>
      </c>
      <c r="H4" s="34">
        <v>0.1</v>
      </c>
    </row>
    <row r="5" spans="1:8" x14ac:dyDescent="0.25">
      <c r="A5" s="33" t="s">
        <v>119</v>
      </c>
      <c r="B5" s="34">
        <v>0.01</v>
      </c>
      <c r="C5" s="34">
        <v>0.05</v>
      </c>
      <c r="D5" s="34">
        <v>0.5</v>
      </c>
      <c r="E5" s="34">
        <v>0.5</v>
      </c>
      <c r="F5" s="34">
        <v>0.6</v>
      </c>
      <c r="G5" s="34">
        <v>0.5</v>
      </c>
      <c r="H5" s="34">
        <v>0.51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2"/>
  <sheetViews>
    <sheetView tabSelected="1" workbookViewId="0">
      <selection activeCell="G2" sqref="G2"/>
    </sheetView>
  </sheetViews>
  <sheetFormatPr defaultRowHeight="15" x14ac:dyDescent="0.25"/>
  <cols>
    <col min="1" max="1" width="11.85546875" customWidth="1"/>
    <col min="2" max="2" width="20.140625" customWidth="1"/>
    <col min="3" max="4" width="11.85546875" customWidth="1"/>
    <col min="5" max="5" width="20.140625" customWidth="1"/>
    <col min="7" max="7" width="11.85546875" bestFit="1" customWidth="1"/>
  </cols>
  <sheetData>
    <row r="1" spans="1:7" x14ac:dyDescent="0.25">
      <c r="A1" s="10" t="s">
        <v>36</v>
      </c>
      <c r="B1" s="10" t="s">
        <v>37</v>
      </c>
      <c r="C1" s="10" t="s">
        <v>38</v>
      </c>
      <c r="D1" s="10" t="s">
        <v>3</v>
      </c>
      <c r="E1" s="10" t="s">
        <v>39</v>
      </c>
      <c r="G1" t="s">
        <v>45</v>
      </c>
    </row>
    <row r="2" spans="1:7" x14ac:dyDescent="0.25">
      <c r="A2" s="11">
        <v>45658</v>
      </c>
      <c r="B2" s="12">
        <v>6449</v>
      </c>
      <c r="C2" s="13">
        <v>18.559999999999999</v>
      </c>
      <c r="D2" s="13">
        <v>92.79</v>
      </c>
      <c r="E2" s="14" t="s">
        <v>40</v>
      </c>
      <c r="G2">
        <f>COUNTA(C:C)-1</f>
        <v>135</v>
      </c>
    </row>
    <row r="3" spans="1:7" x14ac:dyDescent="0.25">
      <c r="A3" s="11">
        <v>45658.2</v>
      </c>
      <c r="B3" s="12">
        <v>4281</v>
      </c>
      <c r="C3" s="13">
        <v>3.73</v>
      </c>
      <c r="D3" s="13">
        <v>18.649999999999999</v>
      </c>
      <c r="E3" s="14" t="s">
        <v>41</v>
      </c>
    </row>
    <row r="4" spans="1:7" x14ac:dyDescent="0.25">
      <c r="A4" s="11">
        <v>45658.399999999994</v>
      </c>
      <c r="B4" s="12">
        <v>1608</v>
      </c>
      <c r="C4" s="13">
        <v>8.32</v>
      </c>
      <c r="D4" s="13">
        <v>41.6</v>
      </c>
      <c r="E4" s="14" t="s">
        <v>42</v>
      </c>
    </row>
    <row r="5" spans="1:7" x14ac:dyDescent="0.25">
      <c r="A5" s="11">
        <v>45658.599999999991</v>
      </c>
      <c r="B5" s="12">
        <v>6518</v>
      </c>
      <c r="C5" s="13">
        <v>8.6199999999999992</v>
      </c>
      <c r="D5" s="13">
        <v>43.09</v>
      </c>
      <c r="E5" s="14" t="s">
        <v>41</v>
      </c>
    </row>
    <row r="6" spans="1:7" x14ac:dyDescent="0.25">
      <c r="A6" s="11">
        <v>45658.799999999988</v>
      </c>
      <c r="B6" s="12">
        <v>9869</v>
      </c>
      <c r="C6" s="13">
        <v>15.78</v>
      </c>
      <c r="D6" s="13">
        <v>78.900000000000006</v>
      </c>
      <c r="E6" s="14" t="s">
        <v>41</v>
      </c>
    </row>
    <row r="7" spans="1:7" x14ac:dyDescent="0.25">
      <c r="A7" s="11">
        <v>45658.999999999985</v>
      </c>
      <c r="B7" s="12">
        <v>1232</v>
      </c>
      <c r="C7" s="13">
        <v>16.66</v>
      </c>
      <c r="D7" s="13">
        <v>83.28</v>
      </c>
      <c r="E7" s="14" t="s">
        <v>40</v>
      </c>
    </row>
    <row r="8" spans="1:7" x14ac:dyDescent="0.25">
      <c r="A8" s="11">
        <v>45659.199999999983</v>
      </c>
      <c r="B8" s="12">
        <v>9236</v>
      </c>
      <c r="C8" s="13">
        <v>19.13</v>
      </c>
      <c r="D8" s="13">
        <v>95.64</v>
      </c>
      <c r="E8" s="14" t="s">
        <v>40</v>
      </c>
    </row>
    <row r="9" spans="1:7" x14ac:dyDescent="0.25">
      <c r="A9" s="11">
        <v>45659.39999999998</v>
      </c>
      <c r="B9" s="12">
        <v>8651</v>
      </c>
      <c r="C9" s="13">
        <v>9.02</v>
      </c>
      <c r="D9" s="13">
        <v>45.08</v>
      </c>
      <c r="E9" s="14" t="s">
        <v>42</v>
      </c>
    </row>
    <row r="10" spans="1:7" x14ac:dyDescent="0.25">
      <c r="A10" s="11">
        <v>45659.599999999977</v>
      </c>
      <c r="B10" s="12">
        <v>4610</v>
      </c>
      <c r="C10" s="13">
        <v>7.8</v>
      </c>
      <c r="D10" s="13">
        <v>38.979999999999997</v>
      </c>
      <c r="E10" s="14" t="s">
        <v>41</v>
      </c>
    </row>
    <row r="11" spans="1:7" x14ac:dyDescent="0.25">
      <c r="A11" s="11">
        <v>45659.799999999974</v>
      </c>
      <c r="B11" s="12">
        <v>1587</v>
      </c>
      <c r="C11" s="13">
        <v>2.4</v>
      </c>
      <c r="D11" s="13">
        <v>11.99</v>
      </c>
      <c r="E11" s="14" t="s">
        <v>40</v>
      </c>
    </row>
    <row r="12" spans="1:7" x14ac:dyDescent="0.25">
      <c r="A12" s="11">
        <v>45659.999999999971</v>
      </c>
      <c r="B12" s="12">
        <v>5299</v>
      </c>
      <c r="C12" s="13">
        <v>18.72</v>
      </c>
      <c r="D12" s="13">
        <v>93.6</v>
      </c>
      <c r="E12" s="14" t="s">
        <v>41</v>
      </c>
    </row>
    <row r="13" spans="1:7" x14ac:dyDescent="0.25">
      <c r="A13" s="11">
        <v>45660.199999999968</v>
      </c>
      <c r="B13" s="12">
        <v>2281</v>
      </c>
      <c r="C13" s="13">
        <v>14.77</v>
      </c>
      <c r="D13" s="13">
        <v>73.87</v>
      </c>
      <c r="E13" s="14" t="s">
        <v>40</v>
      </c>
    </row>
    <row r="14" spans="1:7" x14ac:dyDescent="0.25">
      <c r="A14" s="11">
        <v>45660.399999999965</v>
      </c>
      <c r="B14" s="12">
        <v>9622</v>
      </c>
      <c r="C14" s="13">
        <v>9.51</v>
      </c>
      <c r="D14" s="13">
        <v>47.55</v>
      </c>
      <c r="E14" s="14" t="s">
        <v>42</v>
      </c>
    </row>
    <row r="15" spans="1:7" x14ac:dyDescent="0.25">
      <c r="A15" s="11">
        <v>45660.599999999962</v>
      </c>
      <c r="B15" s="12">
        <v>2775</v>
      </c>
      <c r="C15" s="13">
        <v>16.86</v>
      </c>
      <c r="D15" s="13">
        <v>84.32</v>
      </c>
      <c r="E15" s="14" t="s">
        <v>42</v>
      </c>
    </row>
    <row r="16" spans="1:7" x14ac:dyDescent="0.25">
      <c r="A16" s="11">
        <v>45660.799999999959</v>
      </c>
      <c r="B16" s="12">
        <v>2623</v>
      </c>
      <c r="C16" s="13">
        <v>7.91</v>
      </c>
      <c r="D16" s="13">
        <v>39.56</v>
      </c>
      <c r="E16" s="14" t="s">
        <v>40</v>
      </c>
    </row>
    <row r="17" spans="1:5" x14ac:dyDescent="0.25">
      <c r="A17" s="11">
        <v>45660.999999999956</v>
      </c>
      <c r="B17" s="12">
        <v>9212</v>
      </c>
      <c r="C17" s="13">
        <v>15.42</v>
      </c>
      <c r="D17" s="13">
        <v>77.09</v>
      </c>
      <c r="E17" s="14" t="s">
        <v>42</v>
      </c>
    </row>
    <row r="18" spans="1:5" x14ac:dyDescent="0.25">
      <c r="A18" s="11">
        <v>45661.199999999953</v>
      </c>
      <c r="B18" s="12">
        <v>8849</v>
      </c>
      <c r="C18" s="13">
        <v>16.03</v>
      </c>
      <c r="D18" s="13">
        <v>80.16</v>
      </c>
      <c r="E18" s="14" t="s">
        <v>41</v>
      </c>
    </row>
    <row r="19" spans="1:5" x14ac:dyDescent="0.25">
      <c r="A19" s="11">
        <v>45661.399999999951</v>
      </c>
      <c r="B19" s="12">
        <v>1219</v>
      </c>
      <c r="C19" s="13">
        <v>10.96</v>
      </c>
      <c r="D19" s="13">
        <v>54.79</v>
      </c>
      <c r="E19" s="14" t="s">
        <v>40</v>
      </c>
    </row>
    <row r="20" spans="1:5" x14ac:dyDescent="0.25">
      <c r="A20" s="11">
        <v>45661.599999999948</v>
      </c>
      <c r="B20" s="12">
        <v>7577</v>
      </c>
      <c r="C20" s="13">
        <v>2.91</v>
      </c>
      <c r="D20" s="13">
        <v>14.54</v>
      </c>
      <c r="E20" s="14" t="s">
        <v>40</v>
      </c>
    </row>
    <row r="21" spans="1:5" x14ac:dyDescent="0.25">
      <c r="A21" s="11">
        <v>45661.799999999945</v>
      </c>
      <c r="B21" s="12">
        <v>6356</v>
      </c>
      <c r="C21" s="13">
        <v>8.3800000000000008</v>
      </c>
      <c r="D21" s="13">
        <v>41.92</v>
      </c>
      <c r="E21" s="14" t="s">
        <v>42</v>
      </c>
    </row>
    <row r="22" spans="1:5" x14ac:dyDescent="0.25">
      <c r="A22" s="11">
        <v>45661.999999999942</v>
      </c>
      <c r="B22" s="12">
        <v>6308</v>
      </c>
      <c r="C22" s="13">
        <v>3.99</v>
      </c>
      <c r="D22" s="13">
        <v>19.96</v>
      </c>
      <c r="E22" s="14" t="s">
        <v>40</v>
      </c>
    </row>
    <row r="23" spans="1:5" x14ac:dyDescent="0.25">
      <c r="A23" s="11">
        <v>45662.199999999939</v>
      </c>
      <c r="B23" s="12">
        <v>9439</v>
      </c>
      <c r="C23" s="13">
        <v>5.61</v>
      </c>
      <c r="D23" s="13">
        <v>28.06</v>
      </c>
      <c r="E23" s="14" t="s">
        <v>40</v>
      </c>
    </row>
    <row r="24" spans="1:5" x14ac:dyDescent="0.25">
      <c r="A24" s="11">
        <v>45662.399999999936</v>
      </c>
      <c r="B24" s="12">
        <v>3957</v>
      </c>
      <c r="C24" s="13">
        <v>12.62</v>
      </c>
      <c r="D24" s="13">
        <v>63.1</v>
      </c>
      <c r="E24" s="14" t="s">
        <v>41</v>
      </c>
    </row>
    <row r="25" spans="1:5" x14ac:dyDescent="0.25">
      <c r="A25" s="11">
        <v>45662.599999999933</v>
      </c>
      <c r="B25" s="12">
        <v>7824</v>
      </c>
      <c r="C25" s="13">
        <v>8.2899999999999991</v>
      </c>
      <c r="D25" s="13">
        <v>41.47</v>
      </c>
      <c r="E25" s="14" t="s">
        <v>41</v>
      </c>
    </row>
    <row r="26" spans="1:5" x14ac:dyDescent="0.25">
      <c r="A26" s="11">
        <v>45662.79999999993</v>
      </c>
      <c r="B26" s="12">
        <v>4846</v>
      </c>
      <c r="C26" s="13">
        <v>17.82</v>
      </c>
      <c r="D26" s="13">
        <v>89.1</v>
      </c>
      <c r="E26" s="14" t="s">
        <v>40</v>
      </c>
    </row>
    <row r="27" spans="1:5" x14ac:dyDescent="0.25">
      <c r="A27" s="11">
        <v>45662.999999999927</v>
      </c>
      <c r="B27" s="12">
        <v>8555</v>
      </c>
      <c r="C27" s="13">
        <v>9.51</v>
      </c>
      <c r="D27" s="13">
        <v>47.53</v>
      </c>
      <c r="E27" s="14" t="s">
        <v>40</v>
      </c>
    </row>
    <row r="28" spans="1:5" x14ac:dyDescent="0.25">
      <c r="A28" s="11">
        <v>45663.199999999924</v>
      </c>
      <c r="B28" s="12">
        <v>1353</v>
      </c>
      <c r="C28" s="13">
        <v>3.17</v>
      </c>
      <c r="D28" s="13">
        <v>15.84</v>
      </c>
      <c r="E28" s="14" t="s">
        <v>40</v>
      </c>
    </row>
    <row r="29" spans="1:5" x14ac:dyDescent="0.25">
      <c r="A29" s="11">
        <v>45663.399999999921</v>
      </c>
      <c r="B29" s="12">
        <v>5451</v>
      </c>
      <c r="C29" s="13">
        <v>5.84</v>
      </c>
      <c r="D29" s="13">
        <v>29.22</v>
      </c>
      <c r="E29" s="14" t="s">
        <v>40</v>
      </c>
    </row>
    <row r="30" spans="1:5" x14ac:dyDescent="0.25">
      <c r="A30" s="11">
        <v>45663.599999999919</v>
      </c>
      <c r="B30" s="12">
        <v>5366</v>
      </c>
      <c r="C30" s="13">
        <v>10.65</v>
      </c>
      <c r="D30" s="13">
        <v>53.26</v>
      </c>
      <c r="E30" s="14" t="s">
        <v>40</v>
      </c>
    </row>
    <row r="31" spans="1:5" x14ac:dyDescent="0.25">
      <c r="A31" s="11">
        <v>45663.799999999916</v>
      </c>
      <c r="B31" s="12">
        <v>1113</v>
      </c>
      <c r="C31" s="13">
        <v>6.3</v>
      </c>
      <c r="D31" s="13">
        <v>31.5</v>
      </c>
      <c r="E31" s="14" t="s">
        <v>40</v>
      </c>
    </row>
    <row r="32" spans="1:5" x14ac:dyDescent="0.25">
      <c r="A32" s="11">
        <v>45663.999999999913</v>
      </c>
      <c r="B32" s="12">
        <v>7720</v>
      </c>
      <c r="C32" s="13">
        <v>15.16</v>
      </c>
      <c r="D32" s="13">
        <v>75.819999999999993</v>
      </c>
      <c r="E32" s="14" t="s">
        <v>42</v>
      </c>
    </row>
    <row r="33" spans="1:5" x14ac:dyDescent="0.25">
      <c r="A33" s="11">
        <v>45664.19999999991</v>
      </c>
      <c r="B33" s="12">
        <v>1137</v>
      </c>
      <c r="C33" s="13">
        <v>3.59</v>
      </c>
      <c r="D33" s="13">
        <v>17.95</v>
      </c>
      <c r="E33" s="14" t="s">
        <v>42</v>
      </c>
    </row>
    <row r="34" spans="1:5" x14ac:dyDescent="0.25">
      <c r="A34" s="11">
        <v>45664.399999999907</v>
      </c>
      <c r="B34" s="12">
        <v>6481</v>
      </c>
      <c r="C34" s="13">
        <v>18.170000000000002</v>
      </c>
      <c r="D34" s="13">
        <v>90.83</v>
      </c>
      <c r="E34" s="14" t="s">
        <v>41</v>
      </c>
    </row>
    <row r="35" spans="1:5" x14ac:dyDescent="0.25">
      <c r="A35" s="11">
        <v>45664.599999999904</v>
      </c>
      <c r="B35" s="12">
        <v>1173</v>
      </c>
      <c r="C35" s="13">
        <v>3.26</v>
      </c>
      <c r="D35" s="13">
        <v>16.309999999999999</v>
      </c>
      <c r="E35" s="14" t="s">
        <v>40</v>
      </c>
    </row>
    <row r="36" spans="1:5" x14ac:dyDescent="0.25">
      <c r="A36" s="11">
        <v>45664.799999999901</v>
      </c>
      <c r="B36" s="12">
        <v>9406</v>
      </c>
      <c r="C36" s="13">
        <v>4.2699999999999996</v>
      </c>
      <c r="D36" s="13">
        <v>21.37</v>
      </c>
      <c r="E36" s="14" t="s">
        <v>41</v>
      </c>
    </row>
    <row r="37" spans="1:5" x14ac:dyDescent="0.25">
      <c r="A37" s="11">
        <v>45664.999999999898</v>
      </c>
      <c r="B37" s="12">
        <v>5604</v>
      </c>
      <c r="C37" s="13">
        <v>18.03</v>
      </c>
      <c r="D37" s="13">
        <v>90.13</v>
      </c>
      <c r="E37" s="14" t="s">
        <v>40</v>
      </c>
    </row>
    <row r="38" spans="1:5" x14ac:dyDescent="0.25">
      <c r="A38" s="11">
        <v>45665.199999999895</v>
      </c>
      <c r="B38" s="12">
        <v>6177</v>
      </c>
      <c r="C38" s="13">
        <v>19.420000000000002</v>
      </c>
      <c r="D38" s="13">
        <v>97.09</v>
      </c>
      <c r="E38" s="14" t="s">
        <v>41</v>
      </c>
    </row>
    <row r="39" spans="1:5" x14ac:dyDescent="0.25">
      <c r="A39" s="11">
        <v>45665.399999999892</v>
      </c>
      <c r="B39" s="12">
        <v>9721</v>
      </c>
      <c r="C39" s="13">
        <v>3.7</v>
      </c>
      <c r="D39" s="13">
        <v>18.48</v>
      </c>
      <c r="E39" s="14" t="s">
        <v>41</v>
      </c>
    </row>
    <row r="40" spans="1:5" x14ac:dyDescent="0.25">
      <c r="A40" s="11">
        <v>45665.599999999889</v>
      </c>
      <c r="B40" s="12">
        <v>7109</v>
      </c>
      <c r="C40" s="13">
        <v>10.45</v>
      </c>
      <c r="D40" s="13">
        <v>52.23</v>
      </c>
      <c r="E40" s="14" t="s">
        <v>41</v>
      </c>
    </row>
    <row r="41" spans="1:5" x14ac:dyDescent="0.25">
      <c r="A41" s="11">
        <v>45665.799999999886</v>
      </c>
      <c r="B41" s="12">
        <v>8245</v>
      </c>
      <c r="C41" s="13">
        <v>18.82</v>
      </c>
      <c r="D41" s="13">
        <v>94.11</v>
      </c>
      <c r="E41" s="14" t="s">
        <v>40</v>
      </c>
    </row>
    <row r="42" spans="1:5" x14ac:dyDescent="0.25">
      <c r="A42" s="11">
        <v>45665.999999999884</v>
      </c>
      <c r="B42" s="12">
        <v>9052</v>
      </c>
      <c r="C42" s="13">
        <v>16.8</v>
      </c>
      <c r="D42" s="13">
        <v>84</v>
      </c>
      <c r="E42" s="14" t="s">
        <v>40</v>
      </c>
    </row>
    <row r="43" spans="1:5" x14ac:dyDescent="0.25">
      <c r="A43" s="11">
        <v>45666.199999999881</v>
      </c>
      <c r="B43" s="12">
        <v>2784</v>
      </c>
      <c r="C43" s="13">
        <v>17.649999999999999</v>
      </c>
      <c r="D43" s="13">
        <v>88.24</v>
      </c>
      <c r="E43" s="14" t="s">
        <v>40</v>
      </c>
    </row>
    <row r="44" spans="1:5" x14ac:dyDescent="0.25">
      <c r="A44" s="11">
        <v>45666.399999999878</v>
      </c>
      <c r="B44" s="12">
        <v>1114</v>
      </c>
      <c r="C44" s="13">
        <v>8.15</v>
      </c>
      <c r="D44" s="13">
        <v>40.76</v>
      </c>
      <c r="E44" s="14" t="s">
        <v>41</v>
      </c>
    </row>
    <row r="45" spans="1:5" x14ac:dyDescent="0.25">
      <c r="A45" s="11">
        <v>45666.599999999875</v>
      </c>
      <c r="B45" s="12">
        <v>3933</v>
      </c>
      <c r="C45" s="13">
        <v>11.33</v>
      </c>
      <c r="D45" s="13">
        <v>56.66</v>
      </c>
      <c r="E45" s="14" t="s">
        <v>41</v>
      </c>
    </row>
    <row r="46" spans="1:5" x14ac:dyDescent="0.25">
      <c r="A46" s="11">
        <v>45666.799999999872</v>
      </c>
      <c r="B46" s="12">
        <v>2224</v>
      </c>
      <c r="C46" s="13">
        <v>13.49</v>
      </c>
      <c r="D46" s="13">
        <v>67.47</v>
      </c>
      <c r="E46" s="14" t="s">
        <v>41</v>
      </c>
    </row>
    <row r="47" spans="1:5" x14ac:dyDescent="0.25">
      <c r="A47" s="11">
        <v>45666.999999999869</v>
      </c>
      <c r="B47" s="12">
        <v>4443</v>
      </c>
      <c r="C47" s="13">
        <v>4.57</v>
      </c>
      <c r="D47" s="13">
        <v>22.85</v>
      </c>
      <c r="E47" s="14" t="s">
        <v>40</v>
      </c>
    </row>
    <row r="48" spans="1:5" x14ac:dyDescent="0.25">
      <c r="A48" s="11">
        <v>45667.199999999866</v>
      </c>
      <c r="B48" s="12">
        <v>7758</v>
      </c>
      <c r="C48" s="13">
        <v>15.32</v>
      </c>
      <c r="D48" s="13">
        <v>76.59</v>
      </c>
      <c r="E48" s="14" t="s">
        <v>42</v>
      </c>
    </row>
    <row r="49" spans="1:5" x14ac:dyDescent="0.25">
      <c r="A49" s="11">
        <v>45667.399999999863</v>
      </c>
      <c r="B49" s="12">
        <v>1887</v>
      </c>
      <c r="C49" s="13">
        <v>16.690000000000001</v>
      </c>
      <c r="D49" s="13">
        <v>83.45</v>
      </c>
      <c r="E49" s="14" t="s">
        <v>42</v>
      </c>
    </row>
    <row r="50" spans="1:5" x14ac:dyDescent="0.25">
      <c r="A50" s="11">
        <v>45667.59999999986</v>
      </c>
      <c r="B50" s="12">
        <v>7489</v>
      </c>
      <c r="C50" s="13">
        <v>13.05</v>
      </c>
      <c r="D50" s="13">
        <v>65.23</v>
      </c>
      <c r="E50" s="14" t="s">
        <v>42</v>
      </c>
    </row>
    <row r="51" spans="1:5" x14ac:dyDescent="0.25">
      <c r="A51" s="11">
        <v>45667.799999999857</v>
      </c>
      <c r="B51" s="12">
        <v>8962</v>
      </c>
      <c r="C51" s="13">
        <v>16.14</v>
      </c>
      <c r="D51" s="13">
        <v>80.680000000000007</v>
      </c>
      <c r="E51" s="14" t="s">
        <v>41</v>
      </c>
    </row>
    <row r="52" spans="1:5" x14ac:dyDescent="0.25">
      <c r="A52" s="11">
        <v>45667.999999999854</v>
      </c>
      <c r="B52" s="12">
        <v>4845</v>
      </c>
      <c r="C52" s="13">
        <v>8.02</v>
      </c>
      <c r="D52" s="13">
        <v>40.1</v>
      </c>
      <c r="E52" s="14" t="s">
        <v>40</v>
      </c>
    </row>
    <row r="53" spans="1:5" x14ac:dyDescent="0.25">
      <c r="A53" s="11">
        <v>45668.199999999852</v>
      </c>
      <c r="B53" s="12">
        <v>7663</v>
      </c>
      <c r="C53" s="13">
        <v>15.59</v>
      </c>
      <c r="D53" s="13">
        <v>77.94</v>
      </c>
      <c r="E53" s="14" t="s">
        <v>40</v>
      </c>
    </row>
    <row r="54" spans="1:5" x14ac:dyDescent="0.25">
      <c r="A54" s="11">
        <v>45668.399999999849</v>
      </c>
      <c r="B54" s="12">
        <v>7911</v>
      </c>
      <c r="C54" s="13">
        <v>3.74</v>
      </c>
      <c r="D54" s="13">
        <v>18.72</v>
      </c>
      <c r="E54" s="14" t="s">
        <v>41</v>
      </c>
    </row>
    <row r="55" spans="1:5" x14ac:dyDescent="0.25">
      <c r="A55" s="11">
        <v>45668.599999999846</v>
      </c>
      <c r="B55" s="12">
        <v>6937</v>
      </c>
      <c r="C55" s="13">
        <v>15.58</v>
      </c>
      <c r="D55" s="13">
        <v>77.900000000000006</v>
      </c>
      <c r="E55" s="14" t="s">
        <v>40</v>
      </c>
    </row>
    <row r="56" spans="1:5" x14ac:dyDescent="0.25">
      <c r="A56" s="11">
        <v>45668.799999999843</v>
      </c>
      <c r="B56" s="12">
        <v>3775</v>
      </c>
      <c r="C56" s="13">
        <v>6.36</v>
      </c>
      <c r="D56" s="13">
        <v>31.78</v>
      </c>
      <c r="E56" s="14" t="s">
        <v>42</v>
      </c>
    </row>
    <row r="57" spans="1:5" x14ac:dyDescent="0.25">
      <c r="A57" s="11">
        <v>45668.99999999984</v>
      </c>
      <c r="B57" s="12">
        <v>3385</v>
      </c>
      <c r="C57" s="13">
        <v>19.89</v>
      </c>
      <c r="D57" s="13">
        <v>99.45</v>
      </c>
      <c r="E57" s="14" t="s">
        <v>40</v>
      </c>
    </row>
    <row r="58" spans="1:5" x14ac:dyDescent="0.25">
      <c r="A58" s="11">
        <v>45669.199999999837</v>
      </c>
      <c r="B58" s="12">
        <v>7035</v>
      </c>
      <c r="C58" s="13">
        <v>17.78</v>
      </c>
      <c r="D58" s="13">
        <v>88.91</v>
      </c>
      <c r="E58" s="14" t="s">
        <v>40</v>
      </c>
    </row>
    <row r="59" spans="1:5" x14ac:dyDescent="0.25">
      <c r="A59" s="11">
        <v>45669.399999999834</v>
      </c>
      <c r="B59" s="12">
        <v>4669</v>
      </c>
      <c r="C59" s="13">
        <v>6.01</v>
      </c>
      <c r="D59" s="13">
        <v>30.04</v>
      </c>
      <c r="E59" s="14" t="s">
        <v>40</v>
      </c>
    </row>
    <row r="60" spans="1:5" x14ac:dyDescent="0.25">
      <c r="A60" s="11">
        <v>45669.599999999831</v>
      </c>
      <c r="B60" s="12">
        <v>6658</v>
      </c>
      <c r="C60" s="13">
        <v>12.02</v>
      </c>
      <c r="D60" s="13">
        <v>60.1</v>
      </c>
      <c r="E60" s="14" t="s">
        <v>40</v>
      </c>
    </row>
    <row r="61" spans="1:5" x14ac:dyDescent="0.25">
      <c r="A61" s="11">
        <v>45669.799999999828</v>
      </c>
      <c r="B61" s="12">
        <v>1182</v>
      </c>
      <c r="C61" s="13">
        <v>7.69</v>
      </c>
      <c r="D61" s="13">
        <v>38.450000000000003</v>
      </c>
      <c r="E61" s="14" t="s">
        <v>40</v>
      </c>
    </row>
    <row r="62" spans="1:5" x14ac:dyDescent="0.25">
      <c r="A62" s="11">
        <v>45669.999999999825</v>
      </c>
      <c r="B62" s="12">
        <v>8682</v>
      </c>
      <c r="C62" s="13">
        <v>7.78</v>
      </c>
      <c r="D62" s="13">
        <v>38.880000000000003</v>
      </c>
      <c r="E62" s="14" t="s">
        <v>41</v>
      </c>
    </row>
    <row r="63" spans="1:5" x14ac:dyDescent="0.25">
      <c r="A63" s="11">
        <v>45670.199999999822</v>
      </c>
      <c r="B63" s="12">
        <v>6739</v>
      </c>
      <c r="C63" s="13">
        <v>7.04</v>
      </c>
      <c r="D63" s="13">
        <v>35.22</v>
      </c>
      <c r="E63" s="14" t="s">
        <v>42</v>
      </c>
    </row>
    <row r="64" spans="1:5" x14ac:dyDescent="0.25">
      <c r="A64" s="11">
        <v>45670.39999999982</v>
      </c>
      <c r="B64" s="12">
        <v>6743</v>
      </c>
      <c r="C64" s="13">
        <v>4.09</v>
      </c>
      <c r="D64" s="13">
        <v>20.46</v>
      </c>
      <c r="E64" s="14" t="s">
        <v>41</v>
      </c>
    </row>
    <row r="65" spans="1:5" x14ac:dyDescent="0.25">
      <c r="A65" s="11">
        <v>45670.599999999817</v>
      </c>
      <c r="B65" s="12">
        <v>9832</v>
      </c>
      <c r="C65" s="13">
        <v>15.84</v>
      </c>
      <c r="D65" s="13">
        <v>79.2</v>
      </c>
      <c r="E65" s="14" t="s">
        <v>40</v>
      </c>
    </row>
    <row r="66" spans="1:5" x14ac:dyDescent="0.25">
      <c r="A66" s="11">
        <v>45670.799999999814</v>
      </c>
      <c r="B66" s="12">
        <v>4175</v>
      </c>
      <c r="C66" s="13">
        <v>16.739999999999998</v>
      </c>
      <c r="D66" s="13">
        <v>83.7</v>
      </c>
      <c r="E66" s="14" t="s">
        <v>41</v>
      </c>
    </row>
    <row r="67" spans="1:5" x14ac:dyDescent="0.25">
      <c r="A67" s="11">
        <v>45670.999999999811</v>
      </c>
      <c r="B67" s="12">
        <v>3848</v>
      </c>
      <c r="C67" s="13">
        <v>7.44</v>
      </c>
      <c r="D67" s="13">
        <v>37.19</v>
      </c>
      <c r="E67" s="14" t="s">
        <v>40</v>
      </c>
    </row>
    <row r="68" spans="1:5" x14ac:dyDescent="0.25">
      <c r="A68" s="11">
        <v>45671.199999999808</v>
      </c>
      <c r="B68" s="12">
        <v>1538</v>
      </c>
      <c r="C68" s="13">
        <v>16.45</v>
      </c>
      <c r="D68" s="13">
        <v>82.27</v>
      </c>
      <c r="E68" s="14" t="s">
        <v>41</v>
      </c>
    </row>
    <row r="69" spans="1:5" x14ac:dyDescent="0.25">
      <c r="A69" s="11">
        <v>45671.399999999805</v>
      </c>
      <c r="B69" s="12">
        <v>4525</v>
      </c>
      <c r="C69" s="13">
        <v>14.72</v>
      </c>
      <c r="D69" s="13">
        <v>73.62</v>
      </c>
      <c r="E69" s="14" t="s">
        <v>40</v>
      </c>
    </row>
    <row r="70" spans="1:5" x14ac:dyDescent="0.25">
      <c r="A70" s="11">
        <v>45671.599999999802</v>
      </c>
      <c r="B70" s="12">
        <v>5226</v>
      </c>
      <c r="C70" s="13">
        <v>10.99</v>
      </c>
      <c r="D70" s="13">
        <v>54.93</v>
      </c>
      <c r="E70" s="14" t="s">
        <v>42</v>
      </c>
    </row>
    <row r="71" spans="1:5" x14ac:dyDescent="0.25">
      <c r="A71" s="11">
        <v>45671.799999999799</v>
      </c>
      <c r="B71" s="12">
        <v>7225</v>
      </c>
      <c r="C71" s="13">
        <v>17.829999999999998</v>
      </c>
      <c r="D71" s="13">
        <v>89.15</v>
      </c>
      <c r="E71" s="14" t="s">
        <v>42</v>
      </c>
    </row>
    <row r="72" spans="1:5" x14ac:dyDescent="0.25">
      <c r="A72" s="11">
        <v>45671.999999999796</v>
      </c>
      <c r="B72" s="12">
        <v>8965</v>
      </c>
      <c r="C72" s="13">
        <v>11.05</v>
      </c>
      <c r="D72" s="13">
        <v>55.23</v>
      </c>
      <c r="E72" s="14" t="s">
        <v>41</v>
      </c>
    </row>
    <row r="73" spans="1:5" x14ac:dyDescent="0.25">
      <c r="A73" s="11">
        <v>45672.199999999793</v>
      </c>
      <c r="B73" s="12">
        <v>1145</v>
      </c>
      <c r="C73" s="13">
        <v>13.81</v>
      </c>
      <c r="D73" s="13">
        <v>69.069999999999993</v>
      </c>
      <c r="E73" s="14" t="s">
        <v>41</v>
      </c>
    </row>
    <row r="74" spans="1:5" x14ac:dyDescent="0.25">
      <c r="A74" s="11">
        <v>45672.39999999979</v>
      </c>
      <c r="B74" s="12">
        <v>3254</v>
      </c>
      <c r="C74" s="13">
        <v>13.48</v>
      </c>
      <c r="D74" s="13">
        <v>67.38</v>
      </c>
      <c r="E74" s="14" t="s">
        <v>41</v>
      </c>
    </row>
    <row r="75" spans="1:5" x14ac:dyDescent="0.25">
      <c r="A75" s="11">
        <v>45672.599999999788</v>
      </c>
      <c r="B75" s="12">
        <v>2960</v>
      </c>
      <c r="C75" s="13">
        <v>7.91</v>
      </c>
      <c r="D75" s="13">
        <v>39.54</v>
      </c>
      <c r="E75" s="14" t="s">
        <v>41</v>
      </c>
    </row>
    <row r="76" spans="1:5" x14ac:dyDescent="0.25">
      <c r="A76" s="11">
        <v>45672.799999999785</v>
      </c>
      <c r="B76" s="12">
        <v>3866</v>
      </c>
      <c r="C76" s="13">
        <v>11.15</v>
      </c>
      <c r="D76" s="13">
        <v>55.75</v>
      </c>
      <c r="E76" s="14" t="s">
        <v>42</v>
      </c>
    </row>
    <row r="77" spans="1:5" x14ac:dyDescent="0.25">
      <c r="A77" s="11">
        <v>45672.999999999782</v>
      </c>
      <c r="B77" s="12">
        <v>1882</v>
      </c>
      <c r="C77" s="13">
        <v>5.5</v>
      </c>
      <c r="D77" s="13">
        <v>27.48</v>
      </c>
      <c r="E77" s="14" t="s">
        <v>40</v>
      </c>
    </row>
    <row r="78" spans="1:5" x14ac:dyDescent="0.25">
      <c r="A78" s="11">
        <v>45673.199999999779</v>
      </c>
      <c r="B78" s="12">
        <v>4735</v>
      </c>
      <c r="C78" s="13">
        <v>15.56</v>
      </c>
      <c r="D78" s="13">
        <v>77.81</v>
      </c>
      <c r="E78" s="14" t="s">
        <v>40</v>
      </c>
    </row>
    <row r="79" spans="1:5" x14ac:dyDescent="0.25">
      <c r="A79" s="11">
        <v>45673.399999999776</v>
      </c>
      <c r="B79" s="12">
        <v>2347</v>
      </c>
      <c r="C79" s="13">
        <v>12.14</v>
      </c>
      <c r="D79" s="13">
        <v>60.68</v>
      </c>
      <c r="E79" s="14" t="s">
        <v>41</v>
      </c>
    </row>
    <row r="80" spans="1:5" x14ac:dyDescent="0.25">
      <c r="A80" s="11">
        <v>45673.599999999773</v>
      </c>
      <c r="B80" s="12">
        <v>4842</v>
      </c>
      <c r="C80" s="13">
        <v>17.05</v>
      </c>
      <c r="D80" s="13">
        <v>85.25</v>
      </c>
      <c r="E80" s="14" t="s">
        <v>41</v>
      </c>
    </row>
    <row r="81" spans="1:5" x14ac:dyDescent="0.25">
      <c r="A81" s="11">
        <v>45673.79999999977</v>
      </c>
      <c r="B81" s="12">
        <v>9800</v>
      </c>
      <c r="C81" s="13">
        <v>11.04</v>
      </c>
      <c r="D81" s="13">
        <v>55.2</v>
      </c>
      <c r="E81" s="14" t="s">
        <v>42</v>
      </c>
    </row>
    <row r="82" spans="1:5" x14ac:dyDescent="0.25">
      <c r="A82" s="11">
        <v>45673.999999999767</v>
      </c>
      <c r="B82" s="12">
        <v>2214</v>
      </c>
      <c r="C82" s="13">
        <v>10.15</v>
      </c>
      <c r="D82" s="13">
        <v>50.74</v>
      </c>
      <c r="E82" s="14" t="s">
        <v>41</v>
      </c>
    </row>
    <row r="83" spans="1:5" x14ac:dyDescent="0.25">
      <c r="A83" s="11">
        <v>45674.199999999764</v>
      </c>
      <c r="B83" s="12">
        <v>4219</v>
      </c>
      <c r="C83" s="13">
        <v>15.53</v>
      </c>
      <c r="D83" s="13">
        <v>77.66</v>
      </c>
      <c r="E83" s="14" t="s">
        <v>41</v>
      </c>
    </row>
    <row r="84" spans="1:5" x14ac:dyDescent="0.25">
      <c r="A84" s="11">
        <v>45674.399999999761</v>
      </c>
      <c r="B84" s="12">
        <v>7616</v>
      </c>
      <c r="C84" s="13">
        <v>4.82</v>
      </c>
      <c r="D84" s="13">
        <v>24.1</v>
      </c>
      <c r="E84" s="14" t="s">
        <v>42</v>
      </c>
    </row>
    <row r="85" spans="1:5" x14ac:dyDescent="0.25">
      <c r="A85" s="11">
        <v>45674.599999999758</v>
      </c>
      <c r="B85" s="12">
        <v>8189</v>
      </c>
      <c r="C85" s="13">
        <v>19.2</v>
      </c>
      <c r="D85" s="13">
        <v>95.98</v>
      </c>
      <c r="E85" s="14" t="s">
        <v>40</v>
      </c>
    </row>
    <row r="86" spans="1:5" x14ac:dyDescent="0.25">
      <c r="A86" s="11">
        <v>45674.799999999756</v>
      </c>
      <c r="B86" s="12">
        <v>5450</v>
      </c>
      <c r="C86" s="13">
        <v>6.07</v>
      </c>
      <c r="D86" s="13">
        <v>30.33</v>
      </c>
      <c r="E86" s="14" t="s">
        <v>40</v>
      </c>
    </row>
    <row r="87" spans="1:5" x14ac:dyDescent="0.25">
      <c r="A87" s="11">
        <v>45674.999999999753</v>
      </c>
      <c r="B87" s="12">
        <v>7410</v>
      </c>
      <c r="C87" s="13">
        <v>18.489999999999998</v>
      </c>
      <c r="D87" s="13">
        <v>92.44</v>
      </c>
      <c r="E87" s="14" t="s">
        <v>42</v>
      </c>
    </row>
    <row r="88" spans="1:5" x14ac:dyDescent="0.25">
      <c r="A88" s="11">
        <v>45675.19999999975</v>
      </c>
      <c r="B88" s="12">
        <v>5504</v>
      </c>
      <c r="C88" s="13">
        <v>2.46</v>
      </c>
      <c r="D88" s="13">
        <v>12.32</v>
      </c>
      <c r="E88" s="14" t="s">
        <v>42</v>
      </c>
    </row>
    <row r="89" spans="1:5" x14ac:dyDescent="0.25">
      <c r="A89" s="11">
        <v>45675.399999999747</v>
      </c>
      <c r="B89" s="12">
        <v>9299</v>
      </c>
      <c r="C89" s="13">
        <v>15.82</v>
      </c>
      <c r="D89" s="13">
        <v>79.08</v>
      </c>
      <c r="E89" s="14" t="s">
        <v>42</v>
      </c>
    </row>
    <row r="90" spans="1:5" x14ac:dyDescent="0.25">
      <c r="A90" s="11">
        <v>45675.599999999744</v>
      </c>
      <c r="B90" s="12">
        <v>1494</v>
      </c>
      <c r="C90" s="13">
        <v>16.52</v>
      </c>
      <c r="D90" s="13">
        <v>82.62</v>
      </c>
      <c r="E90" s="14" t="s">
        <v>42</v>
      </c>
    </row>
    <row r="91" spans="1:5" x14ac:dyDescent="0.25">
      <c r="A91" s="11">
        <v>45675.799999999741</v>
      </c>
      <c r="B91" s="12">
        <v>2948</v>
      </c>
      <c r="C91" s="13">
        <v>7.36</v>
      </c>
      <c r="D91" s="13">
        <v>36.81</v>
      </c>
      <c r="E91" s="14" t="s">
        <v>40</v>
      </c>
    </row>
    <row r="92" spans="1:5" x14ac:dyDescent="0.25">
      <c r="A92" s="11">
        <v>45675.999999999738</v>
      </c>
      <c r="B92" s="12">
        <v>9511</v>
      </c>
      <c r="C92" s="13">
        <v>17.89</v>
      </c>
      <c r="D92" s="13">
        <v>89.47</v>
      </c>
      <c r="E92" s="14" t="s">
        <v>40</v>
      </c>
    </row>
    <row r="93" spans="1:5" x14ac:dyDescent="0.25">
      <c r="A93" s="11">
        <v>45676.199999999735</v>
      </c>
      <c r="B93" s="12">
        <v>9249</v>
      </c>
      <c r="C93" s="13">
        <v>7.43</v>
      </c>
      <c r="D93" s="13">
        <v>37.159999999999997</v>
      </c>
      <c r="E93" s="14" t="s">
        <v>40</v>
      </c>
    </row>
    <row r="94" spans="1:5" x14ac:dyDescent="0.25">
      <c r="A94" s="11">
        <v>45676.399999999732</v>
      </c>
      <c r="B94" s="12">
        <v>1995</v>
      </c>
      <c r="C94" s="13">
        <v>17.420000000000002</v>
      </c>
      <c r="D94" s="13">
        <v>87.12</v>
      </c>
      <c r="E94" s="14" t="s">
        <v>42</v>
      </c>
    </row>
    <row r="95" spans="1:5" x14ac:dyDescent="0.25">
      <c r="A95" s="11">
        <v>45676.599999999729</v>
      </c>
      <c r="B95" s="12">
        <v>7396</v>
      </c>
      <c r="C95" s="13">
        <v>17.98</v>
      </c>
      <c r="D95" s="13">
        <v>89.92</v>
      </c>
      <c r="E95" s="14" t="s">
        <v>42</v>
      </c>
    </row>
    <row r="96" spans="1:5" x14ac:dyDescent="0.25">
      <c r="A96" s="11">
        <v>45676.799999999726</v>
      </c>
      <c r="B96" s="12">
        <v>5186</v>
      </c>
      <c r="C96" s="13">
        <v>18.260000000000002</v>
      </c>
      <c r="D96" s="13">
        <v>91.32</v>
      </c>
      <c r="E96" s="14" t="s">
        <v>41</v>
      </c>
    </row>
    <row r="97" spans="1:5" x14ac:dyDescent="0.25">
      <c r="A97" s="11">
        <v>45676.999999999724</v>
      </c>
      <c r="B97" s="12">
        <v>2055</v>
      </c>
      <c r="C97" s="13">
        <v>9.4600000000000009</v>
      </c>
      <c r="D97" s="13">
        <v>47.29</v>
      </c>
      <c r="E97" s="14" t="s">
        <v>41</v>
      </c>
    </row>
    <row r="98" spans="1:5" x14ac:dyDescent="0.25">
      <c r="A98" s="11">
        <v>45677.199999999721</v>
      </c>
      <c r="B98" s="12">
        <v>5230</v>
      </c>
      <c r="C98" s="13">
        <v>9.7100000000000009</v>
      </c>
      <c r="D98" s="13">
        <v>48.55</v>
      </c>
      <c r="E98" s="14" t="s">
        <v>40</v>
      </c>
    </row>
    <row r="99" spans="1:5" x14ac:dyDescent="0.25">
      <c r="A99" s="11">
        <v>45677.399999999718</v>
      </c>
      <c r="B99" s="12">
        <v>2742</v>
      </c>
      <c r="C99" s="13">
        <v>2.95</v>
      </c>
      <c r="D99" s="13">
        <v>14.74</v>
      </c>
      <c r="E99" s="14" t="s">
        <v>41</v>
      </c>
    </row>
    <row r="100" spans="1:5" x14ac:dyDescent="0.25">
      <c r="A100" s="11">
        <v>45677.599999999715</v>
      </c>
      <c r="B100" s="12">
        <v>9667</v>
      </c>
      <c r="C100" s="13">
        <v>18.55</v>
      </c>
      <c r="D100" s="13">
        <v>92.73</v>
      </c>
      <c r="E100" s="14" t="s">
        <v>40</v>
      </c>
    </row>
    <row r="101" spans="1:5" x14ac:dyDescent="0.25">
      <c r="A101" s="11">
        <v>45677.799999999712</v>
      </c>
      <c r="B101" s="12">
        <v>7304</v>
      </c>
      <c r="C101" s="13">
        <v>15.24</v>
      </c>
      <c r="D101" s="13">
        <v>76.2</v>
      </c>
      <c r="E101" s="14" t="s">
        <v>41</v>
      </c>
    </row>
    <row r="102" spans="1:5" x14ac:dyDescent="0.25">
      <c r="A102" s="11">
        <v>45677.999999999709</v>
      </c>
      <c r="B102" s="12">
        <v>4282</v>
      </c>
      <c r="C102" s="13">
        <v>8.75</v>
      </c>
      <c r="D102" s="13">
        <v>43.76</v>
      </c>
      <c r="E102" s="14" t="s">
        <v>40</v>
      </c>
    </row>
    <row r="103" spans="1:5" x14ac:dyDescent="0.25">
      <c r="A103" s="11">
        <v>45678.199999999706</v>
      </c>
      <c r="B103" s="12">
        <v>7877</v>
      </c>
      <c r="C103" s="13">
        <v>2.36</v>
      </c>
      <c r="D103" s="13">
        <v>11.79</v>
      </c>
      <c r="E103" s="14" t="s">
        <v>40</v>
      </c>
    </row>
    <row r="104" spans="1:5" x14ac:dyDescent="0.25">
      <c r="A104" s="11">
        <v>45678.399999999703</v>
      </c>
      <c r="B104" s="12">
        <v>5335</v>
      </c>
      <c r="C104" s="13">
        <v>2.4</v>
      </c>
      <c r="D104" s="13">
        <v>11.99</v>
      </c>
      <c r="E104" s="14" t="s">
        <v>41</v>
      </c>
    </row>
    <row r="105" spans="1:5" x14ac:dyDescent="0.25">
      <c r="A105" s="11">
        <v>45678.5999999997</v>
      </c>
      <c r="B105" s="12">
        <v>5425</v>
      </c>
      <c r="C105" s="13">
        <v>4.91</v>
      </c>
      <c r="D105" s="13">
        <v>24.54</v>
      </c>
      <c r="E105" s="14" t="s">
        <v>42</v>
      </c>
    </row>
    <row r="106" spans="1:5" x14ac:dyDescent="0.25">
      <c r="A106" s="11">
        <v>45678.799999999697</v>
      </c>
      <c r="B106" s="12">
        <v>6346</v>
      </c>
      <c r="C106" s="13">
        <v>8.7100000000000009</v>
      </c>
      <c r="D106" s="13">
        <v>43.56</v>
      </c>
      <c r="E106" s="14" t="s">
        <v>41</v>
      </c>
    </row>
    <row r="107" spans="1:5" x14ac:dyDescent="0.25">
      <c r="A107" s="11">
        <v>45678.999999999694</v>
      </c>
      <c r="B107" s="12">
        <v>9280</v>
      </c>
      <c r="C107" s="13">
        <v>19.34</v>
      </c>
      <c r="D107" s="13">
        <v>96.68</v>
      </c>
      <c r="E107" s="14" t="s">
        <v>41</v>
      </c>
    </row>
    <row r="108" spans="1:5" x14ac:dyDescent="0.25">
      <c r="A108" s="11">
        <v>45679.199999999691</v>
      </c>
      <c r="B108" s="12">
        <v>3116</v>
      </c>
      <c r="C108" s="13">
        <v>2.27</v>
      </c>
      <c r="D108" s="13">
        <v>11.34</v>
      </c>
      <c r="E108" s="14" t="s">
        <v>41</v>
      </c>
    </row>
    <row r="109" spans="1:5" x14ac:dyDescent="0.25">
      <c r="A109" s="11">
        <v>45679.399999999689</v>
      </c>
      <c r="B109" s="12">
        <v>6165</v>
      </c>
      <c r="C109" s="13">
        <v>2.41</v>
      </c>
      <c r="D109" s="13">
        <v>12.06</v>
      </c>
      <c r="E109" s="14" t="s">
        <v>40</v>
      </c>
    </row>
    <row r="110" spans="1:5" x14ac:dyDescent="0.25">
      <c r="A110" s="11">
        <v>45679.599999999686</v>
      </c>
      <c r="B110" s="12">
        <v>4533</v>
      </c>
      <c r="C110" s="13">
        <v>19.47</v>
      </c>
      <c r="D110" s="13">
        <v>97.36</v>
      </c>
      <c r="E110" s="14" t="s">
        <v>42</v>
      </c>
    </row>
    <row r="111" spans="1:5" x14ac:dyDescent="0.25">
      <c r="A111" s="11">
        <v>45679.799999999683</v>
      </c>
      <c r="B111" s="12">
        <v>6753</v>
      </c>
      <c r="C111" s="13">
        <v>13.3</v>
      </c>
      <c r="D111" s="13">
        <v>66.48</v>
      </c>
      <c r="E111" s="14" t="s">
        <v>41</v>
      </c>
    </row>
    <row r="112" spans="1:5" x14ac:dyDescent="0.25">
      <c r="A112" s="11">
        <v>45679.99999999968</v>
      </c>
      <c r="B112" s="12">
        <v>7923</v>
      </c>
      <c r="C112" s="13">
        <v>11.96</v>
      </c>
      <c r="D112" s="13">
        <v>59.78</v>
      </c>
      <c r="E112" s="14" t="s">
        <v>41</v>
      </c>
    </row>
    <row r="113" spans="1:5" x14ac:dyDescent="0.25">
      <c r="A113" s="11">
        <v>45680.199999999677</v>
      </c>
      <c r="B113" s="12">
        <v>2509</v>
      </c>
      <c r="C113" s="13">
        <v>14.78</v>
      </c>
      <c r="D113" s="13">
        <v>73.88</v>
      </c>
      <c r="E113" s="14" t="s">
        <v>40</v>
      </c>
    </row>
    <row r="114" spans="1:5" x14ac:dyDescent="0.25">
      <c r="A114" s="11">
        <v>45680.399999999674</v>
      </c>
      <c r="B114" s="12">
        <v>5992</v>
      </c>
      <c r="C114" s="13">
        <v>12.44</v>
      </c>
      <c r="D114" s="13">
        <v>62.19</v>
      </c>
      <c r="E114" s="14" t="s">
        <v>41</v>
      </c>
    </row>
    <row r="115" spans="1:5" x14ac:dyDescent="0.25">
      <c r="A115" s="11">
        <v>45680.599999999671</v>
      </c>
      <c r="B115" s="12">
        <v>5340</v>
      </c>
      <c r="C115" s="13">
        <v>8.7100000000000009</v>
      </c>
      <c r="D115" s="13">
        <v>43.56</v>
      </c>
      <c r="E115" s="14" t="s">
        <v>42</v>
      </c>
    </row>
    <row r="116" spans="1:5" x14ac:dyDescent="0.25">
      <c r="A116" s="11">
        <v>45680.799999999668</v>
      </c>
      <c r="B116" s="12">
        <v>6152</v>
      </c>
      <c r="C116" s="13">
        <v>7.56</v>
      </c>
      <c r="D116" s="13">
        <v>37.799999999999997</v>
      </c>
      <c r="E116" s="14" t="s">
        <v>42</v>
      </c>
    </row>
    <row r="117" spans="1:5" x14ac:dyDescent="0.25">
      <c r="A117" s="11">
        <v>45680.999999999665</v>
      </c>
      <c r="B117" s="12">
        <v>5478</v>
      </c>
      <c r="C117" s="13">
        <v>17.12</v>
      </c>
      <c r="D117" s="13">
        <v>85.58</v>
      </c>
      <c r="E117" s="14" t="s">
        <v>42</v>
      </c>
    </row>
    <row r="118" spans="1:5" x14ac:dyDescent="0.25">
      <c r="A118" s="11">
        <v>45681.199999999662</v>
      </c>
      <c r="B118" s="12">
        <v>9511</v>
      </c>
      <c r="C118" s="13">
        <v>11.08</v>
      </c>
      <c r="D118" s="13">
        <v>55.42</v>
      </c>
      <c r="E118" s="14" t="s">
        <v>42</v>
      </c>
    </row>
    <row r="119" spans="1:5" x14ac:dyDescent="0.25">
      <c r="A119" s="11">
        <v>45681.399999999659</v>
      </c>
      <c r="B119" s="12">
        <v>1552</v>
      </c>
      <c r="C119" s="13">
        <v>17.760000000000002</v>
      </c>
      <c r="D119" s="13">
        <v>88.8</v>
      </c>
      <c r="E119" s="14" t="s">
        <v>40</v>
      </c>
    </row>
    <row r="120" spans="1:5" x14ac:dyDescent="0.25">
      <c r="A120" s="11">
        <v>45681.599999999657</v>
      </c>
      <c r="B120" s="12">
        <v>1371</v>
      </c>
      <c r="C120" s="13">
        <v>8.68</v>
      </c>
      <c r="D120" s="13">
        <v>43.38</v>
      </c>
      <c r="E120" s="14" t="s">
        <v>42</v>
      </c>
    </row>
    <row r="121" spans="1:5" x14ac:dyDescent="0.25">
      <c r="A121" s="11">
        <v>45681.799999999654</v>
      </c>
      <c r="B121" s="12">
        <v>2799</v>
      </c>
      <c r="C121" s="13">
        <v>16.89</v>
      </c>
      <c r="D121" s="13">
        <v>84.45</v>
      </c>
      <c r="E121" s="14" t="s">
        <v>42</v>
      </c>
    </row>
    <row r="122" spans="1:5" x14ac:dyDescent="0.25">
      <c r="A122" s="11">
        <v>45681.999999999651</v>
      </c>
      <c r="B122" s="12">
        <v>6303</v>
      </c>
      <c r="C122" s="13">
        <v>17.57</v>
      </c>
      <c r="D122" s="13">
        <v>87.83</v>
      </c>
      <c r="E122" s="14" t="s">
        <v>40</v>
      </c>
    </row>
    <row r="123" spans="1:5" x14ac:dyDescent="0.25">
      <c r="A123" s="11">
        <v>45682.199999999648</v>
      </c>
      <c r="B123" s="12">
        <v>2385</v>
      </c>
      <c r="C123" s="13">
        <v>14.93</v>
      </c>
      <c r="D123" s="13">
        <v>74.67</v>
      </c>
      <c r="E123" s="14" t="s">
        <v>40</v>
      </c>
    </row>
    <row r="124" spans="1:5" x14ac:dyDescent="0.25">
      <c r="A124" s="11">
        <v>45682.399999999645</v>
      </c>
      <c r="B124" s="12">
        <v>1531</v>
      </c>
      <c r="C124" s="13">
        <v>8.76</v>
      </c>
      <c r="D124" s="13">
        <v>43.82</v>
      </c>
      <c r="E124" s="14" t="s">
        <v>40</v>
      </c>
    </row>
    <row r="125" spans="1:5" x14ac:dyDescent="0.25">
      <c r="A125" s="11">
        <v>45682.599999999642</v>
      </c>
      <c r="B125" s="12">
        <v>2508</v>
      </c>
      <c r="C125" s="13">
        <v>16.54</v>
      </c>
      <c r="D125" s="13">
        <v>82.71</v>
      </c>
      <c r="E125" s="14" t="s">
        <v>41</v>
      </c>
    </row>
    <row r="126" spans="1:5" x14ac:dyDescent="0.25">
      <c r="A126" s="11">
        <v>45682.799999999639</v>
      </c>
      <c r="B126" s="12">
        <v>8074</v>
      </c>
      <c r="C126" s="13">
        <v>17.53</v>
      </c>
      <c r="D126" s="13">
        <v>87.66</v>
      </c>
      <c r="E126" s="14" t="s">
        <v>42</v>
      </c>
    </row>
    <row r="127" spans="1:5" x14ac:dyDescent="0.25">
      <c r="A127" s="11">
        <v>45682.999999999636</v>
      </c>
      <c r="B127" s="12">
        <v>8229</v>
      </c>
      <c r="C127" s="13">
        <v>14.82</v>
      </c>
      <c r="D127" s="13">
        <v>74.12</v>
      </c>
      <c r="E127" s="14" t="s">
        <v>40</v>
      </c>
    </row>
    <row r="128" spans="1:5" x14ac:dyDescent="0.25">
      <c r="A128" s="11">
        <v>45683.199999999633</v>
      </c>
      <c r="B128" s="12">
        <v>9349</v>
      </c>
      <c r="C128" s="13">
        <v>7.19</v>
      </c>
      <c r="D128" s="13">
        <v>35.950000000000003</v>
      </c>
      <c r="E128" s="14" t="s">
        <v>40</v>
      </c>
    </row>
    <row r="129" spans="1:5" x14ac:dyDescent="0.25">
      <c r="A129" s="11">
        <v>45683.39999999963</v>
      </c>
      <c r="B129" s="12">
        <v>8467</v>
      </c>
      <c r="C129" s="13">
        <v>4.72</v>
      </c>
      <c r="D129" s="13">
        <v>23.58</v>
      </c>
      <c r="E129" s="14" t="s">
        <v>41</v>
      </c>
    </row>
    <row r="130" spans="1:5" x14ac:dyDescent="0.25">
      <c r="A130" s="11">
        <v>45683.599999999627</v>
      </c>
      <c r="B130" s="12">
        <v>6070</v>
      </c>
      <c r="C130" s="13">
        <v>14.19</v>
      </c>
      <c r="D130" s="13">
        <v>70.959999999999994</v>
      </c>
      <c r="E130" s="14" t="s">
        <v>42</v>
      </c>
    </row>
    <row r="131" spans="1:5" x14ac:dyDescent="0.25">
      <c r="A131" s="11">
        <v>45683.799999999625</v>
      </c>
      <c r="B131" s="12">
        <v>3040</v>
      </c>
      <c r="C131" s="13">
        <v>2.1</v>
      </c>
      <c r="D131" s="13">
        <v>10.52</v>
      </c>
      <c r="E131" s="14" t="s">
        <v>41</v>
      </c>
    </row>
    <row r="132" spans="1:5" x14ac:dyDescent="0.25">
      <c r="A132" s="11">
        <v>45683.999999999622</v>
      </c>
      <c r="B132" s="12">
        <v>2329</v>
      </c>
      <c r="C132" s="13">
        <v>19.68</v>
      </c>
      <c r="D132" s="13">
        <v>98.39</v>
      </c>
      <c r="E132" s="14" t="s">
        <v>42</v>
      </c>
    </row>
    <row r="133" spans="1:5" x14ac:dyDescent="0.25">
      <c r="A133" s="11">
        <v>45684.199999999619</v>
      </c>
      <c r="B133" s="12">
        <v>3391</v>
      </c>
      <c r="C133" s="13">
        <v>4.46</v>
      </c>
      <c r="D133" s="13">
        <v>22.31</v>
      </c>
      <c r="E133" s="14" t="s">
        <v>41</v>
      </c>
    </row>
    <row r="134" spans="1:5" x14ac:dyDescent="0.25">
      <c r="A134" s="11">
        <v>45684.399999999616</v>
      </c>
      <c r="B134" s="12">
        <v>4153</v>
      </c>
      <c r="C134" s="13">
        <v>3.12</v>
      </c>
      <c r="D134" s="13">
        <v>15.61</v>
      </c>
      <c r="E134" s="14" t="s">
        <v>41</v>
      </c>
    </row>
    <row r="135" spans="1:5" x14ac:dyDescent="0.25">
      <c r="A135" s="11">
        <v>45684.599999999613</v>
      </c>
      <c r="B135" s="12">
        <v>4912</v>
      </c>
      <c r="C135" s="13">
        <v>16.78</v>
      </c>
      <c r="D135" s="13">
        <v>83.89</v>
      </c>
      <c r="E135" s="14" t="s">
        <v>41</v>
      </c>
    </row>
    <row r="136" spans="1:5" x14ac:dyDescent="0.25">
      <c r="A136" s="11">
        <v>45684.79999999961</v>
      </c>
      <c r="B136" s="12">
        <v>4519</v>
      </c>
      <c r="C136" s="13">
        <v>18.59</v>
      </c>
      <c r="D136" s="13">
        <v>92.94</v>
      </c>
      <c r="E136" s="14" t="s">
        <v>41</v>
      </c>
    </row>
    <row r="138" spans="1:5" x14ac:dyDescent="0.25">
      <c r="E138" s="14" t="s">
        <v>43</v>
      </c>
    </row>
    <row r="140" spans="1:5" x14ac:dyDescent="0.25">
      <c r="E140">
        <v>123</v>
      </c>
    </row>
    <row r="142" spans="1:5" x14ac:dyDescent="0.25">
      <c r="E142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>
      <selection activeCell="G3" sqref="G3"/>
    </sheetView>
  </sheetViews>
  <sheetFormatPr defaultRowHeight="15" x14ac:dyDescent="0.25"/>
  <cols>
    <col min="1" max="1" width="11.85546875" customWidth="1"/>
    <col min="2" max="2" width="20.140625" customWidth="1"/>
    <col min="3" max="4" width="11.85546875" customWidth="1"/>
    <col min="5" max="5" width="20.140625" customWidth="1"/>
  </cols>
  <sheetData>
    <row r="1" spans="1:7" x14ac:dyDescent="0.25">
      <c r="A1" s="10" t="s">
        <v>36</v>
      </c>
      <c r="B1" s="10" t="s">
        <v>37</v>
      </c>
      <c r="C1" s="10" t="s">
        <v>38</v>
      </c>
      <c r="D1" s="10" t="s">
        <v>3</v>
      </c>
      <c r="E1" s="10" t="s">
        <v>39</v>
      </c>
    </row>
    <row r="2" spans="1:7" x14ac:dyDescent="0.25">
      <c r="A2" s="11">
        <v>45658</v>
      </c>
      <c r="B2" s="12">
        <v>6449</v>
      </c>
      <c r="C2" s="13">
        <v>18.559999999999999</v>
      </c>
      <c r="D2" s="13">
        <v>92.79</v>
      </c>
      <c r="E2" s="14" t="s">
        <v>40</v>
      </c>
    </row>
    <row r="3" spans="1:7" x14ac:dyDescent="0.25">
      <c r="A3" s="11">
        <v>45658.2</v>
      </c>
      <c r="B3" s="12">
        <v>4281</v>
      </c>
      <c r="C3" s="13">
        <v>3.73</v>
      </c>
      <c r="D3" s="13">
        <v>18.649999999999999</v>
      </c>
      <c r="E3" s="14" t="s">
        <v>41</v>
      </c>
      <c r="G3">
        <f>COUNTBLANK(Tabela6[TAXA])</f>
        <v>18</v>
      </c>
    </row>
    <row r="4" spans="1:7" x14ac:dyDescent="0.25">
      <c r="A4" s="11">
        <v>45658.399999999994</v>
      </c>
      <c r="B4" s="12">
        <v>1608</v>
      </c>
      <c r="C4" s="13">
        <v>8.32</v>
      </c>
      <c r="D4" s="13">
        <v>41.6</v>
      </c>
      <c r="E4" s="14" t="s">
        <v>42</v>
      </c>
    </row>
    <row r="5" spans="1:7" x14ac:dyDescent="0.25">
      <c r="A5" s="11">
        <v>45658.599999999991</v>
      </c>
      <c r="B5" s="12">
        <v>6518</v>
      </c>
      <c r="C5" s="13">
        <v>8.6199999999999992</v>
      </c>
      <c r="D5" s="13">
        <v>43.09</v>
      </c>
      <c r="E5" s="14" t="s">
        <v>41</v>
      </c>
    </row>
    <row r="6" spans="1:7" x14ac:dyDescent="0.25">
      <c r="A6" s="11">
        <v>45658.799999999988</v>
      </c>
      <c r="B6" s="12">
        <v>9869</v>
      </c>
      <c r="C6" s="13">
        <v>15.78</v>
      </c>
      <c r="D6" s="13">
        <v>78.900000000000006</v>
      </c>
      <c r="E6" s="14" t="s">
        <v>41</v>
      </c>
    </row>
    <row r="7" spans="1:7" x14ac:dyDescent="0.25">
      <c r="A7" s="11">
        <v>45658.999999999985</v>
      </c>
      <c r="B7" s="12">
        <v>1232</v>
      </c>
      <c r="C7" s="13">
        <v>16.66</v>
      </c>
      <c r="D7" s="13">
        <v>83.28</v>
      </c>
      <c r="E7" s="14" t="s">
        <v>40</v>
      </c>
    </row>
    <row r="8" spans="1:7" x14ac:dyDescent="0.25">
      <c r="A8" s="11">
        <v>45659.199999999983</v>
      </c>
      <c r="B8" s="12">
        <v>9236</v>
      </c>
      <c r="C8" s="13">
        <v>19.13</v>
      </c>
      <c r="D8" s="13">
        <v>95.64</v>
      </c>
      <c r="E8" s="14" t="s">
        <v>40</v>
      </c>
    </row>
    <row r="9" spans="1:7" x14ac:dyDescent="0.25">
      <c r="A9" s="11">
        <v>45659.39999999998</v>
      </c>
      <c r="B9" s="12">
        <v>8651</v>
      </c>
      <c r="C9" s="13">
        <v>9.02</v>
      </c>
      <c r="D9" s="13">
        <v>45.08</v>
      </c>
      <c r="E9" s="14" t="s">
        <v>42</v>
      </c>
    </row>
    <row r="10" spans="1:7" x14ac:dyDescent="0.25">
      <c r="A10" s="11">
        <v>45659.599999999977</v>
      </c>
      <c r="B10" s="12">
        <v>4610</v>
      </c>
      <c r="C10" s="13">
        <v>7.8</v>
      </c>
      <c r="D10" s="13">
        <v>38.979999999999997</v>
      </c>
      <c r="E10" s="14" t="s">
        <v>41</v>
      </c>
    </row>
    <row r="11" spans="1:7" x14ac:dyDescent="0.25">
      <c r="A11" s="11">
        <v>45659.799999999974</v>
      </c>
      <c r="B11" s="12">
        <v>1587</v>
      </c>
      <c r="C11" s="13">
        <v>2.4</v>
      </c>
      <c r="D11" s="13">
        <v>11.99</v>
      </c>
      <c r="E11" s="14" t="s">
        <v>40</v>
      </c>
    </row>
    <row r="12" spans="1:7" x14ac:dyDescent="0.25">
      <c r="A12" s="11">
        <v>45659.999999999971</v>
      </c>
      <c r="B12" s="12">
        <v>5299</v>
      </c>
      <c r="C12" s="13">
        <v>18.72</v>
      </c>
      <c r="D12" s="13">
        <v>93.6</v>
      </c>
      <c r="E12" s="14" t="s">
        <v>41</v>
      </c>
    </row>
    <row r="13" spans="1:7" x14ac:dyDescent="0.25">
      <c r="A13" s="11">
        <v>45660.199999999968</v>
      </c>
      <c r="B13" s="12">
        <v>2281</v>
      </c>
      <c r="C13" s="13">
        <v>14.77</v>
      </c>
      <c r="D13" s="13">
        <v>73.87</v>
      </c>
      <c r="E13" s="14" t="s">
        <v>40</v>
      </c>
    </row>
    <row r="14" spans="1:7" x14ac:dyDescent="0.25">
      <c r="A14" s="11">
        <v>45660.399999999965</v>
      </c>
      <c r="B14" s="12">
        <v>9622</v>
      </c>
      <c r="C14" s="13">
        <v>9.51</v>
      </c>
      <c r="D14" s="13">
        <v>47.55</v>
      </c>
      <c r="E14" s="14" t="s">
        <v>42</v>
      </c>
    </row>
    <row r="15" spans="1:7" x14ac:dyDescent="0.25">
      <c r="A15" s="11"/>
      <c r="B15" s="12"/>
      <c r="C15" s="13"/>
      <c r="D15" s="13"/>
      <c r="E15" s="14"/>
    </row>
    <row r="16" spans="1:7" x14ac:dyDescent="0.25">
      <c r="A16" s="11">
        <v>45660.799999999959</v>
      </c>
      <c r="B16" s="12">
        <v>2623</v>
      </c>
      <c r="C16" s="13">
        <v>7.91</v>
      </c>
      <c r="D16" s="13">
        <v>39.56</v>
      </c>
      <c r="E16" s="14" t="s">
        <v>40</v>
      </c>
    </row>
    <row r="17" spans="1:5" x14ac:dyDescent="0.25">
      <c r="A17" s="11">
        <v>45660.999999999956</v>
      </c>
      <c r="B17" s="12">
        <v>9212</v>
      </c>
      <c r="C17" s="13">
        <v>15.42</v>
      </c>
      <c r="D17" s="13">
        <v>77.09</v>
      </c>
      <c r="E17" s="14" t="s">
        <v>42</v>
      </c>
    </row>
    <row r="18" spans="1:5" x14ac:dyDescent="0.25">
      <c r="A18" s="11">
        <v>45661.199999999953</v>
      </c>
      <c r="B18" s="12">
        <v>8849</v>
      </c>
      <c r="C18" s="13">
        <v>16.03</v>
      </c>
      <c r="D18" s="13">
        <v>80.16</v>
      </c>
      <c r="E18" s="14" t="s">
        <v>41</v>
      </c>
    </row>
    <row r="19" spans="1:5" x14ac:dyDescent="0.25">
      <c r="A19" s="11"/>
      <c r="B19" s="12"/>
      <c r="C19" s="13"/>
      <c r="D19" s="13"/>
      <c r="E19" s="14"/>
    </row>
    <row r="20" spans="1:5" x14ac:dyDescent="0.25">
      <c r="A20" s="11"/>
      <c r="B20" s="12"/>
      <c r="C20" s="13"/>
      <c r="D20" s="13"/>
      <c r="E20" s="14"/>
    </row>
    <row r="21" spans="1:5" x14ac:dyDescent="0.25">
      <c r="A21" s="11"/>
      <c r="B21" s="12"/>
      <c r="C21" s="13"/>
      <c r="D21" s="13"/>
      <c r="E21" s="14"/>
    </row>
    <row r="22" spans="1:5" x14ac:dyDescent="0.25">
      <c r="A22" s="11">
        <v>45661.999999999942</v>
      </c>
      <c r="B22" s="12">
        <v>6308</v>
      </c>
      <c r="C22" s="13">
        <v>3.99</v>
      </c>
      <c r="D22" s="13">
        <v>19.96</v>
      </c>
      <c r="E22" s="14" t="s">
        <v>40</v>
      </c>
    </row>
    <row r="23" spans="1:5" x14ac:dyDescent="0.25">
      <c r="A23" s="11">
        <v>45662.199999999939</v>
      </c>
      <c r="B23" s="12">
        <v>9439</v>
      </c>
      <c r="C23" s="13">
        <v>5.61</v>
      </c>
      <c r="D23" s="13">
        <v>28.06</v>
      </c>
      <c r="E23" s="14" t="s">
        <v>40</v>
      </c>
    </row>
    <row r="24" spans="1:5" x14ac:dyDescent="0.25">
      <c r="A24" s="11">
        <v>45662.399999999936</v>
      </c>
      <c r="B24" s="12">
        <v>3957</v>
      </c>
      <c r="C24" s="13">
        <v>12.62</v>
      </c>
      <c r="D24" s="13">
        <v>63.1</v>
      </c>
      <c r="E24" s="14" t="s">
        <v>41</v>
      </c>
    </row>
    <row r="25" spans="1:5" x14ac:dyDescent="0.25">
      <c r="A25" s="11">
        <v>45662.599999999933</v>
      </c>
      <c r="B25" s="12">
        <v>7824</v>
      </c>
      <c r="C25" s="13">
        <v>8.2899999999999991</v>
      </c>
      <c r="D25" s="13">
        <v>41.47</v>
      </c>
      <c r="E25" s="14" t="s">
        <v>41</v>
      </c>
    </row>
    <row r="26" spans="1:5" x14ac:dyDescent="0.25">
      <c r="A26" s="11">
        <v>45662.79999999993</v>
      </c>
      <c r="B26" s="12">
        <v>4846</v>
      </c>
      <c r="C26" s="13">
        <v>17.82</v>
      </c>
      <c r="D26" s="13">
        <v>89.1</v>
      </c>
      <c r="E26" s="14" t="s">
        <v>40</v>
      </c>
    </row>
    <row r="27" spans="1:5" x14ac:dyDescent="0.25">
      <c r="A27" s="11">
        <v>45662.999999999927</v>
      </c>
      <c r="B27" s="12">
        <v>8555</v>
      </c>
      <c r="C27" s="13">
        <v>9.51</v>
      </c>
      <c r="D27" s="13">
        <v>47.53</v>
      </c>
      <c r="E27" s="14" t="s">
        <v>40</v>
      </c>
    </row>
    <row r="28" spans="1:5" x14ac:dyDescent="0.25">
      <c r="A28" s="11">
        <v>45663.199999999924</v>
      </c>
      <c r="B28" s="12">
        <v>1353</v>
      </c>
      <c r="C28" s="13">
        <v>3.17</v>
      </c>
      <c r="D28" s="13">
        <v>15.84</v>
      </c>
      <c r="E28" s="14" t="s">
        <v>40</v>
      </c>
    </row>
    <row r="29" spans="1:5" x14ac:dyDescent="0.25">
      <c r="A29" s="11"/>
      <c r="B29" s="12"/>
      <c r="C29" s="13"/>
      <c r="D29" s="13"/>
      <c r="E29" s="14"/>
    </row>
    <row r="30" spans="1:5" x14ac:dyDescent="0.25">
      <c r="A30" s="11">
        <v>45663.599999999919</v>
      </c>
      <c r="B30" s="12">
        <v>5366</v>
      </c>
      <c r="C30" s="13">
        <v>10.65</v>
      </c>
      <c r="D30" s="13">
        <v>53.26</v>
      </c>
      <c r="E30" s="14" t="s">
        <v>40</v>
      </c>
    </row>
    <row r="31" spans="1:5" x14ac:dyDescent="0.25">
      <c r="A31" s="11">
        <v>45663.799999999916</v>
      </c>
      <c r="B31" s="12">
        <v>1113</v>
      </c>
      <c r="C31" s="13">
        <v>6.3</v>
      </c>
      <c r="D31" s="13">
        <v>31.5</v>
      </c>
      <c r="E31" s="14" t="s">
        <v>40</v>
      </c>
    </row>
    <row r="32" spans="1:5" x14ac:dyDescent="0.25">
      <c r="A32" s="11">
        <v>45663.999999999913</v>
      </c>
      <c r="B32" s="12">
        <v>7720</v>
      </c>
      <c r="C32" s="13">
        <v>15.16</v>
      </c>
      <c r="D32" s="13">
        <v>75.819999999999993</v>
      </c>
      <c r="E32" s="14" t="s">
        <v>42</v>
      </c>
    </row>
    <row r="33" spans="1:5" x14ac:dyDescent="0.25">
      <c r="A33" s="11">
        <v>45664.19999999991</v>
      </c>
      <c r="B33" s="12">
        <v>1137</v>
      </c>
      <c r="C33" s="13">
        <v>3.59</v>
      </c>
      <c r="D33" s="13">
        <v>17.95</v>
      </c>
      <c r="E33" s="14" t="s">
        <v>42</v>
      </c>
    </row>
    <row r="34" spans="1:5" x14ac:dyDescent="0.25">
      <c r="A34" s="11">
        <v>45664.399999999907</v>
      </c>
      <c r="B34" s="12">
        <v>6481</v>
      </c>
      <c r="C34" s="13">
        <v>18.170000000000002</v>
      </c>
      <c r="D34" s="13">
        <v>90.83</v>
      </c>
      <c r="E34" s="14" t="s">
        <v>41</v>
      </c>
    </row>
    <row r="35" spans="1:5" x14ac:dyDescent="0.25">
      <c r="A35" s="11">
        <v>45664.599999999904</v>
      </c>
      <c r="B35" s="12">
        <v>1173</v>
      </c>
      <c r="C35" s="13">
        <v>3.26</v>
      </c>
      <c r="D35" s="13">
        <v>16.309999999999999</v>
      </c>
      <c r="E35" s="14" t="s">
        <v>40</v>
      </c>
    </row>
    <row r="36" spans="1:5" x14ac:dyDescent="0.25">
      <c r="A36" s="11">
        <v>45664.799999999901</v>
      </c>
      <c r="B36" s="12">
        <v>9406</v>
      </c>
      <c r="C36" s="13">
        <v>4.2699999999999996</v>
      </c>
      <c r="D36" s="13">
        <v>21.37</v>
      </c>
      <c r="E36" s="14" t="s">
        <v>41</v>
      </c>
    </row>
    <row r="37" spans="1:5" x14ac:dyDescent="0.25">
      <c r="A37" s="11"/>
      <c r="B37" s="12"/>
      <c r="C37" s="13"/>
      <c r="D37" s="13"/>
      <c r="E37" s="14"/>
    </row>
    <row r="38" spans="1:5" x14ac:dyDescent="0.25">
      <c r="A38" s="11">
        <v>45665.199999999895</v>
      </c>
      <c r="B38" s="12">
        <v>6177</v>
      </c>
      <c r="C38" s="13">
        <v>19.420000000000002</v>
      </c>
      <c r="D38" s="13">
        <v>97.09</v>
      </c>
      <c r="E38" s="14" t="s">
        <v>41</v>
      </c>
    </row>
    <row r="39" spans="1:5" x14ac:dyDescent="0.25">
      <c r="A39" s="11"/>
      <c r="B39" s="12"/>
      <c r="C39" s="13"/>
      <c r="D39" s="13"/>
      <c r="E39" s="14"/>
    </row>
    <row r="40" spans="1:5" x14ac:dyDescent="0.25">
      <c r="A40" s="11">
        <v>45665.599999999889</v>
      </c>
      <c r="B40" s="12">
        <v>7109</v>
      </c>
      <c r="C40" s="13">
        <v>10.45</v>
      </c>
      <c r="D40" s="13">
        <v>52.23</v>
      </c>
      <c r="E40" s="14" t="s">
        <v>41</v>
      </c>
    </row>
    <row r="41" spans="1:5" x14ac:dyDescent="0.25">
      <c r="A41" s="11"/>
      <c r="B41" s="12"/>
      <c r="C41" s="13"/>
      <c r="D41" s="13"/>
      <c r="E41" s="14"/>
    </row>
    <row r="42" spans="1:5" x14ac:dyDescent="0.25">
      <c r="A42" s="11"/>
      <c r="B42" s="12"/>
      <c r="C42" s="13"/>
      <c r="D42" s="13"/>
      <c r="E42" s="14"/>
    </row>
    <row r="43" spans="1:5" x14ac:dyDescent="0.25">
      <c r="A43" s="11">
        <v>45666.199999999881</v>
      </c>
      <c r="B43" s="12">
        <v>2784</v>
      </c>
      <c r="C43" s="13">
        <v>17.649999999999999</v>
      </c>
      <c r="D43" s="13">
        <v>88.24</v>
      </c>
      <c r="E43" s="14" t="s">
        <v>40</v>
      </c>
    </row>
    <row r="44" spans="1:5" x14ac:dyDescent="0.25">
      <c r="A44" s="11">
        <v>45666.399999999878</v>
      </c>
      <c r="B44" s="12">
        <v>1114</v>
      </c>
      <c r="C44" s="13">
        <v>8.15</v>
      </c>
      <c r="D44" s="13">
        <v>40.76</v>
      </c>
      <c r="E44" s="14" t="s">
        <v>41</v>
      </c>
    </row>
    <row r="45" spans="1:5" x14ac:dyDescent="0.25">
      <c r="A45" s="11">
        <v>45666.599999999875</v>
      </c>
      <c r="B45" s="12">
        <v>3933</v>
      </c>
      <c r="C45" s="13">
        <v>11.33</v>
      </c>
      <c r="D45" s="13">
        <v>56.66</v>
      </c>
      <c r="E45" s="14" t="s">
        <v>41</v>
      </c>
    </row>
    <row r="46" spans="1:5" x14ac:dyDescent="0.25">
      <c r="A46" s="11">
        <v>45666.799999999872</v>
      </c>
      <c r="B46" s="12">
        <v>2224</v>
      </c>
      <c r="C46" s="13">
        <v>13.49</v>
      </c>
      <c r="D46" s="13">
        <v>67.47</v>
      </c>
      <c r="E46" s="14" t="s">
        <v>41</v>
      </c>
    </row>
    <row r="47" spans="1:5" x14ac:dyDescent="0.25">
      <c r="A47" s="11">
        <v>45666.999999999869</v>
      </c>
      <c r="B47" s="12">
        <v>4443</v>
      </c>
      <c r="C47" s="13">
        <v>4.57</v>
      </c>
      <c r="D47" s="13">
        <v>22.85</v>
      </c>
      <c r="E47" s="14" t="s">
        <v>40</v>
      </c>
    </row>
    <row r="48" spans="1:5" x14ac:dyDescent="0.25">
      <c r="A48" s="11">
        <v>45667.199999999866</v>
      </c>
      <c r="B48" s="12">
        <v>7758</v>
      </c>
      <c r="C48" s="13">
        <v>15.32</v>
      </c>
      <c r="D48" s="13">
        <v>76.59</v>
      </c>
      <c r="E48" s="14" t="s">
        <v>42</v>
      </c>
    </row>
    <row r="49" spans="1:5" x14ac:dyDescent="0.25">
      <c r="A49" s="11">
        <v>45667.399999999863</v>
      </c>
      <c r="B49" s="12">
        <v>1887</v>
      </c>
      <c r="C49" s="13">
        <v>16.690000000000001</v>
      </c>
      <c r="D49" s="13">
        <v>83.45</v>
      </c>
      <c r="E49" s="14" t="s">
        <v>42</v>
      </c>
    </row>
    <row r="50" spans="1:5" x14ac:dyDescent="0.25">
      <c r="A50" s="11">
        <v>45667.59999999986</v>
      </c>
      <c r="B50" s="12">
        <v>7489</v>
      </c>
      <c r="C50" s="13">
        <v>13.05</v>
      </c>
      <c r="D50" s="13">
        <v>65.23</v>
      </c>
      <c r="E50" s="14" t="s">
        <v>42</v>
      </c>
    </row>
    <row r="51" spans="1:5" x14ac:dyDescent="0.25">
      <c r="A51" s="11">
        <v>45667.799999999857</v>
      </c>
      <c r="B51" s="12">
        <v>8962</v>
      </c>
      <c r="C51" s="13">
        <v>16.14</v>
      </c>
      <c r="D51" s="13">
        <v>80.680000000000007</v>
      </c>
      <c r="E51" s="14" t="s">
        <v>41</v>
      </c>
    </row>
    <row r="52" spans="1:5" x14ac:dyDescent="0.25">
      <c r="A52" s="11">
        <v>45667.999999999854</v>
      </c>
      <c r="B52" s="12">
        <v>4845</v>
      </c>
      <c r="C52" s="13">
        <v>8.02</v>
      </c>
      <c r="D52" s="13">
        <v>40.1</v>
      </c>
      <c r="E52" s="14" t="s">
        <v>40</v>
      </c>
    </row>
    <row r="53" spans="1:5" x14ac:dyDescent="0.25">
      <c r="A53" s="11">
        <v>45668.199999999852</v>
      </c>
      <c r="B53" s="12">
        <v>7663</v>
      </c>
      <c r="C53" s="13">
        <v>15.59</v>
      </c>
      <c r="D53" s="13">
        <v>77.94</v>
      </c>
      <c r="E53" s="14" t="s">
        <v>40</v>
      </c>
    </row>
    <row r="54" spans="1:5" x14ac:dyDescent="0.25">
      <c r="A54" s="11">
        <v>45668.399999999849</v>
      </c>
      <c r="B54" s="12">
        <v>7911</v>
      </c>
      <c r="C54" s="13">
        <v>3.74</v>
      </c>
      <c r="D54" s="13">
        <v>18.72</v>
      </c>
      <c r="E54" s="14" t="s">
        <v>41</v>
      </c>
    </row>
    <row r="55" spans="1:5" x14ac:dyDescent="0.25">
      <c r="A55" s="11"/>
      <c r="B55" s="12"/>
      <c r="C55" s="13"/>
      <c r="D55" s="13"/>
      <c r="E55" s="14"/>
    </row>
    <row r="56" spans="1:5" x14ac:dyDescent="0.25">
      <c r="A56" s="11">
        <v>45668.799999999843</v>
      </c>
      <c r="B56" s="12">
        <v>3775</v>
      </c>
      <c r="C56" s="13">
        <v>6.36</v>
      </c>
      <c r="D56" s="13">
        <v>31.78</v>
      </c>
      <c r="E56" s="14" t="s">
        <v>42</v>
      </c>
    </row>
    <row r="57" spans="1:5" x14ac:dyDescent="0.25">
      <c r="A57" s="11">
        <v>45668.99999999984</v>
      </c>
      <c r="B57" s="12">
        <v>3385</v>
      </c>
      <c r="C57" s="13">
        <v>19.89</v>
      </c>
      <c r="D57" s="13">
        <v>99.45</v>
      </c>
      <c r="E57" s="14" t="s">
        <v>40</v>
      </c>
    </row>
    <row r="58" spans="1:5" x14ac:dyDescent="0.25">
      <c r="A58" s="11">
        <v>45669.199999999837</v>
      </c>
      <c r="B58" s="12">
        <v>7035</v>
      </c>
      <c r="C58" s="13">
        <v>17.78</v>
      </c>
      <c r="D58" s="13">
        <v>88.91</v>
      </c>
      <c r="E58" s="14" t="s">
        <v>40</v>
      </c>
    </row>
    <row r="59" spans="1:5" x14ac:dyDescent="0.25">
      <c r="A59" s="11">
        <v>45669.399999999834</v>
      </c>
      <c r="B59" s="12">
        <v>4669</v>
      </c>
      <c r="C59" s="13">
        <v>6.01</v>
      </c>
      <c r="D59" s="13">
        <v>30.04</v>
      </c>
      <c r="E59" s="14" t="s">
        <v>40</v>
      </c>
    </row>
    <row r="60" spans="1:5" x14ac:dyDescent="0.25">
      <c r="A60" s="11">
        <v>45669.599999999831</v>
      </c>
      <c r="B60" s="12">
        <v>6658</v>
      </c>
      <c r="C60" s="13">
        <v>12.02</v>
      </c>
      <c r="D60" s="13">
        <v>60.1</v>
      </c>
      <c r="E60" s="14" t="s">
        <v>40</v>
      </c>
    </row>
    <row r="61" spans="1:5" x14ac:dyDescent="0.25">
      <c r="A61" s="11">
        <v>45669.799999999828</v>
      </c>
      <c r="B61" s="12">
        <v>1182</v>
      </c>
      <c r="C61" s="13">
        <v>7.69</v>
      </c>
      <c r="D61" s="13">
        <v>38.450000000000003</v>
      </c>
      <c r="E61" s="14" t="s">
        <v>40</v>
      </c>
    </row>
    <row r="62" spans="1:5" x14ac:dyDescent="0.25">
      <c r="A62" s="11">
        <v>45669.999999999825</v>
      </c>
      <c r="B62" s="12">
        <v>8682</v>
      </c>
      <c r="C62" s="13">
        <v>7.78</v>
      </c>
      <c r="D62" s="13">
        <v>38.880000000000003</v>
      </c>
      <c r="E62" s="14" t="s">
        <v>41</v>
      </c>
    </row>
    <row r="63" spans="1:5" x14ac:dyDescent="0.25">
      <c r="A63" s="11">
        <v>45670.199999999822</v>
      </c>
      <c r="B63" s="12">
        <v>6739</v>
      </c>
      <c r="C63" s="13">
        <v>7.04</v>
      </c>
      <c r="D63" s="13">
        <v>35.22</v>
      </c>
      <c r="E63" s="14" t="s">
        <v>42</v>
      </c>
    </row>
    <row r="64" spans="1:5" x14ac:dyDescent="0.25">
      <c r="A64" s="11">
        <v>45670.39999999982</v>
      </c>
      <c r="B64" s="12">
        <v>6743</v>
      </c>
      <c r="C64" s="13">
        <v>4.09</v>
      </c>
      <c r="D64" s="13">
        <v>20.46</v>
      </c>
      <c r="E64" s="14" t="s">
        <v>41</v>
      </c>
    </row>
    <row r="65" spans="1:5" x14ac:dyDescent="0.25">
      <c r="A65" s="11">
        <v>45670.599999999817</v>
      </c>
      <c r="B65" s="12">
        <v>9832</v>
      </c>
      <c r="C65" s="13">
        <v>15.84</v>
      </c>
      <c r="D65" s="13">
        <v>79.2</v>
      </c>
      <c r="E65" s="14" t="s">
        <v>40</v>
      </c>
    </row>
    <row r="66" spans="1:5" x14ac:dyDescent="0.25">
      <c r="A66" s="11">
        <v>45670.799999999814</v>
      </c>
      <c r="B66" s="12">
        <v>4175</v>
      </c>
      <c r="C66" s="13">
        <v>16.739999999999998</v>
      </c>
      <c r="D66" s="13">
        <v>83.7</v>
      </c>
      <c r="E66" s="14" t="s">
        <v>41</v>
      </c>
    </row>
    <row r="67" spans="1:5" x14ac:dyDescent="0.25">
      <c r="A67" s="11">
        <v>45670.999999999811</v>
      </c>
      <c r="B67" s="12">
        <v>3848</v>
      </c>
      <c r="C67" s="13">
        <v>7.44</v>
      </c>
      <c r="D67" s="13">
        <v>37.19</v>
      </c>
      <c r="E67" s="14" t="s">
        <v>40</v>
      </c>
    </row>
    <row r="68" spans="1:5" x14ac:dyDescent="0.25">
      <c r="A68" s="11">
        <v>45671.199999999808</v>
      </c>
      <c r="B68" s="12">
        <v>1538</v>
      </c>
      <c r="C68" s="13">
        <v>16.45</v>
      </c>
      <c r="D68" s="13">
        <v>82.27</v>
      </c>
      <c r="E68" s="14" t="s">
        <v>41</v>
      </c>
    </row>
    <row r="69" spans="1:5" x14ac:dyDescent="0.25">
      <c r="A69" s="11">
        <v>45671.399999999805</v>
      </c>
      <c r="B69" s="12">
        <v>4525</v>
      </c>
      <c r="C69" s="13">
        <v>14.72</v>
      </c>
      <c r="D69" s="13">
        <v>73.62</v>
      </c>
      <c r="E69" s="14" t="s">
        <v>40</v>
      </c>
    </row>
    <row r="70" spans="1:5" x14ac:dyDescent="0.25">
      <c r="A70" s="11">
        <v>45671.599999999802</v>
      </c>
      <c r="B70" s="12">
        <v>5226</v>
      </c>
      <c r="C70" s="13">
        <v>10.99</v>
      </c>
      <c r="D70" s="13">
        <v>54.93</v>
      </c>
      <c r="E70" s="14" t="s">
        <v>42</v>
      </c>
    </row>
    <row r="71" spans="1:5" x14ac:dyDescent="0.25">
      <c r="A71" s="11">
        <v>45671.799999999799</v>
      </c>
      <c r="B71" s="12">
        <v>7225</v>
      </c>
      <c r="C71" s="13">
        <v>17.829999999999998</v>
      </c>
      <c r="D71" s="13">
        <v>89.15</v>
      </c>
      <c r="E71" s="14" t="s">
        <v>42</v>
      </c>
    </row>
    <row r="72" spans="1:5" x14ac:dyDescent="0.25">
      <c r="A72" s="11">
        <v>45671.999999999796</v>
      </c>
      <c r="B72" s="12">
        <v>8965</v>
      </c>
      <c r="C72" s="13">
        <v>11.05</v>
      </c>
      <c r="D72" s="13">
        <v>55.23</v>
      </c>
      <c r="E72" s="14" t="s">
        <v>41</v>
      </c>
    </row>
    <row r="73" spans="1:5" x14ac:dyDescent="0.25">
      <c r="A73" s="11">
        <v>45672.199999999793</v>
      </c>
      <c r="B73" s="12">
        <v>1145</v>
      </c>
      <c r="C73" s="13">
        <v>13.81</v>
      </c>
      <c r="D73" s="13">
        <v>69.069999999999993</v>
      </c>
      <c r="E73" s="14" t="s">
        <v>41</v>
      </c>
    </row>
    <row r="74" spans="1:5" x14ac:dyDescent="0.25">
      <c r="A74" s="11">
        <v>45672.39999999979</v>
      </c>
      <c r="B74" s="12">
        <v>3254</v>
      </c>
      <c r="C74" s="13">
        <v>13.48</v>
      </c>
      <c r="D74" s="13">
        <v>67.38</v>
      </c>
      <c r="E74" s="14" t="s">
        <v>41</v>
      </c>
    </row>
    <row r="75" spans="1:5" x14ac:dyDescent="0.25">
      <c r="A75" s="11">
        <v>45672.599999999788</v>
      </c>
      <c r="B75" s="12">
        <v>2960</v>
      </c>
      <c r="C75" s="13">
        <v>7.91</v>
      </c>
      <c r="D75" s="13">
        <v>39.54</v>
      </c>
      <c r="E75" s="14" t="s">
        <v>41</v>
      </c>
    </row>
    <row r="76" spans="1:5" x14ac:dyDescent="0.25">
      <c r="A76" s="11">
        <v>45672.799999999785</v>
      </c>
      <c r="B76" s="12">
        <v>3866</v>
      </c>
      <c r="C76" s="13">
        <v>11.15</v>
      </c>
      <c r="D76" s="13">
        <v>55.75</v>
      </c>
      <c r="E76" s="14" t="s">
        <v>42</v>
      </c>
    </row>
    <row r="77" spans="1:5" x14ac:dyDescent="0.25">
      <c r="A77" s="11">
        <v>45672.999999999782</v>
      </c>
      <c r="B77" s="12">
        <v>1882</v>
      </c>
      <c r="C77" s="13">
        <v>5.5</v>
      </c>
      <c r="D77" s="13">
        <v>27.48</v>
      </c>
      <c r="E77" s="14" t="s">
        <v>40</v>
      </c>
    </row>
    <row r="78" spans="1:5" x14ac:dyDescent="0.25">
      <c r="A78" s="11"/>
      <c r="B78" s="12"/>
      <c r="C78" s="13"/>
      <c r="D78" s="13"/>
      <c r="E78" s="14"/>
    </row>
    <row r="79" spans="1:5" x14ac:dyDescent="0.25">
      <c r="A79" s="11"/>
      <c r="B79" s="12"/>
      <c r="C79" s="13"/>
      <c r="D79" s="13"/>
      <c r="E79" s="14"/>
    </row>
    <row r="80" spans="1:5" x14ac:dyDescent="0.25">
      <c r="A80" s="11"/>
      <c r="B80" s="12"/>
      <c r="C80" s="13"/>
      <c r="D80" s="13"/>
      <c r="E80" s="14"/>
    </row>
    <row r="81" spans="1:5" x14ac:dyDescent="0.25">
      <c r="A81" s="11"/>
      <c r="B81" s="12"/>
      <c r="C81" s="13"/>
      <c r="D81" s="13"/>
      <c r="E81" s="14"/>
    </row>
    <row r="82" spans="1:5" x14ac:dyDescent="0.25">
      <c r="A82" s="11"/>
      <c r="B82" s="12"/>
      <c r="C82" s="13"/>
      <c r="D82" s="13"/>
      <c r="E82" s="14"/>
    </row>
    <row r="83" spans="1:5" x14ac:dyDescent="0.25">
      <c r="A83" s="11">
        <v>45674.199999999764</v>
      </c>
      <c r="B83" s="12">
        <v>4219</v>
      </c>
      <c r="C83" s="13">
        <v>15.53</v>
      </c>
      <c r="D83" s="13">
        <v>77.66</v>
      </c>
      <c r="E83" s="14" t="s">
        <v>41</v>
      </c>
    </row>
    <row r="84" spans="1:5" x14ac:dyDescent="0.25">
      <c r="A84" s="11">
        <v>45674.399999999761</v>
      </c>
      <c r="B84" s="12">
        <v>7616</v>
      </c>
      <c r="C84" s="13">
        <v>4.82</v>
      </c>
      <c r="D84" s="13">
        <v>24.1</v>
      </c>
      <c r="E84" s="14" t="s">
        <v>42</v>
      </c>
    </row>
    <row r="85" spans="1:5" x14ac:dyDescent="0.25">
      <c r="A85" s="11">
        <v>45674.599999999758</v>
      </c>
      <c r="B85" s="12">
        <v>8189</v>
      </c>
      <c r="C85" s="13">
        <v>19.2</v>
      </c>
      <c r="D85" s="13">
        <v>95.98</v>
      </c>
      <c r="E85" s="14" t="s">
        <v>40</v>
      </c>
    </row>
    <row r="86" spans="1:5" x14ac:dyDescent="0.25">
      <c r="A86" s="11">
        <v>45674.799999999756</v>
      </c>
      <c r="B86" s="12">
        <v>5450</v>
      </c>
      <c r="C86" s="13">
        <v>6.07</v>
      </c>
      <c r="D86" s="13">
        <v>30.33</v>
      </c>
      <c r="E86" s="14" t="s">
        <v>40</v>
      </c>
    </row>
    <row r="87" spans="1:5" x14ac:dyDescent="0.25">
      <c r="A87" s="11">
        <v>45674.999999999753</v>
      </c>
      <c r="B87" s="12">
        <v>7410</v>
      </c>
      <c r="C87" s="13">
        <v>18.489999999999998</v>
      </c>
      <c r="D87" s="13">
        <v>92.44</v>
      </c>
      <c r="E87" s="14" t="s">
        <v>42</v>
      </c>
    </row>
    <row r="88" spans="1:5" x14ac:dyDescent="0.25">
      <c r="A88" s="11">
        <v>45675.19999999975</v>
      </c>
      <c r="B88" s="12">
        <v>5504</v>
      </c>
      <c r="C88" s="13">
        <v>2.46</v>
      </c>
      <c r="D88" s="13">
        <v>12.32</v>
      </c>
      <c r="E88" s="14" t="s">
        <v>42</v>
      </c>
    </row>
    <row r="89" spans="1:5" x14ac:dyDescent="0.25">
      <c r="A89" s="11">
        <v>45675.399999999747</v>
      </c>
      <c r="B89" s="12">
        <v>9299</v>
      </c>
      <c r="C89" s="13">
        <v>15.82</v>
      </c>
      <c r="D89" s="13">
        <v>79.08</v>
      </c>
      <c r="E89" s="14" t="s">
        <v>42</v>
      </c>
    </row>
    <row r="90" spans="1:5" x14ac:dyDescent="0.25">
      <c r="A90" s="11">
        <v>45675.599999999744</v>
      </c>
      <c r="B90" s="12">
        <v>1494</v>
      </c>
      <c r="C90" s="13">
        <v>16.52</v>
      </c>
      <c r="D90" s="13">
        <v>82.62</v>
      </c>
      <c r="E90" s="14" t="s">
        <v>42</v>
      </c>
    </row>
    <row r="91" spans="1:5" x14ac:dyDescent="0.25">
      <c r="A91" s="11">
        <v>45675.799999999741</v>
      </c>
      <c r="B91" s="12">
        <v>2948</v>
      </c>
      <c r="C91" s="13">
        <v>7.36</v>
      </c>
      <c r="D91" s="13">
        <v>36.81</v>
      </c>
      <c r="E91" s="14" t="s">
        <v>40</v>
      </c>
    </row>
    <row r="92" spans="1:5" x14ac:dyDescent="0.25">
      <c r="A92" s="11">
        <v>45675.999999999738</v>
      </c>
      <c r="B92" s="12">
        <v>9511</v>
      </c>
      <c r="C92" s="13">
        <v>17.89</v>
      </c>
      <c r="D92" s="13">
        <v>89.47</v>
      </c>
      <c r="E92" s="14" t="s">
        <v>40</v>
      </c>
    </row>
    <row r="93" spans="1:5" x14ac:dyDescent="0.25">
      <c r="A93" s="11">
        <v>45676.199999999735</v>
      </c>
      <c r="B93" s="12">
        <v>9249</v>
      </c>
      <c r="C93" s="13">
        <v>7.43</v>
      </c>
      <c r="D93" s="13">
        <v>37.159999999999997</v>
      </c>
      <c r="E93" s="14" t="s">
        <v>40</v>
      </c>
    </row>
    <row r="94" spans="1:5" x14ac:dyDescent="0.25">
      <c r="A94" s="11">
        <v>45676.399999999732</v>
      </c>
      <c r="B94" s="12">
        <v>1995</v>
      </c>
      <c r="C94" s="13">
        <v>17.420000000000002</v>
      </c>
      <c r="D94" s="13">
        <v>87.12</v>
      </c>
      <c r="E94" s="14" t="s">
        <v>42</v>
      </c>
    </row>
    <row r="95" spans="1:5" x14ac:dyDescent="0.25">
      <c r="A95" s="11">
        <v>45676.599999999729</v>
      </c>
      <c r="B95" s="12">
        <v>7396</v>
      </c>
      <c r="C95" s="13">
        <v>17.98</v>
      </c>
      <c r="D95" s="13">
        <v>89.92</v>
      </c>
      <c r="E95" s="14" t="s">
        <v>42</v>
      </c>
    </row>
    <row r="96" spans="1:5" x14ac:dyDescent="0.25">
      <c r="A96" s="11">
        <v>45676.799999999726</v>
      </c>
      <c r="B96" s="12">
        <v>5186</v>
      </c>
      <c r="C96" s="13">
        <v>18.260000000000002</v>
      </c>
      <c r="D96" s="13">
        <v>91.32</v>
      </c>
      <c r="E96" s="14" t="s">
        <v>41</v>
      </c>
    </row>
    <row r="97" spans="1:5" x14ac:dyDescent="0.25">
      <c r="A97" s="11">
        <v>45676.999999999724</v>
      </c>
      <c r="B97" s="12">
        <v>2055</v>
      </c>
      <c r="C97" s="13">
        <v>9.4600000000000009</v>
      </c>
      <c r="D97" s="13">
        <v>47.29</v>
      </c>
      <c r="E97" s="14" t="s">
        <v>41</v>
      </c>
    </row>
    <row r="98" spans="1:5" x14ac:dyDescent="0.25">
      <c r="A98" s="11">
        <v>45677.199999999721</v>
      </c>
      <c r="B98" s="12">
        <v>5230</v>
      </c>
      <c r="C98" s="13">
        <v>9.7100000000000009</v>
      </c>
      <c r="D98" s="13">
        <v>48.55</v>
      </c>
      <c r="E98" s="14" t="s">
        <v>40</v>
      </c>
    </row>
    <row r="99" spans="1:5" x14ac:dyDescent="0.25">
      <c r="A99" s="11">
        <v>45677.399999999718</v>
      </c>
      <c r="B99" s="12">
        <v>2742</v>
      </c>
      <c r="C99" s="13">
        <v>2.95</v>
      </c>
      <c r="D99" s="13">
        <v>14.74</v>
      </c>
      <c r="E99" s="14" t="s">
        <v>41</v>
      </c>
    </row>
    <row r="100" spans="1:5" x14ac:dyDescent="0.25">
      <c r="A100" s="11">
        <v>45677.599999999715</v>
      </c>
      <c r="B100" s="12">
        <v>9667</v>
      </c>
      <c r="C100" s="13">
        <v>18.55</v>
      </c>
      <c r="D100" s="13">
        <v>92.73</v>
      </c>
      <c r="E100" s="14" t="s">
        <v>40</v>
      </c>
    </row>
    <row r="101" spans="1:5" x14ac:dyDescent="0.25">
      <c r="A101" s="11">
        <v>45677.799999999712</v>
      </c>
      <c r="B101" s="12">
        <v>7304</v>
      </c>
      <c r="C101" s="13">
        <v>15.24</v>
      </c>
      <c r="D101" s="13">
        <v>76.2</v>
      </c>
      <c r="E101" s="14" t="s">
        <v>41</v>
      </c>
    </row>
    <row r="102" spans="1:5" x14ac:dyDescent="0.25">
      <c r="A102" s="11">
        <v>45677.999999999709</v>
      </c>
      <c r="B102" s="12">
        <v>4282</v>
      </c>
      <c r="C102" s="13">
        <v>8.75</v>
      </c>
      <c r="D102" s="13">
        <v>43.76</v>
      </c>
      <c r="E102" s="14" t="s">
        <v>40</v>
      </c>
    </row>
    <row r="103" spans="1:5" x14ac:dyDescent="0.25">
      <c r="A103" s="11"/>
      <c r="B103" s="12"/>
      <c r="C103" s="13"/>
      <c r="D103" s="13"/>
      <c r="E103" s="14"/>
    </row>
    <row r="104" spans="1:5" x14ac:dyDescent="0.25">
      <c r="A104" s="11">
        <v>45678.399999999703</v>
      </c>
      <c r="B104" s="12">
        <v>5335</v>
      </c>
      <c r="C104" s="13">
        <v>2.4</v>
      </c>
      <c r="D104" s="13">
        <v>11.99</v>
      </c>
      <c r="E104" s="14" t="s">
        <v>41</v>
      </c>
    </row>
    <row r="105" spans="1:5" x14ac:dyDescent="0.25">
      <c r="A105" s="11">
        <v>45678.5999999997</v>
      </c>
      <c r="B105" s="12">
        <v>5425</v>
      </c>
      <c r="C105" s="13">
        <v>4.91</v>
      </c>
      <c r="D105" s="13">
        <v>24.54</v>
      </c>
      <c r="E105" s="14" t="s">
        <v>42</v>
      </c>
    </row>
    <row r="106" spans="1:5" x14ac:dyDescent="0.25">
      <c r="A106" s="11">
        <v>45678.799999999697</v>
      </c>
      <c r="B106" s="12">
        <v>6346</v>
      </c>
      <c r="C106" s="13">
        <v>8.7100000000000009</v>
      </c>
      <c r="D106" s="13">
        <v>43.56</v>
      </c>
      <c r="E106" s="14" t="s">
        <v>41</v>
      </c>
    </row>
    <row r="107" spans="1:5" x14ac:dyDescent="0.25">
      <c r="A107" s="11">
        <v>45678.999999999694</v>
      </c>
      <c r="B107" s="12">
        <v>9280</v>
      </c>
      <c r="C107" s="13">
        <v>19.34</v>
      </c>
      <c r="D107" s="13">
        <v>96.68</v>
      </c>
      <c r="E107" s="14" t="s">
        <v>41</v>
      </c>
    </row>
    <row r="108" spans="1:5" x14ac:dyDescent="0.25">
      <c r="A108" s="11">
        <v>45679.199999999691</v>
      </c>
      <c r="B108" s="12">
        <v>3116</v>
      </c>
      <c r="C108" s="13">
        <v>2.27</v>
      </c>
      <c r="D108" s="13">
        <v>11.34</v>
      </c>
      <c r="E108" s="14" t="s">
        <v>41</v>
      </c>
    </row>
    <row r="109" spans="1:5" x14ac:dyDescent="0.25">
      <c r="A109" s="11">
        <v>45679.399999999689</v>
      </c>
      <c r="B109" s="12">
        <v>6165</v>
      </c>
      <c r="C109" s="13">
        <v>2.41</v>
      </c>
      <c r="D109" s="13">
        <v>12.06</v>
      </c>
      <c r="E109" s="14" t="s">
        <v>40</v>
      </c>
    </row>
    <row r="110" spans="1:5" x14ac:dyDescent="0.25">
      <c r="A110" s="11">
        <v>45679.599999999686</v>
      </c>
      <c r="B110" s="12">
        <v>4533</v>
      </c>
      <c r="C110" s="13">
        <v>19.47</v>
      </c>
      <c r="D110" s="13">
        <v>97.36</v>
      </c>
      <c r="E110" s="14" t="s">
        <v>42</v>
      </c>
    </row>
    <row r="111" spans="1:5" x14ac:dyDescent="0.25">
      <c r="A111" s="11">
        <v>45679.799999999683</v>
      </c>
      <c r="B111" s="12">
        <v>6753</v>
      </c>
      <c r="C111" s="13">
        <v>13.3</v>
      </c>
      <c r="D111" s="13">
        <v>66.48</v>
      </c>
      <c r="E111" s="14" t="s">
        <v>41</v>
      </c>
    </row>
    <row r="112" spans="1:5" x14ac:dyDescent="0.25">
      <c r="A112" s="11">
        <v>45679.99999999968</v>
      </c>
      <c r="B112" s="12">
        <v>7923</v>
      </c>
      <c r="C112" s="13">
        <v>11.96</v>
      </c>
      <c r="D112" s="13">
        <v>59.78</v>
      </c>
      <c r="E112" s="14" t="s">
        <v>41</v>
      </c>
    </row>
    <row r="113" spans="1:5" x14ac:dyDescent="0.25">
      <c r="A113" s="11">
        <v>45680.199999999677</v>
      </c>
      <c r="B113" s="12">
        <v>2509</v>
      </c>
      <c r="C113" s="13">
        <v>14.78</v>
      </c>
      <c r="D113" s="13">
        <v>73.88</v>
      </c>
      <c r="E113" s="14" t="s">
        <v>40</v>
      </c>
    </row>
    <row r="114" spans="1:5" x14ac:dyDescent="0.25">
      <c r="A114" s="11">
        <v>45680.399999999674</v>
      </c>
      <c r="B114" s="12">
        <v>5992</v>
      </c>
      <c r="C114" s="13">
        <v>12.44</v>
      </c>
      <c r="D114" s="13">
        <v>62.19</v>
      </c>
      <c r="E114" s="14" t="s">
        <v>41</v>
      </c>
    </row>
    <row r="115" spans="1:5" x14ac:dyDescent="0.25">
      <c r="A115" s="11">
        <v>45680.599999999671</v>
      </c>
      <c r="B115" s="12">
        <v>5340</v>
      </c>
      <c r="C115" s="13">
        <v>8.7100000000000009</v>
      </c>
      <c r="D115" s="13">
        <v>43.56</v>
      </c>
      <c r="E115" s="14" t="s">
        <v>42</v>
      </c>
    </row>
    <row r="116" spans="1:5" x14ac:dyDescent="0.25">
      <c r="A116" s="11">
        <v>45680.799999999668</v>
      </c>
      <c r="B116" s="12">
        <v>6152</v>
      </c>
      <c r="C116" s="13">
        <v>7.56</v>
      </c>
      <c r="D116" s="13">
        <v>37.799999999999997</v>
      </c>
      <c r="E116" s="14" t="s">
        <v>42</v>
      </c>
    </row>
    <row r="117" spans="1:5" x14ac:dyDescent="0.25">
      <c r="A117" s="11">
        <v>45680.999999999665</v>
      </c>
      <c r="B117" s="12">
        <v>5478</v>
      </c>
      <c r="C117" s="13">
        <v>17.12</v>
      </c>
      <c r="D117" s="13">
        <v>85.58</v>
      </c>
      <c r="E117" s="14" t="s">
        <v>42</v>
      </c>
    </row>
    <row r="118" spans="1:5" x14ac:dyDescent="0.25">
      <c r="A118" s="11">
        <v>45681.199999999662</v>
      </c>
      <c r="B118" s="12">
        <v>9511</v>
      </c>
      <c r="C118" s="13">
        <v>11.08</v>
      </c>
      <c r="D118" s="13">
        <v>55.42</v>
      </c>
      <c r="E118" s="14" t="s">
        <v>42</v>
      </c>
    </row>
    <row r="119" spans="1:5" x14ac:dyDescent="0.25">
      <c r="A119" s="11"/>
      <c r="B119" s="12"/>
      <c r="C119" s="13"/>
      <c r="D119" s="13"/>
      <c r="E119" s="14"/>
    </row>
    <row r="120" spans="1:5" x14ac:dyDescent="0.25">
      <c r="A120" s="11">
        <v>45681.599999999657</v>
      </c>
      <c r="B120" s="12">
        <v>1371</v>
      </c>
      <c r="C120" s="13">
        <v>8.68</v>
      </c>
      <c r="D120" s="13">
        <v>43.38</v>
      </c>
      <c r="E120" s="14" t="s">
        <v>42</v>
      </c>
    </row>
    <row r="121" spans="1:5" x14ac:dyDescent="0.25">
      <c r="A121" s="11">
        <v>45681.799999999654</v>
      </c>
      <c r="B121" s="12">
        <v>2799</v>
      </c>
      <c r="C121" s="13">
        <v>16.89</v>
      </c>
      <c r="D121" s="13">
        <v>84.45</v>
      </c>
      <c r="E121" s="14" t="s">
        <v>42</v>
      </c>
    </row>
    <row r="122" spans="1:5" x14ac:dyDescent="0.25">
      <c r="A122" s="11">
        <v>45681.999999999651</v>
      </c>
      <c r="B122" s="12">
        <v>6303</v>
      </c>
      <c r="C122" s="13">
        <v>17.57</v>
      </c>
      <c r="D122" s="13">
        <v>87.83</v>
      </c>
      <c r="E122" s="14" t="s">
        <v>40</v>
      </c>
    </row>
    <row r="123" spans="1:5" x14ac:dyDescent="0.25">
      <c r="A123" s="11">
        <v>45682.199999999648</v>
      </c>
      <c r="B123" s="12">
        <v>2385</v>
      </c>
      <c r="C123" s="13">
        <v>14.93</v>
      </c>
      <c r="D123" s="13">
        <v>74.67</v>
      </c>
      <c r="E123" s="14" t="s">
        <v>40</v>
      </c>
    </row>
    <row r="124" spans="1:5" x14ac:dyDescent="0.25">
      <c r="A124" s="11">
        <v>45682.399999999645</v>
      </c>
      <c r="B124" s="12">
        <v>1531</v>
      </c>
      <c r="C124" s="13">
        <v>8.76</v>
      </c>
      <c r="D124" s="13">
        <v>43.82</v>
      </c>
      <c r="E124" s="14" t="s">
        <v>40</v>
      </c>
    </row>
    <row r="125" spans="1:5" x14ac:dyDescent="0.25">
      <c r="A125" s="11">
        <v>45682.599999999642</v>
      </c>
      <c r="B125" s="12">
        <v>2508</v>
      </c>
      <c r="C125" s="13">
        <v>16.54</v>
      </c>
      <c r="D125" s="13">
        <v>82.71</v>
      </c>
      <c r="E125" s="14" t="s">
        <v>41</v>
      </c>
    </row>
    <row r="126" spans="1:5" x14ac:dyDescent="0.25">
      <c r="A126" s="11">
        <v>45682.799999999639</v>
      </c>
      <c r="B126" s="12">
        <v>8074</v>
      </c>
      <c r="C126" s="13">
        <v>17.53</v>
      </c>
      <c r="D126" s="13">
        <v>87.66</v>
      </c>
      <c r="E126" s="14" t="s">
        <v>42</v>
      </c>
    </row>
    <row r="127" spans="1:5" x14ac:dyDescent="0.25">
      <c r="A127" s="11">
        <v>45682.999999999636</v>
      </c>
      <c r="B127" s="12">
        <v>8229</v>
      </c>
      <c r="C127" s="13">
        <v>14.82</v>
      </c>
      <c r="D127" s="13">
        <v>74.12</v>
      </c>
      <c r="E127" s="14" t="s">
        <v>40</v>
      </c>
    </row>
    <row r="128" spans="1:5" x14ac:dyDescent="0.25">
      <c r="A128" s="11">
        <v>45683.199999999633</v>
      </c>
      <c r="B128" s="12">
        <v>9349</v>
      </c>
      <c r="C128" s="13">
        <v>7.19</v>
      </c>
      <c r="D128" s="13">
        <v>35.950000000000003</v>
      </c>
      <c r="E128" s="14" t="s">
        <v>40</v>
      </c>
    </row>
    <row r="129" spans="1:5" x14ac:dyDescent="0.25">
      <c r="A129" s="11">
        <v>45683.39999999963</v>
      </c>
      <c r="B129" s="12">
        <v>8467</v>
      </c>
      <c r="C129" s="13">
        <v>4.72</v>
      </c>
      <c r="D129" s="13">
        <v>23.58</v>
      </c>
      <c r="E129" s="14" t="s">
        <v>41</v>
      </c>
    </row>
    <row r="130" spans="1:5" x14ac:dyDescent="0.25">
      <c r="A130" s="11">
        <v>45683.599999999627</v>
      </c>
      <c r="B130" s="12">
        <v>6070</v>
      </c>
      <c r="C130" s="13">
        <v>14.19</v>
      </c>
      <c r="D130" s="13">
        <v>70.959999999999994</v>
      </c>
      <c r="E130" s="14" t="s">
        <v>42</v>
      </c>
    </row>
    <row r="131" spans="1:5" x14ac:dyDescent="0.25">
      <c r="A131" s="11">
        <v>45683.799999999625</v>
      </c>
      <c r="B131" s="12">
        <v>3040</v>
      </c>
      <c r="C131" s="13">
        <v>2.1</v>
      </c>
      <c r="D131" s="13">
        <v>10.52</v>
      </c>
      <c r="E131" s="14" t="s">
        <v>41</v>
      </c>
    </row>
    <row r="132" spans="1:5" x14ac:dyDescent="0.25">
      <c r="A132" s="11">
        <v>45683.999999999622</v>
      </c>
      <c r="B132" s="12">
        <v>2329</v>
      </c>
      <c r="C132" s="13">
        <v>19.68</v>
      </c>
      <c r="D132" s="13">
        <v>98.39</v>
      </c>
      <c r="E132" s="14" t="s">
        <v>42</v>
      </c>
    </row>
    <row r="133" spans="1:5" x14ac:dyDescent="0.25">
      <c r="A133" s="11"/>
      <c r="B133" s="12"/>
      <c r="C133" s="13"/>
      <c r="D133" s="13"/>
      <c r="E133" s="14"/>
    </row>
    <row r="134" spans="1:5" x14ac:dyDescent="0.25">
      <c r="A134" s="11">
        <v>45684.399999999616</v>
      </c>
      <c r="B134" s="12">
        <v>4153</v>
      </c>
      <c r="C134" s="13">
        <v>3.12</v>
      </c>
      <c r="D134" s="13">
        <v>15.61</v>
      </c>
      <c r="E134" s="14" t="s">
        <v>41</v>
      </c>
    </row>
    <row r="135" spans="1:5" x14ac:dyDescent="0.25">
      <c r="A135" s="11">
        <v>45684.599999999613</v>
      </c>
      <c r="B135" s="12">
        <v>4912</v>
      </c>
      <c r="C135" s="13">
        <v>16.78</v>
      </c>
      <c r="D135" s="13">
        <v>83.89</v>
      </c>
      <c r="E135" s="14" t="s">
        <v>41</v>
      </c>
    </row>
    <row r="136" spans="1:5" x14ac:dyDescent="0.25">
      <c r="A136" s="11">
        <v>45684.79999999961</v>
      </c>
      <c r="B136" s="12">
        <v>4519</v>
      </c>
      <c r="C136" s="13">
        <v>18.59</v>
      </c>
      <c r="D136" s="13">
        <v>92.94</v>
      </c>
      <c r="E136" s="14" t="s">
        <v>41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3"/>
  <sheetViews>
    <sheetView workbookViewId="0">
      <selection activeCell="G9" sqref="G9"/>
    </sheetView>
  </sheetViews>
  <sheetFormatPr defaultRowHeight="15" x14ac:dyDescent="0.25"/>
  <cols>
    <col min="3" max="3" width="12.7109375" bestFit="1" customWidth="1"/>
    <col min="4" max="4" width="12" bestFit="1" customWidth="1"/>
    <col min="6" max="6" width="10.85546875" bestFit="1" customWidth="1"/>
  </cols>
  <sheetData>
    <row r="2" spans="3:6" x14ac:dyDescent="0.25">
      <c r="C2" t="s">
        <v>46</v>
      </c>
      <c r="D2" t="s">
        <v>47</v>
      </c>
      <c r="F2" t="s">
        <v>48</v>
      </c>
    </row>
    <row r="3" spans="3:6" x14ac:dyDescent="0.25">
      <c r="C3" s="4">
        <v>36892</v>
      </c>
      <c r="D3" s="4">
        <v>45736</v>
      </c>
      <c r="F3">
        <f>DATEDIF(C3,D3,"m")</f>
        <v>290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F20" sqref="F20"/>
    </sheetView>
  </sheetViews>
  <sheetFormatPr defaultRowHeight="15" x14ac:dyDescent="0.25"/>
  <cols>
    <col min="1" max="1" width="10.7109375" bestFit="1" customWidth="1"/>
    <col min="2" max="7" width="22" customWidth="1"/>
  </cols>
  <sheetData>
    <row r="1" spans="1:5" x14ac:dyDescent="0.25">
      <c r="A1" t="s">
        <v>36</v>
      </c>
      <c r="B1" t="s">
        <v>50</v>
      </c>
      <c r="C1" t="s">
        <v>51</v>
      </c>
      <c r="D1" t="s">
        <v>52</v>
      </c>
      <c r="E1" t="s">
        <v>53</v>
      </c>
    </row>
    <row r="2" spans="1:5" x14ac:dyDescent="0.25">
      <c r="A2" s="4">
        <v>45722</v>
      </c>
      <c r="B2" t="str">
        <f>TEXT(A:A,"MMM")</f>
        <v>mar</v>
      </c>
      <c r="C2" t="str">
        <f>TEXT(A:A,"DD")</f>
        <v>06</v>
      </c>
      <c r="D2" t="str">
        <f>TEXT(A:A,"DDDD")</f>
        <v>quinta-feira</v>
      </c>
      <c r="E2" t="str">
        <f>TEXT(A:A,"AAAA")</f>
        <v>2025</v>
      </c>
    </row>
    <row r="3" spans="1:5" x14ac:dyDescent="0.25">
      <c r="A3" s="4">
        <v>45723</v>
      </c>
      <c r="B3" t="str">
        <f t="shared" ref="B3:B37" si="0">TEXT(A:A,"MMM")</f>
        <v>mar</v>
      </c>
      <c r="C3" t="str">
        <f t="shared" ref="C3:C37" si="1">TEXT(A:A,"DD")</f>
        <v>07</v>
      </c>
      <c r="D3" t="str">
        <f t="shared" ref="D3:D37" si="2">TEXT(A:A,"DDDD")</f>
        <v>sexta-feira</v>
      </c>
      <c r="E3" t="str">
        <f t="shared" ref="E3:E37" si="3">TEXT(A:A,"AAAA")</f>
        <v>2025</v>
      </c>
    </row>
    <row r="4" spans="1:5" x14ac:dyDescent="0.25">
      <c r="A4" s="4">
        <v>45724</v>
      </c>
      <c r="B4" t="str">
        <f t="shared" si="0"/>
        <v>mar</v>
      </c>
      <c r="C4" t="str">
        <f t="shared" si="1"/>
        <v>08</v>
      </c>
      <c r="D4" t="str">
        <f t="shared" si="2"/>
        <v>sábado</v>
      </c>
      <c r="E4" t="str">
        <f t="shared" si="3"/>
        <v>2025</v>
      </c>
    </row>
    <row r="5" spans="1:5" x14ac:dyDescent="0.25">
      <c r="A5" s="4">
        <v>45725</v>
      </c>
      <c r="B5" t="str">
        <f t="shared" si="0"/>
        <v>mar</v>
      </c>
      <c r="C5" t="str">
        <f t="shared" si="1"/>
        <v>09</v>
      </c>
      <c r="D5" t="str">
        <f t="shared" si="2"/>
        <v>domingo</v>
      </c>
      <c r="E5" t="str">
        <f t="shared" si="3"/>
        <v>2025</v>
      </c>
    </row>
    <row r="6" spans="1:5" x14ac:dyDescent="0.25">
      <c r="A6" s="4">
        <v>45726</v>
      </c>
      <c r="B6" t="str">
        <f t="shared" si="0"/>
        <v>mar</v>
      </c>
      <c r="C6" t="str">
        <f t="shared" si="1"/>
        <v>10</v>
      </c>
      <c r="D6" t="str">
        <f t="shared" si="2"/>
        <v>segunda-feira</v>
      </c>
      <c r="E6" t="str">
        <f t="shared" si="3"/>
        <v>2025</v>
      </c>
    </row>
    <row r="7" spans="1:5" x14ac:dyDescent="0.25">
      <c r="A7" s="4">
        <v>45727</v>
      </c>
      <c r="B7" t="str">
        <f t="shared" si="0"/>
        <v>mar</v>
      </c>
      <c r="C7" t="str">
        <f t="shared" si="1"/>
        <v>11</v>
      </c>
      <c r="D7" t="str">
        <f t="shared" si="2"/>
        <v>terça-feira</v>
      </c>
      <c r="E7" t="str">
        <f t="shared" si="3"/>
        <v>2025</v>
      </c>
    </row>
    <row r="8" spans="1:5" x14ac:dyDescent="0.25">
      <c r="A8" s="4">
        <v>45728</v>
      </c>
      <c r="B8" t="str">
        <f t="shared" si="0"/>
        <v>mar</v>
      </c>
      <c r="C8" t="str">
        <f t="shared" si="1"/>
        <v>12</v>
      </c>
      <c r="D8" t="str">
        <f t="shared" si="2"/>
        <v>quarta-feira</v>
      </c>
      <c r="E8" t="str">
        <f t="shared" si="3"/>
        <v>2025</v>
      </c>
    </row>
    <row r="9" spans="1:5" x14ac:dyDescent="0.25">
      <c r="A9" s="4">
        <v>45729</v>
      </c>
      <c r="B9" t="str">
        <f t="shared" si="0"/>
        <v>mar</v>
      </c>
      <c r="C9" t="str">
        <f t="shared" si="1"/>
        <v>13</v>
      </c>
      <c r="D9" t="str">
        <f t="shared" si="2"/>
        <v>quinta-feira</v>
      </c>
      <c r="E9" t="str">
        <f t="shared" si="3"/>
        <v>2025</v>
      </c>
    </row>
    <row r="10" spans="1:5" x14ac:dyDescent="0.25">
      <c r="A10" s="4">
        <v>45730</v>
      </c>
      <c r="B10" t="str">
        <f t="shared" si="0"/>
        <v>mar</v>
      </c>
      <c r="C10" t="str">
        <f t="shared" si="1"/>
        <v>14</v>
      </c>
      <c r="D10" t="str">
        <f t="shared" si="2"/>
        <v>sexta-feira</v>
      </c>
      <c r="E10" t="str">
        <f t="shared" si="3"/>
        <v>2025</v>
      </c>
    </row>
    <row r="11" spans="1:5" x14ac:dyDescent="0.25">
      <c r="A11" s="4">
        <v>45731</v>
      </c>
      <c r="B11" t="str">
        <f t="shared" si="0"/>
        <v>mar</v>
      </c>
      <c r="C11" t="str">
        <f t="shared" si="1"/>
        <v>15</v>
      </c>
      <c r="D11" t="str">
        <f t="shared" si="2"/>
        <v>sábado</v>
      </c>
      <c r="E11" t="str">
        <f t="shared" si="3"/>
        <v>2025</v>
      </c>
    </row>
    <row r="12" spans="1:5" x14ac:dyDescent="0.25">
      <c r="A12" s="4">
        <v>45732</v>
      </c>
      <c r="B12" t="str">
        <f t="shared" si="0"/>
        <v>mar</v>
      </c>
      <c r="C12" t="str">
        <f t="shared" si="1"/>
        <v>16</v>
      </c>
      <c r="D12" t="str">
        <f t="shared" si="2"/>
        <v>domingo</v>
      </c>
      <c r="E12" t="str">
        <f t="shared" si="3"/>
        <v>2025</v>
      </c>
    </row>
    <row r="13" spans="1:5" x14ac:dyDescent="0.25">
      <c r="A13" s="4">
        <v>45733</v>
      </c>
      <c r="B13" t="str">
        <f t="shared" si="0"/>
        <v>mar</v>
      </c>
      <c r="C13" t="str">
        <f t="shared" si="1"/>
        <v>17</v>
      </c>
      <c r="D13" t="str">
        <f t="shared" si="2"/>
        <v>segunda-feira</v>
      </c>
      <c r="E13" t="str">
        <f t="shared" si="3"/>
        <v>2025</v>
      </c>
    </row>
    <row r="14" spans="1:5" x14ac:dyDescent="0.25">
      <c r="A14" s="4">
        <v>45734</v>
      </c>
      <c r="B14" t="str">
        <f t="shared" si="0"/>
        <v>mar</v>
      </c>
      <c r="C14" t="str">
        <f t="shared" si="1"/>
        <v>18</v>
      </c>
      <c r="D14" t="str">
        <f t="shared" si="2"/>
        <v>terça-feira</v>
      </c>
      <c r="E14" t="str">
        <f t="shared" si="3"/>
        <v>2025</v>
      </c>
    </row>
    <row r="15" spans="1:5" x14ac:dyDescent="0.25">
      <c r="A15" s="4">
        <v>45735</v>
      </c>
      <c r="B15" t="str">
        <f t="shared" si="0"/>
        <v>mar</v>
      </c>
      <c r="C15" t="str">
        <f t="shared" si="1"/>
        <v>19</v>
      </c>
      <c r="D15" t="str">
        <f t="shared" si="2"/>
        <v>quarta-feira</v>
      </c>
      <c r="E15" t="str">
        <f t="shared" si="3"/>
        <v>2025</v>
      </c>
    </row>
    <row r="16" spans="1:5" x14ac:dyDescent="0.25">
      <c r="A16" s="4">
        <v>45736</v>
      </c>
      <c r="B16" t="str">
        <f t="shared" si="0"/>
        <v>mar</v>
      </c>
      <c r="C16" t="str">
        <f t="shared" si="1"/>
        <v>20</v>
      </c>
      <c r="D16" t="str">
        <f t="shared" si="2"/>
        <v>quinta-feira</v>
      </c>
      <c r="E16" t="str">
        <f t="shared" si="3"/>
        <v>2025</v>
      </c>
    </row>
    <row r="17" spans="1:5" x14ac:dyDescent="0.25">
      <c r="A17" s="4">
        <v>45737</v>
      </c>
      <c r="B17" t="str">
        <f t="shared" si="0"/>
        <v>mar</v>
      </c>
      <c r="C17" t="str">
        <f t="shared" si="1"/>
        <v>21</v>
      </c>
      <c r="D17" t="str">
        <f t="shared" si="2"/>
        <v>sexta-feira</v>
      </c>
      <c r="E17" t="str">
        <f t="shared" si="3"/>
        <v>2025</v>
      </c>
    </row>
    <row r="18" spans="1:5" x14ac:dyDescent="0.25">
      <c r="A18" s="4">
        <v>45738</v>
      </c>
      <c r="B18" t="str">
        <f t="shared" si="0"/>
        <v>mar</v>
      </c>
      <c r="C18" t="str">
        <f t="shared" si="1"/>
        <v>22</v>
      </c>
      <c r="D18" t="str">
        <f t="shared" si="2"/>
        <v>sábado</v>
      </c>
      <c r="E18" t="str">
        <f t="shared" si="3"/>
        <v>2025</v>
      </c>
    </row>
    <row r="19" spans="1:5" x14ac:dyDescent="0.25">
      <c r="A19" s="4">
        <v>45739</v>
      </c>
      <c r="B19" t="str">
        <f t="shared" si="0"/>
        <v>mar</v>
      </c>
      <c r="C19" t="str">
        <f t="shared" si="1"/>
        <v>23</v>
      </c>
      <c r="D19" t="str">
        <f t="shared" si="2"/>
        <v>domingo</v>
      </c>
      <c r="E19" t="str">
        <f t="shared" si="3"/>
        <v>2025</v>
      </c>
    </row>
    <row r="20" spans="1:5" x14ac:dyDescent="0.25">
      <c r="A20" s="4">
        <v>45740</v>
      </c>
      <c r="B20" t="str">
        <f t="shared" si="0"/>
        <v>mar</v>
      </c>
      <c r="C20" t="str">
        <f t="shared" si="1"/>
        <v>24</v>
      </c>
      <c r="D20" t="str">
        <f t="shared" si="2"/>
        <v>segunda-feira</v>
      </c>
      <c r="E20" t="str">
        <f t="shared" si="3"/>
        <v>2025</v>
      </c>
    </row>
    <row r="21" spans="1:5" x14ac:dyDescent="0.25">
      <c r="A21" s="4">
        <v>45741</v>
      </c>
      <c r="B21" t="str">
        <f t="shared" si="0"/>
        <v>mar</v>
      </c>
      <c r="C21" t="str">
        <f t="shared" si="1"/>
        <v>25</v>
      </c>
      <c r="D21" t="str">
        <f t="shared" si="2"/>
        <v>terça-feira</v>
      </c>
      <c r="E21" t="str">
        <f t="shared" si="3"/>
        <v>2025</v>
      </c>
    </row>
    <row r="22" spans="1:5" x14ac:dyDescent="0.25">
      <c r="A22" s="4">
        <v>45742</v>
      </c>
      <c r="B22" t="str">
        <f t="shared" si="0"/>
        <v>mar</v>
      </c>
      <c r="C22" t="str">
        <f t="shared" si="1"/>
        <v>26</v>
      </c>
      <c r="D22" t="str">
        <f t="shared" si="2"/>
        <v>quarta-feira</v>
      </c>
      <c r="E22" t="str">
        <f t="shared" si="3"/>
        <v>2025</v>
      </c>
    </row>
    <row r="23" spans="1:5" x14ac:dyDescent="0.25">
      <c r="A23" s="4">
        <v>45743</v>
      </c>
      <c r="B23" t="str">
        <f t="shared" si="0"/>
        <v>mar</v>
      </c>
      <c r="C23" t="str">
        <f t="shared" si="1"/>
        <v>27</v>
      </c>
      <c r="D23" t="str">
        <f t="shared" si="2"/>
        <v>quinta-feira</v>
      </c>
      <c r="E23" t="str">
        <f t="shared" si="3"/>
        <v>2025</v>
      </c>
    </row>
    <row r="24" spans="1:5" x14ac:dyDescent="0.25">
      <c r="A24" s="4">
        <v>45744</v>
      </c>
      <c r="B24" t="str">
        <f t="shared" si="0"/>
        <v>mar</v>
      </c>
      <c r="C24" t="str">
        <f t="shared" si="1"/>
        <v>28</v>
      </c>
      <c r="D24" t="str">
        <f t="shared" si="2"/>
        <v>sexta-feira</v>
      </c>
      <c r="E24" t="str">
        <f t="shared" si="3"/>
        <v>2025</v>
      </c>
    </row>
    <row r="25" spans="1:5" x14ac:dyDescent="0.25">
      <c r="A25" s="4">
        <v>45745</v>
      </c>
      <c r="B25" t="str">
        <f t="shared" si="0"/>
        <v>mar</v>
      </c>
      <c r="C25" t="str">
        <f t="shared" si="1"/>
        <v>29</v>
      </c>
      <c r="D25" t="str">
        <f t="shared" si="2"/>
        <v>sábado</v>
      </c>
      <c r="E25" t="str">
        <f t="shared" si="3"/>
        <v>2025</v>
      </c>
    </row>
    <row r="26" spans="1:5" x14ac:dyDescent="0.25">
      <c r="A26" s="4">
        <v>45746</v>
      </c>
      <c r="B26" t="str">
        <f t="shared" si="0"/>
        <v>mar</v>
      </c>
      <c r="C26" t="str">
        <f t="shared" si="1"/>
        <v>30</v>
      </c>
      <c r="D26" t="str">
        <f t="shared" si="2"/>
        <v>domingo</v>
      </c>
      <c r="E26" t="str">
        <f t="shared" si="3"/>
        <v>2025</v>
      </c>
    </row>
    <row r="27" spans="1:5" x14ac:dyDescent="0.25">
      <c r="A27" s="4">
        <v>45747</v>
      </c>
      <c r="B27" t="str">
        <f t="shared" si="0"/>
        <v>mar</v>
      </c>
      <c r="C27" t="str">
        <f t="shared" si="1"/>
        <v>31</v>
      </c>
      <c r="D27" t="str">
        <f t="shared" si="2"/>
        <v>segunda-feira</v>
      </c>
      <c r="E27" t="str">
        <f t="shared" si="3"/>
        <v>2025</v>
      </c>
    </row>
    <row r="28" spans="1:5" x14ac:dyDescent="0.25">
      <c r="A28" s="4">
        <v>45748</v>
      </c>
      <c r="B28" t="str">
        <f t="shared" si="0"/>
        <v>abr</v>
      </c>
      <c r="C28" t="str">
        <f t="shared" si="1"/>
        <v>01</v>
      </c>
      <c r="D28" t="str">
        <f t="shared" si="2"/>
        <v>terça-feira</v>
      </c>
      <c r="E28" t="str">
        <f t="shared" si="3"/>
        <v>2025</v>
      </c>
    </row>
    <row r="29" spans="1:5" x14ac:dyDescent="0.25">
      <c r="A29" s="4">
        <v>45749</v>
      </c>
      <c r="B29" t="str">
        <f t="shared" si="0"/>
        <v>abr</v>
      </c>
      <c r="C29" t="str">
        <f t="shared" si="1"/>
        <v>02</v>
      </c>
      <c r="D29" t="str">
        <f t="shared" si="2"/>
        <v>quarta-feira</v>
      </c>
      <c r="E29" t="str">
        <f t="shared" si="3"/>
        <v>2025</v>
      </c>
    </row>
    <row r="30" spans="1:5" x14ac:dyDescent="0.25">
      <c r="A30" s="4">
        <v>45750</v>
      </c>
      <c r="B30" t="str">
        <f t="shared" si="0"/>
        <v>abr</v>
      </c>
      <c r="C30" t="str">
        <f t="shared" si="1"/>
        <v>03</v>
      </c>
      <c r="D30" t="str">
        <f t="shared" si="2"/>
        <v>quinta-feira</v>
      </c>
      <c r="E30" t="str">
        <f t="shared" si="3"/>
        <v>2025</v>
      </c>
    </row>
    <row r="31" spans="1:5" x14ac:dyDescent="0.25">
      <c r="A31" s="4">
        <v>45751</v>
      </c>
      <c r="B31" t="str">
        <f t="shared" si="0"/>
        <v>abr</v>
      </c>
      <c r="C31" t="str">
        <f t="shared" si="1"/>
        <v>04</v>
      </c>
      <c r="D31" t="str">
        <f t="shared" si="2"/>
        <v>sexta-feira</v>
      </c>
      <c r="E31" t="str">
        <f t="shared" si="3"/>
        <v>2025</v>
      </c>
    </row>
    <row r="32" spans="1:5" x14ac:dyDescent="0.25">
      <c r="A32" s="4">
        <v>45752</v>
      </c>
      <c r="B32" t="str">
        <f t="shared" si="0"/>
        <v>abr</v>
      </c>
      <c r="C32" t="str">
        <f t="shared" si="1"/>
        <v>05</v>
      </c>
      <c r="D32" t="str">
        <f t="shared" si="2"/>
        <v>sábado</v>
      </c>
      <c r="E32" t="str">
        <f t="shared" si="3"/>
        <v>2025</v>
      </c>
    </row>
    <row r="33" spans="1:5" x14ac:dyDescent="0.25">
      <c r="A33" s="4">
        <v>45753</v>
      </c>
      <c r="B33" t="str">
        <f t="shared" si="0"/>
        <v>abr</v>
      </c>
      <c r="C33" t="str">
        <f t="shared" si="1"/>
        <v>06</v>
      </c>
      <c r="D33" t="str">
        <f t="shared" si="2"/>
        <v>domingo</v>
      </c>
      <c r="E33" t="str">
        <f t="shared" si="3"/>
        <v>2025</v>
      </c>
    </row>
    <row r="34" spans="1:5" x14ac:dyDescent="0.25">
      <c r="A34" s="4">
        <v>45754</v>
      </c>
      <c r="B34" t="str">
        <f t="shared" si="0"/>
        <v>abr</v>
      </c>
      <c r="C34" t="str">
        <f t="shared" si="1"/>
        <v>07</v>
      </c>
      <c r="D34" t="str">
        <f t="shared" si="2"/>
        <v>segunda-feira</v>
      </c>
      <c r="E34" t="str">
        <f t="shared" si="3"/>
        <v>2025</v>
      </c>
    </row>
    <row r="35" spans="1:5" x14ac:dyDescent="0.25">
      <c r="A35" s="4">
        <v>45755</v>
      </c>
      <c r="B35" t="str">
        <f t="shared" si="0"/>
        <v>abr</v>
      </c>
      <c r="C35" t="str">
        <f t="shared" si="1"/>
        <v>08</v>
      </c>
      <c r="D35" t="str">
        <f t="shared" si="2"/>
        <v>terça-feira</v>
      </c>
      <c r="E35" t="str">
        <f t="shared" si="3"/>
        <v>2025</v>
      </c>
    </row>
    <row r="36" spans="1:5" x14ac:dyDescent="0.25">
      <c r="A36" s="4">
        <v>45756</v>
      </c>
      <c r="B36" t="str">
        <f t="shared" si="0"/>
        <v>abr</v>
      </c>
      <c r="C36" t="str">
        <f t="shared" si="1"/>
        <v>09</v>
      </c>
      <c r="D36" t="str">
        <f t="shared" si="2"/>
        <v>quarta-feira</v>
      </c>
      <c r="E36" t="str">
        <f t="shared" si="3"/>
        <v>2025</v>
      </c>
    </row>
    <row r="37" spans="1:5" x14ac:dyDescent="0.25">
      <c r="A37" s="4">
        <v>45757</v>
      </c>
      <c r="B37" t="str">
        <f t="shared" si="0"/>
        <v>abr</v>
      </c>
      <c r="C37" t="str">
        <f t="shared" si="1"/>
        <v>10</v>
      </c>
      <c r="D37" t="str">
        <f t="shared" si="2"/>
        <v>quinta-feira</v>
      </c>
      <c r="E37" t="str">
        <f t="shared" si="3"/>
        <v>2025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I20" sqref="I20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12.42578125" bestFit="1" customWidth="1"/>
    <col min="5" max="5" width="12.42578125" bestFit="1" customWidth="1"/>
    <col min="8" max="8" width="18.7109375" bestFit="1" customWidth="1"/>
  </cols>
  <sheetData>
    <row r="1" spans="1:8" x14ac:dyDescent="0.25">
      <c r="A1" t="s">
        <v>54</v>
      </c>
      <c r="B1" t="s">
        <v>55</v>
      </c>
      <c r="C1" t="s">
        <v>56</v>
      </c>
      <c r="E1" t="s">
        <v>54</v>
      </c>
      <c r="F1" t="s">
        <v>65</v>
      </c>
      <c r="H1" t="s">
        <v>58</v>
      </c>
    </row>
    <row r="2" spans="1:8" x14ac:dyDescent="0.25">
      <c r="A2" t="s">
        <v>59</v>
      </c>
      <c r="B2" t="s">
        <v>60</v>
      </c>
      <c r="C2">
        <v>8965566</v>
      </c>
      <c r="E2" t="s">
        <v>56</v>
      </c>
      <c r="F2">
        <f>VLOOKUP(F1,A:C,3,0)</f>
        <v>3105411</v>
      </c>
      <c r="H2" t="s">
        <v>61</v>
      </c>
    </row>
    <row r="3" spans="1:8" x14ac:dyDescent="0.25">
      <c r="A3" t="s">
        <v>62</v>
      </c>
      <c r="B3" t="s">
        <v>60</v>
      </c>
      <c r="C3">
        <v>2081005</v>
      </c>
    </row>
    <row r="4" spans="1:8" x14ac:dyDescent="0.25">
      <c r="A4" t="s">
        <v>57</v>
      </c>
      <c r="B4" t="s">
        <v>63</v>
      </c>
      <c r="C4">
        <v>9843430</v>
      </c>
    </row>
    <row r="5" spans="1:8" x14ac:dyDescent="0.25">
      <c r="A5" t="s">
        <v>64</v>
      </c>
      <c r="B5" t="s">
        <v>63</v>
      </c>
      <c r="C5">
        <v>1471185</v>
      </c>
    </row>
    <row r="6" spans="1:8" x14ac:dyDescent="0.25">
      <c r="A6" t="s">
        <v>65</v>
      </c>
      <c r="B6" t="s">
        <v>63</v>
      </c>
      <c r="C6">
        <v>3105411</v>
      </c>
    </row>
  </sheetData>
  <dataValidations count="1">
    <dataValidation type="list" allowBlank="1" showInputMessage="1" showErrorMessage="1" sqref="F1">
      <formula1>$A$2:$A$6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workbookViewId="0">
      <selection activeCell="N17" sqref="N17"/>
    </sheetView>
  </sheetViews>
  <sheetFormatPr defaultRowHeight="15" x14ac:dyDescent="0.25"/>
  <cols>
    <col min="1" max="2" width="16.7109375" bestFit="1" customWidth="1"/>
    <col min="3" max="3" width="14" bestFit="1" customWidth="1"/>
    <col min="7" max="7" width="16.7109375" bestFit="1" customWidth="1"/>
    <col min="8" max="8" width="23.85546875" bestFit="1" customWidth="1"/>
    <col min="9" max="9" width="18.28515625" bestFit="1" customWidth="1"/>
    <col min="10" max="10" width="8.140625" bestFit="1" customWidth="1"/>
    <col min="11" max="11" width="14" bestFit="1" customWidth="1"/>
  </cols>
  <sheetData>
    <row r="1" spans="1:11" x14ac:dyDescent="0.25">
      <c r="A1" t="s">
        <v>66</v>
      </c>
      <c r="G1" t="s">
        <v>67</v>
      </c>
    </row>
    <row r="2" spans="1:11" x14ac:dyDescent="0.25">
      <c r="A2" t="s">
        <v>68</v>
      </c>
      <c r="B2" t="s">
        <v>69</v>
      </c>
      <c r="C2" t="s">
        <v>70</v>
      </c>
      <c r="G2" t="s">
        <v>69</v>
      </c>
      <c r="H2" t="s">
        <v>71</v>
      </c>
      <c r="I2" t="s">
        <v>72</v>
      </c>
      <c r="J2" t="s">
        <v>68</v>
      </c>
      <c r="K2" t="s">
        <v>70</v>
      </c>
    </row>
    <row r="3" spans="1:11" x14ac:dyDescent="0.25">
      <c r="A3">
        <v>183912</v>
      </c>
      <c r="B3" t="s">
        <v>73</v>
      </c>
      <c r="C3" t="s">
        <v>74</v>
      </c>
      <c r="G3" t="s">
        <v>75</v>
      </c>
      <c r="H3">
        <v>189.32</v>
      </c>
      <c r="I3">
        <v>46024</v>
      </c>
      <c r="J3">
        <v>172245</v>
      </c>
      <c r="K3" t="str">
        <f>VLOOKUP(G3,B:C,2,0)</f>
        <v>A0</v>
      </c>
    </row>
    <row r="4" spans="1:11" x14ac:dyDescent="0.25">
      <c r="A4">
        <v>723563</v>
      </c>
      <c r="B4" t="s">
        <v>76</v>
      </c>
      <c r="C4" t="s">
        <v>77</v>
      </c>
      <c r="G4" t="s">
        <v>76</v>
      </c>
      <c r="H4">
        <v>340.3</v>
      </c>
      <c r="I4">
        <v>46032</v>
      </c>
      <c r="J4">
        <v>723563</v>
      </c>
      <c r="K4" t="str">
        <f t="shared" ref="K4:K67" si="0">VLOOKUP(G4,B:C,2,0)</f>
        <v>A0</v>
      </c>
    </row>
    <row r="5" spans="1:11" x14ac:dyDescent="0.25">
      <c r="A5">
        <v>172245</v>
      </c>
      <c r="B5" t="s">
        <v>75</v>
      </c>
      <c r="C5" t="s">
        <v>77</v>
      </c>
      <c r="G5" t="s">
        <v>78</v>
      </c>
      <c r="H5">
        <v>473.1</v>
      </c>
      <c r="I5">
        <v>46034</v>
      </c>
      <c r="J5">
        <v>152304</v>
      </c>
      <c r="K5" t="str">
        <f t="shared" si="0"/>
        <v>A0</v>
      </c>
    </row>
    <row r="6" spans="1:11" x14ac:dyDescent="0.25">
      <c r="A6">
        <v>559024</v>
      </c>
      <c r="B6" t="s">
        <v>79</v>
      </c>
      <c r="C6" t="s">
        <v>74</v>
      </c>
      <c r="G6" t="s">
        <v>76</v>
      </c>
      <c r="H6">
        <v>408.11</v>
      </c>
      <c r="I6">
        <v>46045</v>
      </c>
      <c r="J6">
        <v>723563</v>
      </c>
      <c r="K6" t="str">
        <f t="shared" si="0"/>
        <v>A0</v>
      </c>
    </row>
    <row r="7" spans="1:11" x14ac:dyDescent="0.25">
      <c r="A7">
        <v>882438</v>
      </c>
      <c r="B7" t="s">
        <v>80</v>
      </c>
      <c r="C7" t="s">
        <v>81</v>
      </c>
      <c r="G7" t="s">
        <v>78</v>
      </c>
      <c r="H7">
        <v>92.18</v>
      </c>
      <c r="I7">
        <v>46047</v>
      </c>
      <c r="J7">
        <v>152304</v>
      </c>
      <c r="K7" t="str">
        <f t="shared" si="0"/>
        <v>A0</v>
      </c>
    </row>
    <row r="8" spans="1:11" x14ac:dyDescent="0.25">
      <c r="A8">
        <v>537756</v>
      </c>
      <c r="B8" t="s">
        <v>82</v>
      </c>
      <c r="C8" t="s">
        <v>77</v>
      </c>
      <c r="G8" t="s">
        <v>80</v>
      </c>
      <c r="H8">
        <v>279.93</v>
      </c>
      <c r="I8">
        <v>46048</v>
      </c>
      <c r="J8">
        <v>882438</v>
      </c>
      <c r="K8" t="str">
        <f t="shared" si="0"/>
        <v>A2</v>
      </c>
    </row>
    <row r="9" spans="1:11" x14ac:dyDescent="0.25">
      <c r="A9">
        <v>565756</v>
      </c>
      <c r="B9" t="s">
        <v>83</v>
      </c>
      <c r="C9" t="s">
        <v>77</v>
      </c>
      <c r="G9" t="s">
        <v>79</v>
      </c>
      <c r="H9">
        <v>282</v>
      </c>
      <c r="I9">
        <v>46050</v>
      </c>
      <c r="J9">
        <v>559024</v>
      </c>
      <c r="K9" t="str">
        <f t="shared" si="0"/>
        <v>A1</v>
      </c>
    </row>
    <row r="10" spans="1:11" x14ac:dyDescent="0.25">
      <c r="A10">
        <v>152304</v>
      </c>
      <c r="B10" t="s">
        <v>78</v>
      </c>
      <c r="C10" t="s">
        <v>77</v>
      </c>
      <c r="G10" t="s">
        <v>83</v>
      </c>
      <c r="H10">
        <v>210.17</v>
      </c>
      <c r="I10">
        <v>46059</v>
      </c>
      <c r="J10">
        <v>565756</v>
      </c>
      <c r="K10" t="str">
        <f t="shared" si="0"/>
        <v>A0</v>
      </c>
    </row>
    <row r="11" spans="1:11" x14ac:dyDescent="0.25">
      <c r="G11" t="s">
        <v>83</v>
      </c>
      <c r="H11">
        <v>248.45</v>
      </c>
      <c r="I11">
        <v>46060</v>
      </c>
      <c r="J11">
        <v>565756</v>
      </c>
      <c r="K11" t="str">
        <f t="shared" si="0"/>
        <v>A0</v>
      </c>
    </row>
    <row r="12" spans="1:11" x14ac:dyDescent="0.25">
      <c r="G12" t="s">
        <v>80</v>
      </c>
      <c r="H12">
        <v>476.01</v>
      </c>
      <c r="I12">
        <v>46062</v>
      </c>
      <c r="J12">
        <v>882438</v>
      </c>
      <c r="K12" t="str">
        <f t="shared" si="0"/>
        <v>A2</v>
      </c>
    </row>
    <row r="13" spans="1:11" x14ac:dyDescent="0.25">
      <c r="G13" t="s">
        <v>79</v>
      </c>
      <c r="H13">
        <v>44.42</v>
      </c>
      <c r="I13">
        <v>46069</v>
      </c>
      <c r="J13">
        <v>559024</v>
      </c>
      <c r="K13" t="str">
        <f t="shared" si="0"/>
        <v>A1</v>
      </c>
    </row>
    <row r="14" spans="1:11" x14ac:dyDescent="0.25">
      <c r="G14" t="s">
        <v>73</v>
      </c>
      <c r="H14">
        <v>399.4</v>
      </c>
      <c r="I14">
        <v>46070</v>
      </c>
      <c r="J14">
        <v>183912</v>
      </c>
      <c r="K14" t="str">
        <f t="shared" si="0"/>
        <v>A1</v>
      </c>
    </row>
    <row r="15" spans="1:11" x14ac:dyDescent="0.25">
      <c r="G15" t="s">
        <v>79</v>
      </c>
      <c r="H15">
        <v>414.31</v>
      </c>
      <c r="I15">
        <v>46073</v>
      </c>
      <c r="J15">
        <v>559024</v>
      </c>
      <c r="K15" t="str">
        <f t="shared" si="0"/>
        <v>A1</v>
      </c>
    </row>
    <row r="16" spans="1:11" x14ac:dyDescent="0.25">
      <c r="G16" t="s">
        <v>78</v>
      </c>
      <c r="H16">
        <v>262.02999999999997</v>
      </c>
      <c r="I16">
        <v>46073</v>
      </c>
      <c r="J16">
        <v>152304</v>
      </c>
      <c r="K16" t="str">
        <f t="shared" si="0"/>
        <v>A0</v>
      </c>
    </row>
    <row r="17" spans="7:11" x14ac:dyDescent="0.25">
      <c r="G17" t="s">
        <v>82</v>
      </c>
      <c r="H17">
        <v>337.5</v>
      </c>
      <c r="I17">
        <v>46075</v>
      </c>
      <c r="J17">
        <v>537756</v>
      </c>
      <c r="K17" t="str">
        <f t="shared" si="0"/>
        <v>A0</v>
      </c>
    </row>
    <row r="18" spans="7:11" x14ac:dyDescent="0.25">
      <c r="G18" t="s">
        <v>76</v>
      </c>
      <c r="H18">
        <v>39.590000000000003</v>
      </c>
      <c r="I18">
        <v>46076</v>
      </c>
      <c r="J18">
        <v>723563</v>
      </c>
      <c r="K18" t="str">
        <f t="shared" si="0"/>
        <v>A0</v>
      </c>
    </row>
    <row r="19" spans="7:11" x14ac:dyDescent="0.25">
      <c r="G19" t="s">
        <v>76</v>
      </c>
      <c r="H19">
        <v>395.68</v>
      </c>
      <c r="I19">
        <v>46079</v>
      </c>
      <c r="J19">
        <v>723563</v>
      </c>
      <c r="K19" t="str">
        <f t="shared" si="0"/>
        <v>A0</v>
      </c>
    </row>
    <row r="20" spans="7:11" x14ac:dyDescent="0.25">
      <c r="G20" t="s">
        <v>83</v>
      </c>
      <c r="H20">
        <v>175.16</v>
      </c>
      <c r="I20">
        <v>46081</v>
      </c>
      <c r="J20">
        <v>565756</v>
      </c>
      <c r="K20" t="str">
        <f t="shared" si="0"/>
        <v>A0</v>
      </c>
    </row>
    <row r="21" spans="7:11" x14ac:dyDescent="0.25">
      <c r="G21" t="s">
        <v>80</v>
      </c>
      <c r="H21">
        <v>161.27000000000001</v>
      </c>
      <c r="I21">
        <v>46081</v>
      </c>
      <c r="J21">
        <v>882438</v>
      </c>
      <c r="K21" t="str">
        <f t="shared" si="0"/>
        <v>A2</v>
      </c>
    </row>
    <row r="22" spans="7:11" x14ac:dyDescent="0.25">
      <c r="G22" t="s">
        <v>79</v>
      </c>
      <c r="H22">
        <v>469.26</v>
      </c>
      <c r="I22">
        <v>46095</v>
      </c>
      <c r="J22">
        <v>559024</v>
      </c>
      <c r="K22" t="str">
        <f t="shared" si="0"/>
        <v>A1</v>
      </c>
    </row>
    <row r="23" spans="7:11" x14ac:dyDescent="0.25">
      <c r="G23" t="s">
        <v>80</v>
      </c>
      <c r="H23">
        <v>388.03</v>
      </c>
      <c r="I23">
        <v>46095</v>
      </c>
      <c r="J23">
        <v>882438</v>
      </c>
      <c r="K23" t="str">
        <f t="shared" si="0"/>
        <v>A2</v>
      </c>
    </row>
    <row r="24" spans="7:11" x14ac:dyDescent="0.25">
      <c r="G24" t="s">
        <v>78</v>
      </c>
      <c r="H24">
        <v>377.75</v>
      </c>
      <c r="I24">
        <v>46096</v>
      </c>
      <c r="J24">
        <v>152304</v>
      </c>
      <c r="K24" t="str">
        <f t="shared" si="0"/>
        <v>A0</v>
      </c>
    </row>
    <row r="25" spans="7:11" x14ac:dyDescent="0.25">
      <c r="G25" t="s">
        <v>75</v>
      </c>
      <c r="H25">
        <v>346.2</v>
      </c>
      <c r="I25">
        <v>46100</v>
      </c>
      <c r="J25">
        <v>172245</v>
      </c>
      <c r="K25" t="str">
        <f t="shared" si="0"/>
        <v>A0</v>
      </c>
    </row>
    <row r="26" spans="7:11" x14ac:dyDescent="0.25">
      <c r="G26" t="s">
        <v>75</v>
      </c>
      <c r="H26">
        <v>483.97</v>
      </c>
      <c r="I26">
        <v>46111</v>
      </c>
      <c r="J26">
        <v>172245</v>
      </c>
      <c r="K26" t="str">
        <f t="shared" si="0"/>
        <v>A0</v>
      </c>
    </row>
    <row r="27" spans="7:11" x14ac:dyDescent="0.25">
      <c r="G27" t="s">
        <v>82</v>
      </c>
      <c r="H27">
        <v>450.67</v>
      </c>
      <c r="I27">
        <v>46112</v>
      </c>
      <c r="J27">
        <v>537756</v>
      </c>
      <c r="K27" t="str">
        <f t="shared" si="0"/>
        <v>A0</v>
      </c>
    </row>
    <row r="28" spans="7:11" x14ac:dyDescent="0.25">
      <c r="G28" t="s">
        <v>78</v>
      </c>
      <c r="H28">
        <v>200.71</v>
      </c>
      <c r="I28">
        <v>46114</v>
      </c>
      <c r="J28">
        <v>152304</v>
      </c>
      <c r="K28" t="str">
        <f t="shared" si="0"/>
        <v>A0</v>
      </c>
    </row>
    <row r="29" spans="7:11" x14ac:dyDescent="0.25">
      <c r="G29" t="s">
        <v>75</v>
      </c>
      <c r="H29">
        <v>255.04</v>
      </c>
      <c r="I29">
        <v>46114</v>
      </c>
      <c r="J29">
        <v>172245</v>
      </c>
      <c r="K29" t="str">
        <f t="shared" si="0"/>
        <v>A0</v>
      </c>
    </row>
    <row r="30" spans="7:11" x14ac:dyDescent="0.25">
      <c r="G30" t="s">
        <v>79</v>
      </c>
      <c r="H30">
        <v>80.77</v>
      </c>
      <c r="I30">
        <v>46116</v>
      </c>
      <c r="J30">
        <v>559024</v>
      </c>
      <c r="K30" t="str">
        <f t="shared" si="0"/>
        <v>A1</v>
      </c>
    </row>
    <row r="31" spans="7:11" x14ac:dyDescent="0.25">
      <c r="G31" t="s">
        <v>83</v>
      </c>
      <c r="H31">
        <v>333.27</v>
      </c>
      <c r="I31">
        <v>46122</v>
      </c>
      <c r="J31">
        <v>565756</v>
      </c>
      <c r="K31" t="str">
        <f t="shared" si="0"/>
        <v>A0</v>
      </c>
    </row>
    <row r="32" spans="7:11" x14ac:dyDescent="0.25">
      <c r="G32" t="s">
        <v>75</v>
      </c>
      <c r="H32">
        <v>200.21</v>
      </c>
      <c r="I32">
        <v>46134</v>
      </c>
      <c r="J32">
        <v>172245</v>
      </c>
      <c r="K32" t="str">
        <f t="shared" si="0"/>
        <v>A0</v>
      </c>
    </row>
    <row r="33" spans="7:11" x14ac:dyDescent="0.25">
      <c r="G33" t="s">
        <v>73</v>
      </c>
      <c r="H33">
        <v>284.94</v>
      </c>
      <c r="I33">
        <v>46143</v>
      </c>
      <c r="J33">
        <v>183912</v>
      </c>
      <c r="K33" t="str">
        <f t="shared" si="0"/>
        <v>A1</v>
      </c>
    </row>
    <row r="34" spans="7:11" x14ac:dyDescent="0.25">
      <c r="G34" t="s">
        <v>80</v>
      </c>
      <c r="H34">
        <v>497.7</v>
      </c>
      <c r="I34">
        <v>46144</v>
      </c>
      <c r="J34">
        <v>882438</v>
      </c>
      <c r="K34" t="str">
        <f t="shared" si="0"/>
        <v>A2</v>
      </c>
    </row>
    <row r="35" spans="7:11" x14ac:dyDescent="0.25">
      <c r="G35" t="s">
        <v>76</v>
      </c>
      <c r="H35">
        <v>472.82</v>
      </c>
      <c r="I35">
        <v>46147</v>
      </c>
      <c r="J35">
        <v>723563</v>
      </c>
      <c r="K35" t="str">
        <f t="shared" si="0"/>
        <v>A0</v>
      </c>
    </row>
    <row r="36" spans="7:11" x14ac:dyDescent="0.25">
      <c r="G36" t="s">
        <v>78</v>
      </c>
      <c r="H36">
        <v>148.87</v>
      </c>
      <c r="I36">
        <v>46151</v>
      </c>
      <c r="J36">
        <v>152304</v>
      </c>
      <c r="K36" t="str">
        <f t="shared" si="0"/>
        <v>A0</v>
      </c>
    </row>
    <row r="37" spans="7:11" x14ac:dyDescent="0.25">
      <c r="G37" t="s">
        <v>82</v>
      </c>
      <c r="H37">
        <v>162.71</v>
      </c>
      <c r="I37">
        <v>46152</v>
      </c>
      <c r="J37">
        <v>537756</v>
      </c>
      <c r="K37" t="str">
        <f t="shared" si="0"/>
        <v>A0</v>
      </c>
    </row>
    <row r="38" spans="7:11" x14ac:dyDescent="0.25">
      <c r="G38" t="s">
        <v>82</v>
      </c>
      <c r="H38">
        <v>356.41</v>
      </c>
      <c r="I38">
        <v>46159</v>
      </c>
      <c r="J38">
        <v>537756</v>
      </c>
      <c r="K38" t="str">
        <f t="shared" si="0"/>
        <v>A0</v>
      </c>
    </row>
    <row r="39" spans="7:11" x14ac:dyDescent="0.25">
      <c r="G39" t="s">
        <v>79</v>
      </c>
      <c r="H39">
        <v>475.42</v>
      </c>
      <c r="I39">
        <v>46168</v>
      </c>
      <c r="J39">
        <v>559024</v>
      </c>
      <c r="K39" t="str">
        <f t="shared" si="0"/>
        <v>A1</v>
      </c>
    </row>
    <row r="40" spans="7:11" x14ac:dyDescent="0.25">
      <c r="G40" t="s">
        <v>80</v>
      </c>
      <c r="H40">
        <v>335.6</v>
      </c>
      <c r="I40">
        <v>46168</v>
      </c>
      <c r="J40">
        <v>882438</v>
      </c>
      <c r="K40" t="str">
        <f t="shared" si="0"/>
        <v>A2</v>
      </c>
    </row>
    <row r="41" spans="7:11" x14ac:dyDescent="0.25">
      <c r="G41" t="s">
        <v>82</v>
      </c>
      <c r="H41">
        <v>475.08</v>
      </c>
      <c r="I41">
        <v>46170</v>
      </c>
      <c r="J41">
        <v>537756</v>
      </c>
      <c r="K41" t="str">
        <f t="shared" si="0"/>
        <v>A0</v>
      </c>
    </row>
    <row r="42" spans="7:11" x14ac:dyDescent="0.25">
      <c r="G42" t="s">
        <v>76</v>
      </c>
      <c r="H42">
        <v>411.15</v>
      </c>
      <c r="I42">
        <v>46174</v>
      </c>
      <c r="J42">
        <v>723563</v>
      </c>
      <c r="K42" t="str">
        <f t="shared" si="0"/>
        <v>A0</v>
      </c>
    </row>
    <row r="43" spans="7:11" x14ac:dyDescent="0.25">
      <c r="G43" t="s">
        <v>82</v>
      </c>
      <c r="H43">
        <v>44.66</v>
      </c>
      <c r="I43">
        <v>46178</v>
      </c>
      <c r="J43">
        <v>537756</v>
      </c>
      <c r="K43" t="str">
        <f t="shared" si="0"/>
        <v>A0</v>
      </c>
    </row>
    <row r="44" spans="7:11" x14ac:dyDescent="0.25">
      <c r="G44" t="s">
        <v>78</v>
      </c>
      <c r="H44">
        <v>302.98</v>
      </c>
      <c r="I44">
        <v>46182</v>
      </c>
      <c r="J44">
        <v>152304</v>
      </c>
      <c r="K44" t="str">
        <f t="shared" si="0"/>
        <v>A0</v>
      </c>
    </row>
    <row r="45" spans="7:11" x14ac:dyDescent="0.25">
      <c r="G45" t="s">
        <v>83</v>
      </c>
      <c r="H45">
        <v>374.23</v>
      </c>
      <c r="I45">
        <v>46190</v>
      </c>
      <c r="J45">
        <v>565756</v>
      </c>
      <c r="K45" t="str">
        <f t="shared" si="0"/>
        <v>A0</v>
      </c>
    </row>
    <row r="46" spans="7:11" x14ac:dyDescent="0.25">
      <c r="G46" t="s">
        <v>80</v>
      </c>
      <c r="H46">
        <v>451.28</v>
      </c>
      <c r="I46">
        <v>46194</v>
      </c>
      <c r="J46">
        <v>882438</v>
      </c>
      <c r="K46" t="str">
        <f t="shared" si="0"/>
        <v>A2</v>
      </c>
    </row>
    <row r="47" spans="7:11" x14ac:dyDescent="0.25">
      <c r="G47" t="s">
        <v>83</v>
      </c>
      <c r="H47">
        <v>357.16</v>
      </c>
      <c r="I47">
        <v>46205</v>
      </c>
      <c r="J47">
        <v>565756</v>
      </c>
      <c r="K47" t="str">
        <f t="shared" si="0"/>
        <v>A0</v>
      </c>
    </row>
    <row r="48" spans="7:11" x14ac:dyDescent="0.25">
      <c r="G48" t="s">
        <v>82</v>
      </c>
      <c r="H48">
        <v>416.32</v>
      </c>
      <c r="I48">
        <v>46206</v>
      </c>
      <c r="J48">
        <v>537756</v>
      </c>
      <c r="K48" t="str">
        <f t="shared" si="0"/>
        <v>A0</v>
      </c>
    </row>
    <row r="49" spans="7:11" x14ac:dyDescent="0.25">
      <c r="G49" t="s">
        <v>82</v>
      </c>
      <c r="H49">
        <v>46.6</v>
      </c>
      <c r="I49">
        <v>46208</v>
      </c>
      <c r="J49">
        <v>537756</v>
      </c>
      <c r="K49" t="str">
        <f t="shared" si="0"/>
        <v>A0</v>
      </c>
    </row>
    <row r="50" spans="7:11" x14ac:dyDescent="0.25">
      <c r="G50" t="s">
        <v>79</v>
      </c>
      <c r="H50">
        <v>76.77</v>
      </c>
      <c r="I50">
        <v>46217</v>
      </c>
      <c r="J50">
        <v>559024</v>
      </c>
      <c r="K50" t="str">
        <f t="shared" si="0"/>
        <v>A1</v>
      </c>
    </row>
    <row r="51" spans="7:11" x14ac:dyDescent="0.25">
      <c r="G51" t="s">
        <v>83</v>
      </c>
      <c r="H51">
        <v>57.95</v>
      </c>
      <c r="I51">
        <v>46224</v>
      </c>
      <c r="J51">
        <v>565756</v>
      </c>
      <c r="K51" t="str">
        <f t="shared" si="0"/>
        <v>A0</v>
      </c>
    </row>
    <row r="52" spans="7:11" x14ac:dyDescent="0.25">
      <c r="G52" t="s">
        <v>75</v>
      </c>
      <c r="H52">
        <v>280.72000000000003</v>
      </c>
      <c r="I52">
        <v>46225</v>
      </c>
      <c r="J52">
        <v>172245</v>
      </c>
      <c r="K52" t="str">
        <f t="shared" si="0"/>
        <v>A0</v>
      </c>
    </row>
    <row r="53" spans="7:11" x14ac:dyDescent="0.25">
      <c r="G53" t="s">
        <v>79</v>
      </c>
      <c r="H53">
        <v>273.29000000000002</v>
      </c>
      <c r="I53">
        <v>46229</v>
      </c>
      <c r="J53">
        <v>559024</v>
      </c>
      <c r="K53" t="str">
        <f t="shared" si="0"/>
        <v>A1</v>
      </c>
    </row>
    <row r="54" spans="7:11" x14ac:dyDescent="0.25">
      <c r="G54" t="s">
        <v>80</v>
      </c>
      <c r="H54">
        <v>464.99</v>
      </c>
      <c r="I54">
        <v>46232</v>
      </c>
      <c r="J54">
        <v>882438</v>
      </c>
      <c r="K54" t="str">
        <f t="shared" si="0"/>
        <v>A2</v>
      </c>
    </row>
    <row r="55" spans="7:11" x14ac:dyDescent="0.25">
      <c r="G55" t="s">
        <v>75</v>
      </c>
      <c r="H55">
        <v>309.27</v>
      </c>
      <c r="I55">
        <v>46232</v>
      </c>
      <c r="J55">
        <v>172245</v>
      </c>
      <c r="K55" t="str">
        <f t="shared" si="0"/>
        <v>A0</v>
      </c>
    </row>
    <row r="56" spans="7:11" x14ac:dyDescent="0.25">
      <c r="G56" t="s">
        <v>78</v>
      </c>
      <c r="H56">
        <v>26.81</v>
      </c>
      <c r="I56">
        <v>46234</v>
      </c>
      <c r="J56">
        <v>152304</v>
      </c>
      <c r="K56" t="str">
        <f t="shared" si="0"/>
        <v>A0</v>
      </c>
    </row>
    <row r="57" spans="7:11" x14ac:dyDescent="0.25">
      <c r="G57" t="s">
        <v>79</v>
      </c>
      <c r="H57">
        <v>405.58</v>
      </c>
      <c r="I57">
        <v>46242</v>
      </c>
      <c r="J57">
        <v>559024</v>
      </c>
      <c r="K57" t="str">
        <f t="shared" si="0"/>
        <v>A1</v>
      </c>
    </row>
    <row r="58" spans="7:11" x14ac:dyDescent="0.25">
      <c r="G58" t="s">
        <v>78</v>
      </c>
      <c r="H58">
        <v>299.19</v>
      </c>
      <c r="I58">
        <v>46246</v>
      </c>
      <c r="J58">
        <v>152304</v>
      </c>
      <c r="K58" t="str">
        <f t="shared" si="0"/>
        <v>A0</v>
      </c>
    </row>
    <row r="59" spans="7:11" x14ac:dyDescent="0.25">
      <c r="G59" t="s">
        <v>83</v>
      </c>
      <c r="H59">
        <v>466.86</v>
      </c>
      <c r="I59">
        <v>46248</v>
      </c>
      <c r="J59">
        <v>565756</v>
      </c>
      <c r="K59" t="str">
        <f t="shared" si="0"/>
        <v>A0</v>
      </c>
    </row>
    <row r="60" spans="7:11" x14ac:dyDescent="0.25">
      <c r="G60" t="s">
        <v>75</v>
      </c>
      <c r="H60">
        <v>412.68</v>
      </c>
      <c r="I60">
        <v>46248</v>
      </c>
      <c r="J60">
        <v>172245</v>
      </c>
      <c r="K60" t="str">
        <f t="shared" si="0"/>
        <v>A0</v>
      </c>
    </row>
    <row r="61" spans="7:11" x14ac:dyDescent="0.25">
      <c r="G61" t="s">
        <v>78</v>
      </c>
      <c r="H61">
        <v>483.83</v>
      </c>
      <c r="I61">
        <v>46257</v>
      </c>
      <c r="J61">
        <v>152304</v>
      </c>
      <c r="K61" t="str">
        <f t="shared" si="0"/>
        <v>A0</v>
      </c>
    </row>
    <row r="62" spans="7:11" x14ac:dyDescent="0.25">
      <c r="G62" t="s">
        <v>82</v>
      </c>
      <c r="H62">
        <v>216.84</v>
      </c>
      <c r="I62">
        <v>46277</v>
      </c>
      <c r="J62">
        <v>537756</v>
      </c>
      <c r="K62" t="str">
        <f t="shared" si="0"/>
        <v>A0</v>
      </c>
    </row>
    <row r="63" spans="7:11" x14ac:dyDescent="0.25">
      <c r="G63" t="s">
        <v>73</v>
      </c>
      <c r="H63">
        <v>185.68</v>
      </c>
      <c r="I63">
        <v>46282</v>
      </c>
      <c r="J63">
        <v>183912</v>
      </c>
      <c r="K63" t="str">
        <f t="shared" si="0"/>
        <v>A1</v>
      </c>
    </row>
    <row r="64" spans="7:11" x14ac:dyDescent="0.25">
      <c r="G64" t="s">
        <v>82</v>
      </c>
      <c r="H64">
        <v>239.2</v>
      </c>
      <c r="I64">
        <v>46284</v>
      </c>
      <c r="J64">
        <v>537756</v>
      </c>
      <c r="K64" t="str">
        <f t="shared" si="0"/>
        <v>A0</v>
      </c>
    </row>
    <row r="65" spans="7:11" x14ac:dyDescent="0.25">
      <c r="G65" t="s">
        <v>75</v>
      </c>
      <c r="H65">
        <v>62.04</v>
      </c>
      <c r="I65">
        <v>46286</v>
      </c>
      <c r="J65">
        <v>172245</v>
      </c>
      <c r="K65" t="str">
        <f t="shared" si="0"/>
        <v>A0</v>
      </c>
    </row>
    <row r="66" spans="7:11" x14ac:dyDescent="0.25">
      <c r="G66" t="s">
        <v>76</v>
      </c>
      <c r="H66">
        <v>383.97</v>
      </c>
      <c r="I66">
        <v>46292</v>
      </c>
      <c r="J66">
        <v>723563</v>
      </c>
      <c r="K66" t="str">
        <f t="shared" si="0"/>
        <v>A0</v>
      </c>
    </row>
    <row r="67" spans="7:11" x14ac:dyDescent="0.25">
      <c r="G67" t="s">
        <v>83</v>
      </c>
      <c r="H67">
        <v>322.18</v>
      </c>
      <c r="I67">
        <v>46298</v>
      </c>
      <c r="J67">
        <v>565756</v>
      </c>
      <c r="K67" t="str">
        <f t="shared" si="0"/>
        <v>A0</v>
      </c>
    </row>
    <row r="68" spans="7:11" x14ac:dyDescent="0.25">
      <c r="G68" t="s">
        <v>78</v>
      </c>
      <c r="H68">
        <v>58.57</v>
      </c>
      <c r="I68">
        <v>46302</v>
      </c>
      <c r="J68">
        <v>152304</v>
      </c>
      <c r="K68" t="str">
        <f t="shared" ref="K68:K91" si="1">VLOOKUP(G68,B:C,2,0)</f>
        <v>A0</v>
      </c>
    </row>
    <row r="69" spans="7:11" x14ac:dyDescent="0.25">
      <c r="G69" t="s">
        <v>76</v>
      </c>
      <c r="H69">
        <v>498.39</v>
      </c>
      <c r="I69">
        <v>46303</v>
      </c>
      <c r="J69">
        <v>723563</v>
      </c>
      <c r="K69" t="str">
        <f t="shared" si="1"/>
        <v>A0</v>
      </c>
    </row>
    <row r="70" spans="7:11" x14ac:dyDescent="0.25">
      <c r="G70" t="s">
        <v>73</v>
      </c>
      <c r="H70">
        <v>330.06</v>
      </c>
      <c r="I70">
        <v>46307</v>
      </c>
      <c r="J70">
        <v>183912</v>
      </c>
      <c r="K70" t="str">
        <f t="shared" si="1"/>
        <v>A1</v>
      </c>
    </row>
    <row r="71" spans="7:11" x14ac:dyDescent="0.25">
      <c r="G71" t="s">
        <v>73</v>
      </c>
      <c r="H71">
        <v>488.59</v>
      </c>
      <c r="I71">
        <v>46316</v>
      </c>
      <c r="J71">
        <v>183912</v>
      </c>
      <c r="K71" t="str">
        <f t="shared" si="1"/>
        <v>A1</v>
      </c>
    </row>
    <row r="72" spans="7:11" x14ac:dyDescent="0.25">
      <c r="G72" t="s">
        <v>80</v>
      </c>
      <c r="H72">
        <v>239.62</v>
      </c>
      <c r="I72">
        <v>46324</v>
      </c>
      <c r="J72">
        <v>882438</v>
      </c>
      <c r="K72" t="str">
        <f t="shared" si="1"/>
        <v>A2</v>
      </c>
    </row>
    <row r="73" spans="7:11" x14ac:dyDescent="0.25">
      <c r="G73" t="s">
        <v>75</v>
      </c>
      <c r="H73">
        <v>371.23</v>
      </c>
      <c r="I73">
        <v>46327</v>
      </c>
      <c r="J73">
        <v>172245</v>
      </c>
      <c r="K73" t="str">
        <f t="shared" si="1"/>
        <v>A0</v>
      </c>
    </row>
    <row r="74" spans="7:11" x14ac:dyDescent="0.25">
      <c r="G74" t="s">
        <v>73</v>
      </c>
      <c r="H74">
        <v>491.9</v>
      </c>
      <c r="I74">
        <v>46337</v>
      </c>
      <c r="J74">
        <v>183912</v>
      </c>
      <c r="K74" t="str">
        <f t="shared" si="1"/>
        <v>A1</v>
      </c>
    </row>
    <row r="75" spans="7:11" x14ac:dyDescent="0.25">
      <c r="G75" t="s">
        <v>75</v>
      </c>
      <c r="H75">
        <v>184.11</v>
      </c>
      <c r="I75">
        <v>46344</v>
      </c>
      <c r="J75">
        <v>172245</v>
      </c>
      <c r="K75" t="str">
        <f t="shared" si="1"/>
        <v>A0</v>
      </c>
    </row>
    <row r="76" spans="7:11" x14ac:dyDescent="0.25">
      <c r="G76" t="s">
        <v>83</v>
      </c>
      <c r="H76">
        <v>200.03</v>
      </c>
      <c r="I76">
        <v>46347</v>
      </c>
      <c r="J76">
        <v>565756</v>
      </c>
      <c r="K76" t="str">
        <f t="shared" si="1"/>
        <v>A0</v>
      </c>
    </row>
    <row r="77" spans="7:11" x14ac:dyDescent="0.25">
      <c r="G77" t="s">
        <v>73</v>
      </c>
      <c r="H77">
        <v>176.55</v>
      </c>
      <c r="I77">
        <v>46352</v>
      </c>
      <c r="J77">
        <v>183912</v>
      </c>
      <c r="K77" t="str">
        <f t="shared" si="1"/>
        <v>A1</v>
      </c>
    </row>
    <row r="78" spans="7:11" x14ac:dyDescent="0.25">
      <c r="G78" t="s">
        <v>80</v>
      </c>
      <c r="H78">
        <v>147.34</v>
      </c>
      <c r="I78">
        <v>46353</v>
      </c>
      <c r="J78">
        <v>882438</v>
      </c>
      <c r="K78" t="str">
        <f t="shared" si="1"/>
        <v>A2</v>
      </c>
    </row>
    <row r="79" spans="7:11" x14ac:dyDescent="0.25">
      <c r="G79" t="s">
        <v>80</v>
      </c>
      <c r="H79">
        <v>352</v>
      </c>
      <c r="I79">
        <v>46354</v>
      </c>
      <c r="J79">
        <v>882438</v>
      </c>
      <c r="K79" t="str">
        <f t="shared" si="1"/>
        <v>A2</v>
      </c>
    </row>
    <row r="80" spans="7:11" x14ac:dyDescent="0.25">
      <c r="G80" t="s">
        <v>73</v>
      </c>
      <c r="H80">
        <v>374.8</v>
      </c>
      <c r="I80">
        <v>46357</v>
      </c>
      <c r="J80">
        <v>183912</v>
      </c>
      <c r="K80" t="str">
        <f t="shared" si="1"/>
        <v>A1</v>
      </c>
    </row>
    <row r="81" spans="7:11" x14ac:dyDescent="0.25">
      <c r="G81" t="s">
        <v>76</v>
      </c>
      <c r="H81">
        <v>448.39</v>
      </c>
      <c r="I81">
        <v>46358</v>
      </c>
      <c r="J81">
        <v>723563</v>
      </c>
      <c r="K81" t="str">
        <f t="shared" si="1"/>
        <v>A0</v>
      </c>
    </row>
    <row r="82" spans="7:11" x14ac:dyDescent="0.25">
      <c r="G82" t="s">
        <v>79</v>
      </c>
      <c r="H82">
        <v>65.58</v>
      </c>
      <c r="I82">
        <v>46361</v>
      </c>
      <c r="J82">
        <v>559024</v>
      </c>
      <c r="K82" t="str">
        <f t="shared" si="1"/>
        <v>A1</v>
      </c>
    </row>
    <row r="83" spans="7:11" x14ac:dyDescent="0.25">
      <c r="G83" t="s">
        <v>73</v>
      </c>
      <c r="H83">
        <v>89.48</v>
      </c>
      <c r="I83">
        <v>46364</v>
      </c>
      <c r="J83">
        <v>183912</v>
      </c>
      <c r="K83" t="str">
        <f t="shared" si="1"/>
        <v>A1</v>
      </c>
    </row>
    <row r="84" spans="7:11" x14ac:dyDescent="0.25">
      <c r="G84" t="s">
        <v>83</v>
      </c>
      <c r="H84">
        <v>371.6</v>
      </c>
      <c r="I84">
        <v>46365</v>
      </c>
      <c r="J84">
        <v>565756</v>
      </c>
      <c r="K84" t="str">
        <f t="shared" si="1"/>
        <v>A0</v>
      </c>
    </row>
    <row r="85" spans="7:11" x14ac:dyDescent="0.25">
      <c r="G85" t="s">
        <v>73</v>
      </c>
      <c r="H85">
        <v>116.68</v>
      </c>
      <c r="I85">
        <v>46369</v>
      </c>
      <c r="J85">
        <v>183912</v>
      </c>
      <c r="K85" t="str">
        <f t="shared" si="1"/>
        <v>A1</v>
      </c>
    </row>
    <row r="86" spans="7:11" x14ac:dyDescent="0.25">
      <c r="G86" t="s">
        <v>73</v>
      </c>
      <c r="H86">
        <v>43.27</v>
      </c>
      <c r="I86">
        <v>46373</v>
      </c>
      <c r="J86">
        <v>183912</v>
      </c>
      <c r="K86" t="str">
        <f t="shared" si="1"/>
        <v>A1</v>
      </c>
    </row>
    <row r="87" spans="7:11" x14ac:dyDescent="0.25">
      <c r="G87" t="s">
        <v>76</v>
      </c>
      <c r="H87">
        <v>61.83</v>
      </c>
      <c r="I87">
        <v>46376</v>
      </c>
      <c r="J87">
        <v>723563</v>
      </c>
      <c r="K87" t="str">
        <f t="shared" si="1"/>
        <v>A0</v>
      </c>
    </row>
    <row r="88" spans="7:11" x14ac:dyDescent="0.25">
      <c r="G88" t="s">
        <v>78</v>
      </c>
      <c r="H88">
        <v>145.01</v>
      </c>
      <c r="I88">
        <v>46381</v>
      </c>
      <c r="J88">
        <v>152304</v>
      </c>
      <c r="K88" t="str">
        <f t="shared" si="1"/>
        <v>A0</v>
      </c>
    </row>
    <row r="89" spans="7:11" x14ac:dyDescent="0.25">
      <c r="G89" t="s">
        <v>82</v>
      </c>
      <c r="H89">
        <v>396.48</v>
      </c>
      <c r="I89">
        <v>46384</v>
      </c>
      <c r="J89">
        <v>537756</v>
      </c>
      <c r="K89" t="str">
        <f t="shared" si="1"/>
        <v>A0</v>
      </c>
    </row>
    <row r="90" spans="7:11" x14ac:dyDescent="0.25">
      <c r="G90" t="s">
        <v>79</v>
      </c>
      <c r="H90">
        <v>329.65</v>
      </c>
      <c r="I90">
        <v>46385</v>
      </c>
      <c r="J90">
        <v>559024</v>
      </c>
      <c r="K90" t="str">
        <f t="shared" si="1"/>
        <v>A1</v>
      </c>
    </row>
    <row r="91" spans="7:11" x14ac:dyDescent="0.25">
      <c r="G91" t="s">
        <v>76</v>
      </c>
      <c r="H91">
        <v>384.14</v>
      </c>
      <c r="I91">
        <v>46386</v>
      </c>
      <c r="J91">
        <v>723563</v>
      </c>
      <c r="K91" t="str">
        <f t="shared" si="1"/>
        <v>A0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1"/>
  <sheetViews>
    <sheetView workbookViewId="0">
      <selection activeCell="C1" sqref="C1:C1048576"/>
    </sheetView>
  </sheetViews>
  <sheetFormatPr defaultRowHeight="15" x14ac:dyDescent="0.25"/>
  <cols>
    <col min="1" max="2" width="16.7109375" bestFit="1" customWidth="1"/>
    <col min="3" max="3" width="14" bestFit="1" customWidth="1"/>
    <col min="7" max="7" width="16.7109375" bestFit="1" customWidth="1"/>
    <col min="8" max="8" width="23.85546875" bestFit="1" customWidth="1"/>
    <col min="9" max="9" width="18.28515625" bestFit="1" customWidth="1"/>
    <col min="10" max="10" width="8.5703125" bestFit="1" customWidth="1"/>
  </cols>
  <sheetData>
    <row r="1" spans="1:11" x14ac:dyDescent="0.25">
      <c r="A1" t="s">
        <v>66</v>
      </c>
      <c r="G1" t="s">
        <v>67</v>
      </c>
    </row>
    <row r="2" spans="1:11" x14ac:dyDescent="0.25">
      <c r="A2" t="s">
        <v>68</v>
      </c>
      <c r="B2" t="s">
        <v>69</v>
      </c>
      <c r="C2" t="s">
        <v>70</v>
      </c>
      <c r="G2" t="s">
        <v>69</v>
      </c>
      <c r="H2" t="s">
        <v>71</v>
      </c>
      <c r="I2" t="s">
        <v>72</v>
      </c>
      <c r="J2" t="s">
        <v>68</v>
      </c>
      <c r="K2" t="s">
        <v>68</v>
      </c>
    </row>
    <row r="3" spans="1:11" x14ac:dyDescent="0.25">
      <c r="A3">
        <v>183912</v>
      </c>
      <c r="B3" t="s">
        <v>73</v>
      </c>
      <c r="C3" t="s">
        <v>74</v>
      </c>
      <c r="G3" t="s">
        <v>75</v>
      </c>
      <c r="H3">
        <v>189.32</v>
      </c>
      <c r="I3">
        <v>46024</v>
      </c>
      <c r="J3" t="e">
        <f ca="1">PROCX(G3,B:B,A:A)</f>
        <v>#NAME?</v>
      </c>
      <c r="K3">
        <v>172245</v>
      </c>
    </row>
    <row r="4" spans="1:11" x14ac:dyDescent="0.25">
      <c r="A4">
        <v>723563</v>
      </c>
      <c r="B4" t="s">
        <v>76</v>
      </c>
      <c r="C4" t="s">
        <v>77</v>
      </c>
      <c r="G4" t="s">
        <v>76</v>
      </c>
      <c r="H4">
        <v>340.3</v>
      </c>
      <c r="I4">
        <v>46032</v>
      </c>
      <c r="J4" t="e">
        <f ca="1">PROCX(G4,B:B,A:A)</f>
        <v>#NAME?</v>
      </c>
      <c r="K4">
        <v>723563</v>
      </c>
    </row>
    <row r="5" spans="1:11" x14ac:dyDescent="0.25">
      <c r="A5">
        <v>172245</v>
      </c>
      <c r="B5" t="s">
        <v>75</v>
      </c>
      <c r="C5" t="s">
        <v>77</v>
      </c>
      <c r="G5" t="s">
        <v>78</v>
      </c>
      <c r="H5">
        <v>473.1</v>
      </c>
      <c r="I5">
        <v>46034</v>
      </c>
      <c r="J5" t="e">
        <f ca="1">PROCX(G5,B:B,A:A)</f>
        <v>#NAME?</v>
      </c>
      <c r="K5">
        <v>152304</v>
      </c>
    </row>
    <row r="6" spans="1:11" x14ac:dyDescent="0.25">
      <c r="A6">
        <v>559024</v>
      </c>
      <c r="B6" t="s">
        <v>79</v>
      </c>
      <c r="C6" t="s">
        <v>74</v>
      </c>
      <c r="G6" t="s">
        <v>76</v>
      </c>
      <c r="H6">
        <v>408.11</v>
      </c>
      <c r="I6">
        <v>46045</v>
      </c>
      <c r="J6" t="e">
        <f ca="1">PROCX(G6,B:B,A:A)</f>
        <v>#NAME?</v>
      </c>
      <c r="K6">
        <v>723563</v>
      </c>
    </row>
    <row r="7" spans="1:11" x14ac:dyDescent="0.25">
      <c r="A7">
        <v>882438</v>
      </c>
      <c r="B7" t="s">
        <v>80</v>
      </c>
      <c r="C7" t="s">
        <v>81</v>
      </c>
      <c r="G7" t="s">
        <v>78</v>
      </c>
      <c r="H7">
        <v>92.18</v>
      </c>
      <c r="I7">
        <v>46047</v>
      </c>
      <c r="J7" t="e">
        <f ca="1">PROCX(G7,B:B,A:A)</f>
        <v>#NAME?</v>
      </c>
      <c r="K7">
        <v>152304</v>
      </c>
    </row>
    <row r="8" spans="1:11" x14ac:dyDescent="0.25">
      <c r="A8">
        <v>537756</v>
      </c>
      <c r="B8" t="s">
        <v>82</v>
      </c>
      <c r="C8" t="s">
        <v>77</v>
      </c>
      <c r="G8" t="s">
        <v>80</v>
      </c>
      <c r="H8">
        <v>279.93</v>
      </c>
      <c r="I8">
        <v>46048</v>
      </c>
      <c r="J8" t="e">
        <f ca="1">PROCX(G8,B:B,A:A)</f>
        <v>#NAME?</v>
      </c>
      <c r="K8">
        <v>882438</v>
      </c>
    </row>
    <row r="9" spans="1:11" x14ac:dyDescent="0.25">
      <c r="A9">
        <v>565756</v>
      </c>
      <c r="B9" t="s">
        <v>83</v>
      </c>
      <c r="C9" t="s">
        <v>77</v>
      </c>
      <c r="G9" t="s">
        <v>79</v>
      </c>
      <c r="H9">
        <v>282</v>
      </c>
      <c r="I9">
        <v>46050</v>
      </c>
      <c r="J9" t="e">
        <f ca="1">PROCX(G9,B:B,A:A)</f>
        <v>#NAME?</v>
      </c>
      <c r="K9">
        <v>559024</v>
      </c>
    </row>
    <row r="10" spans="1:11" x14ac:dyDescent="0.25">
      <c r="A10">
        <v>152304</v>
      </c>
      <c r="B10" t="s">
        <v>78</v>
      </c>
      <c r="C10" t="s">
        <v>77</v>
      </c>
      <c r="G10" t="s">
        <v>83</v>
      </c>
      <c r="H10">
        <v>210.17</v>
      </c>
      <c r="I10">
        <v>46059</v>
      </c>
      <c r="J10" t="e">
        <f ca="1">PROCX(G10,B:B,A:A)</f>
        <v>#NAME?</v>
      </c>
      <c r="K10">
        <v>565756</v>
      </c>
    </row>
    <row r="11" spans="1:11" x14ac:dyDescent="0.25">
      <c r="G11" t="s">
        <v>83</v>
      </c>
      <c r="H11">
        <v>248.45</v>
      </c>
      <c r="I11">
        <v>46060</v>
      </c>
      <c r="J11" t="e">
        <f ca="1">PROCX(G11,B:B,A:A)</f>
        <v>#NAME?</v>
      </c>
      <c r="K11">
        <v>565756</v>
      </c>
    </row>
    <row r="12" spans="1:11" x14ac:dyDescent="0.25">
      <c r="G12" t="s">
        <v>80</v>
      </c>
      <c r="H12">
        <v>476.01</v>
      </c>
      <c r="I12">
        <v>46062</v>
      </c>
      <c r="J12" t="e">
        <f ca="1">PROCX(G12,B:B,A:A)</f>
        <v>#NAME?</v>
      </c>
      <c r="K12">
        <v>882438</v>
      </c>
    </row>
    <row r="13" spans="1:11" x14ac:dyDescent="0.25">
      <c r="G13" t="s">
        <v>79</v>
      </c>
      <c r="H13">
        <v>44.42</v>
      </c>
      <c r="I13">
        <v>46069</v>
      </c>
      <c r="J13" t="e">
        <f ca="1">PROCX(G13,B:B,A:A)</f>
        <v>#NAME?</v>
      </c>
      <c r="K13">
        <v>559024</v>
      </c>
    </row>
    <row r="14" spans="1:11" x14ac:dyDescent="0.25">
      <c r="G14" t="s">
        <v>73</v>
      </c>
      <c r="H14">
        <v>399.4</v>
      </c>
      <c r="I14">
        <v>46070</v>
      </c>
      <c r="J14" t="e">
        <f ca="1">PROCX(G14,B:B,A:A)</f>
        <v>#NAME?</v>
      </c>
      <c r="K14">
        <v>183912</v>
      </c>
    </row>
    <row r="15" spans="1:11" x14ac:dyDescent="0.25">
      <c r="G15" t="s">
        <v>79</v>
      </c>
      <c r="H15">
        <v>414.31</v>
      </c>
      <c r="I15">
        <v>46073</v>
      </c>
      <c r="J15" t="e">
        <f ca="1">PROCX(G15,B:B,A:A)</f>
        <v>#NAME?</v>
      </c>
      <c r="K15">
        <v>559024</v>
      </c>
    </row>
    <row r="16" spans="1:11" x14ac:dyDescent="0.25">
      <c r="G16" t="s">
        <v>78</v>
      </c>
      <c r="H16">
        <v>262.02999999999997</v>
      </c>
      <c r="I16">
        <v>46073</v>
      </c>
      <c r="J16" t="e">
        <f ca="1">PROCX(G16,B:B,A:A)</f>
        <v>#NAME?</v>
      </c>
      <c r="K16">
        <v>152304</v>
      </c>
    </row>
    <row r="17" spans="7:11" x14ac:dyDescent="0.25">
      <c r="G17" t="s">
        <v>82</v>
      </c>
      <c r="H17">
        <v>337.5</v>
      </c>
      <c r="I17">
        <v>46075</v>
      </c>
      <c r="J17" t="e">
        <f ca="1">PROCX(G17,B:B,A:A)</f>
        <v>#NAME?</v>
      </c>
      <c r="K17">
        <v>537756</v>
      </c>
    </row>
    <row r="18" spans="7:11" x14ac:dyDescent="0.25">
      <c r="G18" t="s">
        <v>76</v>
      </c>
      <c r="H18">
        <v>39.590000000000003</v>
      </c>
      <c r="I18">
        <v>46076</v>
      </c>
      <c r="J18" t="e">
        <f ca="1">PROCX(G18,B:B,A:A)</f>
        <v>#NAME?</v>
      </c>
      <c r="K18">
        <v>723563</v>
      </c>
    </row>
    <row r="19" spans="7:11" x14ac:dyDescent="0.25">
      <c r="G19" t="s">
        <v>76</v>
      </c>
      <c r="H19">
        <v>395.68</v>
      </c>
      <c r="I19">
        <v>46079</v>
      </c>
      <c r="J19" t="e">
        <f ca="1">PROCX(G19,B:B,A:A)</f>
        <v>#NAME?</v>
      </c>
      <c r="K19">
        <v>723563</v>
      </c>
    </row>
    <row r="20" spans="7:11" x14ac:dyDescent="0.25">
      <c r="G20" t="s">
        <v>83</v>
      </c>
      <c r="H20">
        <v>175.16</v>
      </c>
      <c r="I20">
        <v>46081</v>
      </c>
      <c r="J20" t="e">
        <f ca="1">PROCX(G20,B:B,A:A)</f>
        <v>#NAME?</v>
      </c>
      <c r="K20">
        <v>565756</v>
      </c>
    </row>
    <row r="21" spans="7:11" x14ac:dyDescent="0.25">
      <c r="G21" t="s">
        <v>80</v>
      </c>
      <c r="H21">
        <v>161.27000000000001</v>
      </c>
      <c r="I21">
        <v>46081</v>
      </c>
      <c r="J21" t="e">
        <f ca="1">PROCX(G21,B:B,A:A)</f>
        <v>#NAME?</v>
      </c>
      <c r="K21">
        <v>882438</v>
      </c>
    </row>
    <row r="22" spans="7:11" x14ac:dyDescent="0.25">
      <c r="G22" t="s">
        <v>79</v>
      </c>
      <c r="H22">
        <v>469.26</v>
      </c>
      <c r="I22">
        <v>46095</v>
      </c>
      <c r="J22" t="e">
        <f ca="1">PROCX(G22,B:B,A:A)</f>
        <v>#NAME?</v>
      </c>
      <c r="K22">
        <v>559024</v>
      </c>
    </row>
    <row r="23" spans="7:11" x14ac:dyDescent="0.25">
      <c r="G23" t="s">
        <v>80</v>
      </c>
      <c r="H23">
        <v>388.03</v>
      </c>
      <c r="I23">
        <v>46095</v>
      </c>
      <c r="J23" t="e">
        <f ca="1">PROCX(G23,B:B,A:A)</f>
        <v>#NAME?</v>
      </c>
      <c r="K23">
        <v>882438</v>
      </c>
    </row>
    <row r="24" spans="7:11" x14ac:dyDescent="0.25">
      <c r="G24" t="s">
        <v>78</v>
      </c>
      <c r="H24">
        <v>377.75</v>
      </c>
      <c r="I24">
        <v>46096</v>
      </c>
      <c r="J24" t="e">
        <f ca="1">PROCX(G24,B:B,A:A)</f>
        <v>#NAME?</v>
      </c>
      <c r="K24">
        <v>152304</v>
      </c>
    </row>
    <row r="25" spans="7:11" x14ac:dyDescent="0.25">
      <c r="G25" t="s">
        <v>75</v>
      </c>
      <c r="H25">
        <v>346.2</v>
      </c>
      <c r="I25">
        <v>46100</v>
      </c>
      <c r="J25" t="e">
        <f ca="1">PROCX(G25,B:B,A:A)</f>
        <v>#NAME?</v>
      </c>
      <c r="K25">
        <v>172245</v>
      </c>
    </row>
    <row r="26" spans="7:11" x14ac:dyDescent="0.25">
      <c r="G26" t="s">
        <v>75</v>
      </c>
      <c r="H26">
        <v>483.97</v>
      </c>
      <c r="I26">
        <v>46111</v>
      </c>
      <c r="J26" t="e">
        <f ca="1">PROCX(G26,B:B,A:A)</f>
        <v>#NAME?</v>
      </c>
      <c r="K26">
        <v>172245</v>
      </c>
    </row>
    <row r="27" spans="7:11" x14ac:dyDescent="0.25">
      <c r="G27" t="s">
        <v>82</v>
      </c>
      <c r="H27">
        <v>450.67</v>
      </c>
      <c r="I27">
        <v>46112</v>
      </c>
      <c r="J27" t="e">
        <f ca="1">PROCX(G27,B:B,A:A)</f>
        <v>#NAME?</v>
      </c>
      <c r="K27">
        <v>537756</v>
      </c>
    </row>
    <row r="28" spans="7:11" x14ac:dyDescent="0.25">
      <c r="G28" t="s">
        <v>78</v>
      </c>
      <c r="H28">
        <v>200.71</v>
      </c>
      <c r="I28">
        <v>46114</v>
      </c>
      <c r="J28" t="e">
        <f ca="1">PROCX(G28,B:B,A:A)</f>
        <v>#NAME?</v>
      </c>
      <c r="K28">
        <v>152304</v>
      </c>
    </row>
    <row r="29" spans="7:11" x14ac:dyDescent="0.25">
      <c r="G29" t="s">
        <v>75</v>
      </c>
      <c r="H29">
        <v>255.04</v>
      </c>
      <c r="I29">
        <v>46114</v>
      </c>
      <c r="J29" t="e">
        <f ca="1">PROCX(G29,B:B,A:A)</f>
        <v>#NAME?</v>
      </c>
      <c r="K29">
        <v>172245</v>
      </c>
    </row>
    <row r="30" spans="7:11" x14ac:dyDescent="0.25">
      <c r="G30" t="s">
        <v>79</v>
      </c>
      <c r="H30">
        <v>80.77</v>
      </c>
      <c r="I30">
        <v>46116</v>
      </c>
      <c r="J30" t="e">
        <f ca="1">PROCX(G30,B:B,A:A)</f>
        <v>#NAME?</v>
      </c>
      <c r="K30">
        <v>559024</v>
      </c>
    </row>
    <row r="31" spans="7:11" x14ac:dyDescent="0.25">
      <c r="G31" t="s">
        <v>83</v>
      </c>
      <c r="H31">
        <v>333.27</v>
      </c>
      <c r="I31">
        <v>46122</v>
      </c>
      <c r="J31" t="e">
        <f ca="1">PROCX(G31,B:B,A:A)</f>
        <v>#NAME?</v>
      </c>
      <c r="K31">
        <v>565756</v>
      </c>
    </row>
    <row r="32" spans="7:11" x14ac:dyDescent="0.25">
      <c r="G32" t="s">
        <v>75</v>
      </c>
      <c r="H32">
        <v>200.21</v>
      </c>
      <c r="I32">
        <v>46134</v>
      </c>
      <c r="J32" t="e">
        <f ca="1">PROCX(G32,B:B,A:A)</f>
        <v>#NAME?</v>
      </c>
      <c r="K32">
        <v>172245</v>
      </c>
    </row>
    <row r="33" spans="7:11" x14ac:dyDescent="0.25">
      <c r="G33" t="s">
        <v>73</v>
      </c>
      <c r="H33">
        <v>284.94</v>
      </c>
      <c r="I33">
        <v>46143</v>
      </c>
      <c r="J33" t="e">
        <f ca="1">PROCX(G33,B:B,A:A)</f>
        <v>#NAME?</v>
      </c>
      <c r="K33">
        <v>183912</v>
      </c>
    </row>
    <row r="34" spans="7:11" x14ac:dyDescent="0.25">
      <c r="G34" t="s">
        <v>80</v>
      </c>
      <c r="H34">
        <v>497.7</v>
      </c>
      <c r="I34">
        <v>46144</v>
      </c>
      <c r="J34" t="e">
        <f ca="1">PROCX(G34,B:B,A:A)</f>
        <v>#NAME?</v>
      </c>
      <c r="K34">
        <v>882438</v>
      </c>
    </row>
    <row r="35" spans="7:11" x14ac:dyDescent="0.25">
      <c r="G35" t="s">
        <v>76</v>
      </c>
      <c r="H35">
        <v>472.82</v>
      </c>
      <c r="I35">
        <v>46147</v>
      </c>
      <c r="J35" t="e">
        <f ca="1">PROCX(G35,B:B,A:A)</f>
        <v>#NAME?</v>
      </c>
      <c r="K35">
        <v>723563</v>
      </c>
    </row>
    <row r="36" spans="7:11" x14ac:dyDescent="0.25">
      <c r="G36" t="s">
        <v>78</v>
      </c>
      <c r="H36">
        <v>148.87</v>
      </c>
      <c r="I36">
        <v>46151</v>
      </c>
      <c r="J36" t="e">
        <f ca="1">PROCX(G36,B:B,A:A)</f>
        <v>#NAME?</v>
      </c>
      <c r="K36">
        <v>152304</v>
      </c>
    </row>
    <row r="37" spans="7:11" x14ac:dyDescent="0.25">
      <c r="G37" t="s">
        <v>82</v>
      </c>
      <c r="H37">
        <v>162.71</v>
      </c>
      <c r="I37">
        <v>46152</v>
      </c>
      <c r="J37" t="e">
        <f ca="1">PROCX(G37,B:B,A:A)</f>
        <v>#NAME?</v>
      </c>
      <c r="K37">
        <v>537756</v>
      </c>
    </row>
    <row r="38" spans="7:11" x14ac:dyDescent="0.25">
      <c r="G38" t="s">
        <v>82</v>
      </c>
      <c r="H38">
        <v>356.41</v>
      </c>
      <c r="I38">
        <v>46159</v>
      </c>
      <c r="J38" t="e">
        <f ca="1">PROCX(G38,B:B,A:A)</f>
        <v>#NAME?</v>
      </c>
      <c r="K38">
        <v>537756</v>
      </c>
    </row>
    <row r="39" spans="7:11" x14ac:dyDescent="0.25">
      <c r="G39" t="s">
        <v>79</v>
      </c>
      <c r="H39">
        <v>475.42</v>
      </c>
      <c r="I39">
        <v>46168</v>
      </c>
      <c r="J39" t="e">
        <f ca="1">PROCX(G39,B:B,A:A)</f>
        <v>#NAME?</v>
      </c>
      <c r="K39">
        <v>559024</v>
      </c>
    </row>
    <row r="40" spans="7:11" x14ac:dyDescent="0.25">
      <c r="G40" t="s">
        <v>80</v>
      </c>
      <c r="H40">
        <v>335.6</v>
      </c>
      <c r="I40">
        <v>46168</v>
      </c>
      <c r="J40" t="e">
        <f ca="1">PROCX(G40,B:B,A:A)</f>
        <v>#NAME?</v>
      </c>
      <c r="K40">
        <v>882438</v>
      </c>
    </row>
    <row r="41" spans="7:11" x14ac:dyDescent="0.25">
      <c r="G41" t="s">
        <v>82</v>
      </c>
      <c r="H41">
        <v>475.08</v>
      </c>
      <c r="I41">
        <v>46170</v>
      </c>
      <c r="J41" t="e">
        <f ca="1">PROCX(G41,B:B,A:A)</f>
        <v>#NAME?</v>
      </c>
      <c r="K41">
        <v>537756</v>
      </c>
    </row>
    <row r="42" spans="7:11" x14ac:dyDescent="0.25">
      <c r="G42" t="s">
        <v>76</v>
      </c>
      <c r="H42">
        <v>411.15</v>
      </c>
      <c r="I42">
        <v>46174</v>
      </c>
      <c r="J42" t="e">
        <f ca="1">PROCX(G42,B:B,A:A)</f>
        <v>#NAME?</v>
      </c>
      <c r="K42">
        <v>723563</v>
      </c>
    </row>
    <row r="43" spans="7:11" x14ac:dyDescent="0.25">
      <c r="G43" t="s">
        <v>82</v>
      </c>
      <c r="H43">
        <v>44.66</v>
      </c>
      <c r="I43">
        <v>46178</v>
      </c>
      <c r="J43" t="e">
        <f ca="1">PROCX(G43,B:B,A:A)</f>
        <v>#NAME?</v>
      </c>
      <c r="K43">
        <v>537756</v>
      </c>
    </row>
    <row r="44" spans="7:11" x14ac:dyDescent="0.25">
      <c r="G44" t="s">
        <v>78</v>
      </c>
      <c r="H44">
        <v>302.98</v>
      </c>
      <c r="I44">
        <v>46182</v>
      </c>
      <c r="J44" t="e">
        <f ca="1">PROCX(G44,B:B,A:A)</f>
        <v>#NAME?</v>
      </c>
      <c r="K44">
        <v>152304</v>
      </c>
    </row>
    <row r="45" spans="7:11" x14ac:dyDescent="0.25">
      <c r="G45" t="s">
        <v>83</v>
      </c>
      <c r="H45">
        <v>374.23</v>
      </c>
      <c r="I45">
        <v>46190</v>
      </c>
      <c r="J45" t="e">
        <f ca="1">PROCX(G45,B:B,A:A)</f>
        <v>#NAME?</v>
      </c>
      <c r="K45">
        <v>565756</v>
      </c>
    </row>
    <row r="46" spans="7:11" x14ac:dyDescent="0.25">
      <c r="G46" t="s">
        <v>80</v>
      </c>
      <c r="H46">
        <v>451.28</v>
      </c>
      <c r="I46">
        <v>46194</v>
      </c>
      <c r="J46" t="e">
        <f ca="1">PROCX(G46,B:B,A:A)</f>
        <v>#NAME?</v>
      </c>
      <c r="K46">
        <v>882438</v>
      </c>
    </row>
    <row r="47" spans="7:11" x14ac:dyDescent="0.25">
      <c r="G47" t="s">
        <v>83</v>
      </c>
      <c r="H47">
        <v>357.16</v>
      </c>
      <c r="I47">
        <v>46205</v>
      </c>
      <c r="J47" t="e">
        <f ca="1">PROCX(G47,B:B,A:A)</f>
        <v>#NAME?</v>
      </c>
      <c r="K47">
        <v>565756</v>
      </c>
    </row>
    <row r="48" spans="7:11" x14ac:dyDescent="0.25">
      <c r="G48" t="s">
        <v>82</v>
      </c>
      <c r="H48">
        <v>416.32</v>
      </c>
      <c r="I48">
        <v>46206</v>
      </c>
      <c r="J48" t="e">
        <f ca="1">PROCX(G48,B:B,A:A)</f>
        <v>#NAME?</v>
      </c>
      <c r="K48">
        <v>537756</v>
      </c>
    </row>
    <row r="49" spans="7:11" x14ac:dyDescent="0.25">
      <c r="G49" t="s">
        <v>82</v>
      </c>
      <c r="H49">
        <v>46.6</v>
      </c>
      <c r="I49">
        <v>46208</v>
      </c>
      <c r="J49" t="e">
        <f ca="1">PROCX(G49,B:B,A:A)</f>
        <v>#NAME?</v>
      </c>
      <c r="K49">
        <v>537756</v>
      </c>
    </row>
    <row r="50" spans="7:11" x14ac:dyDescent="0.25">
      <c r="G50" t="s">
        <v>79</v>
      </c>
      <c r="H50">
        <v>76.77</v>
      </c>
      <c r="I50">
        <v>46217</v>
      </c>
      <c r="J50" t="e">
        <f ca="1">PROCX(G50,B:B,A:A)</f>
        <v>#NAME?</v>
      </c>
      <c r="K50">
        <v>559024</v>
      </c>
    </row>
    <row r="51" spans="7:11" x14ac:dyDescent="0.25">
      <c r="G51" t="s">
        <v>83</v>
      </c>
      <c r="H51">
        <v>57.95</v>
      </c>
      <c r="I51">
        <v>46224</v>
      </c>
      <c r="J51" t="e">
        <f ca="1">PROCX(G51,B:B,A:A)</f>
        <v>#NAME?</v>
      </c>
      <c r="K51">
        <v>565756</v>
      </c>
    </row>
    <row r="52" spans="7:11" x14ac:dyDescent="0.25">
      <c r="G52" t="s">
        <v>75</v>
      </c>
      <c r="H52">
        <v>280.72000000000003</v>
      </c>
      <c r="I52">
        <v>46225</v>
      </c>
      <c r="J52" t="e">
        <f ca="1">PROCX(G52,B:B,A:A)</f>
        <v>#NAME?</v>
      </c>
      <c r="K52">
        <v>172245</v>
      </c>
    </row>
    <row r="53" spans="7:11" x14ac:dyDescent="0.25">
      <c r="G53" t="s">
        <v>79</v>
      </c>
      <c r="H53">
        <v>273.29000000000002</v>
      </c>
      <c r="I53">
        <v>46229</v>
      </c>
      <c r="J53" t="e">
        <f ca="1">PROCX(G53,B:B,A:A)</f>
        <v>#NAME?</v>
      </c>
      <c r="K53">
        <v>559024</v>
      </c>
    </row>
    <row r="54" spans="7:11" x14ac:dyDescent="0.25">
      <c r="G54" t="s">
        <v>80</v>
      </c>
      <c r="H54">
        <v>464.99</v>
      </c>
      <c r="I54">
        <v>46232</v>
      </c>
      <c r="J54" t="e">
        <f ca="1">PROCX(G54,B:B,A:A)</f>
        <v>#NAME?</v>
      </c>
      <c r="K54">
        <v>882438</v>
      </c>
    </row>
    <row r="55" spans="7:11" x14ac:dyDescent="0.25">
      <c r="G55" t="s">
        <v>75</v>
      </c>
      <c r="H55">
        <v>309.27</v>
      </c>
      <c r="I55">
        <v>46232</v>
      </c>
      <c r="J55" t="e">
        <f ca="1">PROCX(G55,B:B,A:A)</f>
        <v>#NAME?</v>
      </c>
      <c r="K55">
        <v>172245</v>
      </c>
    </row>
    <row r="56" spans="7:11" x14ac:dyDescent="0.25">
      <c r="G56" t="s">
        <v>78</v>
      </c>
      <c r="H56">
        <v>26.81</v>
      </c>
      <c r="I56">
        <v>46234</v>
      </c>
      <c r="J56" t="e">
        <f ca="1">PROCX(G56,B:B,A:A)</f>
        <v>#NAME?</v>
      </c>
      <c r="K56">
        <v>152304</v>
      </c>
    </row>
    <row r="57" spans="7:11" x14ac:dyDescent="0.25">
      <c r="G57" t="s">
        <v>79</v>
      </c>
      <c r="H57">
        <v>405.58</v>
      </c>
      <c r="I57">
        <v>46242</v>
      </c>
      <c r="J57" t="e">
        <f ca="1">PROCX(G57,B:B,A:A)</f>
        <v>#NAME?</v>
      </c>
      <c r="K57">
        <v>559024</v>
      </c>
    </row>
    <row r="58" spans="7:11" x14ac:dyDescent="0.25">
      <c r="G58" t="s">
        <v>78</v>
      </c>
      <c r="H58">
        <v>299.19</v>
      </c>
      <c r="I58">
        <v>46246</v>
      </c>
      <c r="J58" t="e">
        <f ca="1">PROCX(G58,B:B,A:A)</f>
        <v>#NAME?</v>
      </c>
      <c r="K58">
        <v>152304</v>
      </c>
    </row>
    <row r="59" spans="7:11" x14ac:dyDescent="0.25">
      <c r="G59" t="s">
        <v>83</v>
      </c>
      <c r="H59">
        <v>466.86</v>
      </c>
      <c r="I59">
        <v>46248</v>
      </c>
      <c r="J59" t="e">
        <f ca="1">PROCX(G59,B:B,A:A)</f>
        <v>#NAME?</v>
      </c>
      <c r="K59">
        <v>565756</v>
      </c>
    </row>
    <row r="60" spans="7:11" x14ac:dyDescent="0.25">
      <c r="G60" t="s">
        <v>75</v>
      </c>
      <c r="H60">
        <v>412.68</v>
      </c>
      <c r="I60">
        <v>46248</v>
      </c>
      <c r="J60" t="e">
        <f ca="1">PROCX(G60,B:B,A:A)</f>
        <v>#NAME?</v>
      </c>
      <c r="K60">
        <v>172245</v>
      </c>
    </row>
    <row r="61" spans="7:11" x14ac:dyDescent="0.25">
      <c r="G61" t="s">
        <v>78</v>
      </c>
      <c r="H61">
        <v>483.83</v>
      </c>
      <c r="I61">
        <v>46257</v>
      </c>
      <c r="J61" t="e">
        <f ca="1">PROCX(G61,B:B,A:A)</f>
        <v>#NAME?</v>
      </c>
      <c r="K61">
        <v>152304</v>
      </c>
    </row>
    <row r="62" spans="7:11" x14ac:dyDescent="0.25">
      <c r="G62" t="s">
        <v>82</v>
      </c>
      <c r="H62">
        <v>216.84</v>
      </c>
      <c r="I62">
        <v>46277</v>
      </c>
      <c r="J62" t="e">
        <f ca="1">PROCX(G62,B:B,A:A)</f>
        <v>#NAME?</v>
      </c>
      <c r="K62">
        <v>537756</v>
      </c>
    </row>
    <row r="63" spans="7:11" x14ac:dyDescent="0.25">
      <c r="G63" t="s">
        <v>73</v>
      </c>
      <c r="H63">
        <v>185.68</v>
      </c>
      <c r="I63">
        <v>46282</v>
      </c>
      <c r="J63" t="e">
        <f ca="1">PROCX(G63,B:B,A:A)</f>
        <v>#NAME?</v>
      </c>
      <c r="K63">
        <v>183912</v>
      </c>
    </row>
    <row r="64" spans="7:11" x14ac:dyDescent="0.25">
      <c r="G64" t="s">
        <v>82</v>
      </c>
      <c r="H64">
        <v>239.2</v>
      </c>
      <c r="I64">
        <v>46284</v>
      </c>
      <c r="J64" t="e">
        <f ca="1">PROCX(G64,B:B,A:A)</f>
        <v>#NAME?</v>
      </c>
      <c r="K64">
        <v>537756</v>
      </c>
    </row>
    <row r="65" spans="7:11" x14ac:dyDescent="0.25">
      <c r="G65" t="s">
        <v>75</v>
      </c>
      <c r="H65">
        <v>62.04</v>
      </c>
      <c r="I65">
        <v>46286</v>
      </c>
      <c r="J65" t="e">
        <f ca="1">PROCX(G65,B:B,A:A)</f>
        <v>#NAME?</v>
      </c>
      <c r="K65">
        <v>172245</v>
      </c>
    </row>
    <row r="66" spans="7:11" x14ac:dyDescent="0.25">
      <c r="G66" t="s">
        <v>76</v>
      </c>
      <c r="H66">
        <v>383.97</v>
      </c>
      <c r="I66">
        <v>46292</v>
      </c>
      <c r="J66" t="e">
        <f ca="1">PROCX(G66,B:B,A:A)</f>
        <v>#NAME?</v>
      </c>
      <c r="K66">
        <v>723563</v>
      </c>
    </row>
    <row r="67" spans="7:11" x14ac:dyDescent="0.25">
      <c r="G67" t="s">
        <v>83</v>
      </c>
      <c r="H67">
        <v>322.18</v>
      </c>
      <c r="I67">
        <v>46298</v>
      </c>
      <c r="J67" t="e">
        <f ca="1">PROCX(G67,B:B,A:A)</f>
        <v>#NAME?</v>
      </c>
      <c r="K67">
        <v>565756</v>
      </c>
    </row>
    <row r="68" spans="7:11" x14ac:dyDescent="0.25">
      <c r="G68" t="s">
        <v>78</v>
      </c>
      <c r="H68">
        <v>58.57</v>
      </c>
      <c r="I68">
        <v>46302</v>
      </c>
      <c r="J68" t="e">
        <f ca="1">PROCX(G68,B:B,A:A)</f>
        <v>#NAME?</v>
      </c>
      <c r="K68">
        <v>152304</v>
      </c>
    </row>
    <row r="69" spans="7:11" x14ac:dyDescent="0.25">
      <c r="G69" t="s">
        <v>76</v>
      </c>
      <c r="H69">
        <v>498.39</v>
      </c>
      <c r="I69">
        <v>46303</v>
      </c>
      <c r="J69" t="e">
        <f ca="1">PROCX(G69,B:B,A:A)</f>
        <v>#NAME?</v>
      </c>
      <c r="K69">
        <v>723563</v>
      </c>
    </row>
    <row r="70" spans="7:11" x14ac:dyDescent="0.25">
      <c r="G70" t="s">
        <v>73</v>
      </c>
      <c r="H70">
        <v>330.06</v>
      </c>
      <c r="I70">
        <v>46307</v>
      </c>
      <c r="J70" t="e">
        <f ca="1">PROCX(G70,B:B,A:A)</f>
        <v>#NAME?</v>
      </c>
      <c r="K70">
        <v>183912</v>
      </c>
    </row>
    <row r="71" spans="7:11" x14ac:dyDescent="0.25">
      <c r="G71" t="s">
        <v>73</v>
      </c>
      <c r="H71">
        <v>488.59</v>
      </c>
      <c r="I71">
        <v>46316</v>
      </c>
      <c r="J71" t="e">
        <f ca="1">PROCX(G71,B:B,A:A)</f>
        <v>#NAME?</v>
      </c>
      <c r="K71">
        <v>183912</v>
      </c>
    </row>
    <row r="72" spans="7:11" x14ac:dyDescent="0.25">
      <c r="G72" t="s">
        <v>80</v>
      </c>
      <c r="H72">
        <v>239.62</v>
      </c>
      <c r="I72">
        <v>46324</v>
      </c>
      <c r="J72" t="e">
        <f ca="1">PROCX(G72,B:B,A:A)</f>
        <v>#NAME?</v>
      </c>
      <c r="K72">
        <v>882438</v>
      </c>
    </row>
    <row r="73" spans="7:11" x14ac:dyDescent="0.25">
      <c r="G73" t="s">
        <v>75</v>
      </c>
      <c r="H73">
        <v>371.23</v>
      </c>
      <c r="I73">
        <v>46327</v>
      </c>
      <c r="J73" t="e">
        <f ca="1">PROCX(G73,B:B,A:A)</f>
        <v>#NAME?</v>
      </c>
      <c r="K73">
        <v>172245</v>
      </c>
    </row>
    <row r="74" spans="7:11" x14ac:dyDescent="0.25">
      <c r="G74" t="s">
        <v>73</v>
      </c>
      <c r="H74">
        <v>491.9</v>
      </c>
      <c r="I74">
        <v>46337</v>
      </c>
      <c r="J74" t="e">
        <f ca="1">PROCX(G74,B:B,A:A)</f>
        <v>#NAME?</v>
      </c>
      <c r="K74">
        <v>183912</v>
      </c>
    </row>
    <row r="75" spans="7:11" x14ac:dyDescent="0.25">
      <c r="G75" t="s">
        <v>75</v>
      </c>
      <c r="H75">
        <v>184.11</v>
      </c>
      <c r="I75">
        <v>46344</v>
      </c>
      <c r="J75" t="e">
        <f ca="1">PROCX(G75,B:B,A:A)</f>
        <v>#NAME?</v>
      </c>
      <c r="K75">
        <v>172245</v>
      </c>
    </row>
    <row r="76" spans="7:11" x14ac:dyDescent="0.25">
      <c r="G76" t="s">
        <v>83</v>
      </c>
      <c r="H76">
        <v>200.03</v>
      </c>
      <c r="I76">
        <v>46347</v>
      </c>
      <c r="J76" t="e">
        <f ca="1">PROCX(G76,B:B,A:A)</f>
        <v>#NAME?</v>
      </c>
      <c r="K76">
        <v>565756</v>
      </c>
    </row>
    <row r="77" spans="7:11" x14ac:dyDescent="0.25">
      <c r="G77" t="s">
        <v>73</v>
      </c>
      <c r="H77">
        <v>176.55</v>
      </c>
      <c r="I77">
        <v>46352</v>
      </c>
      <c r="J77" t="e">
        <f ca="1">PROCX(G77,B:B,A:A)</f>
        <v>#NAME?</v>
      </c>
      <c r="K77">
        <v>183912</v>
      </c>
    </row>
    <row r="78" spans="7:11" x14ac:dyDescent="0.25">
      <c r="G78" t="s">
        <v>80</v>
      </c>
      <c r="H78">
        <v>147.34</v>
      </c>
      <c r="I78">
        <v>46353</v>
      </c>
      <c r="J78" t="e">
        <f ca="1">PROCX(G78,B:B,A:A)</f>
        <v>#NAME?</v>
      </c>
      <c r="K78">
        <v>882438</v>
      </c>
    </row>
    <row r="79" spans="7:11" x14ac:dyDescent="0.25">
      <c r="G79" t="s">
        <v>80</v>
      </c>
      <c r="H79">
        <v>352</v>
      </c>
      <c r="I79">
        <v>46354</v>
      </c>
      <c r="J79" t="e">
        <f ca="1">PROCX(G79,B:B,A:A)</f>
        <v>#NAME?</v>
      </c>
      <c r="K79">
        <v>882438</v>
      </c>
    </row>
    <row r="80" spans="7:11" x14ac:dyDescent="0.25">
      <c r="G80" t="s">
        <v>73</v>
      </c>
      <c r="H80">
        <v>374.8</v>
      </c>
      <c r="I80">
        <v>46357</v>
      </c>
      <c r="J80" t="e">
        <f ca="1">PROCX(G80,B:B,A:A)</f>
        <v>#NAME?</v>
      </c>
      <c r="K80">
        <v>183912</v>
      </c>
    </row>
    <row r="81" spans="7:11" x14ac:dyDescent="0.25">
      <c r="G81" t="s">
        <v>76</v>
      </c>
      <c r="H81">
        <v>448.39</v>
      </c>
      <c r="I81">
        <v>46358</v>
      </c>
      <c r="J81" t="e">
        <f ca="1">PROCX(G81,B:B,A:A)</f>
        <v>#NAME?</v>
      </c>
      <c r="K81">
        <v>723563</v>
      </c>
    </row>
    <row r="82" spans="7:11" x14ac:dyDescent="0.25">
      <c r="G82" t="s">
        <v>79</v>
      </c>
      <c r="H82">
        <v>65.58</v>
      </c>
      <c r="I82">
        <v>46361</v>
      </c>
      <c r="J82" t="e">
        <f ca="1">PROCX(G82,B:B,A:A)</f>
        <v>#NAME?</v>
      </c>
      <c r="K82">
        <v>559024</v>
      </c>
    </row>
    <row r="83" spans="7:11" x14ac:dyDescent="0.25">
      <c r="G83" t="s">
        <v>73</v>
      </c>
      <c r="H83">
        <v>89.48</v>
      </c>
      <c r="I83">
        <v>46364</v>
      </c>
      <c r="J83" t="e">
        <f ca="1">PROCX(G83,B:B,A:A)</f>
        <v>#NAME?</v>
      </c>
      <c r="K83">
        <v>183912</v>
      </c>
    </row>
    <row r="84" spans="7:11" x14ac:dyDescent="0.25">
      <c r="G84" t="s">
        <v>83</v>
      </c>
      <c r="H84">
        <v>371.6</v>
      </c>
      <c r="I84">
        <v>46365</v>
      </c>
      <c r="J84" t="e">
        <f ca="1">PROCX(G84,B:B,A:A)</f>
        <v>#NAME?</v>
      </c>
      <c r="K84">
        <v>565756</v>
      </c>
    </row>
    <row r="85" spans="7:11" x14ac:dyDescent="0.25">
      <c r="G85" t="s">
        <v>73</v>
      </c>
      <c r="H85">
        <v>116.68</v>
      </c>
      <c r="I85">
        <v>46369</v>
      </c>
      <c r="J85" t="e">
        <f ca="1">PROCX(G85,B:B,A:A)</f>
        <v>#NAME?</v>
      </c>
      <c r="K85">
        <v>183912</v>
      </c>
    </row>
    <row r="86" spans="7:11" x14ac:dyDescent="0.25">
      <c r="G86" t="s">
        <v>73</v>
      </c>
      <c r="H86">
        <v>43.27</v>
      </c>
      <c r="I86">
        <v>46373</v>
      </c>
      <c r="J86" t="e">
        <f ca="1">PROCX(G86,B:B,A:A)</f>
        <v>#NAME?</v>
      </c>
      <c r="K86">
        <v>183912</v>
      </c>
    </row>
    <row r="87" spans="7:11" x14ac:dyDescent="0.25">
      <c r="G87" t="s">
        <v>76</v>
      </c>
      <c r="H87">
        <v>61.83</v>
      </c>
      <c r="I87">
        <v>46376</v>
      </c>
      <c r="J87" t="e">
        <f ca="1">PROCX(G87,B:B,A:A)</f>
        <v>#NAME?</v>
      </c>
      <c r="K87">
        <v>723563</v>
      </c>
    </row>
    <row r="88" spans="7:11" x14ac:dyDescent="0.25">
      <c r="G88" t="s">
        <v>78</v>
      </c>
      <c r="H88">
        <v>145.01</v>
      </c>
      <c r="I88">
        <v>46381</v>
      </c>
      <c r="J88" t="e">
        <f ca="1">PROCX(G88,B:B,A:A)</f>
        <v>#NAME?</v>
      </c>
      <c r="K88">
        <v>152304</v>
      </c>
    </row>
    <row r="89" spans="7:11" x14ac:dyDescent="0.25">
      <c r="G89" t="s">
        <v>82</v>
      </c>
      <c r="H89">
        <v>396.48</v>
      </c>
      <c r="I89">
        <v>46384</v>
      </c>
      <c r="J89" t="e">
        <f ca="1">PROCX(G89,B:B,A:A)</f>
        <v>#NAME?</v>
      </c>
      <c r="K89">
        <v>537756</v>
      </c>
    </row>
    <row r="90" spans="7:11" x14ac:dyDescent="0.25">
      <c r="G90" t="s">
        <v>79</v>
      </c>
      <c r="H90">
        <v>329.65</v>
      </c>
      <c r="I90">
        <v>46385</v>
      </c>
      <c r="J90" t="e">
        <f ca="1">PROCX(G90,B:B,A:A)</f>
        <v>#NAME?</v>
      </c>
      <c r="K90">
        <v>559024</v>
      </c>
    </row>
    <row r="91" spans="7:11" x14ac:dyDescent="0.25">
      <c r="G91" t="s">
        <v>76</v>
      </c>
      <c r="H91">
        <v>384.14</v>
      </c>
      <c r="I91">
        <v>46386</v>
      </c>
      <c r="J91" t="e">
        <f ca="1">PROCX(G91,B:B,A:A)</f>
        <v>#NAME?</v>
      </c>
      <c r="K91">
        <v>723563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6"/>
  <sheetViews>
    <sheetView workbookViewId="0">
      <selection activeCell="L22" sqref="L22"/>
    </sheetView>
  </sheetViews>
  <sheetFormatPr defaultRowHeight="15" x14ac:dyDescent="0.25"/>
  <cols>
    <col min="1" max="1" width="11.28515625" bestFit="1" customWidth="1"/>
    <col min="2" max="2" width="11.42578125" bestFit="1" customWidth="1"/>
    <col min="3" max="3" width="6.5703125" style="7" bestFit="1" customWidth="1"/>
    <col min="4" max="4" width="14.5703125" bestFit="1" customWidth="1"/>
    <col min="6" max="6" width="18.28515625" bestFit="1" customWidth="1"/>
    <col min="7" max="7" width="7.42578125" style="7" bestFit="1" customWidth="1"/>
  </cols>
  <sheetData>
    <row r="1" spans="1:7" x14ac:dyDescent="0.25">
      <c r="A1" s="15" t="s">
        <v>84</v>
      </c>
      <c r="B1" s="15" t="s">
        <v>85</v>
      </c>
      <c r="C1" s="15" t="s">
        <v>86</v>
      </c>
      <c r="D1" s="15" t="s">
        <v>87</v>
      </c>
      <c r="F1" s="15" t="s">
        <v>85</v>
      </c>
      <c r="G1" s="7" t="s">
        <v>101</v>
      </c>
    </row>
    <row r="2" spans="1:7" x14ac:dyDescent="0.25">
      <c r="A2" s="17">
        <v>43831</v>
      </c>
      <c r="B2" s="18" t="s">
        <v>89</v>
      </c>
      <c r="C2" s="16" t="s">
        <v>35</v>
      </c>
      <c r="D2" s="19">
        <v>330</v>
      </c>
      <c r="F2" s="15" t="s">
        <v>90</v>
      </c>
      <c r="G2" s="20">
        <f>COUNTIF(B:B,G1)</f>
        <v>30</v>
      </c>
    </row>
    <row r="3" spans="1:7" x14ac:dyDescent="0.25">
      <c r="A3" s="17">
        <v>43831</v>
      </c>
      <c r="B3" s="18" t="s">
        <v>89</v>
      </c>
      <c r="C3" s="16" t="s">
        <v>91</v>
      </c>
      <c r="D3" s="19">
        <v>802</v>
      </c>
    </row>
    <row r="4" spans="1:7" x14ac:dyDescent="0.25">
      <c r="A4" s="17">
        <v>43835</v>
      </c>
      <c r="B4" s="18" t="s">
        <v>92</v>
      </c>
      <c r="C4" s="16" t="s">
        <v>91</v>
      </c>
      <c r="D4" s="19">
        <v>308</v>
      </c>
      <c r="F4" s="21"/>
    </row>
    <row r="5" spans="1:7" x14ac:dyDescent="0.25">
      <c r="A5" s="17">
        <v>43838</v>
      </c>
      <c r="B5" s="18" t="s">
        <v>88</v>
      </c>
      <c r="C5" s="16" t="s">
        <v>93</v>
      </c>
      <c r="D5" s="19">
        <v>353</v>
      </c>
      <c r="F5" s="21"/>
    </row>
    <row r="6" spans="1:7" x14ac:dyDescent="0.25">
      <c r="A6" s="17">
        <v>43839</v>
      </c>
      <c r="B6" s="18" t="s">
        <v>94</v>
      </c>
      <c r="C6" s="16" t="s">
        <v>93</v>
      </c>
      <c r="D6" s="19">
        <v>216</v>
      </c>
    </row>
    <row r="7" spans="1:7" x14ac:dyDescent="0.25">
      <c r="A7" s="17">
        <v>43839</v>
      </c>
      <c r="B7" s="18" t="s">
        <v>89</v>
      </c>
      <c r="C7" s="16" t="s">
        <v>91</v>
      </c>
      <c r="D7" s="19">
        <v>963</v>
      </c>
    </row>
    <row r="8" spans="1:7" x14ac:dyDescent="0.25">
      <c r="A8" s="17">
        <v>43840</v>
      </c>
      <c r="B8" s="18" t="s">
        <v>95</v>
      </c>
      <c r="C8" s="16" t="s">
        <v>96</v>
      </c>
      <c r="D8" s="19">
        <v>263</v>
      </c>
    </row>
    <row r="9" spans="1:7" x14ac:dyDescent="0.25">
      <c r="A9" s="17">
        <v>43840</v>
      </c>
      <c r="B9" s="18" t="s">
        <v>97</v>
      </c>
      <c r="C9" s="16" t="s">
        <v>93</v>
      </c>
      <c r="D9" s="19">
        <v>662</v>
      </c>
    </row>
    <row r="10" spans="1:7" x14ac:dyDescent="0.25">
      <c r="A10" s="17">
        <v>43841</v>
      </c>
      <c r="B10" s="18" t="s">
        <v>97</v>
      </c>
      <c r="C10" s="16" t="s">
        <v>35</v>
      </c>
      <c r="D10" s="19">
        <v>403</v>
      </c>
    </row>
    <row r="11" spans="1:7" x14ac:dyDescent="0.25">
      <c r="A11" s="17">
        <v>43843</v>
      </c>
      <c r="B11" s="18" t="s">
        <v>88</v>
      </c>
      <c r="C11" s="16" t="s">
        <v>91</v>
      </c>
      <c r="D11" s="19">
        <v>794</v>
      </c>
    </row>
    <row r="12" spans="1:7" x14ac:dyDescent="0.25">
      <c r="A12" s="17">
        <v>43845</v>
      </c>
      <c r="B12" s="18" t="s">
        <v>94</v>
      </c>
      <c r="C12" s="16" t="s">
        <v>91</v>
      </c>
      <c r="D12" s="19">
        <v>996</v>
      </c>
    </row>
    <row r="13" spans="1:7" x14ac:dyDescent="0.25">
      <c r="A13" s="17">
        <v>43845</v>
      </c>
      <c r="B13" s="18" t="s">
        <v>94</v>
      </c>
      <c r="C13" s="16" t="s">
        <v>93</v>
      </c>
      <c r="D13" s="19">
        <v>474</v>
      </c>
    </row>
    <row r="14" spans="1:7" x14ac:dyDescent="0.25">
      <c r="A14" s="17">
        <v>43846</v>
      </c>
      <c r="B14" s="18" t="s">
        <v>94</v>
      </c>
      <c r="C14" s="16" t="s">
        <v>96</v>
      </c>
      <c r="D14" s="19">
        <v>892</v>
      </c>
    </row>
    <row r="15" spans="1:7" x14ac:dyDescent="0.25">
      <c r="A15" s="17">
        <v>43848</v>
      </c>
      <c r="B15" s="18" t="s">
        <v>88</v>
      </c>
      <c r="C15" s="16" t="s">
        <v>96</v>
      </c>
      <c r="D15" s="19">
        <v>592</v>
      </c>
    </row>
    <row r="16" spans="1:7" x14ac:dyDescent="0.25">
      <c r="A16" s="17">
        <v>43850</v>
      </c>
      <c r="B16" s="18" t="s">
        <v>89</v>
      </c>
      <c r="C16" s="16" t="s">
        <v>91</v>
      </c>
      <c r="D16" s="19">
        <v>515</v>
      </c>
    </row>
    <row r="17" spans="1:4" x14ac:dyDescent="0.25">
      <c r="A17" s="17">
        <v>43851</v>
      </c>
      <c r="B17" s="18" t="s">
        <v>95</v>
      </c>
      <c r="C17" s="16" t="s">
        <v>93</v>
      </c>
      <c r="D17" s="19">
        <v>230</v>
      </c>
    </row>
    <row r="18" spans="1:4" x14ac:dyDescent="0.25">
      <c r="A18" s="17">
        <v>43851</v>
      </c>
      <c r="B18" s="18" t="s">
        <v>88</v>
      </c>
      <c r="C18" s="16" t="s">
        <v>93</v>
      </c>
      <c r="D18" s="19">
        <v>549</v>
      </c>
    </row>
    <row r="19" spans="1:4" x14ac:dyDescent="0.25">
      <c r="A19" s="17">
        <v>43852</v>
      </c>
      <c r="B19" s="18" t="s">
        <v>98</v>
      </c>
      <c r="C19" s="16" t="s">
        <v>96</v>
      </c>
      <c r="D19" s="19">
        <v>187</v>
      </c>
    </row>
    <row r="20" spans="1:4" x14ac:dyDescent="0.25">
      <c r="A20" s="17">
        <v>43853</v>
      </c>
      <c r="B20" s="18" t="s">
        <v>99</v>
      </c>
      <c r="C20" s="16" t="s">
        <v>96</v>
      </c>
      <c r="D20" s="19">
        <v>330</v>
      </c>
    </row>
    <row r="21" spans="1:4" x14ac:dyDescent="0.25">
      <c r="A21" s="17">
        <v>43853</v>
      </c>
      <c r="B21" s="18" t="s">
        <v>92</v>
      </c>
      <c r="C21" s="16" t="s">
        <v>35</v>
      </c>
      <c r="D21" s="19">
        <v>427</v>
      </c>
    </row>
    <row r="22" spans="1:4" x14ac:dyDescent="0.25">
      <c r="A22" s="17">
        <v>43855</v>
      </c>
      <c r="B22" s="18" t="s">
        <v>88</v>
      </c>
      <c r="C22" s="16" t="s">
        <v>91</v>
      </c>
      <c r="D22" s="19">
        <v>878</v>
      </c>
    </row>
    <row r="23" spans="1:4" x14ac:dyDescent="0.25">
      <c r="A23" s="17">
        <v>43855</v>
      </c>
      <c r="B23" s="18" t="s">
        <v>89</v>
      </c>
      <c r="C23" s="16" t="s">
        <v>96</v>
      </c>
      <c r="D23" s="19">
        <v>177</v>
      </c>
    </row>
    <row r="24" spans="1:4" x14ac:dyDescent="0.25">
      <c r="A24" s="17">
        <v>43856</v>
      </c>
      <c r="B24" s="18" t="s">
        <v>99</v>
      </c>
      <c r="C24" s="16" t="s">
        <v>35</v>
      </c>
      <c r="D24" s="19">
        <v>817</v>
      </c>
    </row>
    <row r="25" spans="1:4" x14ac:dyDescent="0.25">
      <c r="A25" s="17">
        <v>43857</v>
      </c>
      <c r="B25" s="18" t="s">
        <v>99</v>
      </c>
      <c r="C25" s="16" t="s">
        <v>91</v>
      </c>
      <c r="D25" s="19">
        <v>236</v>
      </c>
    </row>
    <row r="26" spans="1:4" x14ac:dyDescent="0.25">
      <c r="A26" s="17">
        <v>43859</v>
      </c>
      <c r="B26" s="18" t="s">
        <v>94</v>
      </c>
      <c r="C26" s="16" t="s">
        <v>35</v>
      </c>
      <c r="D26" s="19">
        <v>792</v>
      </c>
    </row>
    <row r="27" spans="1:4" x14ac:dyDescent="0.25">
      <c r="A27" s="17">
        <v>43860</v>
      </c>
      <c r="B27" s="18" t="s">
        <v>100</v>
      </c>
      <c r="C27" s="16" t="s">
        <v>93</v>
      </c>
      <c r="D27" s="19">
        <v>613</v>
      </c>
    </row>
    <row r="28" spans="1:4" x14ac:dyDescent="0.25">
      <c r="A28" s="17">
        <v>43860</v>
      </c>
      <c r="B28" s="18" t="s">
        <v>99</v>
      </c>
      <c r="C28" s="16" t="s">
        <v>91</v>
      </c>
      <c r="D28" s="19">
        <v>720</v>
      </c>
    </row>
    <row r="29" spans="1:4" x14ac:dyDescent="0.25">
      <c r="A29" s="17">
        <v>43861</v>
      </c>
      <c r="B29" s="18" t="s">
        <v>97</v>
      </c>
      <c r="C29" s="16" t="s">
        <v>91</v>
      </c>
      <c r="D29" s="19">
        <v>585</v>
      </c>
    </row>
    <row r="30" spans="1:4" x14ac:dyDescent="0.25">
      <c r="A30" s="17">
        <v>43861</v>
      </c>
      <c r="B30" s="18" t="s">
        <v>88</v>
      </c>
      <c r="C30" s="16" t="s">
        <v>35</v>
      </c>
      <c r="D30" s="19">
        <v>117</v>
      </c>
    </row>
    <row r="31" spans="1:4" x14ac:dyDescent="0.25">
      <c r="A31" s="17">
        <v>43861</v>
      </c>
      <c r="B31" s="18" t="s">
        <v>97</v>
      </c>
      <c r="C31" s="16" t="s">
        <v>93</v>
      </c>
      <c r="D31" s="19">
        <v>514</v>
      </c>
    </row>
    <row r="32" spans="1:4" x14ac:dyDescent="0.25">
      <c r="A32" s="17">
        <v>43864</v>
      </c>
      <c r="B32" s="18" t="s">
        <v>89</v>
      </c>
      <c r="C32" s="16" t="s">
        <v>93</v>
      </c>
      <c r="D32" s="19">
        <v>202</v>
      </c>
    </row>
    <row r="33" spans="1:4" x14ac:dyDescent="0.25">
      <c r="A33" s="17">
        <v>43865</v>
      </c>
      <c r="B33" s="18" t="s">
        <v>89</v>
      </c>
      <c r="C33" s="16" t="s">
        <v>91</v>
      </c>
      <c r="D33" s="19">
        <v>875</v>
      </c>
    </row>
    <row r="34" spans="1:4" x14ac:dyDescent="0.25">
      <c r="A34" s="17">
        <v>43865</v>
      </c>
      <c r="B34" s="18" t="s">
        <v>95</v>
      </c>
      <c r="C34" s="16" t="s">
        <v>35</v>
      </c>
      <c r="D34" s="19">
        <v>459</v>
      </c>
    </row>
    <row r="35" spans="1:4" x14ac:dyDescent="0.25">
      <c r="A35" s="17">
        <v>43867</v>
      </c>
      <c r="B35" s="18" t="s">
        <v>100</v>
      </c>
      <c r="C35" s="16" t="s">
        <v>91</v>
      </c>
      <c r="D35" s="19">
        <v>440</v>
      </c>
    </row>
    <row r="36" spans="1:4" x14ac:dyDescent="0.25">
      <c r="A36" s="17">
        <v>43868</v>
      </c>
      <c r="B36" s="18" t="s">
        <v>88</v>
      </c>
      <c r="C36" s="16" t="s">
        <v>96</v>
      </c>
      <c r="D36" s="19">
        <v>621</v>
      </c>
    </row>
    <row r="37" spans="1:4" x14ac:dyDescent="0.25">
      <c r="A37" s="17">
        <v>43870</v>
      </c>
      <c r="B37" s="18" t="s">
        <v>88</v>
      </c>
      <c r="C37" s="16" t="s">
        <v>93</v>
      </c>
      <c r="D37" s="19">
        <v>790</v>
      </c>
    </row>
    <row r="38" spans="1:4" x14ac:dyDescent="0.25">
      <c r="A38" s="17">
        <v>43872</v>
      </c>
      <c r="B38" s="18" t="s">
        <v>95</v>
      </c>
      <c r="C38" s="16" t="s">
        <v>91</v>
      </c>
      <c r="D38" s="19">
        <v>533</v>
      </c>
    </row>
    <row r="39" spans="1:4" x14ac:dyDescent="0.25">
      <c r="A39" s="17">
        <v>43873</v>
      </c>
      <c r="B39" s="18" t="s">
        <v>97</v>
      </c>
      <c r="C39" s="16" t="s">
        <v>93</v>
      </c>
      <c r="D39" s="19">
        <v>139</v>
      </c>
    </row>
    <row r="40" spans="1:4" x14ac:dyDescent="0.25">
      <c r="A40" s="17">
        <v>43874</v>
      </c>
      <c r="B40" s="18" t="s">
        <v>100</v>
      </c>
      <c r="C40" s="16" t="s">
        <v>35</v>
      </c>
      <c r="D40" s="19">
        <v>915</v>
      </c>
    </row>
    <row r="41" spans="1:4" x14ac:dyDescent="0.25">
      <c r="A41" s="17">
        <v>43875</v>
      </c>
      <c r="B41" s="18" t="s">
        <v>95</v>
      </c>
      <c r="C41" s="16" t="s">
        <v>96</v>
      </c>
      <c r="D41" s="19">
        <v>687</v>
      </c>
    </row>
    <row r="42" spans="1:4" x14ac:dyDescent="0.25">
      <c r="A42" s="17">
        <v>43876</v>
      </c>
      <c r="B42" s="18" t="s">
        <v>94</v>
      </c>
      <c r="C42" s="16" t="s">
        <v>93</v>
      </c>
      <c r="D42" s="19">
        <v>457</v>
      </c>
    </row>
    <row r="43" spans="1:4" x14ac:dyDescent="0.25">
      <c r="A43" s="17">
        <v>43878</v>
      </c>
      <c r="B43" s="18" t="s">
        <v>95</v>
      </c>
      <c r="C43" s="16" t="s">
        <v>91</v>
      </c>
      <c r="D43" s="19">
        <v>761</v>
      </c>
    </row>
    <row r="44" spans="1:4" x14ac:dyDescent="0.25">
      <c r="A44" s="17">
        <v>43880</v>
      </c>
      <c r="B44" s="18" t="s">
        <v>89</v>
      </c>
      <c r="C44" s="16" t="s">
        <v>96</v>
      </c>
      <c r="D44" s="19">
        <v>881</v>
      </c>
    </row>
    <row r="45" spans="1:4" x14ac:dyDescent="0.25">
      <c r="A45" s="17">
        <v>43880</v>
      </c>
      <c r="B45" s="18" t="s">
        <v>89</v>
      </c>
      <c r="C45" s="16" t="s">
        <v>35</v>
      </c>
      <c r="D45" s="19">
        <v>740</v>
      </c>
    </row>
    <row r="46" spans="1:4" x14ac:dyDescent="0.25">
      <c r="A46" s="17">
        <v>43881</v>
      </c>
      <c r="B46" s="18" t="s">
        <v>99</v>
      </c>
      <c r="C46" s="16" t="s">
        <v>93</v>
      </c>
      <c r="D46" s="19">
        <v>841</v>
      </c>
    </row>
    <row r="47" spans="1:4" x14ac:dyDescent="0.25">
      <c r="A47" s="17">
        <v>43883</v>
      </c>
      <c r="B47" s="18" t="s">
        <v>95</v>
      </c>
      <c r="C47" s="16" t="s">
        <v>96</v>
      </c>
      <c r="D47" s="19">
        <v>941</v>
      </c>
    </row>
    <row r="48" spans="1:4" x14ac:dyDescent="0.25">
      <c r="A48" s="17">
        <v>43883</v>
      </c>
      <c r="B48" s="18" t="s">
        <v>100</v>
      </c>
      <c r="C48" s="16" t="s">
        <v>35</v>
      </c>
      <c r="D48" s="19">
        <v>404</v>
      </c>
    </row>
    <row r="49" spans="1:4" x14ac:dyDescent="0.25">
      <c r="A49" s="17">
        <v>43883</v>
      </c>
      <c r="B49" s="18" t="s">
        <v>95</v>
      </c>
      <c r="C49" s="16" t="s">
        <v>91</v>
      </c>
      <c r="D49" s="19">
        <v>456</v>
      </c>
    </row>
    <row r="50" spans="1:4" x14ac:dyDescent="0.25">
      <c r="A50" s="17">
        <v>43883</v>
      </c>
      <c r="B50" s="18" t="s">
        <v>88</v>
      </c>
      <c r="C50" s="16" t="s">
        <v>96</v>
      </c>
      <c r="D50" s="19">
        <v>548</v>
      </c>
    </row>
    <row r="51" spans="1:4" x14ac:dyDescent="0.25">
      <c r="A51" s="17">
        <v>43883</v>
      </c>
      <c r="B51" s="18" t="s">
        <v>95</v>
      </c>
      <c r="C51" s="16" t="s">
        <v>96</v>
      </c>
      <c r="D51" s="19">
        <v>382</v>
      </c>
    </row>
    <row r="52" spans="1:4" x14ac:dyDescent="0.25">
      <c r="A52" s="17">
        <v>43884</v>
      </c>
      <c r="B52" s="18" t="s">
        <v>89</v>
      </c>
      <c r="C52" s="16" t="s">
        <v>91</v>
      </c>
      <c r="D52" s="19">
        <v>493</v>
      </c>
    </row>
    <row r="53" spans="1:4" x14ac:dyDescent="0.25">
      <c r="A53" s="17">
        <v>43886</v>
      </c>
      <c r="B53" s="18" t="s">
        <v>99</v>
      </c>
      <c r="C53" s="16" t="s">
        <v>35</v>
      </c>
      <c r="D53" s="19">
        <v>240</v>
      </c>
    </row>
    <row r="54" spans="1:4" x14ac:dyDescent="0.25">
      <c r="A54" s="17">
        <v>43887</v>
      </c>
      <c r="B54" s="18" t="s">
        <v>99</v>
      </c>
      <c r="C54" s="16" t="s">
        <v>35</v>
      </c>
      <c r="D54" s="19">
        <v>963</v>
      </c>
    </row>
    <row r="55" spans="1:4" x14ac:dyDescent="0.25">
      <c r="A55" s="17">
        <v>43887</v>
      </c>
      <c r="B55" s="18" t="s">
        <v>99</v>
      </c>
      <c r="C55" s="16" t="s">
        <v>35</v>
      </c>
      <c r="D55" s="19">
        <v>137</v>
      </c>
    </row>
    <row r="56" spans="1:4" x14ac:dyDescent="0.25">
      <c r="A56" s="17">
        <v>43888</v>
      </c>
      <c r="B56" s="18" t="s">
        <v>88</v>
      </c>
      <c r="C56" s="16" t="s">
        <v>91</v>
      </c>
      <c r="D56" s="19">
        <v>427</v>
      </c>
    </row>
    <row r="57" spans="1:4" x14ac:dyDescent="0.25">
      <c r="A57" s="17">
        <v>43891</v>
      </c>
      <c r="B57" s="18" t="s">
        <v>92</v>
      </c>
      <c r="C57" s="16" t="s">
        <v>96</v>
      </c>
      <c r="D57" s="19">
        <v>502</v>
      </c>
    </row>
    <row r="58" spans="1:4" x14ac:dyDescent="0.25">
      <c r="A58" s="17">
        <v>43893</v>
      </c>
      <c r="B58" s="18" t="s">
        <v>89</v>
      </c>
      <c r="C58" s="16" t="s">
        <v>93</v>
      </c>
      <c r="D58" s="19">
        <v>502</v>
      </c>
    </row>
    <row r="59" spans="1:4" x14ac:dyDescent="0.25">
      <c r="A59" s="17">
        <v>43896</v>
      </c>
      <c r="B59" s="18" t="s">
        <v>98</v>
      </c>
      <c r="C59" s="16" t="s">
        <v>91</v>
      </c>
      <c r="D59" s="19">
        <v>721</v>
      </c>
    </row>
    <row r="60" spans="1:4" x14ac:dyDescent="0.25">
      <c r="A60" s="17">
        <v>43896</v>
      </c>
      <c r="B60" s="18" t="s">
        <v>99</v>
      </c>
      <c r="C60" s="16" t="s">
        <v>91</v>
      </c>
      <c r="D60" s="19">
        <v>139</v>
      </c>
    </row>
    <row r="61" spans="1:4" x14ac:dyDescent="0.25">
      <c r="A61" s="17">
        <v>43896</v>
      </c>
      <c r="B61" s="18" t="s">
        <v>89</v>
      </c>
      <c r="C61" s="16" t="s">
        <v>91</v>
      </c>
      <c r="D61" s="19">
        <v>437</v>
      </c>
    </row>
    <row r="62" spans="1:4" x14ac:dyDescent="0.25">
      <c r="A62" s="17">
        <v>43899</v>
      </c>
      <c r="B62" s="18" t="s">
        <v>100</v>
      </c>
      <c r="C62" s="16" t="s">
        <v>96</v>
      </c>
      <c r="D62" s="19">
        <v>272</v>
      </c>
    </row>
    <row r="63" spans="1:4" x14ac:dyDescent="0.25">
      <c r="A63" s="17">
        <v>43902</v>
      </c>
      <c r="B63" s="18" t="s">
        <v>97</v>
      </c>
      <c r="C63" s="16" t="s">
        <v>93</v>
      </c>
      <c r="D63" s="19">
        <v>309</v>
      </c>
    </row>
    <row r="64" spans="1:4" x14ac:dyDescent="0.25">
      <c r="A64" s="17">
        <v>43902</v>
      </c>
      <c r="B64" s="18" t="s">
        <v>95</v>
      </c>
      <c r="C64" s="16" t="s">
        <v>35</v>
      </c>
      <c r="D64" s="19">
        <v>714</v>
      </c>
    </row>
    <row r="65" spans="1:4" x14ac:dyDescent="0.25">
      <c r="A65" s="17">
        <v>43904</v>
      </c>
      <c r="B65" s="18" t="s">
        <v>99</v>
      </c>
      <c r="C65" s="16" t="s">
        <v>91</v>
      </c>
      <c r="D65" s="19">
        <v>355</v>
      </c>
    </row>
    <row r="66" spans="1:4" x14ac:dyDescent="0.25">
      <c r="A66" s="17">
        <v>43908</v>
      </c>
      <c r="B66" s="18" t="s">
        <v>98</v>
      </c>
      <c r="C66" s="16" t="s">
        <v>93</v>
      </c>
      <c r="D66" s="19">
        <v>860</v>
      </c>
    </row>
    <row r="67" spans="1:4" x14ac:dyDescent="0.25">
      <c r="A67" s="17">
        <v>43909</v>
      </c>
      <c r="B67" s="18" t="s">
        <v>100</v>
      </c>
      <c r="C67" s="16" t="s">
        <v>93</v>
      </c>
      <c r="D67" s="19">
        <v>729</v>
      </c>
    </row>
    <row r="68" spans="1:4" x14ac:dyDescent="0.25">
      <c r="A68" s="17">
        <v>43910</v>
      </c>
      <c r="B68" s="18" t="s">
        <v>98</v>
      </c>
      <c r="C68" s="16" t="s">
        <v>96</v>
      </c>
      <c r="D68" s="19">
        <v>943</v>
      </c>
    </row>
    <row r="69" spans="1:4" x14ac:dyDescent="0.25">
      <c r="A69" s="17">
        <v>43911</v>
      </c>
      <c r="B69" s="18" t="s">
        <v>94</v>
      </c>
      <c r="C69" s="16" t="s">
        <v>96</v>
      </c>
      <c r="D69" s="19">
        <v>653</v>
      </c>
    </row>
    <row r="70" spans="1:4" x14ac:dyDescent="0.25">
      <c r="A70" s="17">
        <v>43912</v>
      </c>
      <c r="B70" s="18" t="s">
        <v>88</v>
      </c>
      <c r="C70" s="16" t="s">
        <v>35</v>
      </c>
      <c r="D70" s="19">
        <v>372</v>
      </c>
    </row>
    <row r="71" spans="1:4" x14ac:dyDescent="0.25">
      <c r="A71" s="17">
        <v>43915</v>
      </c>
      <c r="B71" s="18" t="s">
        <v>89</v>
      </c>
      <c r="C71" s="16" t="s">
        <v>96</v>
      </c>
      <c r="D71" s="19">
        <v>188</v>
      </c>
    </row>
    <row r="72" spans="1:4" x14ac:dyDescent="0.25">
      <c r="A72" s="17">
        <v>43917</v>
      </c>
      <c r="B72" s="18" t="s">
        <v>94</v>
      </c>
      <c r="C72" s="16" t="s">
        <v>91</v>
      </c>
      <c r="D72" s="19">
        <v>289</v>
      </c>
    </row>
    <row r="73" spans="1:4" x14ac:dyDescent="0.25">
      <c r="A73" s="17">
        <v>43919</v>
      </c>
      <c r="B73" s="18" t="s">
        <v>98</v>
      </c>
      <c r="C73" s="16" t="s">
        <v>35</v>
      </c>
      <c r="D73" s="19">
        <v>190</v>
      </c>
    </row>
    <row r="74" spans="1:4" x14ac:dyDescent="0.25">
      <c r="A74" s="17">
        <v>43920</v>
      </c>
      <c r="B74" s="18" t="s">
        <v>88</v>
      </c>
      <c r="C74" s="16" t="s">
        <v>91</v>
      </c>
      <c r="D74" s="19">
        <v>391</v>
      </c>
    </row>
    <row r="75" spans="1:4" x14ac:dyDescent="0.25">
      <c r="A75" s="17">
        <v>43921</v>
      </c>
      <c r="B75" s="18" t="s">
        <v>99</v>
      </c>
      <c r="C75" s="16" t="s">
        <v>35</v>
      </c>
      <c r="D75" s="19">
        <v>489</v>
      </c>
    </row>
    <row r="76" spans="1:4" x14ac:dyDescent="0.25">
      <c r="A76" s="17">
        <v>43922</v>
      </c>
      <c r="B76" s="18" t="s">
        <v>89</v>
      </c>
      <c r="C76" s="16" t="s">
        <v>91</v>
      </c>
      <c r="D76" s="19">
        <v>742</v>
      </c>
    </row>
    <row r="77" spans="1:4" x14ac:dyDescent="0.25">
      <c r="A77" s="17">
        <v>43924</v>
      </c>
      <c r="B77" s="18" t="s">
        <v>100</v>
      </c>
      <c r="C77" s="16" t="s">
        <v>35</v>
      </c>
      <c r="D77" s="19">
        <v>318</v>
      </c>
    </row>
    <row r="78" spans="1:4" x14ac:dyDescent="0.25">
      <c r="A78" s="17">
        <v>43925</v>
      </c>
      <c r="B78" s="18" t="s">
        <v>100</v>
      </c>
      <c r="C78" s="16" t="s">
        <v>96</v>
      </c>
      <c r="D78" s="19">
        <v>943</v>
      </c>
    </row>
    <row r="79" spans="1:4" x14ac:dyDescent="0.25">
      <c r="A79" s="17">
        <v>43926</v>
      </c>
      <c r="B79" s="18" t="s">
        <v>100</v>
      </c>
      <c r="C79" s="16" t="s">
        <v>35</v>
      </c>
      <c r="D79" s="19">
        <v>564</v>
      </c>
    </row>
    <row r="80" spans="1:4" x14ac:dyDescent="0.25">
      <c r="A80" s="17">
        <v>43928</v>
      </c>
      <c r="B80" s="18" t="s">
        <v>88</v>
      </c>
      <c r="C80" s="16" t="s">
        <v>96</v>
      </c>
      <c r="D80" s="19">
        <v>266</v>
      </c>
    </row>
    <row r="81" spans="1:4" x14ac:dyDescent="0.25">
      <c r="A81" s="17">
        <v>43931</v>
      </c>
      <c r="B81" s="18" t="s">
        <v>95</v>
      </c>
      <c r="C81" s="16" t="s">
        <v>91</v>
      </c>
      <c r="D81" s="19">
        <v>615</v>
      </c>
    </row>
    <row r="82" spans="1:4" x14ac:dyDescent="0.25">
      <c r="A82" s="17">
        <v>43931</v>
      </c>
      <c r="B82" s="18" t="s">
        <v>94</v>
      </c>
      <c r="C82" s="16" t="s">
        <v>96</v>
      </c>
      <c r="D82" s="19">
        <v>449</v>
      </c>
    </row>
    <row r="83" spans="1:4" x14ac:dyDescent="0.25">
      <c r="A83" s="17">
        <v>43931</v>
      </c>
      <c r="B83" s="18" t="s">
        <v>95</v>
      </c>
      <c r="C83" s="16" t="s">
        <v>93</v>
      </c>
      <c r="D83" s="19">
        <v>809</v>
      </c>
    </row>
    <row r="84" spans="1:4" x14ac:dyDescent="0.25">
      <c r="A84" s="17">
        <v>43932</v>
      </c>
      <c r="B84" s="18" t="s">
        <v>94</v>
      </c>
      <c r="C84" s="16" t="s">
        <v>91</v>
      </c>
      <c r="D84" s="19">
        <v>327</v>
      </c>
    </row>
    <row r="85" spans="1:4" x14ac:dyDescent="0.25">
      <c r="A85" s="17">
        <v>43934</v>
      </c>
      <c r="B85" s="18" t="s">
        <v>100</v>
      </c>
      <c r="C85" s="16" t="s">
        <v>93</v>
      </c>
      <c r="D85" s="19">
        <v>732</v>
      </c>
    </row>
    <row r="86" spans="1:4" x14ac:dyDescent="0.25">
      <c r="A86" s="17">
        <v>43936</v>
      </c>
      <c r="B86" s="18" t="s">
        <v>99</v>
      </c>
      <c r="C86" s="16" t="s">
        <v>35</v>
      </c>
      <c r="D86" s="19">
        <v>706</v>
      </c>
    </row>
    <row r="87" spans="1:4" x14ac:dyDescent="0.25">
      <c r="A87" s="17">
        <v>43936</v>
      </c>
      <c r="B87" s="18" t="s">
        <v>94</v>
      </c>
      <c r="C87" s="16" t="s">
        <v>91</v>
      </c>
      <c r="D87" s="19">
        <v>638</v>
      </c>
    </row>
    <row r="88" spans="1:4" x14ac:dyDescent="0.25">
      <c r="A88" s="17">
        <v>43937</v>
      </c>
      <c r="B88" s="18" t="s">
        <v>98</v>
      </c>
      <c r="C88" s="16" t="s">
        <v>93</v>
      </c>
      <c r="D88" s="19">
        <v>824</v>
      </c>
    </row>
    <row r="89" spans="1:4" x14ac:dyDescent="0.25">
      <c r="A89" s="17">
        <v>43940</v>
      </c>
      <c r="B89" s="18" t="s">
        <v>89</v>
      </c>
      <c r="C89" s="16" t="s">
        <v>96</v>
      </c>
      <c r="D89" s="19">
        <v>782</v>
      </c>
    </row>
    <row r="90" spans="1:4" x14ac:dyDescent="0.25">
      <c r="A90" s="17">
        <v>43941</v>
      </c>
      <c r="B90" s="18" t="s">
        <v>92</v>
      </c>
      <c r="C90" s="16" t="s">
        <v>96</v>
      </c>
      <c r="D90" s="19">
        <v>333</v>
      </c>
    </row>
    <row r="91" spans="1:4" x14ac:dyDescent="0.25">
      <c r="A91" s="17">
        <v>43945</v>
      </c>
      <c r="B91" s="18" t="s">
        <v>92</v>
      </c>
      <c r="C91" s="16" t="s">
        <v>91</v>
      </c>
      <c r="D91" s="19">
        <v>777</v>
      </c>
    </row>
    <row r="92" spans="1:4" x14ac:dyDescent="0.25">
      <c r="A92" s="17">
        <v>43945</v>
      </c>
      <c r="B92" s="18" t="s">
        <v>94</v>
      </c>
      <c r="C92" s="16" t="s">
        <v>35</v>
      </c>
      <c r="D92" s="19">
        <v>629</v>
      </c>
    </row>
    <row r="93" spans="1:4" x14ac:dyDescent="0.25">
      <c r="A93" s="17">
        <v>43946</v>
      </c>
      <c r="B93" s="18" t="s">
        <v>99</v>
      </c>
      <c r="C93" s="16" t="s">
        <v>35</v>
      </c>
      <c r="D93" s="19">
        <v>418</v>
      </c>
    </row>
    <row r="94" spans="1:4" x14ac:dyDescent="0.25">
      <c r="A94" s="17">
        <v>43947</v>
      </c>
      <c r="B94" s="18" t="s">
        <v>99</v>
      </c>
      <c r="C94" s="16" t="s">
        <v>93</v>
      </c>
      <c r="D94" s="19">
        <v>604</v>
      </c>
    </row>
    <row r="95" spans="1:4" x14ac:dyDescent="0.25">
      <c r="A95" s="17">
        <v>43949</v>
      </c>
      <c r="B95" s="18" t="s">
        <v>89</v>
      </c>
      <c r="C95" s="16" t="s">
        <v>35</v>
      </c>
      <c r="D95" s="19">
        <v>169</v>
      </c>
    </row>
    <row r="96" spans="1:4" x14ac:dyDescent="0.25">
      <c r="A96" s="17">
        <v>43950</v>
      </c>
      <c r="B96" s="18" t="s">
        <v>88</v>
      </c>
      <c r="C96" s="16" t="s">
        <v>93</v>
      </c>
      <c r="D96" s="19">
        <v>965</v>
      </c>
    </row>
    <row r="97" spans="1:4" x14ac:dyDescent="0.25">
      <c r="A97" s="17">
        <v>43950</v>
      </c>
      <c r="B97" s="18" t="s">
        <v>100</v>
      </c>
      <c r="C97" s="16" t="s">
        <v>96</v>
      </c>
      <c r="D97" s="19">
        <v>280</v>
      </c>
    </row>
    <row r="98" spans="1:4" x14ac:dyDescent="0.25">
      <c r="A98" s="17">
        <v>43950</v>
      </c>
      <c r="B98" s="18" t="s">
        <v>94</v>
      </c>
      <c r="C98" s="16" t="s">
        <v>91</v>
      </c>
      <c r="D98" s="19">
        <v>915</v>
      </c>
    </row>
    <row r="99" spans="1:4" x14ac:dyDescent="0.25">
      <c r="A99" s="17">
        <v>43951</v>
      </c>
      <c r="B99" s="18" t="s">
        <v>89</v>
      </c>
      <c r="C99" s="16" t="s">
        <v>35</v>
      </c>
      <c r="D99" s="19">
        <v>297</v>
      </c>
    </row>
    <row r="100" spans="1:4" x14ac:dyDescent="0.25">
      <c r="A100" s="17">
        <v>43951</v>
      </c>
      <c r="B100" s="18" t="s">
        <v>98</v>
      </c>
      <c r="C100" s="16" t="s">
        <v>35</v>
      </c>
      <c r="D100" s="19">
        <v>487</v>
      </c>
    </row>
    <row r="101" spans="1:4" x14ac:dyDescent="0.25">
      <c r="A101" s="17">
        <v>43952</v>
      </c>
      <c r="B101" s="18" t="s">
        <v>100</v>
      </c>
      <c r="C101" s="16" t="s">
        <v>96</v>
      </c>
      <c r="D101" s="19">
        <v>704</v>
      </c>
    </row>
    <row r="102" spans="1:4" x14ac:dyDescent="0.25">
      <c r="A102" s="17">
        <v>43954</v>
      </c>
      <c r="B102" s="18" t="s">
        <v>88</v>
      </c>
      <c r="C102" s="16" t="s">
        <v>93</v>
      </c>
      <c r="D102" s="19">
        <v>861</v>
      </c>
    </row>
    <row r="103" spans="1:4" x14ac:dyDescent="0.25">
      <c r="A103" s="17">
        <v>43954</v>
      </c>
      <c r="B103" s="18" t="s">
        <v>92</v>
      </c>
      <c r="C103" s="16" t="s">
        <v>91</v>
      </c>
      <c r="D103" s="19">
        <v>111</v>
      </c>
    </row>
    <row r="104" spans="1:4" x14ac:dyDescent="0.25">
      <c r="A104" s="17">
        <v>43956</v>
      </c>
      <c r="B104" s="18" t="s">
        <v>100</v>
      </c>
      <c r="C104" s="16" t="s">
        <v>91</v>
      </c>
      <c r="D104" s="19">
        <v>418</v>
      </c>
    </row>
    <row r="105" spans="1:4" x14ac:dyDescent="0.25">
      <c r="A105" s="17">
        <v>43956</v>
      </c>
      <c r="B105" s="18" t="s">
        <v>89</v>
      </c>
      <c r="C105" s="16" t="s">
        <v>93</v>
      </c>
      <c r="D105" s="19">
        <v>342</v>
      </c>
    </row>
    <row r="106" spans="1:4" x14ac:dyDescent="0.25">
      <c r="A106" s="17">
        <v>43958</v>
      </c>
      <c r="B106" s="18" t="s">
        <v>92</v>
      </c>
      <c r="C106" s="16" t="s">
        <v>35</v>
      </c>
      <c r="D106" s="19">
        <v>637</v>
      </c>
    </row>
    <row r="107" spans="1:4" x14ac:dyDescent="0.25">
      <c r="A107" s="17">
        <v>43960</v>
      </c>
      <c r="B107" s="18" t="s">
        <v>92</v>
      </c>
      <c r="C107" s="16" t="s">
        <v>35</v>
      </c>
      <c r="D107" s="19">
        <v>197</v>
      </c>
    </row>
    <row r="108" spans="1:4" x14ac:dyDescent="0.25">
      <c r="A108" s="17">
        <v>43961</v>
      </c>
      <c r="B108" s="18" t="s">
        <v>99</v>
      </c>
      <c r="C108" s="16" t="s">
        <v>93</v>
      </c>
      <c r="D108" s="19">
        <v>688</v>
      </c>
    </row>
    <row r="109" spans="1:4" x14ac:dyDescent="0.25">
      <c r="A109" s="17">
        <v>43961</v>
      </c>
      <c r="B109" s="18" t="s">
        <v>97</v>
      </c>
      <c r="C109" s="16" t="s">
        <v>96</v>
      </c>
      <c r="D109" s="19">
        <v>449</v>
      </c>
    </row>
    <row r="110" spans="1:4" x14ac:dyDescent="0.25">
      <c r="A110" s="17">
        <v>43962</v>
      </c>
      <c r="B110" s="18" t="s">
        <v>89</v>
      </c>
      <c r="C110" s="16" t="s">
        <v>93</v>
      </c>
      <c r="D110" s="19">
        <v>624</v>
      </c>
    </row>
    <row r="111" spans="1:4" x14ac:dyDescent="0.25">
      <c r="A111" s="17">
        <v>43963</v>
      </c>
      <c r="B111" s="18" t="s">
        <v>99</v>
      </c>
      <c r="C111" s="16" t="s">
        <v>91</v>
      </c>
      <c r="D111" s="19">
        <v>243</v>
      </c>
    </row>
    <row r="112" spans="1:4" x14ac:dyDescent="0.25">
      <c r="A112" s="17">
        <v>43963</v>
      </c>
      <c r="B112" s="18" t="s">
        <v>99</v>
      </c>
      <c r="C112" s="16" t="s">
        <v>93</v>
      </c>
      <c r="D112" s="19">
        <v>151</v>
      </c>
    </row>
    <row r="113" spans="1:4" x14ac:dyDescent="0.25">
      <c r="A113" s="17">
        <v>43963</v>
      </c>
      <c r="B113" s="18" t="s">
        <v>95</v>
      </c>
      <c r="C113" s="16" t="s">
        <v>93</v>
      </c>
      <c r="D113" s="19">
        <v>927</v>
      </c>
    </row>
    <row r="114" spans="1:4" x14ac:dyDescent="0.25">
      <c r="A114" s="17">
        <v>43964</v>
      </c>
      <c r="B114" s="18" t="s">
        <v>94</v>
      </c>
      <c r="C114" s="16" t="s">
        <v>35</v>
      </c>
      <c r="D114" s="19">
        <v>808</v>
      </c>
    </row>
    <row r="115" spans="1:4" x14ac:dyDescent="0.25">
      <c r="A115" s="17">
        <v>43964</v>
      </c>
      <c r="B115" s="18" t="s">
        <v>95</v>
      </c>
      <c r="C115" s="16" t="s">
        <v>93</v>
      </c>
      <c r="D115" s="19">
        <v>603</v>
      </c>
    </row>
    <row r="116" spans="1:4" x14ac:dyDescent="0.25">
      <c r="A116" s="17">
        <v>43966</v>
      </c>
      <c r="B116" s="18" t="s">
        <v>92</v>
      </c>
      <c r="C116" s="16" t="s">
        <v>91</v>
      </c>
      <c r="D116" s="19">
        <v>549</v>
      </c>
    </row>
    <row r="117" spans="1:4" x14ac:dyDescent="0.25">
      <c r="A117" s="17">
        <v>43970</v>
      </c>
      <c r="B117" s="18" t="s">
        <v>99</v>
      </c>
      <c r="C117" s="16" t="s">
        <v>93</v>
      </c>
      <c r="D117" s="19">
        <v>588</v>
      </c>
    </row>
    <row r="118" spans="1:4" x14ac:dyDescent="0.25">
      <c r="A118" s="17">
        <v>43970</v>
      </c>
      <c r="B118" s="18" t="s">
        <v>94</v>
      </c>
      <c r="C118" s="16" t="s">
        <v>93</v>
      </c>
      <c r="D118" s="19">
        <v>108</v>
      </c>
    </row>
    <row r="119" spans="1:4" x14ac:dyDescent="0.25">
      <c r="A119" s="17">
        <v>43972</v>
      </c>
      <c r="B119" s="18" t="s">
        <v>88</v>
      </c>
      <c r="C119" s="16" t="s">
        <v>35</v>
      </c>
      <c r="D119" s="19">
        <v>570</v>
      </c>
    </row>
    <row r="120" spans="1:4" x14ac:dyDescent="0.25">
      <c r="A120" s="17">
        <v>43974</v>
      </c>
      <c r="B120" s="18" t="s">
        <v>94</v>
      </c>
      <c r="C120" s="16" t="s">
        <v>91</v>
      </c>
      <c r="D120" s="19">
        <v>310</v>
      </c>
    </row>
    <row r="121" spans="1:4" x14ac:dyDescent="0.25">
      <c r="A121" s="17">
        <v>43975</v>
      </c>
      <c r="B121" s="18" t="s">
        <v>99</v>
      </c>
      <c r="C121" s="16" t="s">
        <v>96</v>
      </c>
      <c r="D121" s="19">
        <v>501</v>
      </c>
    </row>
    <row r="122" spans="1:4" x14ac:dyDescent="0.25">
      <c r="A122" s="17">
        <v>43975</v>
      </c>
      <c r="B122" s="18" t="s">
        <v>88</v>
      </c>
      <c r="C122" s="16" t="s">
        <v>91</v>
      </c>
      <c r="D122" s="19">
        <v>255</v>
      </c>
    </row>
    <row r="123" spans="1:4" x14ac:dyDescent="0.25">
      <c r="A123" s="17">
        <v>43975</v>
      </c>
      <c r="B123" s="18" t="s">
        <v>100</v>
      </c>
      <c r="C123" s="16" t="s">
        <v>93</v>
      </c>
      <c r="D123" s="19">
        <v>392</v>
      </c>
    </row>
    <row r="124" spans="1:4" x14ac:dyDescent="0.25">
      <c r="A124" s="17">
        <v>43976</v>
      </c>
      <c r="B124" s="18" t="s">
        <v>92</v>
      </c>
      <c r="C124" s="16" t="s">
        <v>96</v>
      </c>
      <c r="D124" s="19">
        <v>337</v>
      </c>
    </row>
    <row r="125" spans="1:4" x14ac:dyDescent="0.25">
      <c r="A125" s="17">
        <v>43976</v>
      </c>
      <c r="B125" s="18" t="s">
        <v>92</v>
      </c>
      <c r="C125" s="16" t="s">
        <v>96</v>
      </c>
      <c r="D125" s="19">
        <v>132</v>
      </c>
    </row>
    <row r="126" spans="1:4" x14ac:dyDescent="0.25">
      <c r="A126" s="17">
        <v>43977</v>
      </c>
      <c r="B126" s="18" t="s">
        <v>95</v>
      </c>
      <c r="C126" s="16" t="s">
        <v>93</v>
      </c>
      <c r="D126" s="19">
        <v>443</v>
      </c>
    </row>
    <row r="127" spans="1:4" x14ac:dyDescent="0.25">
      <c r="A127" s="17">
        <v>43977</v>
      </c>
      <c r="B127" s="18" t="s">
        <v>97</v>
      </c>
      <c r="C127" s="16" t="s">
        <v>35</v>
      </c>
      <c r="D127" s="19">
        <v>482</v>
      </c>
    </row>
    <row r="128" spans="1:4" x14ac:dyDescent="0.25">
      <c r="A128" s="17">
        <v>43980</v>
      </c>
      <c r="B128" s="18" t="s">
        <v>98</v>
      </c>
      <c r="C128" s="16" t="s">
        <v>35</v>
      </c>
      <c r="D128" s="19">
        <v>795</v>
      </c>
    </row>
    <row r="129" spans="1:4" x14ac:dyDescent="0.25">
      <c r="A129" s="17">
        <v>43981</v>
      </c>
      <c r="B129" s="18" t="s">
        <v>94</v>
      </c>
      <c r="C129" s="16" t="s">
        <v>91</v>
      </c>
      <c r="D129" s="19">
        <v>469</v>
      </c>
    </row>
    <row r="130" spans="1:4" x14ac:dyDescent="0.25">
      <c r="A130" s="17">
        <v>43982</v>
      </c>
      <c r="B130" s="18" t="s">
        <v>100</v>
      </c>
      <c r="C130" s="16" t="s">
        <v>91</v>
      </c>
      <c r="D130" s="19">
        <v>772</v>
      </c>
    </row>
    <row r="131" spans="1:4" x14ac:dyDescent="0.25">
      <c r="A131" s="17">
        <v>43986</v>
      </c>
      <c r="B131" s="18" t="s">
        <v>89</v>
      </c>
      <c r="C131" s="16" t="s">
        <v>91</v>
      </c>
      <c r="D131" s="19">
        <v>833</v>
      </c>
    </row>
    <row r="132" spans="1:4" x14ac:dyDescent="0.25">
      <c r="A132" s="17">
        <v>43986</v>
      </c>
      <c r="B132" s="18" t="s">
        <v>97</v>
      </c>
      <c r="C132" s="16" t="s">
        <v>96</v>
      </c>
      <c r="D132" s="19">
        <v>292</v>
      </c>
    </row>
    <row r="133" spans="1:4" x14ac:dyDescent="0.25">
      <c r="A133" s="17">
        <v>43987</v>
      </c>
      <c r="B133" s="18" t="s">
        <v>88</v>
      </c>
      <c r="C133" s="16" t="s">
        <v>96</v>
      </c>
      <c r="D133" s="19">
        <v>771</v>
      </c>
    </row>
    <row r="134" spans="1:4" x14ac:dyDescent="0.25">
      <c r="A134" s="17">
        <v>43990</v>
      </c>
      <c r="B134" s="18" t="s">
        <v>94</v>
      </c>
      <c r="C134" s="16" t="s">
        <v>96</v>
      </c>
      <c r="D134" s="19">
        <v>588</v>
      </c>
    </row>
    <row r="135" spans="1:4" x14ac:dyDescent="0.25">
      <c r="A135" s="17">
        <v>43994</v>
      </c>
      <c r="B135" s="18" t="s">
        <v>89</v>
      </c>
      <c r="C135" s="16" t="s">
        <v>35</v>
      </c>
      <c r="D135" s="19">
        <v>541</v>
      </c>
    </row>
    <row r="136" spans="1:4" x14ac:dyDescent="0.25">
      <c r="A136" s="17">
        <v>43994</v>
      </c>
      <c r="B136" s="18" t="s">
        <v>100</v>
      </c>
      <c r="C136" s="16" t="s">
        <v>35</v>
      </c>
      <c r="D136" s="19">
        <v>762</v>
      </c>
    </row>
    <row r="137" spans="1:4" x14ac:dyDescent="0.25">
      <c r="A137" s="17">
        <v>43994</v>
      </c>
      <c r="B137" s="18" t="s">
        <v>98</v>
      </c>
      <c r="C137" s="16" t="s">
        <v>91</v>
      </c>
      <c r="D137" s="19">
        <v>772</v>
      </c>
    </row>
    <row r="138" spans="1:4" x14ac:dyDescent="0.25">
      <c r="A138" s="17">
        <v>43996</v>
      </c>
      <c r="B138" s="18" t="s">
        <v>99</v>
      </c>
      <c r="C138" s="16" t="s">
        <v>93</v>
      </c>
      <c r="D138" s="19">
        <v>915</v>
      </c>
    </row>
    <row r="139" spans="1:4" x14ac:dyDescent="0.25">
      <c r="A139" s="17">
        <v>44000</v>
      </c>
      <c r="B139" s="18" t="s">
        <v>98</v>
      </c>
      <c r="C139" s="16" t="s">
        <v>91</v>
      </c>
      <c r="D139" s="19">
        <v>279</v>
      </c>
    </row>
    <row r="140" spans="1:4" x14ac:dyDescent="0.25">
      <c r="A140" s="17">
        <v>44000</v>
      </c>
      <c r="B140" s="18" t="s">
        <v>92</v>
      </c>
      <c r="C140" s="16" t="s">
        <v>93</v>
      </c>
      <c r="D140" s="19">
        <v>498</v>
      </c>
    </row>
    <row r="141" spans="1:4" x14ac:dyDescent="0.25">
      <c r="A141" s="17">
        <v>44001</v>
      </c>
      <c r="B141" s="18" t="s">
        <v>92</v>
      </c>
      <c r="C141" s="16" t="s">
        <v>96</v>
      </c>
      <c r="D141" s="19">
        <v>588</v>
      </c>
    </row>
    <row r="142" spans="1:4" x14ac:dyDescent="0.25">
      <c r="A142" s="17">
        <v>44002</v>
      </c>
      <c r="B142" s="18" t="s">
        <v>97</v>
      </c>
      <c r="C142" s="16" t="s">
        <v>91</v>
      </c>
      <c r="D142" s="19">
        <v>294</v>
      </c>
    </row>
    <row r="143" spans="1:4" x14ac:dyDescent="0.25">
      <c r="A143" s="17">
        <v>44002</v>
      </c>
      <c r="B143" s="18" t="s">
        <v>94</v>
      </c>
      <c r="C143" s="16" t="s">
        <v>96</v>
      </c>
      <c r="D143" s="19">
        <v>119</v>
      </c>
    </row>
    <row r="144" spans="1:4" x14ac:dyDescent="0.25">
      <c r="A144" s="17">
        <v>44003</v>
      </c>
      <c r="B144" s="18" t="s">
        <v>100</v>
      </c>
      <c r="C144" s="16" t="s">
        <v>93</v>
      </c>
      <c r="D144" s="19">
        <v>725</v>
      </c>
    </row>
    <row r="145" spans="1:4" x14ac:dyDescent="0.25">
      <c r="A145" s="17">
        <v>44005</v>
      </c>
      <c r="B145" s="18" t="s">
        <v>97</v>
      </c>
      <c r="C145" s="16" t="s">
        <v>91</v>
      </c>
      <c r="D145" s="19">
        <v>653</v>
      </c>
    </row>
    <row r="146" spans="1:4" x14ac:dyDescent="0.25">
      <c r="A146" s="17">
        <v>44005</v>
      </c>
      <c r="B146" s="18" t="s">
        <v>100</v>
      </c>
      <c r="C146" s="16" t="s">
        <v>35</v>
      </c>
      <c r="D146" s="19">
        <v>912</v>
      </c>
    </row>
    <row r="147" spans="1:4" x14ac:dyDescent="0.25">
      <c r="A147" s="17">
        <v>44006</v>
      </c>
      <c r="B147" s="18" t="s">
        <v>95</v>
      </c>
      <c r="C147" s="16" t="s">
        <v>96</v>
      </c>
      <c r="D147" s="19">
        <v>351</v>
      </c>
    </row>
    <row r="148" spans="1:4" x14ac:dyDescent="0.25">
      <c r="A148" s="17">
        <v>44008</v>
      </c>
      <c r="B148" s="18" t="s">
        <v>99</v>
      </c>
      <c r="C148" s="16" t="s">
        <v>35</v>
      </c>
      <c r="D148" s="19">
        <v>115</v>
      </c>
    </row>
    <row r="149" spans="1:4" x14ac:dyDescent="0.25">
      <c r="A149" s="17">
        <v>44009</v>
      </c>
      <c r="B149" s="18" t="s">
        <v>97</v>
      </c>
      <c r="C149" s="16" t="s">
        <v>93</v>
      </c>
      <c r="D149" s="19">
        <v>773</v>
      </c>
    </row>
    <row r="150" spans="1:4" x14ac:dyDescent="0.25">
      <c r="A150" s="17">
        <v>44012</v>
      </c>
      <c r="B150" s="18" t="s">
        <v>100</v>
      </c>
      <c r="C150" s="16" t="s">
        <v>91</v>
      </c>
      <c r="D150" s="19">
        <v>343</v>
      </c>
    </row>
    <row r="151" spans="1:4" x14ac:dyDescent="0.25">
      <c r="A151" s="17">
        <v>44012</v>
      </c>
      <c r="B151" s="18" t="s">
        <v>97</v>
      </c>
      <c r="C151" s="16" t="s">
        <v>35</v>
      </c>
      <c r="D151" s="19">
        <v>875</v>
      </c>
    </row>
    <row r="152" spans="1:4" x14ac:dyDescent="0.25">
      <c r="A152" s="17">
        <v>44013</v>
      </c>
      <c r="B152" s="18" t="s">
        <v>89</v>
      </c>
      <c r="C152" s="16" t="s">
        <v>93</v>
      </c>
      <c r="D152" s="19">
        <v>694</v>
      </c>
    </row>
    <row r="153" spans="1:4" x14ac:dyDescent="0.25">
      <c r="A153" s="17">
        <v>44015</v>
      </c>
      <c r="B153" s="18" t="s">
        <v>95</v>
      </c>
      <c r="C153" s="16" t="s">
        <v>96</v>
      </c>
      <c r="D153" s="19">
        <v>857</v>
      </c>
    </row>
    <row r="154" spans="1:4" x14ac:dyDescent="0.25">
      <c r="A154" s="17">
        <v>44015</v>
      </c>
      <c r="B154" s="18" t="s">
        <v>89</v>
      </c>
      <c r="C154" s="16" t="s">
        <v>91</v>
      </c>
      <c r="D154" s="19">
        <v>108</v>
      </c>
    </row>
    <row r="155" spans="1:4" x14ac:dyDescent="0.25">
      <c r="A155" s="17">
        <v>44016</v>
      </c>
      <c r="B155" s="18" t="s">
        <v>95</v>
      </c>
      <c r="C155" s="16" t="s">
        <v>93</v>
      </c>
      <c r="D155" s="19">
        <v>694</v>
      </c>
    </row>
    <row r="156" spans="1:4" x14ac:dyDescent="0.25">
      <c r="A156" s="17">
        <v>44019</v>
      </c>
      <c r="B156" s="18" t="s">
        <v>100</v>
      </c>
      <c r="C156" s="16" t="s">
        <v>96</v>
      </c>
      <c r="D156" s="19">
        <v>156</v>
      </c>
    </row>
    <row r="157" spans="1:4" x14ac:dyDescent="0.25">
      <c r="A157" s="17">
        <v>44020</v>
      </c>
      <c r="B157" s="18" t="s">
        <v>97</v>
      </c>
      <c r="C157" s="16" t="s">
        <v>35</v>
      </c>
      <c r="D157" s="19">
        <v>973</v>
      </c>
    </row>
    <row r="158" spans="1:4" x14ac:dyDescent="0.25">
      <c r="A158" s="17">
        <v>44020</v>
      </c>
      <c r="B158" s="18" t="s">
        <v>89</v>
      </c>
      <c r="C158" s="16" t="s">
        <v>91</v>
      </c>
      <c r="D158" s="19">
        <v>362</v>
      </c>
    </row>
    <row r="159" spans="1:4" x14ac:dyDescent="0.25">
      <c r="A159" s="17">
        <v>44021</v>
      </c>
      <c r="B159" s="18" t="s">
        <v>99</v>
      </c>
      <c r="C159" s="16" t="s">
        <v>96</v>
      </c>
      <c r="D159" s="19">
        <v>491</v>
      </c>
    </row>
    <row r="160" spans="1:4" x14ac:dyDescent="0.25">
      <c r="A160" s="17">
        <v>44022</v>
      </c>
      <c r="B160" s="18" t="s">
        <v>100</v>
      </c>
      <c r="C160" s="16" t="s">
        <v>35</v>
      </c>
      <c r="D160" s="19">
        <v>842</v>
      </c>
    </row>
    <row r="161" spans="1:4" x14ac:dyDescent="0.25">
      <c r="A161" s="17">
        <v>44024</v>
      </c>
      <c r="B161" s="18" t="s">
        <v>99</v>
      </c>
      <c r="C161" s="16" t="s">
        <v>91</v>
      </c>
      <c r="D161" s="19">
        <v>941</v>
      </c>
    </row>
    <row r="162" spans="1:4" x14ac:dyDescent="0.25">
      <c r="A162" s="17">
        <v>44025</v>
      </c>
      <c r="B162" s="18" t="s">
        <v>100</v>
      </c>
      <c r="C162" s="16" t="s">
        <v>93</v>
      </c>
      <c r="D162" s="19">
        <v>528</v>
      </c>
    </row>
    <row r="163" spans="1:4" x14ac:dyDescent="0.25">
      <c r="A163" s="17">
        <v>44025</v>
      </c>
      <c r="B163" s="18" t="s">
        <v>92</v>
      </c>
      <c r="C163" s="16" t="s">
        <v>96</v>
      </c>
      <c r="D163" s="19">
        <v>868</v>
      </c>
    </row>
    <row r="164" spans="1:4" x14ac:dyDescent="0.25">
      <c r="A164" s="17">
        <v>44026</v>
      </c>
      <c r="B164" s="18" t="s">
        <v>98</v>
      </c>
      <c r="C164" s="16" t="s">
        <v>91</v>
      </c>
      <c r="D164" s="19">
        <v>291</v>
      </c>
    </row>
    <row r="165" spans="1:4" x14ac:dyDescent="0.25">
      <c r="A165" s="17">
        <v>44027</v>
      </c>
      <c r="B165" s="18" t="s">
        <v>89</v>
      </c>
      <c r="C165" s="16" t="s">
        <v>93</v>
      </c>
      <c r="D165" s="19">
        <v>838</v>
      </c>
    </row>
    <row r="166" spans="1:4" x14ac:dyDescent="0.25">
      <c r="A166" s="17">
        <v>44027</v>
      </c>
      <c r="B166" s="18" t="s">
        <v>88</v>
      </c>
      <c r="C166" s="16" t="s">
        <v>93</v>
      </c>
      <c r="D166" s="19">
        <v>664</v>
      </c>
    </row>
    <row r="167" spans="1:4" x14ac:dyDescent="0.25">
      <c r="A167" s="17">
        <v>44028</v>
      </c>
      <c r="B167" s="18" t="s">
        <v>97</v>
      </c>
      <c r="C167" s="16" t="s">
        <v>96</v>
      </c>
      <c r="D167" s="19">
        <v>869</v>
      </c>
    </row>
    <row r="168" spans="1:4" x14ac:dyDescent="0.25">
      <c r="A168" s="17">
        <v>44029</v>
      </c>
      <c r="B168" s="18" t="s">
        <v>88</v>
      </c>
      <c r="C168" s="16" t="s">
        <v>96</v>
      </c>
      <c r="D168" s="19">
        <v>149</v>
      </c>
    </row>
    <row r="169" spans="1:4" x14ac:dyDescent="0.25">
      <c r="A169" s="17">
        <v>44031</v>
      </c>
      <c r="B169" s="18" t="s">
        <v>97</v>
      </c>
      <c r="C169" s="16" t="s">
        <v>93</v>
      </c>
      <c r="D169" s="19">
        <v>842</v>
      </c>
    </row>
    <row r="170" spans="1:4" x14ac:dyDescent="0.25">
      <c r="A170" s="17">
        <v>44032</v>
      </c>
      <c r="B170" s="18" t="s">
        <v>95</v>
      </c>
      <c r="C170" s="16" t="s">
        <v>93</v>
      </c>
      <c r="D170" s="19">
        <v>194</v>
      </c>
    </row>
    <row r="171" spans="1:4" x14ac:dyDescent="0.25">
      <c r="A171" s="17">
        <v>44034</v>
      </c>
      <c r="B171" s="18" t="s">
        <v>99</v>
      </c>
      <c r="C171" s="16" t="s">
        <v>93</v>
      </c>
      <c r="D171" s="19">
        <v>909</v>
      </c>
    </row>
    <row r="172" spans="1:4" x14ac:dyDescent="0.25">
      <c r="A172" s="17">
        <v>44039</v>
      </c>
      <c r="B172" s="18" t="s">
        <v>98</v>
      </c>
      <c r="C172" s="16" t="s">
        <v>91</v>
      </c>
      <c r="D172" s="19">
        <v>418</v>
      </c>
    </row>
    <row r="173" spans="1:4" x14ac:dyDescent="0.25">
      <c r="A173" s="17">
        <v>44040</v>
      </c>
      <c r="B173" s="18" t="s">
        <v>99</v>
      </c>
      <c r="C173" s="16" t="s">
        <v>35</v>
      </c>
      <c r="D173" s="19">
        <v>579</v>
      </c>
    </row>
    <row r="174" spans="1:4" x14ac:dyDescent="0.25">
      <c r="A174" s="17">
        <v>44041</v>
      </c>
      <c r="B174" s="18" t="s">
        <v>97</v>
      </c>
      <c r="C174" s="16" t="s">
        <v>93</v>
      </c>
      <c r="D174" s="19">
        <v>686</v>
      </c>
    </row>
    <row r="175" spans="1:4" x14ac:dyDescent="0.25">
      <c r="A175" s="17">
        <v>44042</v>
      </c>
      <c r="B175" s="18" t="s">
        <v>88</v>
      </c>
      <c r="C175" s="16" t="s">
        <v>91</v>
      </c>
      <c r="D175" s="19">
        <v>799</v>
      </c>
    </row>
    <row r="176" spans="1:4" x14ac:dyDescent="0.25">
      <c r="A176" s="17">
        <v>44042</v>
      </c>
      <c r="B176" s="18" t="s">
        <v>99</v>
      </c>
      <c r="C176" s="16" t="s">
        <v>93</v>
      </c>
      <c r="D176" s="19">
        <v>143</v>
      </c>
    </row>
    <row r="177" spans="1:4" x14ac:dyDescent="0.25">
      <c r="A177" s="17">
        <v>44045</v>
      </c>
      <c r="B177" s="18" t="s">
        <v>92</v>
      </c>
      <c r="C177" s="16" t="s">
        <v>91</v>
      </c>
      <c r="D177" s="19">
        <v>204</v>
      </c>
    </row>
    <row r="178" spans="1:4" x14ac:dyDescent="0.25">
      <c r="A178" s="17">
        <v>44047</v>
      </c>
      <c r="B178" s="18" t="s">
        <v>95</v>
      </c>
      <c r="C178" s="16" t="s">
        <v>91</v>
      </c>
      <c r="D178" s="19">
        <v>281</v>
      </c>
    </row>
    <row r="179" spans="1:4" x14ac:dyDescent="0.25">
      <c r="A179" s="17">
        <v>44049</v>
      </c>
      <c r="B179" s="18" t="s">
        <v>100</v>
      </c>
      <c r="C179" s="16" t="s">
        <v>96</v>
      </c>
      <c r="D179" s="19">
        <v>675</v>
      </c>
    </row>
    <row r="180" spans="1:4" x14ac:dyDescent="0.25">
      <c r="A180" s="17">
        <v>44049</v>
      </c>
      <c r="B180" s="18" t="s">
        <v>99</v>
      </c>
      <c r="C180" s="16" t="s">
        <v>93</v>
      </c>
      <c r="D180" s="19">
        <v>914</v>
      </c>
    </row>
    <row r="181" spans="1:4" x14ac:dyDescent="0.25">
      <c r="A181" s="17">
        <v>44050</v>
      </c>
      <c r="B181" s="18" t="s">
        <v>88</v>
      </c>
      <c r="C181" s="16" t="s">
        <v>35</v>
      </c>
      <c r="D181" s="19">
        <v>435</v>
      </c>
    </row>
    <row r="182" spans="1:4" x14ac:dyDescent="0.25">
      <c r="A182" s="17">
        <v>44052</v>
      </c>
      <c r="B182" s="18" t="s">
        <v>97</v>
      </c>
      <c r="C182" s="16" t="s">
        <v>91</v>
      </c>
      <c r="D182" s="19">
        <v>996</v>
      </c>
    </row>
    <row r="183" spans="1:4" x14ac:dyDescent="0.25">
      <c r="A183" s="17">
        <v>44054</v>
      </c>
      <c r="B183" s="18" t="s">
        <v>89</v>
      </c>
      <c r="C183" s="16" t="s">
        <v>35</v>
      </c>
      <c r="D183" s="19">
        <v>256</v>
      </c>
    </row>
    <row r="184" spans="1:4" x14ac:dyDescent="0.25">
      <c r="A184" s="17">
        <v>44054</v>
      </c>
      <c r="B184" s="18" t="s">
        <v>100</v>
      </c>
      <c r="C184" s="16" t="s">
        <v>93</v>
      </c>
      <c r="D184" s="19">
        <v>283</v>
      </c>
    </row>
    <row r="185" spans="1:4" x14ac:dyDescent="0.25">
      <c r="A185" s="17">
        <v>44055</v>
      </c>
      <c r="B185" s="18" t="s">
        <v>98</v>
      </c>
      <c r="C185" s="16" t="s">
        <v>93</v>
      </c>
      <c r="D185" s="19">
        <v>751</v>
      </c>
    </row>
    <row r="186" spans="1:4" x14ac:dyDescent="0.25">
      <c r="A186" s="17">
        <v>44055</v>
      </c>
      <c r="B186" s="18" t="s">
        <v>95</v>
      </c>
      <c r="C186" s="16" t="s">
        <v>35</v>
      </c>
      <c r="D186" s="19">
        <v>187</v>
      </c>
    </row>
    <row r="187" spans="1:4" x14ac:dyDescent="0.25">
      <c r="A187" s="17">
        <v>44058</v>
      </c>
      <c r="B187" s="18" t="s">
        <v>94</v>
      </c>
      <c r="C187" s="16" t="s">
        <v>35</v>
      </c>
      <c r="D187" s="19">
        <v>975</v>
      </c>
    </row>
    <row r="188" spans="1:4" x14ac:dyDescent="0.25">
      <c r="A188" s="17">
        <v>44060</v>
      </c>
      <c r="B188" s="18" t="s">
        <v>98</v>
      </c>
      <c r="C188" s="16" t="s">
        <v>35</v>
      </c>
      <c r="D188" s="19">
        <v>103</v>
      </c>
    </row>
    <row r="189" spans="1:4" x14ac:dyDescent="0.25">
      <c r="A189" s="17">
        <v>44060</v>
      </c>
      <c r="B189" s="18" t="s">
        <v>100</v>
      </c>
      <c r="C189" s="16" t="s">
        <v>96</v>
      </c>
      <c r="D189" s="19">
        <v>844</v>
      </c>
    </row>
    <row r="190" spans="1:4" x14ac:dyDescent="0.25">
      <c r="A190" s="17">
        <v>44061</v>
      </c>
      <c r="B190" s="18" t="s">
        <v>95</v>
      </c>
      <c r="C190" s="16" t="s">
        <v>93</v>
      </c>
      <c r="D190" s="19">
        <v>740</v>
      </c>
    </row>
    <row r="191" spans="1:4" x14ac:dyDescent="0.25">
      <c r="A191" s="17">
        <v>44061</v>
      </c>
      <c r="B191" s="18" t="s">
        <v>88</v>
      </c>
      <c r="C191" s="16" t="s">
        <v>35</v>
      </c>
      <c r="D191" s="19">
        <v>253</v>
      </c>
    </row>
    <row r="192" spans="1:4" x14ac:dyDescent="0.25">
      <c r="A192" s="17">
        <v>44061</v>
      </c>
      <c r="B192" s="18" t="s">
        <v>95</v>
      </c>
      <c r="C192" s="16" t="s">
        <v>96</v>
      </c>
      <c r="D192" s="19">
        <v>783</v>
      </c>
    </row>
    <row r="193" spans="1:4" x14ac:dyDescent="0.25">
      <c r="A193" s="17">
        <v>44062</v>
      </c>
      <c r="B193" s="18" t="s">
        <v>99</v>
      </c>
      <c r="C193" s="16" t="s">
        <v>35</v>
      </c>
      <c r="D193" s="19">
        <v>879</v>
      </c>
    </row>
    <row r="194" spans="1:4" x14ac:dyDescent="0.25">
      <c r="A194" s="17">
        <v>44062</v>
      </c>
      <c r="B194" s="18" t="s">
        <v>89</v>
      </c>
      <c r="C194" s="16" t="s">
        <v>96</v>
      </c>
      <c r="D194" s="19">
        <v>545</v>
      </c>
    </row>
    <row r="195" spans="1:4" x14ac:dyDescent="0.25">
      <c r="A195" s="17">
        <v>44064</v>
      </c>
      <c r="B195" s="18" t="s">
        <v>92</v>
      </c>
      <c r="C195" s="16" t="s">
        <v>93</v>
      </c>
      <c r="D195" s="19">
        <v>603</v>
      </c>
    </row>
    <row r="196" spans="1:4" x14ac:dyDescent="0.25">
      <c r="A196" s="17">
        <v>44065</v>
      </c>
      <c r="B196" s="18" t="s">
        <v>98</v>
      </c>
      <c r="C196" s="16" t="s">
        <v>35</v>
      </c>
      <c r="D196" s="19">
        <v>616</v>
      </c>
    </row>
    <row r="197" spans="1:4" x14ac:dyDescent="0.25">
      <c r="A197" s="17">
        <v>44067</v>
      </c>
      <c r="B197" s="18" t="s">
        <v>98</v>
      </c>
      <c r="C197" s="16" t="s">
        <v>96</v>
      </c>
      <c r="D197" s="19">
        <v>496</v>
      </c>
    </row>
    <row r="198" spans="1:4" x14ac:dyDescent="0.25">
      <c r="A198" s="17">
        <v>44067</v>
      </c>
      <c r="B198" s="18" t="s">
        <v>94</v>
      </c>
      <c r="C198" s="16" t="s">
        <v>96</v>
      </c>
      <c r="D198" s="19">
        <v>243</v>
      </c>
    </row>
    <row r="199" spans="1:4" x14ac:dyDescent="0.25">
      <c r="A199" s="17">
        <v>44068</v>
      </c>
      <c r="B199" s="18" t="s">
        <v>98</v>
      </c>
      <c r="C199" s="16" t="s">
        <v>35</v>
      </c>
      <c r="D199" s="19">
        <v>211</v>
      </c>
    </row>
    <row r="200" spans="1:4" x14ac:dyDescent="0.25">
      <c r="A200" s="17">
        <v>44068</v>
      </c>
      <c r="B200" s="18" t="s">
        <v>100</v>
      </c>
      <c r="C200" s="16" t="s">
        <v>35</v>
      </c>
      <c r="D200" s="19">
        <v>852</v>
      </c>
    </row>
    <row r="201" spans="1:4" x14ac:dyDescent="0.25">
      <c r="A201" s="17">
        <v>44069</v>
      </c>
      <c r="B201" s="18" t="s">
        <v>89</v>
      </c>
      <c r="C201" s="16" t="s">
        <v>91</v>
      </c>
      <c r="D201" s="19">
        <v>158</v>
      </c>
    </row>
    <row r="202" spans="1:4" x14ac:dyDescent="0.25">
      <c r="A202" s="17">
        <v>44070</v>
      </c>
      <c r="B202" s="18" t="s">
        <v>99</v>
      </c>
      <c r="C202" s="16" t="s">
        <v>93</v>
      </c>
      <c r="D202" s="19">
        <v>313</v>
      </c>
    </row>
    <row r="203" spans="1:4" x14ac:dyDescent="0.25">
      <c r="A203" s="17">
        <v>44071</v>
      </c>
      <c r="B203" s="18" t="s">
        <v>94</v>
      </c>
      <c r="C203" s="16" t="s">
        <v>91</v>
      </c>
      <c r="D203" s="19">
        <v>866</v>
      </c>
    </row>
    <row r="204" spans="1:4" x14ac:dyDescent="0.25">
      <c r="A204" s="17">
        <v>44073</v>
      </c>
      <c r="B204" s="18" t="s">
        <v>94</v>
      </c>
      <c r="C204" s="16" t="s">
        <v>35</v>
      </c>
      <c r="D204" s="19">
        <v>158</v>
      </c>
    </row>
    <row r="205" spans="1:4" x14ac:dyDescent="0.25">
      <c r="A205" s="17">
        <v>44074</v>
      </c>
      <c r="B205" s="18" t="s">
        <v>97</v>
      </c>
      <c r="C205" s="16" t="s">
        <v>35</v>
      </c>
      <c r="D205" s="19">
        <v>622</v>
      </c>
    </row>
    <row r="206" spans="1:4" x14ac:dyDescent="0.25">
      <c r="A206" s="17">
        <v>44074</v>
      </c>
      <c r="B206" s="18" t="s">
        <v>88</v>
      </c>
      <c r="C206" s="16" t="s">
        <v>91</v>
      </c>
      <c r="D206" s="19">
        <v>985</v>
      </c>
    </row>
    <row r="207" spans="1:4" x14ac:dyDescent="0.25">
      <c r="A207" s="17">
        <v>44076</v>
      </c>
      <c r="B207" s="18" t="s">
        <v>92</v>
      </c>
      <c r="C207" s="16" t="s">
        <v>91</v>
      </c>
      <c r="D207" s="19">
        <v>562</v>
      </c>
    </row>
    <row r="208" spans="1:4" x14ac:dyDescent="0.25">
      <c r="A208" s="17">
        <v>44076</v>
      </c>
      <c r="B208" s="18" t="s">
        <v>92</v>
      </c>
      <c r="C208" s="16" t="s">
        <v>96</v>
      </c>
      <c r="D208" s="19">
        <v>477</v>
      </c>
    </row>
    <row r="209" spans="1:4" x14ac:dyDescent="0.25">
      <c r="A209" s="17">
        <v>44077</v>
      </c>
      <c r="B209" s="18" t="s">
        <v>88</v>
      </c>
      <c r="C209" s="16" t="s">
        <v>96</v>
      </c>
      <c r="D209" s="19">
        <v>939</v>
      </c>
    </row>
    <row r="210" spans="1:4" x14ac:dyDescent="0.25">
      <c r="A210" s="17">
        <v>44078</v>
      </c>
      <c r="B210" s="18" t="s">
        <v>92</v>
      </c>
      <c r="C210" s="16" t="s">
        <v>91</v>
      </c>
      <c r="D210" s="19">
        <v>641</v>
      </c>
    </row>
    <row r="211" spans="1:4" x14ac:dyDescent="0.25">
      <c r="A211" s="17">
        <v>44078</v>
      </c>
      <c r="B211" s="18" t="s">
        <v>100</v>
      </c>
      <c r="C211" s="16" t="s">
        <v>96</v>
      </c>
      <c r="D211" s="19">
        <v>799</v>
      </c>
    </row>
    <row r="212" spans="1:4" x14ac:dyDescent="0.25">
      <c r="A212" s="17">
        <v>44079</v>
      </c>
      <c r="B212" s="18" t="s">
        <v>88</v>
      </c>
      <c r="C212" s="16" t="s">
        <v>96</v>
      </c>
      <c r="D212" s="19">
        <v>926</v>
      </c>
    </row>
    <row r="213" spans="1:4" x14ac:dyDescent="0.25">
      <c r="A213" s="17">
        <v>44082</v>
      </c>
      <c r="B213" s="18" t="s">
        <v>92</v>
      </c>
      <c r="C213" s="16" t="s">
        <v>96</v>
      </c>
      <c r="D213" s="19">
        <v>670</v>
      </c>
    </row>
    <row r="214" spans="1:4" x14ac:dyDescent="0.25">
      <c r="A214" s="17">
        <v>44082</v>
      </c>
      <c r="B214" s="18" t="s">
        <v>89</v>
      </c>
      <c r="C214" s="16" t="s">
        <v>91</v>
      </c>
      <c r="D214" s="19">
        <v>722</v>
      </c>
    </row>
    <row r="215" spans="1:4" x14ac:dyDescent="0.25">
      <c r="A215" s="17">
        <v>44086</v>
      </c>
      <c r="B215" s="18" t="s">
        <v>94</v>
      </c>
      <c r="C215" s="16" t="s">
        <v>91</v>
      </c>
      <c r="D215" s="19">
        <v>317</v>
      </c>
    </row>
    <row r="216" spans="1:4" x14ac:dyDescent="0.25">
      <c r="A216" s="17">
        <v>44086</v>
      </c>
      <c r="B216" s="18" t="s">
        <v>97</v>
      </c>
      <c r="C216" s="16" t="s">
        <v>35</v>
      </c>
      <c r="D216" s="19">
        <v>387</v>
      </c>
    </row>
    <row r="217" spans="1:4" x14ac:dyDescent="0.25">
      <c r="A217" s="17">
        <v>44087</v>
      </c>
      <c r="B217" s="18" t="s">
        <v>89</v>
      </c>
      <c r="C217" s="16" t="s">
        <v>93</v>
      </c>
      <c r="D217" s="19">
        <v>781</v>
      </c>
    </row>
    <row r="218" spans="1:4" x14ac:dyDescent="0.25">
      <c r="A218" s="17">
        <v>44088</v>
      </c>
      <c r="B218" s="18" t="s">
        <v>95</v>
      </c>
      <c r="C218" s="16" t="s">
        <v>91</v>
      </c>
      <c r="D218" s="19">
        <v>275</v>
      </c>
    </row>
    <row r="219" spans="1:4" x14ac:dyDescent="0.25">
      <c r="A219" s="17">
        <v>44089</v>
      </c>
      <c r="B219" s="18" t="s">
        <v>94</v>
      </c>
      <c r="C219" s="16" t="s">
        <v>93</v>
      </c>
      <c r="D219" s="19">
        <v>818</v>
      </c>
    </row>
    <row r="220" spans="1:4" x14ac:dyDescent="0.25">
      <c r="A220" s="17">
        <v>44092</v>
      </c>
      <c r="B220" s="18" t="s">
        <v>99</v>
      </c>
      <c r="C220" s="16" t="s">
        <v>93</v>
      </c>
      <c r="D220" s="19">
        <v>704</v>
      </c>
    </row>
    <row r="221" spans="1:4" x14ac:dyDescent="0.25">
      <c r="A221" s="17">
        <v>44092</v>
      </c>
      <c r="B221" s="18" t="s">
        <v>88</v>
      </c>
      <c r="C221" s="16" t="s">
        <v>91</v>
      </c>
      <c r="D221" s="19">
        <v>370</v>
      </c>
    </row>
    <row r="222" spans="1:4" x14ac:dyDescent="0.25">
      <c r="A222" s="17">
        <v>44094</v>
      </c>
      <c r="B222" s="18" t="s">
        <v>98</v>
      </c>
      <c r="C222" s="16" t="s">
        <v>96</v>
      </c>
      <c r="D222" s="19">
        <v>416</v>
      </c>
    </row>
    <row r="223" spans="1:4" x14ac:dyDescent="0.25">
      <c r="A223" s="17">
        <v>44094</v>
      </c>
      <c r="B223" s="18" t="s">
        <v>97</v>
      </c>
      <c r="C223" s="16" t="s">
        <v>91</v>
      </c>
      <c r="D223" s="19">
        <v>422</v>
      </c>
    </row>
    <row r="224" spans="1:4" x14ac:dyDescent="0.25">
      <c r="A224" s="17">
        <v>44095</v>
      </c>
      <c r="B224" s="18" t="s">
        <v>100</v>
      </c>
      <c r="C224" s="16" t="s">
        <v>96</v>
      </c>
      <c r="D224" s="19">
        <v>662</v>
      </c>
    </row>
    <row r="225" spans="1:4" x14ac:dyDescent="0.25">
      <c r="A225" s="17">
        <v>44096</v>
      </c>
      <c r="B225" s="18" t="s">
        <v>97</v>
      </c>
      <c r="C225" s="16" t="s">
        <v>93</v>
      </c>
      <c r="D225" s="19">
        <v>597</v>
      </c>
    </row>
    <row r="226" spans="1:4" x14ac:dyDescent="0.25">
      <c r="A226" s="17">
        <v>44097</v>
      </c>
      <c r="B226" s="18" t="s">
        <v>94</v>
      </c>
      <c r="C226" s="16" t="s">
        <v>93</v>
      </c>
      <c r="D226" s="19">
        <v>743</v>
      </c>
    </row>
    <row r="227" spans="1:4" x14ac:dyDescent="0.25">
      <c r="A227" s="17">
        <v>44099</v>
      </c>
      <c r="B227" s="18" t="s">
        <v>99</v>
      </c>
      <c r="C227" s="16" t="s">
        <v>93</v>
      </c>
      <c r="D227" s="19">
        <v>514</v>
      </c>
    </row>
    <row r="228" spans="1:4" x14ac:dyDescent="0.25">
      <c r="A228" s="17">
        <v>44099</v>
      </c>
      <c r="B228" s="18" t="s">
        <v>100</v>
      </c>
      <c r="C228" s="16" t="s">
        <v>91</v>
      </c>
      <c r="D228" s="19">
        <v>152</v>
      </c>
    </row>
    <row r="229" spans="1:4" x14ac:dyDescent="0.25">
      <c r="A229" s="17">
        <v>44102</v>
      </c>
      <c r="B229" s="18" t="s">
        <v>89</v>
      </c>
      <c r="C229" s="16" t="s">
        <v>91</v>
      </c>
      <c r="D229" s="19">
        <v>995</v>
      </c>
    </row>
    <row r="230" spans="1:4" x14ac:dyDescent="0.25">
      <c r="A230" s="17">
        <v>44102</v>
      </c>
      <c r="B230" s="18" t="s">
        <v>92</v>
      </c>
      <c r="C230" s="16" t="s">
        <v>96</v>
      </c>
      <c r="D230" s="19">
        <v>272</v>
      </c>
    </row>
    <row r="231" spans="1:4" x14ac:dyDescent="0.25">
      <c r="A231" s="17">
        <v>44103</v>
      </c>
      <c r="B231" s="18" t="s">
        <v>98</v>
      </c>
      <c r="C231" s="16" t="s">
        <v>35</v>
      </c>
      <c r="D231" s="19">
        <v>222</v>
      </c>
    </row>
    <row r="232" spans="1:4" x14ac:dyDescent="0.25">
      <c r="A232" s="17">
        <v>44103</v>
      </c>
      <c r="B232" s="18" t="s">
        <v>92</v>
      </c>
      <c r="C232" s="16" t="s">
        <v>91</v>
      </c>
      <c r="D232" s="19">
        <v>247</v>
      </c>
    </row>
    <row r="233" spans="1:4" x14ac:dyDescent="0.25">
      <c r="A233" s="17">
        <v>44104</v>
      </c>
      <c r="B233" s="18" t="s">
        <v>92</v>
      </c>
      <c r="C233" s="16" t="s">
        <v>96</v>
      </c>
      <c r="D233" s="19">
        <v>491</v>
      </c>
    </row>
    <row r="234" spans="1:4" x14ac:dyDescent="0.25">
      <c r="A234" s="17">
        <v>44104</v>
      </c>
      <c r="B234" s="18" t="s">
        <v>92</v>
      </c>
      <c r="C234" s="16" t="s">
        <v>96</v>
      </c>
      <c r="D234" s="19">
        <v>407</v>
      </c>
    </row>
    <row r="235" spans="1:4" x14ac:dyDescent="0.25">
      <c r="A235" s="17">
        <v>44105</v>
      </c>
      <c r="B235" s="18" t="s">
        <v>94</v>
      </c>
      <c r="C235" s="16" t="s">
        <v>35</v>
      </c>
      <c r="D235" s="19">
        <v>248</v>
      </c>
    </row>
    <row r="236" spans="1:4" x14ac:dyDescent="0.25">
      <c r="A236" s="17">
        <v>44106</v>
      </c>
      <c r="B236" s="18" t="s">
        <v>92</v>
      </c>
      <c r="C236" s="16" t="s">
        <v>91</v>
      </c>
      <c r="D236" s="19">
        <v>727</v>
      </c>
    </row>
    <row r="237" spans="1:4" x14ac:dyDescent="0.25">
      <c r="A237" s="17">
        <v>44106</v>
      </c>
      <c r="B237" s="18" t="s">
        <v>95</v>
      </c>
      <c r="C237" s="16" t="s">
        <v>91</v>
      </c>
      <c r="D237" s="19">
        <v>507</v>
      </c>
    </row>
    <row r="238" spans="1:4" x14ac:dyDescent="0.25">
      <c r="A238" s="17">
        <v>44107</v>
      </c>
      <c r="B238" s="18" t="s">
        <v>98</v>
      </c>
      <c r="C238" s="16" t="s">
        <v>91</v>
      </c>
      <c r="D238" s="19">
        <v>210</v>
      </c>
    </row>
    <row r="239" spans="1:4" x14ac:dyDescent="0.25">
      <c r="A239" s="17">
        <v>44107</v>
      </c>
      <c r="B239" s="18" t="s">
        <v>94</v>
      </c>
      <c r="C239" s="16" t="s">
        <v>91</v>
      </c>
      <c r="D239" s="19">
        <v>855</v>
      </c>
    </row>
    <row r="240" spans="1:4" x14ac:dyDescent="0.25">
      <c r="A240" s="17">
        <v>44107</v>
      </c>
      <c r="B240" s="18" t="s">
        <v>94</v>
      </c>
      <c r="C240" s="16" t="s">
        <v>93</v>
      </c>
      <c r="D240" s="19">
        <v>169</v>
      </c>
    </row>
    <row r="241" spans="1:4" x14ac:dyDescent="0.25">
      <c r="A241" s="17">
        <v>44107</v>
      </c>
      <c r="B241" s="18" t="s">
        <v>92</v>
      </c>
      <c r="C241" s="16" t="s">
        <v>93</v>
      </c>
      <c r="D241" s="19">
        <v>160</v>
      </c>
    </row>
    <row r="242" spans="1:4" x14ac:dyDescent="0.25">
      <c r="A242" s="17">
        <v>44109</v>
      </c>
      <c r="B242" s="18" t="s">
        <v>99</v>
      </c>
      <c r="C242" s="16" t="s">
        <v>96</v>
      </c>
      <c r="D242" s="19">
        <v>641</v>
      </c>
    </row>
    <row r="243" spans="1:4" x14ac:dyDescent="0.25">
      <c r="A243" s="17">
        <v>44109</v>
      </c>
      <c r="B243" s="18" t="s">
        <v>99</v>
      </c>
      <c r="C243" s="16" t="s">
        <v>35</v>
      </c>
      <c r="D243" s="19">
        <v>930</v>
      </c>
    </row>
    <row r="244" spans="1:4" x14ac:dyDescent="0.25">
      <c r="A244" s="17">
        <v>44111</v>
      </c>
      <c r="B244" s="18" t="s">
        <v>97</v>
      </c>
      <c r="C244" s="16" t="s">
        <v>96</v>
      </c>
      <c r="D244" s="19">
        <v>801</v>
      </c>
    </row>
    <row r="245" spans="1:4" x14ac:dyDescent="0.25">
      <c r="A245" s="17">
        <v>44112</v>
      </c>
      <c r="B245" s="18" t="s">
        <v>94</v>
      </c>
      <c r="C245" s="16" t="s">
        <v>93</v>
      </c>
      <c r="D245" s="19">
        <v>180</v>
      </c>
    </row>
    <row r="246" spans="1:4" x14ac:dyDescent="0.25">
      <c r="A246" s="17">
        <v>44116</v>
      </c>
      <c r="B246" s="18" t="s">
        <v>95</v>
      </c>
      <c r="C246" s="16" t="s">
        <v>91</v>
      </c>
      <c r="D246" s="19">
        <v>775</v>
      </c>
    </row>
    <row r="247" spans="1:4" x14ac:dyDescent="0.25">
      <c r="A247" s="17">
        <v>44116</v>
      </c>
      <c r="B247" s="18" t="s">
        <v>94</v>
      </c>
      <c r="C247" s="16" t="s">
        <v>91</v>
      </c>
      <c r="D247" s="19">
        <v>626</v>
      </c>
    </row>
    <row r="248" spans="1:4" x14ac:dyDescent="0.25">
      <c r="A248" s="17">
        <v>44119</v>
      </c>
      <c r="B248" s="18" t="s">
        <v>95</v>
      </c>
      <c r="C248" s="16" t="s">
        <v>35</v>
      </c>
      <c r="D248" s="19">
        <v>492</v>
      </c>
    </row>
    <row r="249" spans="1:4" x14ac:dyDescent="0.25">
      <c r="A249" s="17">
        <v>44122</v>
      </c>
      <c r="B249" s="18" t="s">
        <v>89</v>
      </c>
      <c r="C249" s="16" t="s">
        <v>96</v>
      </c>
      <c r="D249" s="19">
        <v>769</v>
      </c>
    </row>
    <row r="250" spans="1:4" x14ac:dyDescent="0.25">
      <c r="A250" s="17">
        <v>44123</v>
      </c>
      <c r="B250" s="18" t="s">
        <v>89</v>
      </c>
      <c r="C250" s="16" t="s">
        <v>96</v>
      </c>
      <c r="D250" s="19">
        <v>452</v>
      </c>
    </row>
    <row r="251" spans="1:4" x14ac:dyDescent="0.25">
      <c r="A251" s="17">
        <v>44126</v>
      </c>
      <c r="B251" s="18" t="s">
        <v>89</v>
      </c>
      <c r="C251" s="16" t="s">
        <v>96</v>
      </c>
      <c r="D251" s="19">
        <v>755</v>
      </c>
    </row>
    <row r="252" spans="1:4" x14ac:dyDescent="0.25">
      <c r="A252" s="17">
        <v>44126</v>
      </c>
      <c r="B252" s="18" t="s">
        <v>99</v>
      </c>
      <c r="C252" s="16" t="s">
        <v>96</v>
      </c>
      <c r="D252" s="19">
        <v>766</v>
      </c>
    </row>
    <row r="253" spans="1:4" x14ac:dyDescent="0.25">
      <c r="A253" s="17">
        <v>44126</v>
      </c>
      <c r="B253" s="18" t="s">
        <v>92</v>
      </c>
      <c r="C253" s="16" t="s">
        <v>91</v>
      </c>
      <c r="D253" s="19">
        <v>804</v>
      </c>
    </row>
    <row r="254" spans="1:4" x14ac:dyDescent="0.25">
      <c r="A254" s="17">
        <v>44128</v>
      </c>
      <c r="B254" s="18" t="s">
        <v>89</v>
      </c>
      <c r="C254" s="16" t="s">
        <v>96</v>
      </c>
      <c r="D254" s="19">
        <v>538</v>
      </c>
    </row>
    <row r="255" spans="1:4" x14ac:dyDescent="0.25">
      <c r="A255" s="17">
        <v>44128</v>
      </c>
      <c r="B255" s="18" t="s">
        <v>89</v>
      </c>
      <c r="C255" s="16" t="s">
        <v>96</v>
      </c>
      <c r="D255" s="19">
        <v>940</v>
      </c>
    </row>
    <row r="256" spans="1:4" x14ac:dyDescent="0.25">
      <c r="A256" s="17">
        <v>44128</v>
      </c>
      <c r="B256" s="18" t="s">
        <v>97</v>
      </c>
      <c r="C256" s="16" t="s">
        <v>93</v>
      </c>
      <c r="D256" s="19">
        <v>485</v>
      </c>
    </row>
    <row r="257" spans="1:4" x14ac:dyDescent="0.25">
      <c r="A257" s="17">
        <v>44130</v>
      </c>
      <c r="B257" s="18" t="s">
        <v>94</v>
      </c>
      <c r="C257" s="16" t="s">
        <v>96</v>
      </c>
      <c r="D257" s="19">
        <v>311</v>
      </c>
    </row>
    <row r="258" spans="1:4" x14ac:dyDescent="0.25">
      <c r="A258" s="17">
        <v>44131</v>
      </c>
      <c r="B258" s="18" t="s">
        <v>94</v>
      </c>
      <c r="C258" s="16" t="s">
        <v>96</v>
      </c>
      <c r="D258" s="19">
        <v>925</v>
      </c>
    </row>
    <row r="259" spans="1:4" x14ac:dyDescent="0.25">
      <c r="A259" s="17">
        <v>44132</v>
      </c>
      <c r="B259" s="18" t="s">
        <v>98</v>
      </c>
      <c r="C259" s="16" t="s">
        <v>91</v>
      </c>
      <c r="D259" s="19">
        <v>828</v>
      </c>
    </row>
    <row r="260" spans="1:4" x14ac:dyDescent="0.25">
      <c r="A260" s="17">
        <v>44133</v>
      </c>
      <c r="B260" s="18" t="s">
        <v>88</v>
      </c>
      <c r="C260" s="16" t="s">
        <v>91</v>
      </c>
      <c r="D260" s="19">
        <v>101</v>
      </c>
    </row>
    <row r="261" spans="1:4" x14ac:dyDescent="0.25">
      <c r="A261" s="17">
        <v>44134</v>
      </c>
      <c r="B261" s="18" t="s">
        <v>100</v>
      </c>
      <c r="C261" s="16" t="s">
        <v>93</v>
      </c>
      <c r="D261" s="19">
        <v>934</v>
      </c>
    </row>
    <row r="262" spans="1:4" x14ac:dyDescent="0.25">
      <c r="A262" s="17">
        <v>44134</v>
      </c>
      <c r="B262" s="18" t="s">
        <v>100</v>
      </c>
      <c r="C262" s="16" t="s">
        <v>96</v>
      </c>
      <c r="D262" s="19">
        <v>667</v>
      </c>
    </row>
    <row r="263" spans="1:4" x14ac:dyDescent="0.25">
      <c r="A263" s="17">
        <v>44135</v>
      </c>
      <c r="B263" s="18" t="s">
        <v>89</v>
      </c>
      <c r="C263" s="16" t="s">
        <v>93</v>
      </c>
      <c r="D263" s="19">
        <v>831</v>
      </c>
    </row>
    <row r="264" spans="1:4" x14ac:dyDescent="0.25">
      <c r="A264" s="17">
        <v>44136</v>
      </c>
      <c r="B264" s="18" t="s">
        <v>94</v>
      </c>
      <c r="C264" s="16" t="s">
        <v>35</v>
      </c>
      <c r="D264" s="19">
        <v>769</v>
      </c>
    </row>
    <row r="265" spans="1:4" x14ac:dyDescent="0.25">
      <c r="A265" s="17">
        <v>44140</v>
      </c>
      <c r="B265" s="18" t="s">
        <v>94</v>
      </c>
      <c r="C265" s="16" t="s">
        <v>35</v>
      </c>
      <c r="D265" s="19">
        <v>386</v>
      </c>
    </row>
    <row r="266" spans="1:4" x14ac:dyDescent="0.25">
      <c r="A266" s="17">
        <v>44145</v>
      </c>
      <c r="B266" s="18" t="s">
        <v>99</v>
      </c>
      <c r="C266" s="16" t="s">
        <v>35</v>
      </c>
      <c r="D266" s="19">
        <v>403</v>
      </c>
    </row>
    <row r="267" spans="1:4" x14ac:dyDescent="0.25">
      <c r="A267" s="17">
        <v>44145</v>
      </c>
      <c r="B267" s="18" t="s">
        <v>88</v>
      </c>
      <c r="C267" s="16" t="s">
        <v>96</v>
      </c>
      <c r="D267" s="19">
        <v>760</v>
      </c>
    </row>
    <row r="268" spans="1:4" x14ac:dyDescent="0.25">
      <c r="A268" s="17">
        <v>44148</v>
      </c>
      <c r="B268" s="18" t="s">
        <v>95</v>
      </c>
      <c r="C268" s="16" t="s">
        <v>96</v>
      </c>
      <c r="D268" s="19">
        <v>548</v>
      </c>
    </row>
    <row r="269" spans="1:4" x14ac:dyDescent="0.25">
      <c r="A269" s="17">
        <v>44148</v>
      </c>
      <c r="B269" s="18" t="s">
        <v>99</v>
      </c>
      <c r="C269" s="16" t="s">
        <v>91</v>
      </c>
      <c r="D269" s="19">
        <v>554</v>
      </c>
    </row>
    <row r="270" spans="1:4" x14ac:dyDescent="0.25">
      <c r="A270" s="17">
        <v>44149</v>
      </c>
      <c r="B270" s="18" t="s">
        <v>98</v>
      </c>
      <c r="C270" s="16" t="s">
        <v>91</v>
      </c>
      <c r="D270" s="19">
        <v>261</v>
      </c>
    </row>
    <row r="271" spans="1:4" x14ac:dyDescent="0.25">
      <c r="A271" s="17">
        <v>44149</v>
      </c>
      <c r="B271" s="18" t="s">
        <v>95</v>
      </c>
      <c r="C271" s="16" t="s">
        <v>93</v>
      </c>
      <c r="D271" s="19">
        <v>453</v>
      </c>
    </row>
    <row r="272" spans="1:4" x14ac:dyDescent="0.25">
      <c r="A272" s="17">
        <v>44151</v>
      </c>
      <c r="B272" s="18" t="s">
        <v>88</v>
      </c>
      <c r="C272" s="16" t="s">
        <v>96</v>
      </c>
      <c r="D272" s="19">
        <v>569</v>
      </c>
    </row>
    <row r="273" spans="1:4" x14ac:dyDescent="0.25">
      <c r="A273" s="17">
        <v>44151</v>
      </c>
      <c r="B273" s="18" t="s">
        <v>94</v>
      </c>
      <c r="C273" s="16" t="s">
        <v>91</v>
      </c>
      <c r="D273" s="19">
        <v>294</v>
      </c>
    </row>
    <row r="274" spans="1:4" x14ac:dyDescent="0.25">
      <c r="A274" s="17">
        <v>44152</v>
      </c>
      <c r="B274" s="18" t="s">
        <v>99</v>
      </c>
      <c r="C274" s="16" t="s">
        <v>35</v>
      </c>
      <c r="D274" s="19">
        <v>865</v>
      </c>
    </row>
    <row r="275" spans="1:4" x14ac:dyDescent="0.25">
      <c r="A275" s="17">
        <v>44153</v>
      </c>
      <c r="B275" s="18" t="s">
        <v>92</v>
      </c>
      <c r="C275" s="16" t="s">
        <v>96</v>
      </c>
      <c r="D275" s="19">
        <v>376</v>
      </c>
    </row>
    <row r="276" spans="1:4" x14ac:dyDescent="0.25">
      <c r="A276" s="17">
        <v>44154</v>
      </c>
      <c r="B276" s="18" t="s">
        <v>99</v>
      </c>
      <c r="C276" s="16" t="s">
        <v>35</v>
      </c>
      <c r="D276" s="19">
        <v>323</v>
      </c>
    </row>
    <row r="277" spans="1:4" x14ac:dyDescent="0.25">
      <c r="A277" s="17">
        <v>44155</v>
      </c>
      <c r="B277" s="18" t="s">
        <v>97</v>
      </c>
      <c r="C277" s="16" t="s">
        <v>35</v>
      </c>
      <c r="D277" s="19">
        <v>792</v>
      </c>
    </row>
    <row r="278" spans="1:4" x14ac:dyDescent="0.25">
      <c r="A278" s="17">
        <v>44155</v>
      </c>
      <c r="B278" s="18" t="s">
        <v>100</v>
      </c>
      <c r="C278" s="16" t="s">
        <v>93</v>
      </c>
      <c r="D278" s="19">
        <v>192</v>
      </c>
    </row>
    <row r="279" spans="1:4" x14ac:dyDescent="0.25">
      <c r="A279" s="17">
        <v>44156</v>
      </c>
      <c r="B279" s="18" t="s">
        <v>97</v>
      </c>
      <c r="C279" s="16" t="s">
        <v>93</v>
      </c>
      <c r="D279" s="19">
        <v>359</v>
      </c>
    </row>
    <row r="280" spans="1:4" x14ac:dyDescent="0.25">
      <c r="A280" s="17">
        <v>44156</v>
      </c>
      <c r="B280" s="18" t="s">
        <v>98</v>
      </c>
      <c r="C280" s="16" t="s">
        <v>93</v>
      </c>
      <c r="D280" s="19">
        <v>118</v>
      </c>
    </row>
    <row r="281" spans="1:4" x14ac:dyDescent="0.25">
      <c r="A281" s="17">
        <v>44157</v>
      </c>
      <c r="B281" s="18" t="s">
        <v>97</v>
      </c>
      <c r="C281" s="16" t="s">
        <v>96</v>
      </c>
      <c r="D281" s="19">
        <v>451</v>
      </c>
    </row>
    <row r="282" spans="1:4" x14ac:dyDescent="0.25">
      <c r="A282" s="17">
        <v>44157</v>
      </c>
      <c r="B282" s="18" t="s">
        <v>97</v>
      </c>
      <c r="C282" s="16" t="s">
        <v>35</v>
      </c>
      <c r="D282" s="19">
        <v>296</v>
      </c>
    </row>
    <row r="283" spans="1:4" x14ac:dyDescent="0.25">
      <c r="A283" s="17">
        <v>44158</v>
      </c>
      <c r="B283" s="18" t="s">
        <v>89</v>
      </c>
      <c r="C283" s="16" t="s">
        <v>96</v>
      </c>
      <c r="D283" s="19">
        <v>422</v>
      </c>
    </row>
    <row r="284" spans="1:4" x14ac:dyDescent="0.25">
      <c r="A284" s="17">
        <v>44159</v>
      </c>
      <c r="B284" s="18" t="s">
        <v>94</v>
      </c>
      <c r="C284" s="16" t="s">
        <v>91</v>
      </c>
      <c r="D284" s="19">
        <v>308</v>
      </c>
    </row>
    <row r="285" spans="1:4" x14ac:dyDescent="0.25">
      <c r="A285" s="17">
        <v>44159</v>
      </c>
      <c r="B285" s="18" t="s">
        <v>100</v>
      </c>
      <c r="C285" s="16" t="s">
        <v>93</v>
      </c>
      <c r="D285" s="19">
        <v>841</v>
      </c>
    </row>
    <row r="286" spans="1:4" x14ac:dyDescent="0.25">
      <c r="A286" s="17">
        <v>44159</v>
      </c>
      <c r="B286" s="18" t="s">
        <v>99</v>
      </c>
      <c r="C286" s="16" t="s">
        <v>91</v>
      </c>
      <c r="D286" s="19">
        <v>403</v>
      </c>
    </row>
    <row r="287" spans="1:4" x14ac:dyDescent="0.25">
      <c r="A287" s="17">
        <v>44160</v>
      </c>
      <c r="B287" s="18" t="s">
        <v>94</v>
      </c>
      <c r="C287" s="16" t="s">
        <v>96</v>
      </c>
      <c r="D287" s="19">
        <v>242</v>
      </c>
    </row>
    <row r="288" spans="1:4" x14ac:dyDescent="0.25">
      <c r="A288" s="17">
        <v>44161</v>
      </c>
      <c r="B288" s="18" t="s">
        <v>88</v>
      </c>
      <c r="C288" s="16" t="s">
        <v>91</v>
      </c>
      <c r="D288" s="19">
        <v>899</v>
      </c>
    </row>
    <row r="289" spans="1:4" x14ac:dyDescent="0.25">
      <c r="A289" s="17">
        <v>44161</v>
      </c>
      <c r="B289" s="18" t="s">
        <v>92</v>
      </c>
      <c r="C289" s="16" t="s">
        <v>93</v>
      </c>
      <c r="D289" s="19">
        <v>524</v>
      </c>
    </row>
    <row r="290" spans="1:4" x14ac:dyDescent="0.25">
      <c r="A290" s="17">
        <v>44163</v>
      </c>
      <c r="B290" s="18" t="s">
        <v>100</v>
      </c>
      <c r="C290" s="16" t="s">
        <v>91</v>
      </c>
      <c r="D290" s="19">
        <v>691</v>
      </c>
    </row>
    <row r="291" spans="1:4" x14ac:dyDescent="0.25">
      <c r="A291" s="17">
        <v>44163</v>
      </c>
      <c r="B291" s="18" t="s">
        <v>88</v>
      </c>
      <c r="C291" s="16" t="s">
        <v>96</v>
      </c>
      <c r="D291" s="19">
        <v>689</v>
      </c>
    </row>
    <row r="292" spans="1:4" x14ac:dyDescent="0.25">
      <c r="A292" s="17">
        <v>44164</v>
      </c>
      <c r="B292" s="18" t="s">
        <v>97</v>
      </c>
      <c r="C292" s="16" t="s">
        <v>91</v>
      </c>
      <c r="D292" s="19">
        <v>714</v>
      </c>
    </row>
    <row r="293" spans="1:4" x14ac:dyDescent="0.25">
      <c r="A293" s="17">
        <v>44165</v>
      </c>
      <c r="B293" s="18" t="s">
        <v>97</v>
      </c>
      <c r="C293" s="16" t="s">
        <v>91</v>
      </c>
      <c r="D293" s="19">
        <v>816</v>
      </c>
    </row>
    <row r="294" spans="1:4" x14ac:dyDescent="0.25">
      <c r="A294" s="17">
        <v>44165</v>
      </c>
      <c r="B294" s="18" t="s">
        <v>94</v>
      </c>
      <c r="C294" s="16" t="s">
        <v>91</v>
      </c>
      <c r="D294" s="19">
        <v>711</v>
      </c>
    </row>
    <row r="295" spans="1:4" x14ac:dyDescent="0.25">
      <c r="A295" s="17">
        <v>44168</v>
      </c>
      <c r="B295" s="18" t="s">
        <v>99</v>
      </c>
      <c r="C295" s="16" t="s">
        <v>91</v>
      </c>
      <c r="D295" s="19">
        <v>396</v>
      </c>
    </row>
    <row r="296" spans="1:4" x14ac:dyDescent="0.25">
      <c r="A296" s="17">
        <v>44169</v>
      </c>
      <c r="B296" s="18" t="s">
        <v>92</v>
      </c>
      <c r="C296" s="16" t="s">
        <v>96</v>
      </c>
      <c r="D296" s="19">
        <v>689</v>
      </c>
    </row>
    <row r="297" spans="1:4" x14ac:dyDescent="0.25">
      <c r="A297" s="17">
        <v>44169</v>
      </c>
      <c r="B297" s="18" t="s">
        <v>99</v>
      </c>
      <c r="C297" s="16" t="s">
        <v>35</v>
      </c>
      <c r="D297" s="19">
        <v>586</v>
      </c>
    </row>
    <row r="298" spans="1:4" x14ac:dyDescent="0.25">
      <c r="A298" s="17">
        <v>44170</v>
      </c>
      <c r="B298" s="18" t="s">
        <v>100</v>
      </c>
      <c r="C298" s="16" t="s">
        <v>96</v>
      </c>
      <c r="D298" s="19">
        <v>564</v>
      </c>
    </row>
    <row r="299" spans="1:4" x14ac:dyDescent="0.25">
      <c r="A299" s="17">
        <v>44172</v>
      </c>
      <c r="B299" s="18" t="s">
        <v>97</v>
      </c>
      <c r="C299" s="16" t="s">
        <v>35</v>
      </c>
      <c r="D299" s="19">
        <v>402</v>
      </c>
    </row>
    <row r="300" spans="1:4" x14ac:dyDescent="0.25">
      <c r="A300" s="17">
        <v>44172</v>
      </c>
      <c r="B300" s="18" t="s">
        <v>92</v>
      </c>
      <c r="C300" s="16" t="s">
        <v>35</v>
      </c>
      <c r="D300" s="19">
        <v>938</v>
      </c>
    </row>
    <row r="301" spans="1:4" x14ac:dyDescent="0.25">
      <c r="A301" s="17">
        <v>44173</v>
      </c>
      <c r="B301" s="18" t="s">
        <v>94</v>
      </c>
      <c r="C301" s="16" t="s">
        <v>96</v>
      </c>
      <c r="D301" s="19">
        <v>594</v>
      </c>
    </row>
    <row r="302" spans="1:4" x14ac:dyDescent="0.25">
      <c r="A302" s="17">
        <v>44174</v>
      </c>
      <c r="B302" s="18" t="s">
        <v>89</v>
      </c>
      <c r="C302" s="16" t="s">
        <v>91</v>
      </c>
      <c r="D302" s="19">
        <v>900</v>
      </c>
    </row>
    <row r="303" spans="1:4" x14ac:dyDescent="0.25">
      <c r="A303" s="17">
        <v>44175</v>
      </c>
      <c r="B303" s="18" t="s">
        <v>100</v>
      </c>
      <c r="C303" s="16" t="s">
        <v>91</v>
      </c>
      <c r="D303" s="19">
        <v>273</v>
      </c>
    </row>
    <row r="304" spans="1:4" x14ac:dyDescent="0.25">
      <c r="A304" s="17">
        <v>44177</v>
      </c>
      <c r="B304" s="18" t="s">
        <v>97</v>
      </c>
      <c r="C304" s="16" t="s">
        <v>93</v>
      </c>
      <c r="D304" s="19">
        <v>242</v>
      </c>
    </row>
    <row r="305" spans="1:4" x14ac:dyDescent="0.25">
      <c r="A305" s="17">
        <v>44178</v>
      </c>
      <c r="B305" s="18" t="s">
        <v>95</v>
      </c>
      <c r="C305" s="16" t="s">
        <v>93</v>
      </c>
      <c r="D305" s="19">
        <v>254</v>
      </c>
    </row>
    <row r="306" spans="1:4" x14ac:dyDescent="0.25">
      <c r="A306" s="17">
        <v>44179</v>
      </c>
      <c r="B306" s="18" t="s">
        <v>98</v>
      </c>
      <c r="C306" s="16" t="s">
        <v>96</v>
      </c>
      <c r="D306" s="19">
        <v>567</v>
      </c>
    </row>
    <row r="307" spans="1:4" x14ac:dyDescent="0.25">
      <c r="A307" s="17">
        <v>44181</v>
      </c>
      <c r="B307" s="18" t="s">
        <v>92</v>
      </c>
      <c r="C307" s="16" t="s">
        <v>93</v>
      </c>
      <c r="D307" s="19">
        <v>779</v>
      </c>
    </row>
    <row r="308" spans="1:4" x14ac:dyDescent="0.25">
      <c r="A308" s="17">
        <v>44186</v>
      </c>
      <c r="B308" s="18" t="s">
        <v>92</v>
      </c>
      <c r="C308" s="16" t="s">
        <v>91</v>
      </c>
      <c r="D308" s="19">
        <v>808</v>
      </c>
    </row>
    <row r="309" spans="1:4" x14ac:dyDescent="0.25">
      <c r="A309" s="17">
        <v>44189</v>
      </c>
      <c r="B309" s="18" t="s">
        <v>88</v>
      </c>
      <c r="C309" s="16" t="s">
        <v>35</v>
      </c>
      <c r="D309" s="19">
        <v>563</v>
      </c>
    </row>
    <row r="310" spans="1:4" x14ac:dyDescent="0.25">
      <c r="A310" s="17">
        <v>44189</v>
      </c>
      <c r="B310" s="18" t="s">
        <v>92</v>
      </c>
      <c r="C310" s="16" t="s">
        <v>91</v>
      </c>
      <c r="D310" s="19">
        <v>745</v>
      </c>
    </row>
    <row r="311" spans="1:4" x14ac:dyDescent="0.25">
      <c r="A311" s="17">
        <v>44191</v>
      </c>
      <c r="B311" s="18" t="s">
        <v>89</v>
      </c>
      <c r="C311" s="16" t="s">
        <v>93</v>
      </c>
      <c r="D311" s="19">
        <v>663</v>
      </c>
    </row>
    <row r="312" spans="1:4" x14ac:dyDescent="0.25">
      <c r="A312" s="17">
        <v>44192</v>
      </c>
      <c r="B312" s="18" t="s">
        <v>99</v>
      </c>
      <c r="C312" s="16" t="s">
        <v>91</v>
      </c>
      <c r="D312" s="19">
        <v>451</v>
      </c>
    </row>
    <row r="313" spans="1:4" x14ac:dyDescent="0.25">
      <c r="A313" s="17">
        <v>44192</v>
      </c>
      <c r="B313" s="18" t="s">
        <v>88</v>
      </c>
      <c r="C313" s="16" t="s">
        <v>91</v>
      </c>
      <c r="D313" s="19">
        <v>622</v>
      </c>
    </row>
    <row r="314" spans="1:4" x14ac:dyDescent="0.25">
      <c r="A314" s="17">
        <v>44193</v>
      </c>
      <c r="B314" s="18" t="s">
        <v>94</v>
      </c>
      <c r="C314" s="16" t="s">
        <v>91</v>
      </c>
      <c r="D314" s="19">
        <v>809</v>
      </c>
    </row>
    <row r="315" spans="1:4" x14ac:dyDescent="0.25">
      <c r="A315" s="17">
        <v>44194</v>
      </c>
      <c r="B315" s="18" t="s">
        <v>89</v>
      </c>
      <c r="C315" s="16" t="s">
        <v>96</v>
      </c>
      <c r="D315" s="19">
        <v>304</v>
      </c>
    </row>
    <row r="316" spans="1:4" x14ac:dyDescent="0.25">
      <c r="A316" s="17">
        <v>44195</v>
      </c>
      <c r="B316" s="18" t="s">
        <v>99</v>
      </c>
      <c r="C316" s="16" t="s">
        <v>93</v>
      </c>
      <c r="D316" s="19">
        <v>469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FORMULAS BÁSICAS</vt:lpstr>
      <vt:lpstr>CONT.VALORES</vt:lpstr>
      <vt:lpstr>CONTAR.VAZIO</vt:lpstr>
      <vt:lpstr>DATADIF</vt:lpstr>
      <vt:lpstr>TEXTO</vt:lpstr>
      <vt:lpstr>PROCV</vt:lpstr>
      <vt:lpstr>PROCV2</vt:lpstr>
      <vt:lpstr>PROCX</vt:lpstr>
      <vt:lpstr>CONT.SE</vt:lpstr>
      <vt:lpstr>GRAFICO SIMPLES</vt:lpstr>
      <vt:lpstr>GRAFICO SIMPLES COMPOSTO</vt:lpstr>
      <vt:lpstr>Planilha12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2025-04-22T23:02:53Z</dcterms:created>
  <dcterms:modified xsi:type="dcterms:W3CDTF">2025-04-23T00:38:37Z</dcterms:modified>
</cp:coreProperties>
</file>