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ustau\Documents\NPI\NPI - Excess mortality\"/>
    </mc:Choice>
  </mc:AlternateContent>
  <xr:revisionPtr revIDLastSave="0" documentId="13_ncr:1_{0ECAA849-76DC-425E-AC72-0335D7E72E5D}" xr6:coauthVersionLast="47" xr6:coauthVersionMax="47" xr10:uidLastSave="{00000000-0000-0000-0000-000000000000}"/>
  <bookViews>
    <workbookView xWindow="-110" yWindow="-110" windowWidth="19420" windowHeight="10420" xr2:uid="{8836059B-A205-4CBB-9778-0EAE2FE1099F}"/>
  </bookViews>
  <sheets>
    <sheet name="data" sheetId="2" r:id="rId1"/>
    <sheet name="mani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31" i="2" l="1"/>
  <c r="F2631" i="2"/>
  <c r="E2631" i="2"/>
  <c r="G2642" i="2"/>
  <c r="F2615" i="2"/>
  <c r="G2615" i="2" s="1"/>
  <c r="E2615" i="2"/>
  <c r="F2599" i="2"/>
  <c r="E2599" i="2"/>
  <c r="G2599" i="2" s="1"/>
  <c r="G2583" i="2"/>
  <c r="F2583" i="2"/>
  <c r="E2583" i="2"/>
  <c r="F2567" i="2"/>
  <c r="E2567" i="2"/>
  <c r="G2567" i="2" s="1"/>
  <c r="F2551" i="2"/>
  <c r="G2551" i="2" s="1"/>
  <c r="E2551" i="2"/>
  <c r="F2535" i="2"/>
  <c r="E2535" i="2"/>
  <c r="G2535" i="2" s="1"/>
  <c r="F2519" i="2"/>
  <c r="E2519" i="2"/>
  <c r="G2519" i="2" s="1"/>
  <c r="G2503" i="2"/>
  <c r="F2503" i="2"/>
  <c r="E2503" i="2"/>
  <c r="F2487" i="2"/>
  <c r="E2487" i="2"/>
  <c r="G2487" i="2" s="1"/>
  <c r="F2471" i="2"/>
  <c r="E2471" i="2"/>
  <c r="G2471" i="2" s="1"/>
  <c r="F2455" i="2"/>
  <c r="G2455" i="2" s="1"/>
  <c r="E2455" i="2"/>
  <c r="F2439" i="2"/>
  <c r="G2439" i="2" s="1"/>
  <c r="E2439" i="2"/>
  <c r="F2423" i="2"/>
  <c r="E2423" i="2"/>
  <c r="G2423" i="2" s="1"/>
  <c r="F2407" i="2"/>
  <c r="E2407" i="2"/>
  <c r="G2407" i="2" s="1"/>
  <c r="F2391" i="2"/>
  <c r="E2391" i="2"/>
  <c r="G2391" i="2" s="1"/>
  <c r="F2375" i="2"/>
  <c r="E2375" i="2"/>
  <c r="G2375" i="2" s="1"/>
  <c r="F2359" i="2"/>
  <c r="G2359" i="2" s="1"/>
  <c r="E2359" i="2"/>
  <c r="F2343" i="2"/>
  <c r="G2343" i="2" s="1"/>
  <c r="E2343" i="2"/>
  <c r="F2327" i="2"/>
  <c r="E2327" i="2"/>
  <c r="G2327" i="2" s="1"/>
  <c r="F2311" i="2"/>
  <c r="E2311" i="2"/>
  <c r="G2311" i="2" s="1"/>
  <c r="F2295" i="2"/>
  <c r="E2295" i="2"/>
  <c r="G2295" i="2" s="1"/>
  <c r="F2279" i="2"/>
  <c r="G2279" i="2" s="1"/>
  <c r="E2279" i="2"/>
  <c r="F2263" i="2"/>
  <c r="G2263" i="2" s="1"/>
  <c r="E2263" i="2"/>
  <c r="F2247" i="2"/>
  <c r="E2247" i="2"/>
  <c r="G2247" i="2" s="1"/>
  <c r="F2231" i="2"/>
  <c r="G2231" i="2" s="1"/>
  <c r="E2231" i="2"/>
  <c r="G2215" i="2"/>
  <c r="F2215" i="2"/>
  <c r="E2215" i="2"/>
  <c r="F2199" i="2"/>
  <c r="E2199" i="2"/>
  <c r="G2199" i="2" s="1"/>
  <c r="F2183" i="2"/>
  <c r="E2183" i="2"/>
  <c r="G2183" i="2" s="1"/>
  <c r="F2167" i="2"/>
  <c r="E2167" i="2"/>
  <c r="G2167" i="2" s="1"/>
  <c r="F2151" i="2"/>
  <c r="G2151" i="2" s="1"/>
  <c r="E2151" i="2"/>
  <c r="F2135" i="2"/>
  <c r="E2135" i="2"/>
  <c r="G2135" i="2" s="1"/>
  <c r="G2119" i="2"/>
  <c r="F2119" i="2"/>
  <c r="E2119" i="2"/>
  <c r="F2103" i="2"/>
  <c r="E2103" i="2"/>
  <c r="G2103" i="2" s="1"/>
  <c r="F2087" i="2"/>
  <c r="E2087" i="2"/>
  <c r="G2087" i="2" s="1"/>
  <c r="G2071" i="2"/>
  <c r="F2071" i="2"/>
  <c r="E2071" i="2"/>
  <c r="F2055" i="2"/>
  <c r="G2055" i="2" s="1"/>
  <c r="E2055" i="2"/>
  <c r="G2039" i="2"/>
  <c r="F2039" i="2"/>
  <c r="E2039" i="2"/>
  <c r="F2023" i="2"/>
  <c r="E2023" i="2"/>
  <c r="G2023" i="2" s="1"/>
  <c r="F2007" i="2"/>
  <c r="E2007" i="2"/>
  <c r="G2007" i="2" s="1"/>
  <c r="F1991" i="2"/>
  <c r="G1991" i="2" s="1"/>
  <c r="E1991" i="2"/>
  <c r="F1975" i="2"/>
  <c r="E1975" i="2"/>
  <c r="G1975" i="2" s="1"/>
  <c r="F1959" i="2"/>
  <c r="G1959" i="2" s="1"/>
  <c r="E1959" i="2"/>
  <c r="F1943" i="2"/>
  <c r="G1943" i="2" s="1"/>
  <c r="E1943" i="2"/>
  <c r="F1927" i="2"/>
  <c r="G1927" i="2" s="1"/>
  <c r="E1927" i="2"/>
  <c r="G1911" i="2"/>
  <c r="F1911" i="2"/>
  <c r="E1911" i="2"/>
  <c r="F1895" i="2"/>
  <c r="G1895" i="2" s="1"/>
  <c r="E1895" i="2"/>
  <c r="G1879" i="2"/>
  <c r="F1879" i="2"/>
  <c r="E1879" i="2"/>
  <c r="F1863" i="2"/>
  <c r="E1863" i="2"/>
  <c r="G1863" i="2" s="1"/>
  <c r="F1847" i="2"/>
  <c r="E1847" i="2"/>
  <c r="G1847" i="2" s="1"/>
  <c r="F1831" i="2"/>
  <c r="G1831" i="2" s="1"/>
  <c r="E1831" i="2"/>
  <c r="F1815" i="2"/>
  <c r="G1815" i="2" s="1"/>
  <c r="E1815" i="2"/>
  <c r="F1799" i="2"/>
  <c r="E1799" i="2"/>
  <c r="G1799" i="2" s="1"/>
  <c r="F1783" i="2"/>
  <c r="E1783" i="2"/>
  <c r="G1783" i="2" s="1"/>
  <c r="G1767" i="2"/>
  <c r="F1767" i="2"/>
  <c r="E1767" i="2"/>
  <c r="F1751" i="2"/>
  <c r="E1751" i="2"/>
  <c r="G1751" i="2" s="1"/>
  <c r="F1735" i="2"/>
  <c r="E1735" i="2"/>
  <c r="G1735" i="2" s="1"/>
  <c r="G1719" i="2"/>
  <c r="F1719" i="2"/>
  <c r="E1719" i="2"/>
  <c r="F1703" i="2"/>
  <c r="G1703" i="2" s="1"/>
  <c r="E1703" i="2"/>
  <c r="F1687" i="2"/>
  <c r="E1687" i="2"/>
  <c r="G1687" i="2" s="1"/>
  <c r="F1671" i="2"/>
  <c r="E1671" i="2"/>
  <c r="G1671" i="2" s="1"/>
  <c r="F1655" i="2"/>
  <c r="G1655" i="2" s="1"/>
  <c r="E1655" i="2"/>
  <c r="F1639" i="2"/>
  <c r="E1639" i="2"/>
  <c r="G1639" i="2" s="1"/>
  <c r="F1623" i="2"/>
  <c r="E1623" i="2"/>
  <c r="G1623" i="2" s="1"/>
  <c r="G1607" i="2"/>
  <c r="F1607" i="2"/>
  <c r="E1607" i="2"/>
  <c r="F1591" i="2"/>
  <c r="G1591" i="2" s="1"/>
  <c r="E1591" i="2"/>
  <c r="F1575" i="2"/>
  <c r="E1575" i="2"/>
  <c r="G1575" i="2" s="1"/>
  <c r="F1559" i="2"/>
  <c r="G1559" i="2" s="1"/>
  <c r="E1559" i="2"/>
  <c r="F1543" i="2"/>
  <c r="E1543" i="2"/>
  <c r="G1543" i="2" s="1"/>
  <c r="F1527" i="2"/>
  <c r="E1527" i="2"/>
  <c r="G1527" i="2" s="1"/>
  <c r="F1511" i="2"/>
  <c r="G1511" i="2" s="1"/>
  <c r="E1511" i="2"/>
  <c r="F1495" i="2"/>
  <c r="G1495" i="2" s="1"/>
  <c r="E1495" i="2"/>
  <c r="F1479" i="2"/>
  <c r="E1479" i="2"/>
  <c r="G1479" i="2" s="1"/>
  <c r="F1463" i="2"/>
  <c r="E1463" i="2"/>
  <c r="G1463" i="2" s="1"/>
  <c r="F1447" i="2"/>
  <c r="E1447" i="2"/>
  <c r="G1447" i="2" s="1"/>
  <c r="F1431" i="2"/>
  <c r="E1431" i="2"/>
  <c r="G1431" i="2" s="1"/>
  <c r="F1415" i="2"/>
  <c r="G1415" i="2" s="1"/>
  <c r="E1415" i="2"/>
  <c r="F1399" i="2"/>
  <c r="E1399" i="2"/>
  <c r="G1399" i="2" s="1"/>
  <c r="F1383" i="2"/>
  <c r="E1383" i="2"/>
  <c r="G1383" i="2" s="1"/>
  <c r="G1367" i="2"/>
  <c r="F1367" i="2"/>
  <c r="E1367" i="2"/>
  <c r="G1351" i="2"/>
  <c r="F1351" i="2"/>
  <c r="E1351" i="2"/>
  <c r="F1335" i="2"/>
  <c r="E1335" i="2"/>
  <c r="G1335" i="2" s="1"/>
  <c r="F1319" i="2"/>
  <c r="E1319" i="2"/>
  <c r="G1319" i="2" s="1"/>
  <c r="F1303" i="2"/>
  <c r="E1303" i="2"/>
  <c r="G1303" i="2" s="1"/>
  <c r="G1287" i="2"/>
  <c r="F1287" i="2"/>
  <c r="E1287" i="2"/>
  <c r="G1271" i="2"/>
  <c r="F1271" i="2"/>
  <c r="E1271" i="2"/>
  <c r="F1255" i="2"/>
  <c r="E1255" i="2"/>
  <c r="G1255" i="2" s="1"/>
  <c r="F1239" i="2"/>
  <c r="G1239" i="2" s="1"/>
  <c r="E1239" i="2"/>
  <c r="F1223" i="2"/>
  <c r="E1223" i="2"/>
  <c r="G1223" i="2" s="1"/>
  <c r="G1207" i="2"/>
  <c r="F1207" i="2"/>
  <c r="E1207" i="2"/>
  <c r="F1191" i="2"/>
  <c r="G1191" i="2" s="1"/>
  <c r="E1191" i="2"/>
  <c r="F1175" i="2"/>
  <c r="G1175" i="2" s="1"/>
  <c r="E1175" i="2"/>
  <c r="F1159" i="2"/>
  <c r="G1159" i="2" s="1"/>
  <c r="E1159" i="2"/>
  <c r="F1143" i="2"/>
  <c r="E1143" i="2"/>
  <c r="G1143" i="2" s="1"/>
  <c r="F1127" i="2"/>
  <c r="E1127" i="2"/>
  <c r="G1127" i="2" s="1"/>
  <c r="F1111" i="2"/>
  <c r="E1111" i="2"/>
  <c r="G1111" i="2" s="1"/>
  <c r="F1095" i="2"/>
  <c r="G1095" i="2" s="1"/>
  <c r="E1095" i="2"/>
  <c r="F1079" i="2"/>
  <c r="G1079" i="2" s="1"/>
  <c r="E1079" i="2"/>
  <c r="F1063" i="2"/>
  <c r="E1063" i="2"/>
  <c r="G1063" i="2" s="1"/>
  <c r="G1047" i="2"/>
  <c r="F1047" i="2"/>
  <c r="E1047" i="2"/>
  <c r="F1031" i="2"/>
  <c r="E1031" i="2"/>
  <c r="G1031" i="2" s="1"/>
  <c r="F1015" i="2"/>
  <c r="G1015" i="2" s="1"/>
  <c r="E1015" i="2"/>
  <c r="G999" i="2"/>
  <c r="F999" i="2"/>
  <c r="E999" i="2"/>
  <c r="G983" i="2"/>
  <c r="F983" i="2"/>
  <c r="E983" i="2"/>
  <c r="F967" i="2"/>
  <c r="G967" i="2" s="1"/>
  <c r="E967" i="2"/>
  <c r="F951" i="2"/>
  <c r="E951" i="2"/>
  <c r="G951" i="2" s="1"/>
  <c r="F935" i="2"/>
  <c r="E935" i="2"/>
  <c r="G935" i="2" s="1"/>
  <c r="F919" i="2"/>
  <c r="E919" i="2"/>
  <c r="G919" i="2" s="1"/>
  <c r="F903" i="2"/>
  <c r="E903" i="2"/>
  <c r="G903" i="2" s="1"/>
  <c r="F887" i="2"/>
  <c r="E887" i="2"/>
  <c r="G887" i="2" s="1"/>
  <c r="F871" i="2"/>
  <c r="E871" i="2"/>
  <c r="G871" i="2" s="1"/>
  <c r="F855" i="2"/>
  <c r="G855" i="2" s="1"/>
  <c r="E855" i="2"/>
  <c r="G839" i="2"/>
  <c r="F839" i="2"/>
  <c r="E839" i="2"/>
  <c r="F823" i="2"/>
  <c r="E823" i="2"/>
  <c r="G823" i="2" s="1"/>
  <c r="F807" i="2"/>
  <c r="E807" i="2"/>
  <c r="G807" i="2" s="1"/>
  <c r="F791" i="2"/>
  <c r="G791" i="2" s="1"/>
  <c r="E791" i="2"/>
  <c r="F775" i="2"/>
  <c r="G775" i="2" s="1"/>
  <c r="E775" i="2"/>
  <c r="G759" i="2"/>
  <c r="F759" i="2"/>
  <c r="E759" i="2"/>
  <c r="F743" i="2"/>
  <c r="E743" i="2"/>
  <c r="G743" i="2" s="1"/>
  <c r="F727" i="2"/>
  <c r="E727" i="2"/>
  <c r="G727" i="2" s="1"/>
  <c r="F711" i="2"/>
  <c r="E711" i="2"/>
  <c r="G711" i="2" s="1"/>
  <c r="F695" i="2"/>
  <c r="E695" i="2"/>
  <c r="G695" i="2" s="1"/>
  <c r="F679" i="2"/>
  <c r="G679" i="2" s="1"/>
  <c r="E679" i="2"/>
  <c r="F663" i="2"/>
  <c r="E663" i="2"/>
  <c r="G663" i="2" s="1"/>
  <c r="F647" i="2"/>
  <c r="G647" i="2" s="1"/>
  <c r="E647" i="2"/>
  <c r="F631" i="2"/>
  <c r="E631" i="2"/>
  <c r="G631" i="2" s="1"/>
  <c r="F615" i="2"/>
  <c r="E615" i="2"/>
  <c r="G615" i="2" s="1"/>
  <c r="F599" i="2"/>
  <c r="E599" i="2"/>
  <c r="G599" i="2" s="1"/>
  <c r="F583" i="2"/>
  <c r="E583" i="2"/>
  <c r="G583" i="2" s="1"/>
  <c r="F567" i="2"/>
  <c r="G567" i="2" s="1"/>
  <c r="E567" i="2"/>
  <c r="F551" i="2"/>
  <c r="E551" i="2"/>
  <c r="G551" i="2" s="1"/>
  <c r="F535" i="2"/>
  <c r="E535" i="2"/>
  <c r="G535" i="2" s="1"/>
  <c r="F519" i="2"/>
  <c r="G519" i="2" s="1"/>
  <c r="E519" i="2"/>
  <c r="F503" i="2"/>
  <c r="G503" i="2" s="1"/>
  <c r="E503" i="2"/>
  <c r="F487" i="2"/>
  <c r="G487" i="2" s="1"/>
  <c r="E487" i="2"/>
  <c r="F471" i="2"/>
  <c r="G471" i="2" s="1"/>
  <c r="E471" i="2"/>
  <c r="F455" i="2"/>
  <c r="E455" i="2"/>
  <c r="G455" i="2" s="1"/>
  <c r="F439" i="2"/>
  <c r="G439" i="2" s="1"/>
  <c r="E439" i="2"/>
  <c r="F423" i="2"/>
  <c r="E423" i="2"/>
  <c r="G423" i="2" s="1"/>
  <c r="F407" i="2"/>
  <c r="E407" i="2"/>
  <c r="G407" i="2" s="1"/>
  <c r="F391" i="2"/>
  <c r="E391" i="2"/>
  <c r="G391" i="2" s="1"/>
  <c r="F375" i="2"/>
  <c r="E375" i="2"/>
  <c r="G375" i="2" s="1"/>
  <c r="F359" i="2"/>
  <c r="E359" i="2"/>
  <c r="G359" i="2" s="1"/>
  <c r="F343" i="2"/>
  <c r="G343" i="2" s="1"/>
  <c r="E343" i="2"/>
  <c r="F327" i="2"/>
  <c r="E327" i="2"/>
  <c r="G327" i="2" s="1"/>
  <c r="F311" i="2"/>
  <c r="G311" i="2" s="1"/>
  <c r="E311" i="2"/>
  <c r="F295" i="2"/>
  <c r="E295" i="2"/>
  <c r="G295" i="2" s="1"/>
  <c r="F279" i="2"/>
  <c r="E279" i="2"/>
  <c r="G279" i="2" s="1"/>
  <c r="G263" i="2"/>
  <c r="F263" i="2"/>
  <c r="E263" i="2"/>
  <c r="F247" i="2"/>
  <c r="E247" i="2"/>
  <c r="G247" i="2" s="1"/>
  <c r="F231" i="2"/>
  <c r="G231" i="2" s="1"/>
  <c r="E231" i="2"/>
  <c r="F215" i="2"/>
  <c r="G215" i="2" s="1"/>
  <c r="E215" i="2"/>
  <c r="F199" i="2"/>
  <c r="E199" i="2"/>
  <c r="G199" i="2" s="1"/>
  <c r="F183" i="2"/>
  <c r="G183" i="2" s="1"/>
  <c r="E183" i="2"/>
  <c r="F167" i="2"/>
  <c r="E167" i="2"/>
  <c r="G167" i="2" s="1"/>
  <c r="F151" i="2"/>
  <c r="E151" i="2"/>
  <c r="G151" i="2" s="1"/>
  <c r="F135" i="2"/>
  <c r="G135" i="2" s="1"/>
  <c r="E135" i="2"/>
  <c r="F119" i="2"/>
  <c r="E119" i="2"/>
  <c r="G119" i="2" s="1"/>
  <c r="F103" i="2"/>
  <c r="G103" i="2" s="1"/>
  <c r="E103" i="2"/>
  <c r="F87" i="2"/>
  <c r="E87" i="2"/>
  <c r="G87" i="2" s="1"/>
  <c r="F71" i="2"/>
  <c r="E71" i="2"/>
  <c r="G71" i="2" s="1"/>
  <c r="F55" i="2"/>
  <c r="E55" i="2"/>
  <c r="G55" i="2" s="1"/>
  <c r="G39" i="2"/>
  <c r="F39" i="2"/>
  <c r="E39" i="2"/>
  <c r="G23" i="2"/>
  <c r="F23" i="2"/>
  <c r="E23" i="2"/>
  <c r="G7" i="2"/>
  <c r="F7" i="2"/>
  <c r="E7" i="2"/>
  <c r="E2641" i="2"/>
  <c r="G2641" i="2" s="1"/>
  <c r="E2640" i="2"/>
  <c r="G2640" i="2" s="1"/>
  <c r="E2639" i="2"/>
  <c r="G2639" i="2" s="1"/>
  <c r="E2638" i="2"/>
  <c r="G2638" i="2" s="1"/>
  <c r="E2637" i="2"/>
  <c r="G2637" i="2" s="1"/>
  <c r="E2636" i="2"/>
  <c r="G2636" i="2" s="1"/>
  <c r="E2635" i="2"/>
  <c r="G2635" i="2" s="1"/>
  <c r="E2634" i="2"/>
  <c r="G2634" i="2" s="1"/>
  <c r="E2633" i="2"/>
  <c r="G2633" i="2" s="1"/>
  <c r="E2632" i="2"/>
  <c r="G2632" i="2" s="1"/>
  <c r="E2630" i="2"/>
  <c r="G2630" i="2" s="1"/>
  <c r="E2629" i="2"/>
  <c r="G2629" i="2" s="1"/>
  <c r="E2628" i="2"/>
  <c r="G2628" i="2" s="1"/>
  <c r="E2627" i="2"/>
  <c r="G2627" i="2" s="1"/>
  <c r="E2626" i="2"/>
  <c r="G2626" i="2" s="1"/>
  <c r="E2625" i="2"/>
  <c r="G2625" i="2" s="1"/>
  <c r="E2624" i="2"/>
  <c r="G2624" i="2" s="1"/>
  <c r="E2623" i="2"/>
  <c r="G2623" i="2" s="1"/>
  <c r="E2622" i="2"/>
  <c r="G2622" i="2" s="1"/>
  <c r="E2621" i="2"/>
  <c r="G2621" i="2" s="1"/>
  <c r="E2620" i="2"/>
  <c r="G2620" i="2" s="1"/>
  <c r="E2619" i="2"/>
  <c r="G2619" i="2" s="1"/>
  <c r="E2618" i="2"/>
  <c r="G2618" i="2" s="1"/>
  <c r="E2617" i="2"/>
  <c r="G2617" i="2" s="1"/>
  <c r="E2616" i="2"/>
  <c r="G2616" i="2" s="1"/>
  <c r="E2614" i="2"/>
  <c r="G2614" i="2" s="1"/>
  <c r="E2613" i="2"/>
  <c r="G2613" i="2" s="1"/>
  <c r="E2612" i="2"/>
  <c r="G2612" i="2" s="1"/>
  <c r="E2611" i="2"/>
  <c r="G2611" i="2" s="1"/>
  <c r="E2610" i="2"/>
  <c r="G2610" i="2" s="1"/>
  <c r="E2609" i="2"/>
  <c r="G2609" i="2" s="1"/>
  <c r="E2608" i="2"/>
  <c r="G2608" i="2" s="1"/>
  <c r="E2607" i="2"/>
  <c r="G2607" i="2" s="1"/>
  <c r="E2606" i="2"/>
  <c r="G2606" i="2" s="1"/>
  <c r="E2605" i="2"/>
  <c r="G2605" i="2" s="1"/>
  <c r="E2604" i="2"/>
  <c r="G2604" i="2" s="1"/>
  <c r="E2603" i="2"/>
  <c r="G2603" i="2" s="1"/>
  <c r="E2602" i="2"/>
  <c r="G2602" i="2" s="1"/>
  <c r="E2601" i="2"/>
  <c r="G2601" i="2" s="1"/>
  <c r="E2600" i="2"/>
  <c r="G2600" i="2" s="1"/>
  <c r="E2598" i="2"/>
  <c r="G2598" i="2" s="1"/>
  <c r="E2597" i="2"/>
  <c r="G2597" i="2" s="1"/>
  <c r="E2596" i="2"/>
  <c r="G2596" i="2" s="1"/>
  <c r="E2595" i="2"/>
  <c r="G2595" i="2" s="1"/>
  <c r="E2594" i="2"/>
  <c r="G2594" i="2" s="1"/>
  <c r="E2593" i="2"/>
  <c r="G2593" i="2" s="1"/>
  <c r="E2592" i="2"/>
  <c r="G2592" i="2" s="1"/>
  <c r="E2591" i="2"/>
  <c r="G2591" i="2" s="1"/>
  <c r="E2590" i="2"/>
  <c r="G2590" i="2" s="1"/>
  <c r="E2589" i="2"/>
  <c r="G2589" i="2" s="1"/>
  <c r="E2588" i="2"/>
  <c r="G2588" i="2" s="1"/>
  <c r="E2587" i="2"/>
  <c r="G2587" i="2" s="1"/>
  <c r="E2586" i="2"/>
  <c r="G2586" i="2" s="1"/>
  <c r="E2585" i="2"/>
  <c r="G2585" i="2" s="1"/>
  <c r="E2584" i="2"/>
  <c r="G2584" i="2" s="1"/>
  <c r="E2582" i="2"/>
  <c r="G2582" i="2" s="1"/>
  <c r="E2581" i="2"/>
  <c r="G2581" i="2" s="1"/>
  <c r="E2580" i="2"/>
  <c r="G2580" i="2" s="1"/>
  <c r="E2579" i="2"/>
  <c r="G2579" i="2" s="1"/>
  <c r="E2578" i="2"/>
  <c r="G2578" i="2" s="1"/>
  <c r="E2577" i="2"/>
  <c r="G2577" i="2" s="1"/>
  <c r="E2576" i="2"/>
  <c r="G2576" i="2" s="1"/>
  <c r="E2575" i="2"/>
  <c r="G2575" i="2" s="1"/>
  <c r="E2574" i="2"/>
  <c r="G2574" i="2" s="1"/>
  <c r="E2573" i="2"/>
  <c r="G2573" i="2" s="1"/>
  <c r="E2572" i="2"/>
  <c r="G2572" i="2" s="1"/>
  <c r="E2571" i="2"/>
  <c r="G2571" i="2" s="1"/>
  <c r="E2570" i="2"/>
  <c r="G2570" i="2" s="1"/>
  <c r="E2569" i="2"/>
  <c r="G2569" i="2" s="1"/>
  <c r="E2568" i="2"/>
  <c r="G2568" i="2" s="1"/>
  <c r="E2566" i="2"/>
  <c r="G2566" i="2" s="1"/>
  <c r="E2565" i="2"/>
  <c r="G2565" i="2" s="1"/>
  <c r="E2564" i="2"/>
  <c r="G2564" i="2" s="1"/>
  <c r="E2563" i="2"/>
  <c r="G2563" i="2" s="1"/>
  <c r="E2562" i="2"/>
  <c r="G2562" i="2" s="1"/>
  <c r="E2561" i="2"/>
  <c r="G2561" i="2" s="1"/>
  <c r="E2560" i="2"/>
  <c r="G2560" i="2" s="1"/>
  <c r="E2559" i="2"/>
  <c r="G2559" i="2" s="1"/>
  <c r="E2558" i="2"/>
  <c r="G2558" i="2" s="1"/>
  <c r="E2557" i="2"/>
  <c r="G2557" i="2" s="1"/>
  <c r="E2556" i="2"/>
  <c r="G2556" i="2" s="1"/>
  <c r="E2555" i="2"/>
  <c r="G2555" i="2" s="1"/>
  <c r="E2554" i="2"/>
  <c r="G2554" i="2" s="1"/>
  <c r="E2553" i="2"/>
  <c r="G2553" i="2" s="1"/>
  <c r="E2552" i="2"/>
  <c r="G2552" i="2" s="1"/>
  <c r="E2550" i="2"/>
  <c r="G2550" i="2" s="1"/>
  <c r="E2549" i="2"/>
  <c r="G2549" i="2" s="1"/>
  <c r="E2548" i="2"/>
  <c r="G2548" i="2" s="1"/>
  <c r="E2547" i="2"/>
  <c r="G2547" i="2" s="1"/>
  <c r="E2546" i="2"/>
  <c r="G2546" i="2" s="1"/>
  <c r="E2545" i="2"/>
  <c r="G2545" i="2" s="1"/>
  <c r="E2544" i="2"/>
  <c r="G2544" i="2" s="1"/>
  <c r="E2543" i="2"/>
  <c r="G2543" i="2" s="1"/>
  <c r="E2542" i="2"/>
  <c r="G2542" i="2" s="1"/>
  <c r="E2541" i="2"/>
  <c r="G2541" i="2" s="1"/>
  <c r="E2540" i="2"/>
  <c r="G2540" i="2" s="1"/>
  <c r="E2539" i="2"/>
  <c r="G2539" i="2" s="1"/>
  <c r="E2538" i="2"/>
  <c r="G2538" i="2" s="1"/>
  <c r="E2537" i="2"/>
  <c r="G2537" i="2" s="1"/>
  <c r="E2536" i="2"/>
  <c r="G2536" i="2" s="1"/>
  <c r="E2534" i="2"/>
  <c r="G2534" i="2" s="1"/>
  <c r="E2533" i="2"/>
  <c r="G2533" i="2" s="1"/>
  <c r="E2532" i="2"/>
  <c r="G2532" i="2" s="1"/>
  <c r="E2531" i="2"/>
  <c r="G2531" i="2" s="1"/>
  <c r="E2530" i="2"/>
  <c r="G2530" i="2" s="1"/>
  <c r="E2529" i="2"/>
  <c r="G2529" i="2" s="1"/>
  <c r="E2528" i="2"/>
  <c r="G2528" i="2" s="1"/>
  <c r="E2527" i="2"/>
  <c r="G2527" i="2" s="1"/>
  <c r="E2526" i="2"/>
  <c r="G2526" i="2" s="1"/>
  <c r="E2525" i="2"/>
  <c r="G2525" i="2" s="1"/>
  <c r="E2524" i="2"/>
  <c r="G2524" i="2" s="1"/>
  <c r="E2523" i="2"/>
  <c r="G2523" i="2" s="1"/>
  <c r="E2522" i="2"/>
  <c r="G2522" i="2" s="1"/>
  <c r="E2521" i="2"/>
  <c r="G2521" i="2" s="1"/>
  <c r="E2520" i="2"/>
  <c r="G2520" i="2" s="1"/>
  <c r="E2518" i="2"/>
  <c r="G2518" i="2" s="1"/>
  <c r="E2517" i="2"/>
  <c r="G2517" i="2" s="1"/>
  <c r="E2516" i="2"/>
  <c r="G2516" i="2" s="1"/>
  <c r="E2515" i="2"/>
  <c r="G2515" i="2" s="1"/>
  <c r="E2514" i="2"/>
  <c r="G2514" i="2" s="1"/>
  <c r="E2513" i="2"/>
  <c r="G2513" i="2" s="1"/>
  <c r="E2512" i="2"/>
  <c r="G2512" i="2" s="1"/>
  <c r="E2511" i="2"/>
  <c r="G2511" i="2" s="1"/>
  <c r="E2510" i="2"/>
  <c r="G2510" i="2" s="1"/>
  <c r="E2509" i="2"/>
  <c r="G2509" i="2" s="1"/>
  <c r="E2508" i="2"/>
  <c r="G2508" i="2" s="1"/>
  <c r="E2507" i="2"/>
  <c r="G2507" i="2" s="1"/>
  <c r="E2506" i="2"/>
  <c r="G2506" i="2" s="1"/>
  <c r="E2505" i="2"/>
  <c r="G2505" i="2" s="1"/>
  <c r="E2504" i="2"/>
  <c r="G2504" i="2" s="1"/>
  <c r="E2502" i="2"/>
  <c r="G2502" i="2" s="1"/>
  <c r="E2501" i="2"/>
  <c r="G2501" i="2" s="1"/>
  <c r="E2500" i="2"/>
  <c r="G2500" i="2" s="1"/>
  <c r="E2499" i="2"/>
  <c r="G2499" i="2" s="1"/>
  <c r="E2498" i="2"/>
  <c r="G2498" i="2" s="1"/>
  <c r="E2497" i="2"/>
  <c r="G2497" i="2" s="1"/>
  <c r="E2496" i="2"/>
  <c r="G2496" i="2" s="1"/>
  <c r="E2495" i="2"/>
  <c r="G2495" i="2" s="1"/>
  <c r="E2494" i="2"/>
  <c r="G2494" i="2" s="1"/>
  <c r="E2493" i="2"/>
  <c r="G2493" i="2" s="1"/>
  <c r="E2492" i="2"/>
  <c r="G2492" i="2" s="1"/>
  <c r="E2491" i="2"/>
  <c r="G2491" i="2" s="1"/>
  <c r="E2490" i="2"/>
  <c r="G2490" i="2" s="1"/>
  <c r="E2489" i="2"/>
  <c r="G2489" i="2" s="1"/>
  <c r="E2488" i="2"/>
  <c r="G2488" i="2" s="1"/>
  <c r="E2486" i="2"/>
  <c r="G2486" i="2" s="1"/>
  <c r="E2485" i="2"/>
  <c r="G2485" i="2" s="1"/>
  <c r="E2484" i="2"/>
  <c r="G2484" i="2" s="1"/>
  <c r="E2483" i="2"/>
  <c r="G2483" i="2" s="1"/>
  <c r="E2482" i="2"/>
  <c r="G2482" i="2" s="1"/>
  <c r="E2481" i="2"/>
  <c r="G2481" i="2" s="1"/>
  <c r="E2480" i="2"/>
  <c r="G2480" i="2" s="1"/>
  <c r="E2479" i="2"/>
  <c r="G2479" i="2" s="1"/>
  <c r="E2478" i="2"/>
  <c r="G2478" i="2" s="1"/>
  <c r="E2477" i="2"/>
  <c r="G2477" i="2" s="1"/>
  <c r="E2476" i="2"/>
  <c r="G2476" i="2" s="1"/>
  <c r="E2475" i="2"/>
  <c r="G2475" i="2" s="1"/>
  <c r="E2474" i="2"/>
  <c r="G2474" i="2" s="1"/>
  <c r="E2473" i="2"/>
  <c r="G2473" i="2" s="1"/>
  <c r="E2472" i="2"/>
  <c r="G2472" i="2" s="1"/>
  <c r="E2470" i="2"/>
  <c r="G2470" i="2" s="1"/>
  <c r="E2469" i="2"/>
  <c r="G2469" i="2" s="1"/>
  <c r="E2468" i="2"/>
  <c r="G2468" i="2" s="1"/>
  <c r="E2467" i="2"/>
  <c r="G2467" i="2" s="1"/>
  <c r="E2466" i="2"/>
  <c r="G2466" i="2" s="1"/>
  <c r="E2465" i="2"/>
  <c r="G2465" i="2" s="1"/>
  <c r="E2464" i="2"/>
  <c r="G2464" i="2" s="1"/>
  <c r="E2463" i="2"/>
  <c r="G2463" i="2" s="1"/>
  <c r="E2462" i="2"/>
  <c r="G2462" i="2" s="1"/>
  <c r="E2461" i="2"/>
  <c r="G2461" i="2" s="1"/>
  <c r="E2460" i="2"/>
  <c r="G2460" i="2" s="1"/>
  <c r="E2459" i="2"/>
  <c r="G2459" i="2" s="1"/>
  <c r="E2458" i="2"/>
  <c r="G2458" i="2" s="1"/>
  <c r="E2457" i="2"/>
  <c r="G2457" i="2" s="1"/>
  <c r="E2456" i="2"/>
  <c r="G2456" i="2" s="1"/>
  <c r="E2454" i="2"/>
  <c r="G2454" i="2" s="1"/>
  <c r="E2453" i="2"/>
  <c r="G2453" i="2" s="1"/>
  <c r="E2452" i="2"/>
  <c r="G2452" i="2" s="1"/>
  <c r="E2451" i="2"/>
  <c r="G2451" i="2" s="1"/>
  <c r="E2450" i="2"/>
  <c r="G2450" i="2" s="1"/>
  <c r="E2449" i="2"/>
  <c r="G2449" i="2" s="1"/>
  <c r="E2448" i="2"/>
  <c r="G2448" i="2" s="1"/>
  <c r="E2447" i="2"/>
  <c r="G2447" i="2" s="1"/>
  <c r="E2446" i="2"/>
  <c r="G2446" i="2" s="1"/>
  <c r="E2445" i="2"/>
  <c r="G2445" i="2" s="1"/>
  <c r="E2444" i="2"/>
  <c r="G2444" i="2" s="1"/>
  <c r="E2443" i="2"/>
  <c r="G2443" i="2" s="1"/>
  <c r="E2442" i="2"/>
  <c r="G2442" i="2" s="1"/>
  <c r="E2441" i="2"/>
  <c r="G2441" i="2" s="1"/>
  <c r="E2440" i="2"/>
  <c r="G2440" i="2" s="1"/>
  <c r="E2438" i="2"/>
  <c r="G2438" i="2" s="1"/>
  <c r="E2437" i="2"/>
  <c r="G2437" i="2" s="1"/>
  <c r="E2436" i="2"/>
  <c r="G2436" i="2" s="1"/>
  <c r="E2435" i="2"/>
  <c r="G2435" i="2" s="1"/>
  <c r="E2434" i="2"/>
  <c r="G2434" i="2" s="1"/>
  <c r="E2433" i="2"/>
  <c r="G2433" i="2" s="1"/>
  <c r="E2432" i="2"/>
  <c r="G2432" i="2" s="1"/>
  <c r="E2431" i="2"/>
  <c r="G2431" i="2" s="1"/>
  <c r="E2430" i="2"/>
  <c r="G2430" i="2" s="1"/>
  <c r="E2429" i="2"/>
  <c r="G2429" i="2" s="1"/>
  <c r="E2428" i="2"/>
  <c r="G2428" i="2" s="1"/>
  <c r="E2427" i="2"/>
  <c r="G2427" i="2" s="1"/>
  <c r="E2426" i="2"/>
  <c r="G2426" i="2" s="1"/>
  <c r="E2425" i="2"/>
  <c r="G2425" i="2" s="1"/>
  <c r="E2424" i="2"/>
  <c r="G2424" i="2" s="1"/>
  <c r="E2422" i="2"/>
  <c r="G2422" i="2" s="1"/>
  <c r="E2421" i="2"/>
  <c r="G2421" i="2" s="1"/>
  <c r="E2420" i="2"/>
  <c r="G2420" i="2" s="1"/>
  <c r="E2419" i="2"/>
  <c r="G2419" i="2" s="1"/>
  <c r="E2418" i="2"/>
  <c r="G2418" i="2" s="1"/>
  <c r="E2417" i="2"/>
  <c r="G2417" i="2" s="1"/>
  <c r="E2416" i="2"/>
  <c r="G2416" i="2" s="1"/>
  <c r="E2415" i="2"/>
  <c r="G2415" i="2" s="1"/>
  <c r="E2414" i="2"/>
  <c r="G2414" i="2" s="1"/>
  <c r="E2413" i="2"/>
  <c r="G2413" i="2" s="1"/>
  <c r="E2412" i="2"/>
  <c r="G2412" i="2" s="1"/>
  <c r="E2411" i="2"/>
  <c r="G2411" i="2" s="1"/>
  <c r="E2410" i="2"/>
  <c r="G2410" i="2" s="1"/>
  <c r="E2409" i="2"/>
  <c r="G2409" i="2" s="1"/>
  <c r="E2408" i="2"/>
  <c r="G2408" i="2" s="1"/>
  <c r="E2406" i="2"/>
  <c r="G2406" i="2" s="1"/>
  <c r="E2405" i="2"/>
  <c r="G2405" i="2" s="1"/>
  <c r="E2404" i="2"/>
  <c r="G2404" i="2" s="1"/>
  <c r="E2403" i="2"/>
  <c r="G2403" i="2" s="1"/>
  <c r="E2402" i="2"/>
  <c r="G2402" i="2" s="1"/>
  <c r="E2401" i="2"/>
  <c r="G2401" i="2" s="1"/>
  <c r="E2400" i="2"/>
  <c r="G2400" i="2" s="1"/>
  <c r="E2399" i="2"/>
  <c r="G2399" i="2" s="1"/>
  <c r="E2398" i="2"/>
  <c r="G2398" i="2" s="1"/>
  <c r="E2397" i="2"/>
  <c r="G2397" i="2" s="1"/>
  <c r="E2396" i="2"/>
  <c r="G2396" i="2" s="1"/>
  <c r="E2395" i="2"/>
  <c r="G2395" i="2" s="1"/>
  <c r="E2394" i="2"/>
  <c r="G2394" i="2" s="1"/>
  <c r="E2393" i="2"/>
  <c r="G2393" i="2" s="1"/>
  <c r="E2392" i="2"/>
  <c r="G2392" i="2" s="1"/>
  <c r="E2390" i="2"/>
  <c r="G2390" i="2" s="1"/>
  <c r="E2389" i="2"/>
  <c r="G2389" i="2" s="1"/>
  <c r="E2388" i="2"/>
  <c r="G2388" i="2" s="1"/>
  <c r="E2387" i="2"/>
  <c r="G2387" i="2" s="1"/>
  <c r="E2386" i="2"/>
  <c r="G2386" i="2" s="1"/>
  <c r="E2385" i="2"/>
  <c r="G2385" i="2" s="1"/>
  <c r="E2384" i="2"/>
  <c r="G2384" i="2" s="1"/>
  <c r="E2383" i="2"/>
  <c r="G2383" i="2" s="1"/>
  <c r="E2382" i="2"/>
  <c r="G2382" i="2" s="1"/>
  <c r="E2381" i="2"/>
  <c r="G2381" i="2" s="1"/>
  <c r="E2380" i="2"/>
  <c r="G2380" i="2" s="1"/>
  <c r="E2379" i="2"/>
  <c r="G2379" i="2" s="1"/>
  <c r="E2378" i="2"/>
  <c r="G2378" i="2" s="1"/>
  <c r="E2377" i="2"/>
  <c r="G2377" i="2" s="1"/>
  <c r="E2376" i="2"/>
  <c r="G2376" i="2" s="1"/>
  <c r="E2374" i="2"/>
  <c r="G2374" i="2" s="1"/>
  <c r="E2373" i="2"/>
  <c r="G2373" i="2" s="1"/>
  <c r="E2372" i="2"/>
  <c r="G2372" i="2" s="1"/>
  <c r="E2371" i="2"/>
  <c r="G2371" i="2" s="1"/>
  <c r="E2370" i="2"/>
  <c r="G2370" i="2" s="1"/>
  <c r="E2369" i="2"/>
  <c r="G2369" i="2" s="1"/>
  <c r="E2368" i="2"/>
  <c r="G2368" i="2" s="1"/>
  <c r="E2367" i="2"/>
  <c r="G2367" i="2" s="1"/>
  <c r="E2366" i="2"/>
  <c r="G2366" i="2" s="1"/>
  <c r="E2365" i="2"/>
  <c r="G2365" i="2" s="1"/>
  <c r="E2364" i="2"/>
  <c r="G2364" i="2" s="1"/>
  <c r="E2363" i="2"/>
  <c r="G2363" i="2" s="1"/>
  <c r="E2362" i="2"/>
  <c r="G2362" i="2" s="1"/>
  <c r="E2361" i="2"/>
  <c r="G2361" i="2" s="1"/>
  <c r="E2360" i="2"/>
  <c r="G2360" i="2" s="1"/>
  <c r="E2358" i="2"/>
  <c r="G2358" i="2" s="1"/>
  <c r="E2357" i="2"/>
  <c r="G2357" i="2" s="1"/>
  <c r="E2356" i="2"/>
  <c r="G2356" i="2" s="1"/>
  <c r="E2355" i="2"/>
  <c r="G2355" i="2" s="1"/>
  <c r="E2354" i="2"/>
  <c r="G2354" i="2" s="1"/>
  <c r="E2353" i="2"/>
  <c r="G2353" i="2" s="1"/>
  <c r="E2352" i="2"/>
  <c r="G2352" i="2" s="1"/>
  <c r="E2351" i="2"/>
  <c r="G2351" i="2" s="1"/>
  <c r="E2350" i="2"/>
  <c r="G2350" i="2" s="1"/>
  <c r="E2349" i="2"/>
  <c r="G2349" i="2" s="1"/>
  <c r="E2348" i="2"/>
  <c r="G2348" i="2" s="1"/>
  <c r="E2347" i="2"/>
  <c r="G2347" i="2" s="1"/>
  <c r="E2346" i="2"/>
  <c r="G2346" i="2" s="1"/>
  <c r="E2345" i="2"/>
  <c r="G2345" i="2" s="1"/>
  <c r="E2344" i="2"/>
  <c r="G2344" i="2" s="1"/>
  <c r="E2342" i="2"/>
  <c r="G2342" i="2" s="1"/>
  <c r="E2341" i="2"/>
  <c r="G2341" i="2" s="1"/>
  <c r="E2340" i="2"/>
  <c r="G2340" i="2" s="1"/>
  <c r="E2339" i="2"/>
  <c r="G2339" i="2" s="1"/>
  <c r="E2338" i="2"/>
  <c r="G2338" i="2" s="1"/>
  <c r="E2337" i="2"/>
  <c r="G2337" i="2" s="1"/>
  <c r="E2336" i="2"/>
  <c r="G2336" i="2" s="1"/>
  <c r="E2335" i="2"/>
  <c r="G2335" i="2" s="1"/>
  <c r="E2334" i="2"/>
  <c r="G2334" i="2" s="1"/>
  <c r="E2333" i="2"/>
  <c r="G2333" i="2" s="1"/>
  <c r="E2332" i="2"/>
  <c r="G2332" i="2" s="1"/>
  <c r="E2331" i="2"/>
  <c r="G2331" i="2" s="1"/>
  <c r="E2330" i="2"/>
  <c r="G2330" i="2" s="1"/>
  <c r="E2329" i="2"/>
  <c r="G2329" i="2" s="1"/>
  <c r="E2328" i="2"/>
  <c r="G2328" i="2" s="1"/>
  <c r="E2326" i="2"/>
  <c r="G2326" i="2" s="1"/>
  <c r="E2325" i="2"/>
  <c r="G2325" i="2" s="1"/>
  <c r="E2324" i="2"/>
  <c r="G2324" i="2" s="1"/>
  <c r="E2323" i="2"/>
  <c r="G2323" i="2" s="1"/>
  <c r="E2322" i="2"/>
  <c r="G2322" i="2" s="1"/>
  <c r="E2321" i="2"/>
  <c r="G2321" i="2" s="1"/>
  <c r="E2320" i="2"/>
  <c r="G2320" i="2" s="1"/>
  <c r="E2319" i="2"/>
  <c r="G2319" i="2" s="1"/>
  <c r="E2318" i="2"/>
  <c r="G2318" i="2" s="1"/>
  <c r="E2317" i="2"/>
  <c r="G2317" i="2" s="1"/>
  <c r="E2316" i="2"/>
  <c r="G2316" i="2" s="1"/>
  <c r="E2315" i="2"/>
  <c r="G2315" i="2" s="1"/>
  <c r="E2314" i="2"/>
  <c r="G2314" i="2" s="1"/>
  <c r="E2313" i="2"/>
  <c r="G2313" i="2" s="1"/>
  <c r="E2312" i="2"/>
  <c r="G2312" i="2" s="1"/>
  <c r="E2310" i="2"/>
  <c r="G2310" i="2" s="1"/>
  <c r="E2309" i="2"/>
  <c r="G2309" i="2" s="1"/>
  <c r="E2308" i="2"/>
  <c r="G2308" i="2" s="1"/>
  <c r="E2307" i="2"/>
  <c r="G2307" i="2" s="1"/>
  <c r="E2306" i="2"/>
  <c r="G2306" i="2" s="1"/>
  <c r="G2689" i="2"/>
  <c r="G2688" i="2"/>
  <c r="G2687" i="2"/>
  <c r="G2686" i="2"/>
  <c r="G2685" i="2"/>
  <c r="G2684" i="2"/>
  <c r="G2683" i="2"/>
  <c r="G2682" i="2"/>
  <c r="G2681" i="2"/>
  <c r="G2680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6" i="2"/>
  <c r="G2645" i="2"/>
  <c r="G2644" i="2"/>
  <c r="G2643" i="2"/>
  <c r="G3" i="2"/>
  <c r="G4" i="2"/>
  <c r="G5" i="2"/>
  <c r="G6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6" i="2"/>
  <c r="G2297" i="2"/>
  <c r="G2298" i="2"/>
  <c r="G2299" i="2"/>
  <c r="G2300" i="2"/>
  <c r="G2301" i="2"/>
  <c r="G2302" i="2"/>
  <c r="G2303" i="2"/>
  <c r="G2304" i="2"/>
  <c r="G2305" i="2"/>
  <c r="G2" i="2"/>
  <c r="G562" i="1"/>
  <c r="G577" i="1" s="1"/>
  <c r="G592" i="1" s="1"/>
  <c r="G607" i="1" s="1"/>
  <c r="G622" i="1" s="1"/>
  <c r="G637" i="1" s="1"/>
  <c r="G652" i="1" s="1"/>
  <c r="G667" i="1" s="1"/>
  <c r="G682" i="1" s="1"/>
  <c r="G697" i="1" s="1"/>
  <c r="G712" i="1" s="1"/>
  <c r="G727" i="1" s="1"/>
  <c r="G742" i="1" s="1"/>
  <c r="G757" i="1" s="1"/>
  <c r="G772" i="1" s="1"/>
  <c r="G787" i="1" s="1"/>
  <c r="G802" i="1" s="1"/>
  <c r="G817" i="1" s="1"/>
  <c r="G832" i="1" s="1"/>
  <c r="G847" i="1" s="1"/>
  <c r="G862" i="1" s="1"/>
  <c r="G877" i="1" s="1"/>
  <c r="G892" i="1" s="1"/>
  <c r="G907" i="1" s="1"/>
  <c r="G922" i="1" s="1"/>
  <c r="G937" i="1" s="1"/>
  <c r="G952" i="1" s="1"/>
  <c r="G967" i="1" s="1"/>
  <c r="G982" i="1" s="1"/>
  <c r="G997" i="1" s="1"/>
  <c r="G1012" i="1" s="1"/>
  <c r="G1027" i="1" s="1"/>
  <c r="G1042" i="1" s="1"/>
  <c r="G1057" i="1" s="1"/>
  <c r="G1072" i="1" s="1"/>
  <c r="G1087" i="1" s="1"/>
  <c r="G1102" i="1" s="1"/>
  <c r="G1117" i="1" s="1"/>
  <c r="G1132" i="1" s="1"/>
  <c r="G1147" i="1" s="1"/>
  <c r="G1162" i="1" s="1"/>
  <c r="G1177" i="1" s="1"/>
  <c r="G1192" i="1" s="1"/>
  <c r="G1207" i="1" s="1"/>
  <c r="G1222" i="1" s="1"/>
  <c r="G1237" i="1" s="1"/>
  <c r="G1252" i="1" s="1"/>
  <c r="G1267" i="1" s="1"/>
  <c r="G1282" i="1" s="1"/>
  <c r="G1297" i="1" s="1"/>
  <c r="G1312" i="1" s="1"/>
  <c r="G1327" i="1" s="1"/>
  <c r="G1342" i="1" s="1"/>
  <c r="G1357" i="1" s="1"/>
  <c r="G1372" i="1" s="1"/>
  <c r="G1387" i="1" s="1"/>
  <c r="G1402" i="1" s="1"/>
  <c r="G1417" i="1" s="1"/>
  <c r="G1432" i="1" s="1"/>
  <c r="G1447" i="1" s="1"/>
  <c r="G1462" i="1" s="1"/>
  <c r="G1477" i="1" s="1"/>
  <c r="G1492" i="1" s="1"/>
  <c r="G1507" i="1" s="1"/>
  <c r="G1522" i="1" s="1"/>
  <c r="G1537" i="1" s="1"/>
  <c r="G1552" i="1" s="1"/>
  <c r="G1567" i="1" s="1"/>
  <c r="G1582" i="1" s="1"/>
  <c r="G1597" i="1" s="1"/>
  <c r="G1612" i="1" s="1"/>
  <c r="G1627" i="1" s="1"/>
  <c r="G1642" i="1" s="1"/>
  <c r="G1657" i="1" s="1"/>
  <c r="G1672" i="1" s="1"/>
  <c r="G1687" i="1" s="1"/>
  <c r="G1702" i="1" s="1"/>
  <c r="G1717" i="1" s="1"/>
  <c r="G1732" i="1" s="1"/>
  <c r="G1747" i="1" s="1"/>
  <c r="G1762" i="1" s="1"/>
  <c r="G1777" i="1" s="1"/>
  <c r="G1792" i="1" s="1"/>
  <c r="G1807" i="1" s="1"/>
  <c r="G1822" i="1" s="1"/>
  <c r="G1837" i="1" s="1"/>
  <c r="G1852" i="1" s="1"/>
  <c r="G1867" i="1" s="1"/>
  <c r="G1882" i="1" s="1"/>
  <c r="G1897" i="1" s="1"/>
  <c r="G1912" i="1" s="1"/>
  <c r="G1927" i="1" s="1"/>
  <c r="G1942" i="1" s="1"/>
  <c r="G1957" i="1" s="1"/>
  <c r="G1972" i="1" s="1"/>
  <c r="G1987" i="1" s="1"/>
  <c r="G2002" i="1" s="1"/>
  <c r="G2017" i="1" s="1"/>
  <c r="G2032" i="1" s="1"/>
  <c r="G2047" i="1" s="1"/>
  <c r="G2062" i="1" s="1"/>
  <c r="G2077" i="1" s="1"/>
  <c r="G2092" i="1" s="1"/>
  <c r="G2107" i="1" s="1"/>
  <c r="G2122" i="1" s="1"/>
  <c r="G2137" i="1" s="1"/>
  <c r="G2152" i="1" s="1"/>
  <c r="G561" i="1"/>
  <c r="G576" i="1" s="1"/>
  <c r="G591" i="1" s="1"/>
  <c r="G606" i="1" s="1"/>
  <c r="G621" i="1" s="1"/>
  <c r="G636" i="1" s="1"/>
  <c r="G651" i="1" s="1"/>
  <c r="G666" i="1" s="1"/>
  <c r="G681" i="1" s="1"/>
  <c r="G696" i="1" s="1"/>
  <c r="G711" i="1" s="1"/>
  <c r="G726" i="1" s="1"/>
  <c r="G741" i="1" s="1"/>
  <c r="G756" i="1" s="1"/>
  <c r="G771" i="1" s="1"/>
  <c r="G786" i="1" s="1"/>
  <c r="G801" i="1" s="1"/>
  <c r="G816" i="1" s="1"/>
  <c r="G831" i="1" s="1"/>
  <c r="G846" i="1" s="1"/>
  <c r="G861" i="1" s="1"/>
  <c r="G876" i="1" s="1"/>
  <c r="G891" i="1" s="1"/>
  <c r="G906" i="1" s="1"/>
  <c r="G921" i="1" s="1"/>
  <c r="G936" i="1" s="1"/>
  <c r="G951" i="1" s="1"/>
  <c r="G966" i="1" s="1"/>
  <c r="G981" i="1" s="1"/>
  <c r="G996" i="1" s="1"/>
  <c r="G1011" i="1" s="1"/>
  <c r="G1026" i="1" s="1"/>
  <c r="G1041" i="1" s="1"/>
  <c r="G1056" i="1" s="1"/>
  <c r="G1071" i="1" s="1"/>
  <c r="G1086" i="1" s="1"/>
  <c r="G1101" i="1" s="1"/>
  <c r="G1116" i="1" s="1"/>
  <c r="G1131" i="1" s="1"/>
  <c r="G1146" i="1" s="1"/>
  <c r="G1161" i="1" s="1"/>
  <c r="G1176" i="1" s="1"/>
  <c r="G1191" i="1" s="1"/>
  <c r="G1206" i="1" s="1"/>
  <c r="G1221" i="1" s="1"/>
  <c r="G1236" i="1" s="1"/>
  <c r="G1251" i="1" s="1"/>
  <c r="G1266" i="1" s="1"/>
  <c r="G1281" i="1" s="1"/>
  <c r="G1296" i="1" s="1"/>
  <c r="G1311" i="1" s="1"/>
  <c r="G1326" i="1" s="1"/>
  <c r="G1341" i="1" s="1"/>
  <c r="G1356" i="1" s="1"/>
  <c r="G1371" i="1" s="1"/>
  <c r="G1386" i="1" s="1"/>
  <c r="G1401" i="1" s="1"/>
  <c r="G1416" i="1" s="1"/>
  <c r="G1431" i="1" s="1"/>
  <c r="G1446" i="1" s="1"/>
  <c r="G1461" i="1" s="1"/>
  <c r="G1476" i="1" s="1"/>
  <c r="G1491" i="1" s="1"/>
  <c r="G1506" i="1" s="1"/>
  <c r="G1521" i="1" s="1"/>
  <c r="G1536" i="1" s="1"/>
  <c r="G1551" i="1" s="1"/>
  <c r="G1566" i="1" s="1"/>
  <c r="G1581" i="1" s="1"/>
  <c r="G1596" i="1" s="1"/>
  <c r="G1611" i="1" s="1"/>
  <c r="G1626" i="1" s="1"/>
  <c r="G1641" i="1" s="1"/>
  <c r="G1656" i="1" s="1"/>
  <c r="G1671" i="1" s="1"/>
  <c r="G1686" i="1" s="1"/>
  <c r="G1701" i="1" s="1"/>
  <c r="G1716" i="1" s="1"/>
  <c r="G1731" i="1" s="1"/>
  <c r="G1746" i="1" s="1"/>
  <c r="G1761" i="1" s="1"/>
  <c r="G1776" i="1" s="1"/>
  <c r="G1791" i="1" s="1"/>
  <c r="G1806" i="1" s="1"/>
  <c r="G1821" i="1" s="1"/>
  <c r="G1836" i="1" s="1"/>
  <c r="G1851" i="1" s="1"/>
  <c r="G1866" i="1" s="1"/>
  <c r="G1881" i="1" s="1"/>
  <c r="G1896" i="1" s="1"/>
  <c r="G1911" i="1" s="1"/>
  <c r="G1926" i="1" s="1"/>
  <c r="G1941" i="1" s="1"/>
  <c r="G1956" i="1" s="1"/>
  <c r="G1971" i="1" s="1"/>
  <c r="G1986" i="1" s="1"/>
  <c r="G2001" i="1" s="1"/>
  <c r="G2016" i="1" s="1"/>
  <c r="G2031" i="1" s="1"/>
  <c r="G2046" i="1" s="1"/>
  <c r="G2061" i="1" s="1"/>
  <c r="G2076" i="1" s="1"/>
  <c r="G2091" i="1" s="1"/>
  <c r="G2106" i="1" s="1"/>
  <c r="G2121" i="1" s="1"/>
  <c r="G2136" i="1" s="1"/>
  <c r="G2151" i="1" s="1"/>
  <c r="G560" i="1"/>
  <c r="G575" i="1" s="1"/>
  <c r="G590" i="1" s="1"/>
  <c r="G605" i="1" s="1"/>
  <c r="G620" i="1" s="1"/>
  <c r="G635" i="1" s="1"/>
  <c r="G650" i="1" s="1"/>
  <c r="G665" i="1" s="1"/>
  <c r="G680" i="1" s="1"/>
  <c r="G695" i="1" s="1"/>
  <c r="G710" i="1" s="1"/>
  <c r="G725" i="1" s="1"/>
  <c r="G740" i="1" s="1"/>
  <c r="G755" i="1" s="1"/>
  <c r="G770" i="1" s="1"/>
  <c r="G785" i="1" s="1"/>
  <c r="G800" i="1" s="1"/>
  <c r="G815" i="1" s="1"/>
  <c r="G830" i="1" s="1"/>
  <c r="G845" i="1" s="1"/>
  <c r="G860" i="1" s="1"/>
  <c r="G875" i="1" s="1"/>
  <c r="G890" i="1" s="1"/>
  <c r="G905" i="1" s="1"/>
  <c r="G920" i="1" s="1"/>
  <c r="G935" i="1" s="1"/>
  <c r="G950" i="1" s="1"/>
  <c r="G965" i="1" s="1"/>
  <c r="G980" i="1" s="1"/>
  <c r="G995" i="1" s="1"/>
  <c r="G1010" i="1" s="1"/>
  <c r="G1025" i="1" s="1"/>
  <c r="G1040" i="1" s="1"/>
  <c r="G1055" i="1" s="1"/>
  <c r="G1070" i="1" s="1"/>
  <c r="G1085" i="1" s="1"/>
  <c r="G1100" i="1" s="1"/>
  <c r="G1115" i="1" s="1"/>
  <c r="G1130" i="1" s="1"/>
  <c r="G1145" i="1" s="1"/>
  <c r="G1160" i="1" s="1"/>
  <c r="G1175" i="1" s="1"/>
  <c r="G1190" i="1" s="1"/>
  <c r="G1205" i="1" s="1"/>
  <c r="G1220" i="1" s="1"/>
  <c r="G1235" i="1" s="1"/>
  <c r="G1250" i="1" s="1"/>
  <c r="G1265" i="1" s="1"/>
  <c r="G1280" i="1" s="1"/>
  <c r="G1295" i="1" s="1"/>
  <c r="G1310" i="1" s="1"/>
  <c r="G1325" i="1" s="1"/>
  <c r="G1340" i="1" s="1"/>
  <c r="G1355" i="1" s="1"/>
  <c r="G1370" i="1" s="1"/>
  <c r="G1385" i="1" s="1"/>
  <c r="G1400" i="1" s="1"/>
  <c r="G1415" i="1" s="1"/>
  <c r="G1430" i="1" s="1"/>
  <c r="G1445" i="1" s="1"/>
  <c r="G1460" i="1" s="1"/>
  <c r="G1475" i="1" s="1"/>
  <c r="G1490" i="1" s="1"/>
  <c r="G1505" i="1" s="1"/>
  <c r="G1520" i="1" s="1"/>
  <c r="G1535" i="1" s="1"/>
  <c r="G1550" i="1" s="1"/>
  <c r="G1565" i="1" s="1"/>
  <c r="G1580" i="1" s="1"/>
  <c r="G1595" i="1" s="1"/>
  <c r="G1610" i="1" s="1"/>
  <c r="G1625" i="1" s="1"/>
  <c r="G1640" i="1" s="1"/>
  <c r="G1655" i="1" s="1"/>
  <c r="G1670" i="1" s="1"/>
  <c r="G1685" i="1" s="1"/>
  <c r="G1700" i="1" s="1"/>
  <c r="G1715" i="1" s="1"/>
  <c r="G1730" i="1" s="1"/>
  <c r="G1745" i="1" s="1"/>
  <c r="G1760" i="1" s="1"/>
  <c r="G1775" i="1" s="1"/>
  <c r="G1790" i="1" s="1"/>
  <c r="G1805" i="1" s="1"/>
  <c r="G1820" i="1" s="1"/>
  <c r="G1835" i="1" s="1"/>
  <c r="G1850" i="1" s="1"/>
  <c r="G1865" i="1" s="1"/>
  <c r="G1880" i="1" s="1"/>
  <c r="G1895" i="1" s="1"/>
  <c r="G1910" i="1" s="1"/>
  <c r="G1925" i="1" s="1"/>
  <c r="G1940" i="1" s="1"/>
  <c r="G1955" i="1" s="1"/>
  <c r="G1970" i="1" s="1"/>
  <c r="G1985" i="1" s="1"/>
  <c r="G2000" i="1" s="1"/>
  <c r="G2015" i="1" s="1"/>
  <c r="G2030" i="1" s="1"/>
  <c r="G2045" i="1" s="1"/>
  <c r="G2060" i="1" s="1"/>
  <c r="G2075" i="1" s="1"/>
  <c r="G2090" i="1" s="1"/>
  <c r="G2105" i="1" s="1"/>
  <c r="G2120" i="1" s="1"/>
  <c r="G2135" i="1" s="1"/>
  <c r="G2150" i="1" s="1"/>
  <c r="G543" i="1"/>
  <c r="G558" i="1" s="1"/>
  <c r="G573" i="1" s="1"/>
  <c r="G588" i="1" s="1"/>
  <c r="G603" i="1" s="1"/>
  <c r="G618" i="1" s="1"/>
  <c r="G633" i="1" s="1"/>
  <c r="G648" i="1" s="1"/>
  <c r="G663" i="1" s="1"/>
  <c r="G678" i="1" s="1"/>
  <c r="G693" i="1" s="1"/>
  <c r="G708" i="1" s="1"/>
  <c r="G723" i="1" s="1"/>
  <c r="G738" i="1" s="1"/>
  <c r="G753" i="1" s="1"/>
  <c r="G768" i="1" s="1"/>
  <c r="G783" i="1" s="1"/>
  <c r="G798" i="1" s="1"/>
  <c r="G813" i="1" s="1"/>
  <c r="G828" i="1" s="1"/>
  <c r="G843" i="1" s="1"/>
  <c r="G858" i="1" s="1"/>
  <c r="G873" i="1" s="1"/>
  <c r="G888" i="1" s="1"/>
  <c r="G903" i="1" s="1"/>
  <c r="G918" i="1" s="1"/>
  <c r="G933" i="1" s="1"/>
  <c r="G948" i="1" s="1"/>
  <c r="G963" i="1" s="1"/>
  <c r="G978" i="1" s="1"/>
  <c r="G993" i="1" s="1"/>
  <c r="G1008" i="1" s="1"/>
  <c r="G1023" i="1" s="1"/>
  <c r="G1038" i="1" s="1"/>
  <c r="G1053" i="1" s="1"/>
  <c r="G1068" i="1" s="1"/>
  <c r="G1083" i="1" s="1"/>
  <c r="G1098" i="1" s="1"/>
  <c r="G1113" i="1" s="1"/>
  <c r="G1128" i="1" s="1"/>
  <c r="G1143" i="1" s="1"/>
  <c r="G1158" i="1" s="1"/>
  <c r="G1173" i="1" s="1"/>
  <c r="G1188" i="1" s="1"/>
  <c r="G1203" i="1" s="1"/>
  <c r="G1218" i="1" s="1"/>
  <c r="G1233" i="1" s="1"/>
  <c r="G1248" i="1" s="1"/>
  <c r="G1263" i="1" s="1"/>
  <c r="G1278" i="1" s="1"/>
  <c r="G1293" i="1" s="1"/>
  <c r="G1308" i="1" s="1"/>
  <c r="G1323" i="1" s="1"/>
  <c r="G1338" i="1" s="1"/>
  <c r="G1353" i="1" s="1"/>
  <c r="G1368" i="1" s="1"/>
  <c r="G1383" i="1" s="1"/>
  <c r="G1398" i="1" s="1"/>
  <c r="G1413" i="1" s="1"/>
  <c r="G1428" i="1" s="1"/>
  <c r="G1443" i="1" s="1"/>
  <c r="G1458" i="1" s="1"/>
  <c r="G1473" i="1" s="1"/>
  <c r="G1488" i="1" s="1"/>
  <c r="G1503" i="1" s="1"/>
  <c r="G1518" i="1" s="1"/>
  <c r="G1533" i="1" s="1"/>
  <c r="G1548" i="1" s="1"/>
  <c r="G1563" i="1" s="1"/>
  <c r="G1578" i="1" s="1"/>
  <c r="G1593" i="1" s="1"/>
  <c r="G1608" i="1" s="1"/>
  <c r="G1623" i="1" s="1"/>
  <c r="G1638" i="1" s="1"/>
  <c r="G1653" i="1" s="1"/>
  <c r="G1668" i="1" s="1"/>
  <c r="G1683" i="1" s="1"/>
  <c r="G1698" i="1" s="1"/>
  <c r="G1713" i="1" s="1"/>
  <c r="G1728" i="1" s="1"/>
  <c r="G1743" i="1" s="1"/>
  <c r="G1758" i="1" s="1"/>
  <c r="G1773" i="1" s="1"/>
  <c r="G1788" i="1" s="1"/>
  <c r="G1803" i="1" s="1"/>
  <c r="G1818" i="1" s="1"/>
  <c r="G1833" i="1" s="1"/>
  <c r="G1848" i="1" s="1"/>
  <c r="G1863" i="1" s="1"/>
  <c r="G1878" i="1" s="1"/>
  <c r="G1893" i="1" s="1"/>
  <c r="G1908" i="1" s="1"/>
  <c r="G1923" i="1" s="1"/>
  <c r="G1938" i="1" s="1"/>
  <c r="G1953" i="1" s="1"/>
  <c r="G1968" i="1" s="1"/>
  <c r="G1983" i="1" s="1"/>
  <c r="G1998" i="1" s="1"/>
  <c r="G2013" i="1" s="1"/>
  <c r="G2028" i="1" s="1"/>
  <c r="G2043" i="1" s="1"/>
  <c r="G2058" i="1" s="1"/>
  <c r="G2073" i="1" s="1"/>
  <c r="G2088" i="1" s="1"/>
  <c r="G2103" i="1" s="1"/>
  <c r="G2118" i="1" s="1"/>
  <c r="G2133" i="1" s="1"/>
  <c r="G2148" i="1" s="1"/>
  <c r="G544" i="1"/>
  <c r="G559" i="1" s="1"/>
  <c r="G574" i="1" s="1"/>
  <c r="G589" i="1" s="1"/>
  <c r="G604" i="1" s="1"/>
  <c r="G619" i="1" s="1"/>
  <c r="G634" i="1" s="1"/>
  <c r="G649" i="1" s="1"/>
  <c r="G664" i="1" s="1"/>
  <c r="G679" i="1" s="1"/>
  <c r="G694" i="1" s="1"/>
  <c r="G709" i="1" s="1"/>
  <c r="G724" i="1" s="1"/>
  <c r="G739" i="1" s="1"/>
  <c r="G754" i="1" s="1"/>
  <c r="G769" i="1" s="1"/>
  <c r="G784" i="1" s="1"/>
  <c r="G799" i="1" s="1"/>
  <c r="G814" i="1" s="1"/>
  <c r="G829" i="1" s="1"/>
  <c r="G844" i="1" s="1"/>
  <c r="G859" i="1" s="1"/>
  <c r="G874" i="1" s="1"/>
  <c r="G889" i="1" s="1"/>
  <c r="G904" i="1" s="1"/>
  <c r="G919" i="1" s="1"/>
  <c r="G934" i="1" s="1"/>
  <c r="G949" i="1" s="1"/>
  <c r="G964" i="1" s="1"/>
  <c r="G979" i="1" s="1"/>
  <c r="G994" i="1" s="1"/>
  <c r="G1009" i="1" s="1"/>
  <c r="G1024" i="1" s="1"/>
  <c r="G1039" i="1" s="1"/>
  <c r="G1054" i="1" s="1"/>
  <c r="G1069" i="1" s="1"/>
  <c r="G1084" i="1" s="1"/>
  <c r="G1099" i="1" s="1"/>
  <c r="G1114" i="1" s="1"/>
  <c r="G1129" i="1" s="1"/>
  <c r="G1144" i="1" s="1"/>
  <c r="G1159" i="1" s="1"/>
  <c r="G1174" i="1" s="1"/>
  <c r="G1189" i="1" s="1"/>
  <c r="G1204" i="1" s="1"/>
  <c r="G1219" i="1" s="1"/>
  <c r="G1234" i="1" s="1"/>
  <c r="G1249" i="1" s="1"/>
  <c r="G1264" i="1" s="1"/>
  <c r="G1279" i="1" s="1"/>
  <c r="G1294" i="1" s="1"/>
  <c r="G1309" i="1" s="1"/>
  <c r="G1324" i="1" s="1"/>
  <c r="G1339" i="1" s="1"/>
  <c r="G1354" i="1" s="1"/>
  <c r="G1369" i="1" s="1"/>
  <c r="G1384" i="1" s="1"/>
  <c r="G1399" i="1" s="1"/>
  <c r="G1414" i="1" s="1"/>
  <c r="G1429" i="1" s="1"/>
  <c r="G1444" i="1" s="1"/>
  <c r="G1459" i="1" s="1"/>
  <c r="G1474" i="1" s="1"/>
  <c r="G1489" i="1" s="1"/>
  <c r="G1504" i="1" s="1"/>
  <c r="G1519" i="1" s="1"/>
  <c r="G1534" i="1" s="1"/>
  <c r="G1549" i="1" s="1"/>
  <c r="G1564" i="1" s="1"/>
  <c r="G1579" i="1" s="1"/>
  <c r="G1594" i="1" s="1"/>
  <c r="G1609" i="1" s="1"/>
  <c r="G1624" i="1" s="1"/>
  <c r="G1639" i="1" s="1"/>
  <c r="G1654" i="1" s="1"/>
  <c r="G1669" i="1" s="1"/>
  <c r="G1684" i="1" s="1"/>
  <c r="G1699" i="1" s="1"/>
  <c r="G1714" i="1" s="1"/>
  <c r="G1729" i="1" s="1"/>
  <c r="G1744" i="1" s="1"/>
  <c r="G1759" i="1" s="1"/>
  <c r="G1774" i="1" s="1"/>
  <c r="G1789" i="1" s="1"/>
  <c r="G1804" i="1" s="1"/>
  <c r="G1819" i="1" s="1"/>
  <c r="G1834" i="1" s="1"/>
  <c r="G1849" i="1" s="1"/>
  <c r="G1864" i="1" s="1"/>
  <c r="G1879" i="1" s="1"/>
  <c r="G1894" i="1" s="1"/>
  <c r="G1909" i="1" s="1"/>
  <c r="G1924" i="1" s="1"/>
  <c r="G1939" i="1" s="1"/>
  <c r="G1954" i="1" s="1"/>
  <c r="G1969" i="1" s="1"/>
  <c r="G1984" i="1" s="1"/>
  <c r="G1999" i="1" s="1"/>
  <c r="G2014" i="1" s="1"/>
  <c r="G2029" i="1" s="1"/>
  <c r="G2044" i="1" s="1"/>
  <c r="G2059" i="1" s="1"/>
  <c r="G2074" i="1" s="1"/>
  <c r="G2089" i="1" s="1"/>
  <c r="G2104" i="1" s="1"/>
  <c r="G2119" i="1" s="1"/>
  <c r="G2134" i="1" s="1"/>
  <c r="G2149" i="1" s="1"/>
  <c r="G545" i="1"/>
  <c r="G546" i="1"/>
  <c r="G547" i="1"/>
  <c r="G548" i="1"/>
  <c r="G563" i="1" s="1"/>
  <c r="G578" i="1" s="1"/>
  <c r="G593" i="1" s="1"/>
  <c r="G608" i="1" s="1"/>
  <c r="G623" i="1" s="1"/>
  <c r="G638" i="1" s="1"/>
  <c r="G653" i="1" s="1"/>
  <c r="G668" i="1" s="1"/>
  <c r="G683" i="1" s="1"/>
  <c r="G698" i="1" s="1"/>
  <c r="G713" i="1" s="1"/>
  <c r="G728" i="1" s="1"/>
  <c r="G743" i="1" s="1"/>
  <c r="G758" i="1" s="1"/>
  <c r="G773" i="1" s="1"/>
  <c r="G788" i="1" s="1"/>
  <c r="G803" i="1" s="1"/>
  <c r="G818" i="1" s="1"/>
  <c r="G833" i="1" s="1"/>
  <c r="G848" i="1" s="1"/>
  <c r="G863" i="1" s="1"/>
  <c r="G878" i="1" s="1"/>
  <c r="G893" i="1" s="1"/>
  <c r="G908" i="1" s="1"/>
  <c r="G923" i="1" s="1"/>
  <c r="G938" i="1" s="1"/>
  <c r="G953" i="1" s="1"/>
  <c r="G968" i="1" s="1"/>
  <c r="G983" i="1" s="1"/>
  <c r="G998" i="1" s="1"/>
  <c r="G1013" i="1" s="1"/>
  <c r="G1028" i="1" s="1"/>
  <c r="G1043" i="1" s="1"/>
  <c r="G1058" i="1" s="1"/>
  <c r="G1073" i="1" s="1"/>
  <c r="G1088" i="1" s="1"/>
  <c r="G1103" i="1" s="1"/>
  <c r="G1118" i="1" s="1"/>
  <c r="G1133" i="1" s="1"/>
  <c r="G1148" i="1" s="1"/>
  <c r="G1163" i="1" s="1"/>
  <c r="G1178" i="1" s="1"/>
  <c r="G1193" i="1" s="1"/>
  <c r="G1208" i="1" s="1"/>
  <c r="G1223" i="1" s="1"/>
  <c r="G1238" i="1" s="1"/>
  <c r="G1253" i="1" s="1"/>
  <c r="G1268" i="1" s="1"/>
  <c r="G1283" i="1" s="1"/>
  <c r="G1298" i="1" s="1"/>
  <c r="G1313" i="1" s="1"/>
  <c r="G1328" i="1" s="1"/>
  <c r="G1343" i="1" s="1"/>
  <c r="G1358" i="1" s="1"/>
  <c r="G1373" i="1" s="1"/>
  <c r="G1388" i="1" s="1"/>
  <c r="G1403" i="1" s="1"/>
  <c r="G1418" i="1" s="1"/>
  <c r="G1433" i="1" s="1"/>
  <c r="G1448" i="1" s="1"/>
  <c r="G1463" i="1" s="1"/>
  <c r="G1478" i="1" s="1"/>
  <c r="G1493" i="1" s="1"/>
  <c r="G1508" i="1" s="1"/>
  <c r="G1523" i="1" s="1"/>
  <c r="G1538" i="1" s="1"/>
  <c r="G1553" i="1" s="1"/>
  <c r="G1568" i="1" s="1"/>
  <c r="G1583" i="1" s="1"/>
  <c r="G1598" i="1" s="1"/>
  <c r="G1613" i="1" s="1"/>
  <c r="G1628" i="1" s="1"/>
  <c r="G1643" i="1" s="1"/>
  <c r="G1658" i="1" s="1"/>
  <c r="G1673" i="1" s="1"/>
  <c r="G1688" i="1" s="1"/>
  <c r="G1703" i="1" s="1"/>
  <c r="G1718" i="1" s="1"/>
  <c r="G1733" i="1" s="1"/>
  <c r="G1748" i="1" s="1"/>
  <c r="G1763" i="1" s="1"/>
  <c r="G1778" i="1" s="1"/>
  <c r="G1793" i="1" s="1"/>
  <c r="G1808" i="1" s="1"/>
  <c r="G1823" i="1" s="1"/>
  <c r="G1838" i="1" s="1"/>
  <c r="G1853" i="1" s="1"/>
  <c r="G1868" i="1" s="1"/>
  <c r="G1883" i="1" s="1"/>
  <c r="G1898" i="1" s="1"/>
  <c r="G1913" i="1" s="1"/>
  <c r="G1928" i="1" s="1"/>
  <c r="G1943" i="1" s="1"/>
  <c r="G1958" i="1" s="1"/>
  <c r="G1973" i="1" s="1"/>
  <c r="G1988" i="1" s="1"/>
  <c r="G2003" i="1" s="1"/>
  <c r="G2018" i="1" s="1"/>
  <c r="G2033" i="1" s="1"/>
  <c r="G2048" i="1" s="1"/>
  <c r="G2063" i="1" s="1"/>
  <c r="G2078" i="1" s="1"/>
  <c r="G2093" i="1" s="1"/>
  <c r="G2108" i="1" s="1"/>
  <c r="G2123" i="1" s="1"/>
  <c r="G2138" i="1" s="1"/>
  <c r="G2153" i="1" s="1"/>
  <c r="G549" i="1"/>
  <c r="G564" i="1" s="1"/>
  <c r="G579" i="1" s="1"/>
  <c r="G594" i="1" s="1"/>
  <c r="G609" i="1" s="1"/>
  <c r="G624" i="1" s="1"/>
  <c r="G639" i="1" s="1"/>
  <c r="G654" i="1" s="1"/>
  <c r="G669" i="1" s="1"/>
  <c r="G684" i="1" s="1"/>
  <c r="G699" i="1" s="1"/>
  <c r="G714" i="1" s="1"/>
  <c r="G729" i="1" s="1"/>
  <c r="G744" i="1" s="1"/>
  <c r="G759" i="1" s="1"/>
  <c r="G774" i="1" s="1"/>
  <c r="G789" i="1" s="1"/>
  <c r="G804" i="1" s="1"/>
  <c r="G819" i="1" s="1"/>
  <c r="G834" i="1" s="1"/>
  <c r="G849" i="1" s="1"/>
  <c r="G864" i="1" s="1"/>
  <c r="G879" i="1" s="1"/>
  <c r="G894" i="1" s="1"/>
  <c r="G909" i="1" s="1"/>
  <c r="G924" i="1" s="1"/>
  <c r="G939" i="1" s="1"/>
  <c r="G954" i="1" s="1"/>
  <c r="G969" i="1" s="1"/>
  <c r="G984" i="1" s="1"/>
  <c r="G999" i="1" s="1"/>
  <c r="G1014" i="1" s="1"/>
  <c r="G1029" i="1" s="1"/>
  <c r="G1044" i="1" s="1"/>
  <c r="G1059" i="1" s="1"/>
  <c r="G1074" i="1" s="1"/>
  <c r="G1089" i="1" s="1"/>
  <c r="G1104" i="1" s="1"/>
  <c r="G1119" i="1" s="1"/>
  <c r="G1134" i="1" s="1"/>
  <c r="G1149" i="1" s="1"/>
  <c r="G1164" i="1" s="1"/>
  <c r="G1179" i="1" s="1"/>
  <c r="G1194" i="1" s="1"/>
  <c r="G1209" i="1" s="1"/>
  <c r="G1224" i="1" s="1"/>
  <c r="G1239" i="1" s="1"/>
  <c r="G1254" i="1" s="1"/>
  <c r="G1269" i="1" s="1"/>
  <c r="G1284" i="1" s="1"/>
  <c r="G1299" i="1" s="1"/>
  <c r="G1314" i="1" s="1"/>
  <c r="G1329" i="1" s="1"/>
  <c r="G1344" i="1" s="1"/>
  <c r="G1359" i="1" s="1"/>
  <c r="G1374" i="1" s="1"/>
  <c r="G1389" i="1" s="1"/>
  <c r="G1404" i="1" s="1"/>
  <c r="G1419" i="1" s="1"/>
  <c r="G1434" i="1" s="1"/>
  <c r="G1449" i="1" s="1"/>
  <c r="G1464" i="1" s="1"/>
  <c r="G1479" i="1" s="1"/>
  <c r="G1494" i="1" s="1"/>
  <c r="G1509" i="1" s="1"/>
  <c r="G1524" i="1" s="1"/>
  <c r="G1539" i="1" s="1"/>
  <c r="G1554" i="1" s="1"/>
  <c r="G1569" i="1" s="1"/>
  <c r="G1584" i="1" s="1"/>
  <c r="G1599" i="1" s="1"/>
  <c r="G1614" i="1" s="1"/>
  <c r="G1629" i="1" s="1"/>
  <c r="G1644" i="1" s="1"/>
  <c r="G1659" i="1" s="1"/>
  <c r="G1674" i="1" s="1"/>
  <c r="G1689" i="1" s="1"/>
  <c r="G1704" i="1" s="1"/>
  <c r="G1719" i="1" s="1"/>
  <c r="G1734" i="1" s="1"/>
  <c r="G1749" i="1" s="1"/>
  <c r="G1764" i="1" s="1"/>
  <c r="G1779" i="1" s="1"/>
  <c r="G1794" i="1" s="1"/>
  <c r="G1809" i="1" s="1"/>
  <c r="G1824" i="1" s="1"/>
  <c r="G1839" i="1" s="1"/>
  <c r="G1854" i="1" s="1"/>
  <c r="G1869" i="1" s="1"/>
  <c r="G1884" i="1" s="1"/>
  <c r="G1899" i="1" s="1"/>
  <c r="G1914" i="1" s="1"/>
  <c r="G1929" i="1" s="1"/>
  <c r="G1944" i="1" s="1"/>
  <c r="G1959" i="1" s="1"/>
  <c r="G1974" i="1" s="1"/>
  <c r="G1989" i="1" s="1"/>
  <c r="G2004" i="1" s="1"/>
  <c r="G2019" i="1" s="1"/>
  <c r="G2034" i="1" s="1"/>
  <c r="G2049" i="1" s="1"/>
  <c r="G2064" i="1" s="1"/>
  <c r="G2079" i="1" s="1"/>
  <c r="G2094" i="1" s="1"/>
  <c r="G2109" i="1" s="1"/>
  <c r="G2124" i="1" s="1"/>
  <c r="G2139" i="1" s="1"/>
  <c r="G2154" i="1" s="1"/>
  <c r="G550" i="1"/>
  <c r="G565" i="1" s="1"/>
  <c r="G580" i="1" s="1"/>
  <c r="G595" i="1" s="1"/>
  <c r="G610" i="1" s="1"/>
  <c r="G625" i="1" s="1"/>
  <c r="G640" i="1" s="1"/>
  <c r="G655" i="1" s="1"/>
  <c r="G670" i="1" s="1"/>
  <c r="G685" i="1" s="1"/>
  <c r="G700" i="1" s="1"/>
  <c r="G715" i="1" s="1"/>
  <c r="G730" i="1" s="1"/>
  <c r="G745" i="1" s="1"/>
  <c r="G760" i="1" s="1"/>
  <c r="G775" i="1" s="1"/>
  <c r="G790" i="1" s="1"/>
  <c r="G805" i="1" s="1"/>
  <c r="G820" i="1" s="1"/>
  <c r="G835" i="1" s="1"/>
  <c r="G850" i="1" s="1"/>
  <c r="G865" i="1" s="1"/>
  <c r="G880" i="1" s="1"/>
  <c r="G895" i="1" s="1"/>
  <c r="G910" i="1" s="1"/>
  <c r="G925" i="1" s="1"/>
  <c r="G940" i="1" s="1"/>
  <c r="G955" i="1" s="1"/>
  <c r="G970" i="1" s="1"/>
  <c r="G985" i="1" s="1"/>
  <c r="G1000" i="1" s="1"/>
  <c r="G1015" i="1" s="1"/>
  <c r="G1030" i="1" s="1"/>
  <c r="G1045" i="1" s="1"/>
  <c r="G1060" i="1" s="1"/>
  <c r="G1075" i="1" s="1"/>
  <c r="G1090" i="1" s="1"/>
  <c r="G1105" i="1" s="1"/>
  <c r="G1120" i="1" s="1"/>
  <c r="G1135" i="1" s="1"/>
  <c r="G1150" i="1" s="1"/>
  <c r="G1165" i="1" s="1"/>
  <c r="G1180" i="1" s="1"/>
  <c r="G1195" i="1" s="1"/>
  <c r="G1210" i="1" s="1"/>
  <c r="G1225" i="1" s="1"/>
  <c r="G1240" i="1" s="1"/>
  <c r="G1255" i="1" s="1"/>
  <c r="G1270" i="1" s="1"/>
  <c r="G1285" i="1" s="1"/>
  <c r="G1300" i="1" s="1"/>
  <c r="G1315" i="1" s="1"/>
  <c r="G1330" i="1" s="1"/>
  <c r="G1345" i="1" s="1"/>
  <c r="G1360" i="1" s="1"/>
  <c r="G1375" i="1" s="1"/>
  <c r="G1390" i="1" s="1"/>
  <c r="G1405" i="1" s="1"/>
  <c r="G1420" i="1" s="1"/>
  <c r="G1435" i="1" s="1"/>
  <c r="G1450" i="1" s="1"/>
  <c r="G1465" i="1" s="1"/>
  <c r="G1480" i="1" s="1"/>
  <c r="G1495" i="1" s="1"/>
  <c r="G1510" i="1" s="1"/>
  <c r="G1525" i="1" s="1"/>
  <c r="G1540" i="1" s="1"/>
  <c r="G1555" i="1" s="1"/>
  <c r="G1570" i="1" s="1"/>
  <c r="G1585" i="1" s="1"/>
  <c r="G1600" i="1" s="1"/>
  <c r="G1615" i="1" s="1"/>
  <c r="G1630" i="1" s="1"/>
  <c r="G1645" i="1" s="1"/>
  <c r="G1660" i="1" s="1"/>
  <c r="G1675" i="1" s="1"/>
  <c r="G1690" i="1" s="1"/>
  <c r="G1705" i="1" s="1"/>
  <c r="G1720" i="1" s="1"/>
  <c r="G1735" i="1" s="1"/>
  <c r="G1750" i="1" s="1"/>
  <c r="G1765" i="1" s="1"/>
  <c r="G1780" i="1" s="1"/>
  <c r="G1795" i="1" s="1"/>
  <c r="G1810" i="1" s="1"/>
  <c r="G1825" i="1" s="1"/>
  <c r="G1840" i="1" s="1"/>
  <c r="G1855" i="1" s="1"/>
  <c r="G1870" i="1" s="1"/>
  <c r="G1885" i="1" s="1"/>
  <c r="G1900" i="1" s="1"/>
  <c r="G1915" i="1" s="1"/>
  <c r="G1930" i="1" s="1"/>
  <c r="G1945" i="1" s="1"/>
  <c r="G1960" i="1" s="1"/>
  <c r="G1975" i="1" s="1"/>
  <c r="G1990" i="1" s="1"/>
  <c r="G2005" i="1" s="1"/>
  <c r="G2020" i="1" s="1"/>
  <c r="G2035" i="1" s="1"/>
  <c r="G2050" i="1" s="1"/>
  <c r="G2065" i="1" s="1"/>
  <c r="G2080" i="1" s="1"/>
  <c r="G2095" i="1" s="1"/>
  <c r="G2110" i="1" s="1"/>
  <c r="G2125" i="1" s="1"/>
  <c r="G2140" i="1" s="1"/>
  <c r="G2155" i="1" s="1"/>
  <c r="G551" i="1"/>
  <c r="G566" i="1" s="1"/>
  <c r="G581" i="1" s="1"/>
  <c r="G596" i="1" s="1"/>
  <c r="G611" i="1" s="1"/>
  <c r="G626" i="1" s="1"/>
  <c r="G641" i="1" s="1"/>
  <c r="G656" i="1" s="1"/>
  <c r="G671" i="1" s="1"/>
  <c r="G686" i="1" s="1"/>
  <c r="G701" i="1" s="1"/>
  <c r="G716" i="1" s="1"/>
  <c r="G731" i="1" s="1"/>
  <c r="G746" i="1" s="1"/>
  <c r="G761" i="1" s="1"/>
  <c r="G776" i="1" s="1"/>
  <c r="G791" i="1" s="1"/>
  <c r="G806" i="1" s="1"/>
  <c r="G821" i="1" s="1"/>
  <c r="G836" i="1" s="1"/>
  <c r="G851" i="1" s="1"/>
  <c r="G866" i="1" s="1"/>
  <c r="G881" i="1" s="1"/>
  <c r="G896" i="1" s="1"/>
  <c r="G911" i="1" s="1"/>
  <c r="G926" i="1" s="1"/>
  <c r="G941" i="1" s="1"/>
  <c r="G956" i="1" s="1"/>
  <c r="G971" i="1" s="1"/>
  <c r="G986" i="1" s="1"/>
  <c r="G1001" i="1" s="1"/>
  <c r="G1016" i="1" s="1"/>
  <c r="G1031" i="1" s="1"/>
  <c r="G1046" i="1" s="1"/>
  <c r="G1061" i="1" s="1"/>
  <c r="G1076" i="1" s="1"/>
  <c r="G1091" i="1" s="1"/>
  <c r="G1106" i="1" s="1"/>
  <c r="G1121" i="1" s="1"/>
  <c r="G1136" i="1" s="1"/>
  <c r="G1151" i="1" s="1"/>
  <c r="G1166" i="1" s="1"/>
  <c r="G1181" i="1" s="1"/>
  <c r="G1196" i="1" s="1"/>
  <c r="G1211" i="1" s="1"/>
  <c r="G1226" i="1" s="1"/>
  <c r="G1241" i="1" s="1"/>
  <c r="G1256" i="1" s="1"/>
  <c r="G1271" i="1" s="1"/>
  <c r="G1286" i="1" s="1"/>
  <c r="G1301" i="1" s="1"/>
  <c r="G1316" i="1" s="1"/>
  <c r="G1331" i="1" s="1"/>
  <c r="G1346" i="1" s="1"/>
  <c r="G1361" i="1" s="1"/>
  <c r="G1376" i="1" s="1"/>
  <c r="G1391" i="1" s="1"/>
  <c r="G1406" i="1" s="1"/>
  <c r="G1421" i="1" s="1"/>
  <c r="G1436" i="1" s="1"/>
  <c r="G1451" i="1" s="1"/>
  <c r="G1466" i="1" s="1"/>
  <c r="G1481" i="1" s="1"/>
  <c r="G1496" i="1" s="1"/>
  <c r="G1511" i="1" s="1"/>
  <c r="G1526" i="1" s="1"/>
  <c r="G1541" i="1" s="1"/>
  <c r="G1556" i="1" s="1"/>
  <c r="G1571" i="1" s="1"/>
  <c r="G1586" i="1" s="1"/>
  <c r="G1601" i="1" s="1"/>
  <c r="G1616" i="1" s="1"/>
  <c r="G1631" i="1" s="1"/>
  <c r="G1646" i="1" s="1"/>
  <c r="G1661" i="1" s="1"/>
  <c r="G1676" i="1" s="1"/>
  <c r="G1691" i="1" s="1"/>
  <c r="G1706" i="1" s="1"/>
  <c r="G1721" i="1" s="1"/>
  <c r="G1736" i="1" s="1"/>
  <c r="G1751" i="1" s="1"/>
  <c r="G1766" i="1" s="1"/>
  <c r="G1781" i="1" s="1"/>
  <c r="G1796" i="1" s="1"/>
  <c r="G1811" i="1" s="1"/>
  <c r="G1826" i="1" s="1"/>
  <c r="G1841" i="1" s="1"/>
  <c r="G1856" i="1" s="1"/>
  <c r="G1871" i="1" s="1"/>
  <c r="G1886" i="1" s="1"/>
  <c r="G1901" i="1" s="1"/>
  <c r="G1916" i="1" s="1"/>
  <c r="G1931" i="1" s="1"/>
  <c r="G1946" i="1" s="1"/>
  <c r="G1961" i="1" s="1"/>
  <c r="G1976" i="1" s="1"/>
  <c r="G1991" i="1" s="1"/>
  <c r="G2006" i="1" s="1"/>
  <c r="G2021" i="1" s="1"/>
  <c r="G2036" i="1" s="1"/>
  <c r="G2051" i="1" s="1"/>
  <c r="G2066" i="1" s="1"/>
  <c r="G2081" i="1" s="1"/>
  <c r="G2096" i="1" s="1"/>
  <c r="G2111" i="1" s="1"/>
  <c r="G2126" i="1" s="1"/>
  <c r="G2141" i="1" s="1"/>
  <c r="G2156" i="1" s="1"/>
  <c r="G552" i="1"/>
  <c r="G567" i="1" s="1"/>
  <c r="G582" i="1" s="1"/>
  <c r="G597" i="1" s="1"/>
  <c r="G612" i="1" s="1"/>
  <c r="G627" i="1" s="1"/>
  <c r="G642" i="1" s="1"/>
  <c r="G657" i="1" s="1"/>
  <c r="G672" i="1" s="1"/>
  <c r="G687" i="1" s="1"/>
  <c r="G702" i="1" s="1"/>
  <c r="G717" i="1" s="1"/>
  <c r="G732" i="1" s="1"/>
  <c r="G747" i="1" s="1"/>
  <c r="G762" i="1" s="1"/>
  <c r="G777" i="1" s="1"/>
  <c r="G792" i="1" s="1"/>
  <c r="G807" i="1" s="1"/>
  <c r="G822" i="1" s="1"/>
  <c r="G837" i="1" s="1"/>
  <c r="G852" i="1" s="1"/>
  <c r="G867" i="1" s="1"/>
  <c r="G882" i="1" s="1"/>
  <c r="G897" i="1" s="1"/>
  <c r="G912" i="1" s="1"/>
  <c r="G927" i="1" s="1"/>
  <c r="G942" i="1" s="1"/>
  <c r="G957" i="1" s="1"/>
  <c r="G972" i="1" s="1"/>
  <c r="G987" i="1" s="1"/>
  <c r="G1002" i="1" s="1"/>
  <c r="G1017" i="1" s="1"/>
  <c r="G1032" i="1" s="1"/>
  <c r="G1047" i="1" s="1"/>
  <c r="G1062" i="1" s="1"/>
  <c r="G1077" i="1" s="1"/>
  <c r="G1092" i="1" s="1"/>
  <c r="G1107" i="1" s="1"/>
  <c r="G1122" i="1" s="1"/>
  <c r="G1137" i="1" s="1"/>
  <c r="G1152" i="1" s="1"/>
  <c r="G1167" i="1" s="1"/>
  <c r="G1182" i="1" s="1"/>
  <c r="G1197" i="1" s="1"/>
  <c r="G1212" i="1" s="1"/>
  <c r="G1227" i="1" s="1"/>
  <c r="G1242" i="1" s="1"/>
  <c r="G1257" i="1" s="1"/>
  <c r="G1272" i="1" s="1"/>
  <c r="G1287" i="1" s="1"/>
  <c r="G1302" i="1" s="1"/>
  <c r="G1317" i="1" s="1"/>
  <c r="G1332" i="1" s="1"/>
  <c r="G1347" i="1" s="1"/>
  <c r="G1362" i="1" s="1"/>
  <c r="G1377" i="1" s="1"/>
  <c r="G1392" i="1" s="1"/>
  <c r="G1407" i="1" s="1"/>
  <c r="G1422" i="1" s="1"/>
  <c r="G1437" i="1" s="1"/>
  <c r="G1452" i="1" s="1"/>
  <c r="G1467" i="1" s="1"/>
  <c r="G1482" i="1" s="1"/>
  <c r="G1497" i="1" s="1"/>
  <c r="G1512" i="1" s="1"/>
  <c r="G1527" i="1" s="1"/>
  <c r="G1542" i="1" s="1"/>
  <c r="G1557" i="1" s="1"/>
  <c r="G1572" i="1" s="1"/>
  <c r="G1587" i="1" s="1"/>
  <c r="G1602" i="1" s="1"/>
  <c r="G1617" i="1" s="1"/>
  <c r="G1632" i="1" s="1"/>
  <c r="G1647" i="1" s="1"/>
  <c r="G1662" i="1" s="1"/>
  <c r="G1677" i="1" s="1"/>
  <c r="G1692" i="1" s="1"/>
  <c r="G1707" i="1" s="1"/>
  <c r="G1722" i="1" s="1"/>
  <c r="G1737" i="1" s="1"/>
  <c r="G1752" i="1" s="1"/>
  <c r="G1767" i="1" s="1"/>
  <c r="G1782" i="1" s="1"/>
  <c r="G1797" i="1" s="1"/>
  <c r="G1812" i="1" s="1"/>
  <c r="G1827" i="1" s="1"/>
  <c r="G1842" i="1" s="1"/>
  <c r="G1857" i="1" s="1"/>
  <c r="G1872" i="1" s="1"/>
  <c r="G1887" i="1" s="1"/>
  <c r="G1902" i="1" s="1"/>
  <c r="G1917" i="1" s="1"/>
  <c r="G1932" i="1" s="1"/>
  <c r="G1947" i="1" s="1"/>
  <c r="G1962" i="1" s="1"/>
  <c r="G1977" i="1" s="1"/>
  <c r="G1992" i="1" s="1"/>
  <c r="G2007" i="1" s="1"/>
  <c r="G2022" i="1" s="1"/>
  <c r="G2037" i="1" s="1"/>
  <c r="G2052" i="1" s="1"/>
  <c r="G2067" i="1" s="1"/>
  <c r="G2082" i="1" s="1"/>
  <c r="G2097" i="1" s="1"/>
  <c r="G2112" i="1" s="1"/>
  <c r="G2127" i="1" s="1"/>
  <c r="G2142" i="1" s="1"/>
  <c r="G2157" i="1" s="1"/>
  <c r="G553" i="1"/>
  <c r="G568" i="1" s="1"/>
  <c r="G583" i="1" s="1"/>
  <c r="G598" i="1" s="1"/>
  <c r="G613" i="1" s="1"/>
  <c r="G628" i="1" s="1"/>
  <c r="G643" i="1" s="1"/>
  <c r="G658" i="1" s="1"/>
  <c r="G673" i="1" s="1"/>
  <c r="G688" i="1" s="1"/>
  <c r="G703" i="1" s="1"/>
  <c r="G718" i="1" s="1"/>
  <c r="G733" i="1" s="1"/>
  <c r="G748" i="1" s="1"/>
  <c r="G763" i="1" s="1"/>
  <c r="G778" i="1" s="1"/>
  <c r="G793" i="1" s="1"/>
  <c r="G808" i="1" s="1"/>
  <c r="G823" i="1" s="1"/>
  <c r="G838" i="1" s="1"/>
  <c r="G853" i="1" s="1"/>
  <c r="G868" i="1" s="1"/>
  <c r="G883" i="1" s="1"/>
  <c r="G898" i="1" s="1"/>
  <c r="G913" i="1" s="1"/>
  <c r="G928" i="1" s="1"/>
  <c r="G943" i="1" s="1"/>
  <c r="G958" i="1" s="1"/>
  <c r="G973" i="1" s="1"/>
  <c r="G988" i="1" s="1"/>
  <c r="G1003" i="1" s="1"/>
  <c r="G1018" i="1" s="1"/>
  <c r="G1033" i="1" s="1"/>
  <c r="G1048" i="1" s="1"/>
  <c r="G1063" i="1" s="1"/>
  <c r="G1078" i="1" s="1"/>
  <c r="G1093" i="1" s="1"/>
  <c r="G1108" i="1" s="1"/>
  <c r="G1123" i="1" s="1"/>
  <c r="G1138" i="1" s="1"/>
  <c r="G1153" i="1" s="1"/>
  <c r="G1168" i="1" s="1"/>
  <c r="G1183" i="1" s="1"/>
  <c r="G1198" i="1" s="1"/>
  <c r="G1213" i="1" s="1"/>
  <c r="G1228" i="1" s="1"/>
  <c r="G1243" i="1" s="1"/>
  <c r="G1258" i="1" s="1"/>
  <c r="G1273" i="1" s="1"/>
  <c r="G1288" i="1" s="1"/>
  <c r="G1303" i="1" s="1"/>
  <c r="G1318" i="1" s="1"/>
  <c r="G1333" i="1" s="1"/>
  <c r="G1348" i="1" s="1"/>
  <c r="G1363" i="1" s="1"/>
  <c r="G1378" i="1" s="1"/>
  <c r="G1393" i="1" s="1"/>
  <c r="G1408" i="1" s="1"/>
  <c r="G1423" i="1" s="1"/>
  <c r="G1438" i="1" s="1"/>
  <c r="G1453" i="1" s="1"/>
  <c r="G1468" i="1" s="1"/>
  <c r="G1483" i="1" s="1"/>
  <c r="G1498" i="1" s="1"/>
  <c r="G1513" i="1" s="1"/>
  <c r="G1528" i="1" s="1"/>
  <c r="G1543" i="1" s="1"/>
  <c r="G1558" i="1" s="1"/>
  <c r="G1573" i="1" s="1"/>
  <c r="G1588" i="1" s="1"/>
  <c r="G1603" i="1" s="1"/>
  <c r="G1618" i="1" s="1"/>
  <c r="G1633" i="1" s="1"/>
  <c r="G1648" i="1" s="1"/>
  <c r="G1663" i="1" s="1"/>
  <c r="G1678" i="1" s="1"/>
  <c r="G1693" i="1" s="1"/>
  <c r="G1708" i="1" s="1"/>
  <c r="G1723" i="1" s="1"/>
  <c r="G1738" i="1" s="1"/>
  <c r="G1753" i="1" s="1"/>
  <c r="G1768" i="1" s="1"/>
  <c r="G1783" i="1" s="1"/>
  <c r="G1798" i="1" s="1"/>
  <c r="G1813" i="1" s="1"/>
  <c r="G1828" i="1" s="1"/>
  <c r="G1843" i="1" s="1"/>
  <c r="G1858" i="1" s="1"/>
  <c r="G1873" i="1" s="1"/>
  <c r="G1888" i="1" s="1"/>
  <c r="G1903" i="1" s="1"/>
  <c r="G1918" i="1" s="1"/>
  <c r="G1933" i="1" s="1"/>
  <c r="G1948" i="1" s="1"/>
  <c r="G1963" i="1" s="1"/>
  <c r="G1978" i="1" s="1"/>
  <c r="G1993" i="1" s="1"/>
  <c r="G2008" i="1" s="1"/>
  <c r="G2023" i="1" s="1"/>
  <c r="G2038" i="1" s="1"/>
  <c r="G2053" i="1" s="1"/>
  <c r="G2068" i="1" s="1"/>
  <c r="G2083" i="1" s="1"/>
  <c r="G2098" i="1" s="1"/>
  <c r="G2113" i="1" s="1"/>
  <c r="G2128" i="1" s="1"/>
  <c r="G2143" i="1" s="1"/>
  <c r="G2158" i="1" s="1"/>
  <c r="G554" i="1"/>
  <c r="G569" i="1" s="1"/>
  <c r="G584" i="1" s="1"/>
  <c r="G599" i="1" s="1"/>
  <c r="G614" i="1" s="1"/>
  <c r="G629" i="1" s="1"/>
  <c r="G644" i="1" s="1"/>
  <c r="G659" i="1" s="1"/>
  <c r="G674" i="1" s="1"/>
  <c r="G689" i="1" s="1"/>
  <c r="G704" i="1" s="1"/>
  <c r="G719" i="1" s="1"/>
  <c r="G734" i="1" s="1"/>
  <c r="G749" i="1" s="1"/>
  <c r="G764" i="1" s="1"/>
  <c r="G779" i="1" s="1"/>
  <c r="G794" i="1" s="1"/>
  <c r="G809" i="1" s="1"/>
  <c r="G824" i="1" s="1"/>
  <c r="G839" i="1" s="1"/>
  <c r="G854" i="1" s="1"/>
  <c r="G869" i="1" s="1"/>
  <c r="G884" i="1" s="1"/>
  <c r="G899" i="1" s="1"/>
  <c r="G914" i="1" s="1"/>
  <c r="G929" i="1" s="1"/>
  <c r="G944" i="1" s="1"/>
  <c r="G959" i="1" s="1"/>
  <c r="G974" i="1" s="1"/>
  <c r="G989" i="1" s="1"/>
  <c r="G1004" i="1" s="1"/>
  <c r="G1019" i="1" s="1"/>
  <c r="G1034" i="1" s="1"/>
  <c r="G1049" i="1" s="1"/>
  <c r="G1064" i="1" s="1"/>
  <c r="G1079" i="1" s="1"/>
  <c r="G1094" i="1" s="1"/>
  <c r="G1109" i="1" s="1"/>
  <c r="G1124" i="1" s="1"/>
  <c r="G1139" i="1" s="1"/>
  <c r="G1154" i="1" s="1"/>
  <c r="G1169" i="1" s="1"/>
  <c r="G1184" i="1" s="1"/>
  <c r="G1199" i="1" s="1"/>
  <c r="G1214" i="1" s="1"/>
  <c r="G1229" i="1" s="1"/>
  <c r="G1244" i="1" s="1"/>
  <c r="G1259" i="1" s="1"/>
  <c r="G1274" i="1" s="1"/>
  <c r="G1289" i="1" s="1"/>
  <c r="G1304" i="1" s="1"/>
  <c r="G1319" i="1" s="1"/>
  <c r="G1334" i="1" s="1"/>
  <c r="G1349" i="1" s="1"/>
  <c r="G1364" i="1" s="1"/>
  <c r="G1379" i="1" s="1"/>
  <c r="G1394" i="1" s="1"/>
  <c r="G1409" i="1" s="1"/>
  <c r="G1424" i="1" s="1"/>
  <c r="G1439" i="1" s="1"/>
  <c r="G1454" i="1" s="1"/>
  <c r="G1469" i="1" s="1"/>
  <c r="G1484" i="1" s="1"/>
  <c r="G1499" i="1" s="1"/>
  <c r="G1514" i="1" s="1"/>
  <c r="G1529" i="1" s="1"/>
  <c r="G1544" i="1" s="1"/>
  <c r="G1559" i="1" s="1"/>
  <c r="G1574" i="1" s="1"/>
  <c r="G1589" i="1" s="1"/>
  <c r="G1604" i="1" s="1"/>
  <c r="G1619" i="1" s="1"/>
  <c r="G1634" i="1" s="1"/>
  <c r="G1649" i="1" s="1"/>
  <c r="G1664" i="1" s="1"/>
  <c r="G1679" i="1" s="1"/>
  <c r="G1694" i="1" s="1"/>
  <c r="G1709" i="1" s="1"/>
  <c r="G1724" i="1" s="1"/>
  <c r="G1739" i="1" s="1"/>
  <c r="G1754" i="1" s="1"/>
  <c r="G1769" i="1" s="1"/>
  <c r="G1784" i="1" s="1"/>
  <c r="G1799" i="1" s="1"/>
  <c r="G1814" i="1" s="1"/>
  <c r="G1829" i="1" s="1"/>
  <c r="G1844" i="1" s="1"/>
  <c r="G1859" i="1" s="1"/>
  <c r="G1874" i="1" s="1"/>
  <c r="G1889" i="1" s="1"/>
  <c r="G1904" i="1" s="1"/>
  <c r="G1919" i="1" s="1"/>
  <c r="G1934" i="1" s="1"/>
  <c r="G1949" i="1" s="1"/>
  <c r="G1964" i="1" s="1"/>
  <c r="G1979" i="1" s="1"/>
  <c r="G1994" i="1" s="1"/>
  <c r="G2009" i="1" s="1"/>
  <c r="G2024" i="1" s="1"/>
  <c r="G2039" i="1" s="1"/>
  <c r="G2054" i="1" s="1"/>
  <c r="G2069" i="1" s="1"/>
  <c r="G2084" i="1" s="1"/>
  <c r="G2099" i="1" s="1"/>
  <c r="G2114" i="1" s="1"/>
  <c r="G2129" i="1" s="1"/>
  <c r="G2144" i="1" s="1"/>
  <c r="G2159" i="1" s="1"/>
  <c r="G555" i="1"/>
  <c r="G570" i="1" s="1"/>
  <c r="G585" i="1" s="1"/>
  <c r="G600" i="1" s="1"/>
  <c r="G615" i="1" s="1"/>
  <c r="G630" i="1" s="1"/>
  <c r="G645" i="1" s="1"/>
  <c r="G660" i="1" s="1"/>
  <c r="G675" i="1" s="1"/>
  <c r="G690" i="1" s="1"/>
  <c r="G705" i="1" s="1"/>
  <c r="G720" i="1" s="1"/>
  <c r="G735" i="1" s="1"/>
  <c r="G750" i="1" s="1"/>
  <c r="G765" i="1" s="1"/>
  <c r="G780" i="1" s="1"/>
  <c r="G795" i="1" s="1"/>
  <c r="G810" i="1" s="1"/>
  <c r="G825" i="1" s="1"/>
  <c r="G840" i="1" s="1"/>
  <c r="G855" i="1" s="1"/>
  <c r="G870" i="1" s="1"/>
  <c r="G885" i="1" s="1"/>
  <c r="G900" i="1" s="1"/>
  <c r="G915" i="1" s="1"/>
  <c r="G930" i="1" s="1"/>
  <c r="G945" i="1" s="1"/>
  <c r="G960" i="1" s="1"/>
  <c r="G975" i="1" s="1"/>
  <c r="G990" i="1" s="1"/>
  <c r="G1005" i="1" s="1"/>
  <c r="G1020" i="1" s="1"/>
  <c r="G1035" i="1" s="1"/>
  <c r="G1050" i="1" s="1"/>
  <c r="G1065" i="1" s="1"/>
  <c r="G1080" i="1" s="1"/>
  <c r="G1095" i="1" s="1"/>
  <c r="G1110" i="1" s="1"/>
  <c r="G1125" i="1" s="1"/>
  <c r="G1140" i="1" s="1"/>
  <c r="G1155" i="1" s="1"/>
  <c r="G1170" i="1" s="1"/>
  <c r="G1185" i="1" s="1"/>
  <c r="G1200" i="1" s="1"/>
  <c r="G1215" i="1" s="1"/>
  <c r="G1230" i="1" s="1"/>
  <c r="G1245" i="1" s="1"/>
  <c r="G1260" i="1" s="1"/>
  <c r="G1275" i="1" s="1"/>
  <c r="G1290" i="1" s="1"/>
  <c r="G1305" i="1" s="1"/>
  <c r="G1320" i="1" s="1"/>
  <c r="G1335" i="1" s="1"/>
  <c r="G1350" i="1" s="1"/>
  <c r="G1365" i="1" s="1"/>
  <c r="G1380" i="1" s="1"/>
  <c r="G1395" i="1" s="1"/>
  <c r="G1410" i="1" s="1"/>
  <c r="G1425" i="1" s="1"/>
  <c r="G1440" i="1" s="1"/>
  <c r="G1455" i="1" s="1"/>
  <c r="G1470" i="1" s="1"/>
  <c r="G1485" i="1" s="1"/>
  <c r="G1500" i="1" s="1"/>
  <c r="G1515" i="1" s="1"/>
  <c r="G1530" i="1" s="1"/>
  <c r="G1545" i="1" s="1"/>
  <c r="G1560" i="1" s="1"/>
  <c r="G1575" i="1" s="1"/>
  <c r="G1590" i="1" s="1"/>
  <c r="G1605" i="1" s="1"/>
  <c r="G1620" i="1" s="1"/>
  <c r="G1635" i="1" s="1"/>
  <c r="G1650" i="1" s="1"/>
  <c r="G1665" i="1" s="1"/>
  <c r="G1680" i="1" s="1"/>
  <c r="G1695" i="1" s="1"/>
  <c r="G1710" i="1" s="1"/>
  <c r="G1725" i="1" s="1"/>
  <c r="G1740" i="1" s="1"/>
  <c r="G1755" i="1" s="1"/>
  <c r="G1770" i="1" s="1"/>
  <c r="G1785" i="1" s="1"/>
  <c r="G1800" i="1" s="1"/>
  <c r="G1815" i="1" s="1"/>
  <c r="G1830" i="1" s="1"/>
  <c r="G1845" i="1" s="1"/>
  <c r="G1860" i="1" s="1"/>
  <c r="G1875" i="1" s="1"/>
  <c r="G1890" i="1" s="1"/>
  <c r="G1905" i="1" s="1"/>
  <c r="G1920" i="1" s="1"/>
  <c r="G1935" i="1" s="1"/>
  <c r="G1950" i="1" s="1"/>
  <c r="G1965" i="1" s="1"/>
  <c r="G1980" i="1" s="1"/>
  <c r="G1995" i="1" s="1"/>
  <c r="G2010" i="1" s="1"/>
  <c r="G2025" i="1" s="1"/>
  <c r="G2040" i="1" s="1"/>
  <c r="G2055" i="1" s="1"/>
  <c r="G2070" i="1" s="1"/>
  <c r="G2085" i="1" s="1"/>
  <c r="G2100" i="1" s="1"/>
  <c r="G2115" i="1" s="1"/>
  <c r="G2130" i="1" s="1"/>
  <c r="G2145" i="1" s="1"/>
  <c r="G2160" i="1" s="1"/>
  <c r="G556" i="1"/>
  <c r="G571" i="1" s="1"/>
  <c r="G586" i="1" s="1"/>
  <c r="G601" i="1" s="1"/>
  <c r="G616" i="1" s="1"/>
  <c r="G631" i="1" s="1"/>
  <c r="G646" i="1" s="1"/>
  <c r="G661" i="1" s="1"/>
  <c r="G676" i="1" s="1"/>
  <c r="G691" i="1" s="1"/>
  <c r="G706" i="1" s="1"/>
  <c r="G721" i="1" s="1"/>
  <c r="G736" i="1" s="1"/>
  <c r="G751" i="1" s="1"/>
  <c r="G766" i="1" s="1"/>
  <c r="G781" i="1" s="1"/>
  <c r="G796" i="1" s="1"/>
  <c r="G811" i="1" s="1"/>
  <c r="G826" i="1" s="1"/>
  <c r="G841" i="1" s="1"/>
  <c r="G856" i="1" s="1"/>
  <c r="G871" i="1" s="1"/>
  <c r="G886" i="1" s="1"/>
  <c r="G901" i="1" s="1"/>
  <c r="G916" i="1" s="1"/>
  <c r="G931" i="1" s="1"/>
  <c r="G946" i="1" s="1"/>
  <c r="G961" i="1" s="1"/>
  <c r="G976" i="1" s="1"/>
  <c r="G991" i="1" s="1"/>
  <c r="G1006" i="1" s="1"/>
  <c r="G1021" i="1" s="1"/>
  <c r="G1036" i="1" s="1"/>
  <c r="G1051" i="1" s="1"/>
  <c r="G1066" i="1" s="1"/>
  <c r="G1081" i="1" s="1"/>
  <c r="G1096" i="1" s="1"/>
  <c r="G1111" i="1" s="1"/>
  <c r="G1126" i="1" s="1"/>
  <c r="G1141" i="1" s="1"/>
  <c r="G1156" i="1" s="1"/>
  <c r="G1171" i="1" s="1"/>
  <c r="G1186" i="1" s="1"/>
  <c r="G1201" i="1" s="1"/>
  <c r="G1216" i="1" s="1"/>
  <c r="G1231" i="1" s="1"/>
  <c r="G1246" i="1" s="1"/>
  <c r="G1261" i="1" s="1"/>
  <c r="G1276" i="1" s="1"/>
  <c r="G1291" i="1" s="1"/>
  <c r="G1306" i="1" s="1"/>
  <c r="G1321" i="1" s="1"/>
  <c r="G1336" i="1" s="1"/>
  <c r="G1351" i="1" s="1"/>
  <c r="G1366" i="1" s="1"/>
  <c r="G1381" i="1" s="1"/>
  <c r="G1396" i="1" s="1"/>
  <c r="G1411" i="1" s="1"/>
  <c r="G1426" i="1" s="1"/>
  <c r="G1441" i="1" s="1"/>
  <c r="G1456" i="1" s="1"/>
  <c r="G1471" i="1" s="1"/>
  <c r="G1486" i="1" s="1"/>
  <c r="G1501" i="1" s="1"/>
  <c r="G1516" i="1" s="1"/>
  <c r="G1531" i="1" s="1"/>
  <c r="G1546" i="1" s="1"/>
  <c r="G1561" i="1" s="1"/>
  <c r="G1576" i="1" s="1"/>
  <c r="G1591" i="1" s="1"/>
  <c r="G1606" i="1" s="1"/>
  <c r="G1621" i="1" s="1"/>
  <c r="G1636" i="1" s="1"/>
  <c r="G1651" i="1" s="1"/>
  <c r="G1666" i="1" s="1"/>
  <c r="G1681" i="1" s="1"/>
  <c r="G1696" i="1" s="1"/>
  <c r="G1711" i="1" s="1"/>
  <c r="G1726" i="1" s="1"/>
  <c r="G1741" i="1" s="1"/>
  <c r="G1756" i="1" s="1"/>
  <c r="G1771" i="1" s="1"/>
  <c r="G1786" i="1" s="1"/>
  <c r="G1801" i="1" s="1"/>
  <c r="G1816" i="1" s="1"/>
  <c r="G1831" i="1" s="1"/>
  <c r="G1846" i="1" s="1"/>
  <c r="G1861" i="1" s="1"/>
  <c r="G1876" i="1" s="1"/>
  <c r="G1891" i="1" s="1"/>
  <c r="G1906" i="1" s="1"/>
  <c r="G1921" i="1" s="1"/>
  <c r="G1936" i="1" s="1"/>
  <c r="G1951" i="1" s="1"/>
  <c r="G1966" i="1" s="1"/>
  <c r="G1981" i="1" s="1"/>
  <c r="G1996" i="1" s="1"/>
  <c r="G2011" i="1" s="1"/>
  <c r="G2026" i="1" s="1"/>
  <c r="G2041" i="1" s="1"/>
  <c r="G2056" i="1" s="1"/>
  <c r="G2071" i="1" s="1"/>
  <c r="G2086" i="1" s="1"/>
  <c r="G2101" i="1" s="1"/>
  <c r="G2116" i="1" s="1"/>
  <c r="G2131" i="1" s="1"/>
  <c r="G2146" i="1" s="1"/>
  <c r="G2161" i="1" s="1"/>
  <c r="G542" i="1"/>
  <c r="G557" i="1" s="1"/>
  <c r="G572" i="1" s="1"/>
  <c r="G587" i="1" s="1"/>
  <c r="G602" i="1" s="1"/>
  <c r="G617" i="1" s="1"/>
  <c r="G632" i="1" s="1"/>
  <c r="G647" i="1" s="1"/>
  <c r="G662" i="1" s="1"/>
  <c r="G677" i="1" s="1"/>
  <c r="G692" i="1" s="1"/>
  <c r="G707" i="1" s="1"/>
  <c r="G722" i="1" s="1"/>
  <c r="G737" i="1" s="1"/>
  <c r="G752" i="1" s="1"/>
  <c r="G767" i="1" s="1"/>
  <c r="G782" i="1" s="1"/>
  <c r="G797" i="1" s="1"/>
  <c r="G812" i="1" s="1"/>
  <c r="G827" i="1" s="1"/>
  <c r="G842" i="1" s="1"/>
  <c r="G857" i="1" s="1"/>
  <c r="G872" i="1" s="1"/>
  <c r="G887" i="1" s="1"/>
  <c r="G902" i="1" s="1"/>
  <c r="G917" i="1" s="1"/>
  <c r="G932" i="1" s="1"/>
  <c r="G947" i="1" s="1"/>
  <c r="G962" i="1" s="1"/>
  <c r="G977" i="1" s="1"/>
  <c r="G992" i="1" s="1"/>
  <c r="G1007" i="1" s="1"/>
  <c r="G1022" i="1" s="1"/>
  <c r="G1037" i="1" s="1"/>
  <c r="G1052" i="1" s="1"/>
  <c r="G1067" i="1" s="1"/>
  <c r="G1082" i="1" s="1"/>
  <c r="G1097" i="1" s="1"/>
  <c r="G1112" i="1" s="1"/>
  <c r="G1127" i="1" s="1"/>
  <c r="G1142" i="1" s="1"/>
  <c r="G1157" i="1" s="1"/>
  <c r="G1172" i="1" s="1"/>
  <c r="G1187" i="1" s="1"/>
  <c r="G1202" i="1" s="1"/>
  <c r="G1217" i="1" s="1"/>
  <c r="G1232" i="1" s="1"/>
  <c r="G1247" i="1" s="1"/>
  <c r="G1262" i="1" s="1"/>
  <c r="G1277" i="1" s="1"/>
  <c r="G1292" i="1" s="1"/>
  <c r="G1307" i="1" s="1"/>
  <c r="G1322" i="1" s="1"/>
  <c r="G1337" i="1" s="1"/>
  <c r="G1352" i="1" s="1"/>
  <c r="G1367" i="1" s="1"/>
  <c r="G1382" i="1" s="1"/>
  <c r="G1397" i="1" s="1"/>
  <c r="G1412" i="1" s="1"/>
  <c r="G1427" i="1" s="1"/>
  <c r="G1442" i="1" s="1"/>
  <c r="G1457" i="1" s="1"/>
  <c r="G1472" i="1" s="1"/>
  <c r="G1487" i="1" s="1"/>
  <c r="G1502" i="1" s="1"/>
  <c r="G1517" i="1" s="1"/>
  <c r="G1532" i="1" s="1"/>
  <c r="G1547" i="1" s="1"/>
  <c r="G1562" i="1" s="1"/>
  <c r="G1577" i="1" s="1"/>
  <c r="G1592" i="1" s="1"/>
  <c r="G1607" i="1" s="1"/>
  <c r="G1622" i="1" s="1"/>
  <c r="G1637" i="1" s="1"/>
  <c r="G1652" i="1" s="1"/>
  <c r="G1667" i="1" s="1"/>
  <c r="G1682" i="1" s="1"/>
  <c r="G1697" i="1" s="1"/>
  <c r="G1712" i="1" s="1"/>
  <c r="G1727" i="1" s="1"/>
  <c r="G1742" i="1" s="1"/>
  <c r="G1757" i="1" s="1"/>
  <c r="G1772" i="1" s="1"/>
  <c r="G1787" i="1" s="1"/>
  <c r="G1802" i="1" s="1"/>
  <c r="G1817" i="1" s="1"/>
  <c r="G1832" i="1" s="1"/>
  <c r="G1847" i="1" s="1"/>
  <c r="G1862" i="1" s="1"/>
  <c r="G1877" i="1" s="1"/>
  <c r="G1892" i="1" s="1"/>
  <c r="G1907" i="1" s="1"/>
  <c r="G1922" i="1" s="1"/>
  <c r="G1937" i="1" s="1"/>
  <c r="G1952" i="1" s="1"/>
  <c r="G1967" i="1" s="1"/>
  <c r="G1982" i="1" s="1"/>
  <c r="G1997" i="1" s="1"/>
  <c r="G2012" i="1" s="1"/>
  <c r="G2027" i="1" s="1"/>
  <c r="G2042" i="1" s="1"/>
  <c r="G2057" i="1" s="1"/>
  <c r="G2072" i="1" s="1"/>
  <c r="G2087" i="1" s="1"/>
  <c r="G2102" i="1" s="1"/>
  <c r="G2117" i="1" s="1"/>
  <c r="G2132" i="1" s="1"/>
  <c r="G2147" i="1" s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<sst xmlns="http://schemas.openxmlformats.org/spreadsheetml/2006/main" count="19381" uniqueCount="40">
  <si>
    <t>year</t>
  </si>
  <si>
    <t>month</t>
  </si>
  <si>
    <t>sex</t>
  </si>
  <si>
    <t>age_cat</t>
  </si>
  <si>
    <t>deaths</t>
  </si>
  <si>
    <t>2010</t>
  </si>
  <si>
    <t>January</t>
  </si>
  <si>
    <t>0-14</t>
  </si>
  <si>
    <t>15-64</t>
  </si>
  <si>
    <t>65-74</t>
  </si>
  <si>
    <t>75-84</t>
  </si>
  <si>
    <t>85+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</si>
  <si>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</si>
  <si>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</si>
  <si>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</si>
  <si>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</si>
  <si>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</si>
  <si>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</si>
  <si>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</si>
  <si>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</si>
  <si>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</si>
  <si>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</si>
  <si>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</si>
  <si>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</si>
  <si>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</si>
  <si>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</si>
  <si>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</si>
  <si>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</si>
  <si>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</si>
  <si>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</si>
  <si>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</si>
  <si>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</si>
  <si>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</si>
  <si>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</si>
  <si>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b</t>
  </si>
  <si>
    <t>m</t>
  </si>
  <si>
    <t>f</t>
  </si>
  <si>
    <t>population</t>
  </si>
  <si>
    <t>death rate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</si>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</sst>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06954-4F04-4EC3-B0C6-552640AF1D6E}">
  <dimension ref="A1:G2689"/>
  <sheetViews>
    <sheetView tabSelected="1" workbookViewId="0">
      <pane xSplit="4" ySplit="1" topLeftCell="E2484" activePane="bottomRight" state="frozen"/>
      <selection pane="topRight" activeCell="E1" sqref="E1"/>
      <selection pane="bottomLeft" activeCell="A2" sqref="A2"/>
      <selection pane="bottomRight" activeCell="E2487" sqref="E2487"/>
    </sheetView>
  </sheetViews>
  <sheetFormatPr baseColWidth="10" defaultRowHeight="14.5" x14ac:dyDescent="0.35"/>
  <cols>
    <col min="7" max="7" width="11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37</v>
      </c>
      <c r="G1" t="s">
        <v>38</v>
      </c>
    </row>
    <row r="2" spans="1:7" x14ac:dyDescent="0.35">
      <c r="A2" t="s">
        <v>5</v>
      </c>
      <c r="B2" t="s">
        <v>6</v>
      </c>
      <c r="C2" t="s">
        <v>34</v>
      </c>
      <c r="D2" t="s">
        <v>7</v>
      </c>
      <c r="E2">
        <v>35</v>
      </c>
      <c r="F2">
        <v>976600</v>
      </c>
      <c r="G2">
        <f>(E2/F2)*12</f>
        <v>4.300634855621544E-4</v>
      </c>
    </row>
    <row r="3" spans="1:7" x14ac:dyDescent="0.35">
      <c r="A3" t="s">
        <v>5</v>
      </c>
      <c r="B3" t="s">
        <v>6</v>
      </c>
      <c r="C3" t="s">
        <v>34</v>
      </c>
      <c r="D3" t="s">
        <v>8</v>
      </c>
      <c r="E3">
        <v>569</v>
      </c>
      <c r="F3">
        <v>3066600</v>
      </c>
      <c r="G3">
        <f t="shared" ref="G3:G70" si="0">(E3/F3)*12</f>
        <v>2.2265701428291918E-3</v>
      </c>
    </row>
    <row r="4" spans="1:7" x14ac:dyDescent="0.35">
      <c r="A4" t="s">
        <v>5</v>
      </c>
      <c r="B4" t="s">
        <v>6</v>
      </c>
      <c r="C4" t="s">
        <v>34</v>
      </c>
      <c r="D4" t="s">
        <v>9</v>
      </c>
      <c r="E4">
        <v>485</v>
      </c>
      <c r="F4">
        <v>302200</v>
      </c>
      <c r="G4">
        <f t="shared" si="0"/>
        <v>1.9258769027134349E-2</v>
      </c>
    </row>
    <row r="5" spans="1:7" x14ac:dyDescent="0.35">
      <c r="A5" t="s">
        <v>5</v>
      </c>
      <c r="B5" t="s">
        <v>6</v>
      </c>
      <c r="C5" t="s">
        <v>34</v>
      </c>
      <c r="D5" t="s">
        <v>10</v>
      </c>
      <c r="E5">
        <v>903</v>
      </c>
      <c r="F5">
        <v>171200</v>
      </c>
      <c r="G5">
        <f t="shared" si="0"/>
        <v>6.3294392523364482E-2</v>
      </c>
    </row>
    <row r="6" spans="1:7" x14ac:dyDescent="0.35">
      <c r="A6" t="s">
        <v>5</v>
      </c>
      <c r="B6" t="s">
        <v>6</v>
      </c>
      <c r="C6" t="s">
        <v>34</v>
      </c>
      <c r="D6" t="s">
        <v>11</v>
      </c>
      <c r="E6">
        <v>960</v>
      </c>
      <c r="F6">
        <v>58200</v>
      </c>
      <c r="G6">
        <f t="shared" si="0"/>
        <v>0.19793814432989693</v>
      </c>
    </row>
    <row r="7" spans="1:7" x14ac:dyDescent="0.35">
      <c r="A7" t="s">
        <v>5</v>
      </c>
      <c r="B7" t="s">
        <v>6</v>
      </c>
      <c r="C7" t="s">
        <v>34</v>
      </c>
      <c r="D7" t="s">
        <v>39</v>
      </c>
      <c r="E7">
        <f>SUM(E2:E6)</f>
        <v>2952</v>
      </c>
      <c r="F7">
        <f>SUM(F2:F6)</f>
        <v>4574800</v>
      </c>
      <c r="G7">
        <f t="shared" si="0"/>
        <v>7.7432893241234585E-3</v>
      </c>
    </row>
    <row r="8" spans="1:7" x14ac:dyDescent="0.35">
      <c r="A8" t="s">
        <v>5</v>
      </c>
      <c r="B8" t="s">
        <v>6</v>
      </c>
      <c r="C8" t="s">
        <v>35</v>
      </c>
      <c r="D8" t="s">
        <v>7</v>
      </c>
      <c r="E8">
        <v>22</v>
      </c>
      <c r="F8">
        <v>500000</v>
      </c>
      <c r="G8">
        <f t="shared" si="0"/>
        <v>5.2800000000000004E-4</v>
      </c>
    </row>
    <row r="9" spans="1:7" x14ac:dyDescent="0.35">
      <c r="A9" t="s">
        <v>5</v>
      </c>
      <c r="B9" t="s">
        <v>6</v>
      </c>
      <c r="C9" t="s">
        <v>35</v>
      </c>
      <c r="D9" t="s">
        <v>8</v>
      </c>
      <c r="E9">
        <v>359</v>
      </c>
      <c r="F9">
        <v>1529100</v>
      </c>
      <c r="G9">
        <f t="shared" si="0"/>
        <v>2.8173435354129882E-3</v>
      </c>
    </row>
    <row r="10" spans="1:7" x14ac:dyDescent="0.35">
      <c r="A10" t="s">
        <v>5</v>
      </c>
      <c r="B10" t="s">
        <v>6</v>
      </c>
      <c r="C10" t="s">
        <v>35</v>
      </c>
      <c r="D10" t="s">
        <v>9</v>
      </c>
      <c r="E10">
        <v>287</v>
      </c>
      <c r="F10">
        <v>148500</v>
      </c>
      <c r="G10">
        <f t="shared" si="0"/>
        <v>2.3191919191919191E-2</v>
      </c>
    </row>
    <row r="11" spans="1:7" x14ac:dyDescent="0.35">
      <c r="A11" t="s">
        <v>5</v>
      </c>
      <c r="B11" t="s">
        <v>6</v>
      </c>
      <c r="C11" t="s">
        <v>35</v>
      </c>
      <c r="D11" t="s">
        <v>10</v>
      </c>
      <c r="E11">
        <v>482</v>
      </c>
      <c r="F11">
        <v>74600</v>
      </c>
      <c r="G11">
        <f t="shared" si="0"/>
        <v>7.7533512064343169E-2</v>
      </c>
    </row>
    <row r="12" spans="1:7" x14ac:dyDescent="0.35">
      <c r="A12" t="s">
        <v>5</v>
      </c>
      <c r="B12" t="s">
        <v>6</v>
      </c>
      <c r="C12" t="s">
        <v>35</v>
      </c>
      <c r="D12" t="s">
        <v>11</v>
      </c>
      <c r="E12">
        <v>338</v>
      </c>
      <c r="F12">
        <v>18400</v>
      </c>
      <c r="G12">
        <f t="shared" si="0"/>
        <v>0.22043478260869565</v>
      </c>
    </row>
    <row r="13" spans="1:7" x14ac:dyDescent="0.35">
      <c r="A13" t="s">
        <v>5</v>
      </c>
      <c r="B13" t="s">
        <v>6</v>
      </c>
      <c r="C13" t="s">
        <v>36</v>
      </c>
      <c r="D13" t="s">
        <v>7</v>
      </c>
      <c r="E13">
        <v>35</v>
      </c>
      <c r="F13">
        <v>476900</v>
      </c>
      <c r="G13">
        <f t="shared" si="0"/>
        <v>8.806877752149298E-4</v>
      </c>
    </row>
    <row r="14" spans="1:7" x14ac:dyDescent="0.35">
      <c r="A14" t="s">
        <v>5</v>
      </c>
      <c r="B14" t="s">
        <v>6</v>
      </c>
      <c r="C14" t="s">
        <v>36</v>
      </c>
      <c r="D14" t="s">
        <v>8</v>
      </c>
      <c r="E14">
        <v>569</v>
      </c>
      <c r="F14">
        <v>1537700</v>
      </c>
      <c r="G14">
        <f t="shared" si="0"/>
        <v>4.4403979970085196E-3</v>
      </c>
    </row>
    <row r="15" spans="1:7" x14ac:dyDescent="0.35">
      <c r="A15" t="s">
        <v>5</v>
      </c>
      <c r="B15" t="s">
        <v>6</v>
      </c>
      <c r="C15" t="s">
        <v>36</v>
      </c>
      <c r="D15" t="s">
        <v>9</v>
      </c>
      <c r="E15">
        <v>485</v>
      </c>
      <c r="F15">
        <v>153700</v>
      </c>
      <c r="G15">
        <f t="shared" si="0"/>
        <v>3.7865972674040335E-2</v>
      </c>
    </row>
    <row r="16" spans="1:7" x14ac:dyDescent="0.35">
      <c r="A16" t="s">
        <v>5</v>
      </c>
      <c r="B16" t="s">
        <v>6</v>
      </c>
      <c r="C16" t="s">
        <v>36</v>
      </c>
      <c r="D16" t="s">
        <v>10</v>
      </c>
      <c r="E16">
        <v>903</v>
      </c>
      <c r="F16">
        <v>96500</v>
      </c>
      <c r="G16">
        <f t="shared" si="0"/>
        <v>0.11229015544041451</v>
      </c>
    </row>
    <row r="17" spans="1:7" x14ac:dyDescent="0.35">
      <c r="A17" t="s">
        <v>5</v>
      </c>
      <c r="B17" t="s">
        <v>6</v>
      </c>
      <c r="C17" t="s">
        <v>36</v>
      </c>
      <c r="D17" t="s">
        <v>11</v>
      </c>
      <c r="E17">
        <v>960</v>
      </c>
      <c r="F17">
        <v>39800</v>
      </c>
      <c r="G17">
        <f t="shared" si="0"/>
        <v>0.28944723618090451</v>
      </c>
    </row>
    <row r="18" spans="1:7" x14ac:dyDescent="0.35">
      <c r="A18" t="s">
        <v>5</v>
      </c>
      <c r="B18" t="s">
        <v>12</v>
      </c>
      <c r="C18" t="s">
        <v>34</v>
      </c>
      <c r="D18" t="s">
        <v>7</v>
      </c>
      <c r="E18">
        <v>22</v>
      </c>
      <c r="F18">
        <v>976600</v>
      </c>
      <c r="G18">
        <f t="shared" si="0"/>
        <v>2.7032561949621135E-4</v>
      </c>
    </row>
    <row r="19" spans="1:7" x14ac:dyDescent="0.35">
      <c r="A19" t="s">
        <v>5</v>
      </c>
      <c r="B19" t="s">
        <v>12</v>
      </c>
      <c r="C19" t="s">
        <v>34</v>
      </c>
      <c r="D19" t="s">
        <v>8</v>
      </c>
      <c r="E19">
        <v>359</v>
      </c>
      <c r="F19">
        <v>3066600</v>
      </c>
      <c r="G19">
        <f t="shared" si="0"/>
        <v>1.4048131481119155E-3</v>
      </c>
    </row>
    <row r="20" spans="1:7" x14ac:dyDescent="0.35">
      <c r="A20" t="s">
        <v>5</v>
      </c>
      <c r="B20" t="s">
        <v>12</v>
      </c>
      <c r="C20" t="s">
        <v>34</v>
      </c>
      <c r="D20" t="s">
        <v>9</v>
      </c>
      <c r="E20">
        <v>287</v>
      </c>
      <c r="F20">
        <v>302200</v>
      </c>
      <c r="G20">
        <f t="shared" si="0"/>
        <v>1.1396426207809398E-2</v>
      </c>
    </row>
    <row r="21" spans="1:7" x14ac:dyDescent="0.35">
      <c r="A21" t="s">
        <v>5</v>
      </c>
      <c r="B21" t="s">
        <v>12</v>
      </c>
      <c r="C21" t="s">
        <v>34</v>
      </c>
      <c r="D21" t="s">
        <v>10</v>
      </c>
      <c r="E21">
        <v>482</v>
      </c>
      <c r="F21">
        <v>171200</v>
      </c>
      <c r="G21">
        <f t="shared" si="0"/>
        <v>3.3785046728971965E-2</v>
      </c>
    </row>
    <row r="22" spans="1:7" x14ac:dyDescent="0.35">
      <c r="A22" t="s">
        <v>5</v>
      </c>
      <c r="B22" t="s">
        <v>12</v>
      </c>
      <c r="C22" t="s">
        <v>34</v>
      </c>
      <c r="D22" t="s">
        <v>11</v>
      </c>
      <c r="E22">
        <v>338</v>
      </c>
      <c r="F22">
        <v>58200</v>
      </c>
      <c r="G22">
        <f t="shared" si="0"/>
        <v>6.9690721649484533E-2</v>
      </c>
    </row>
    <row r="23" spans="1:7" x14ac:dyDescent="0.35">
      <c r="A23" t="s">
        <v>5</v>
      </c>
      <c r="B23" t="s">
        <v>12</v>
      </c>
      <c r="C23" t="s">
        <v>34</v>
      </c>
      <c r="D23" t="s">
        <v>39</v>
      </c>
      <c r="E23">
        <f>SUM(E18:E22)</f>
        <v>1488</v>
      </c>
      <c r="F23">
        <f>SUM(F18:F22)</f>
        <v>4574800</v>
      </c>
      <c r="G23">
        <f t="shared" si="0"/>
        <v>3.90312144793215E-3</v>
      </c>
    </row>
    <row r="24" spans="1:7" x14ac:dyDescent="0.35">
      <c r="A24" t="s">
        <v>5</v>
      </c>
      <c r="B24" t="s">
        <v>12</v>
      </c>
      <c r="C24" t="s">
        <v>35</v>
      </c>
      <c r="D24" t="s">
        <v>7</v>
      </c>
      <c r="E24">
        <v>23</v>
      </c>
      <c r="F24">
        <v>500000</v>
      </c>
      <c r="G24">
        <f t="shared" si="0"/>
        <v>5.5199999999999997E-4</v>
      </c>
    </row>
    <row r="25" spans="1:7" x14ac:dyDescent="0.35">
      <c r="A25" t="s">
        <v>5</v>
      </c>
      <c r="B25" t="s">
        <v>12</v>
      </c>
      <c r="C25" t="s">
        <v>35</v>
      </c>
      <c r="D25" t="s">
        <v>8</v>
      </c>
      <c r="E25">
        <v>314</v>
      </c>
      <c r="F25">
        <v>1529100</v>
      </c>
      <c r="G25">
        <f t="shared" si="0"/>
        <v>2.4641946242887972E-3</v>
      </c>
    </row>
    <row r="26" spans="1:7" x14ac:dyDescent="0.35">
      <c r="A26" t="s">
        <v>5</v>
      </c>
      <c r="B26" t="s">
        <v>12</v>
      </c>
      <c r="C26" t="s">
        <v>35</v>
      </c>
      <c r="D26" t="s">
        <v>9</v>
      </c>
      <c r="E26">
        <v>229</v>
      </c>
      <c r="F26">
        <v>148500</v>
      </c>
      <c r="G26">
        <f t="shared" si="0"/>
        <v>1.8505050505050503E-2</v>
      </c>
    </row>
    <row r="27" spans="1:7" x14ac:dyDescent="0.35">
      <c r="A27" t="s">
        <v>5</v>
      </c>
      <c r="B27" t="s">
        <v>12</v>
      </c>
      <c r="C27" t="s">
        <v>35</v>
      </c>
      <c r="D27" t="s">
        <v>10</v>
      </c>
      <c r="E27">
        <v>367</v>
      </c>
      <c r="F27">
        <v>74600</v>
      </c>
      <c r="G27">
        <f t="shared" si="0"/>
        <v>5.9034852546916886E-2</v>
      </c>
    </row>
    <row r="28" spans="1:7" x14ac:dyDescent="0.35">
      <c r="A28" t="s">
        <v>5</v>
      </c>
      <c r="B28" t="s">
        <v>12</v>
      </c>
      <c r="C28" t="s">
        <v>35</v>
      </c>
      <c r="D28" t="s">
        <v>11</v>
      </c>
      <c r="E28">
        <v>232</v>
      </c>
      <c r="F28">
        <v>18400</v>
      </c>
      <c r="G28">
        <f t="shared" si="0"/>
        <v>0.15130434782608695</v>
      </c>
    </row>
    <row r="29" spans="1:7" x14ac:dyDescent="0.35">
      <c r="A29" t="s">
        <v>5</v>
      </c>
      <c r="B29" t="s">
        <v>12</v>
      </c>
      <c r="C29" t="s">
        <v>36</v>
      </c>
      <c r="D29" t="s">
        <v>7</v>
      </c>
      <c r="E29">
        <v>14</v>
      </c>
      <c r="F29">
        <v>476900</v>
      </c>
      <c r="G29">
        <f t="shared" si="0"/>
        <v>3.522751100859719E-4</v>
      </c>
    </row>
    <row r="30" spans="1:7" x14ac:dyDescent="0.35">
      <c r="A30" t="s">
        <v>5</v>
      </c>
      <c r="B30" t="s">
        <v>12</v>
      </c>
      <c r="C30" t="s">
        <v>36</v>
      </c>
      <c r="D30" t="s">
        <v>8</v>
      </c>
      <c r="E30">
        <v>195</v>
      </c>
      <c r="F30">
        <v>1537700</v>
      </c>
      <c r="G30">
        <f t="shared" si="0"/>
        <v>1.5217532678675942E-3</v>
      </c>
    </row>
    <row r="31" spans="1:7" x14ac:dyDescent="0.35">
      <c r="A31" t="s">
        <v>5</v>
      </c>
      <c r="B31" t="s">
        <v>12</v>
      </c>
      <c r="C31" t="s">
        <v>36</v>
      </c>
      <c r="D31" t="s">
        <v>9</v>
      </c>
      <c r="E31">
        <v>168</v>
      </c>
      <c r="F31">
        <v>153700</v>
      </c>
      <c r="G31">
        <f t="shared" si="0"/>
        <v>1.3116460637605725E-2</v>
      </c>
    </row>
    <row r="32" spans="1:7" x14ac:dyDescent="0.35">
      <c r="A32" t="s">
        <v>5</v>
      </c>
      <c r="B32" t="s">
        <v>12</v>
      </c>
      <c r="C32" t="s">
        <v>36</v>
      </c>
      <c r="D32" t="s">
        <v>10</v>
      </c>
      <c r="E32">
        <v>338</v>
      </c>
      <c r="F32">
        <v>96500</v>
      </c>
      <c r="G32">
        <f t="shared" si="0"/>
        <v>4.2031088082901555E-2</v>
      </c>
    </row>
    <row r="33" spans="1:7" x14ac:dyDescent="0.35">
      <c r="A33" t="s">
        <v>5</v>
      </c>
      <c r="B33" t="s">
        <v>12</v>
      </c>
      <c r="C33" t="s">
        <v>36</v>
      </c>
      <c r="D33" t="s">
        <v>11</v>
      </c>
      <c r="E33">
        <v>433</v>
      </c>
      <c r="F33">
        <v>39800</v>
      </c>
      <c r="G33">
        <f t="shared" si="0"/>
        <v>0.13055276381909547</v>
      </c>
    </row>
    <row r="34" spans="1:7" x14ac:dyDescent="0.35">
      <c r="A34" t="s">
        <v>5</v>
      </c>
      <c r="B34" t="s">
        <v>13</v>
      </c>
      <c r="C34" t="s">
        <v>34</v>
      </c>
      <c r="D34" t="s">
        <v>7</v>
      </c>
      <c r="E34">
        <v>39</v>
      </c>
      <c r="F34">
        <v>976600</v>
      </c>
      <c r="G34">
        <f t="shared" si="0"/>
        <v>4.792135981978292E-4</v>
      </c>
    </row>
    <row r="35" spans="1:7" x14ac:dyDescent="0.35">
      <c r="A35" t="s">
        <v>5</v>
      </c>
      <c r="B35" t="s">
        <v>13</v>
      </c>
      <c r="C35" t="s">
        <v>34</v>
      </c>
      <c r="D35" t="s">
        <v>8</v>
      </c>
      <c r="E35">
        <v>495</v>
      </c>
      <c r="F35">
        <v>3066600</v>
      </c>
      <c r="G35">
        <f t="shared" si="0"/>
        <v>1.9369986304050089E-3</v>
      </c>
    </row>
    <row r="36" spans="1:7" x14ac:dyDescent="0.35">
      <c r="A36" t="s">
        <v>5</v>
      </c>
      <c r="B36" t="s">
        <v>13</v>
      </c>
      <c r="C36" t="s">
        <v>34</v>
      </c>
      <c r="D36" t="s">
        <v>9</v>
      </c>
      <c r="E36">
        <v>407</v>
      </c>
      <c r="F36">
        <v>302200</v>
      </c>
      <c r="G36">
        <f t="shared" si="0"/>
        <v>1.616148246194573E-2</v>
      </c>
    </row>
    <row r="37" spans="1:7" x14ac:dyDescent="0.35">
      <c r="A37" t="s">
        <v>5</v>
      </c>
      <c r="B37" t="s">
        <v>13</v>
      </c>
      <c r="C37" t="s">
        <v>34</v>
      </c>
      <c r="D37" t="s">
        <v>10</v>
      </c>
      <c r="E37">
        <v>709</v>
      </c>
      <c r="F37">
        <v>171200</v>
      </c>
      <c r="G37">
        <f t="shared" si="0"/>
        <v>4.969626168224299E-2</v>
      </c>
    </row>
    <row r="38" spans="1:7" x14ac:dyDescent="0.35">
      <c r="A38" t="s">
        <v>5</v>
      </c>
      <c r="B38" t="s">
        <v>13</v>
      </c>
      <c r="C38" t="s">
        <v>34</v>
      </c>
      <c r="D38" t="s">
        <v>11</v>
      </c>
      <c r="E38">
        <v>761</v>
      </c>
      <c r="F38">
        <v>58200</v>
      </c>
      <c r="G38">
        <f t="shared" si="0"/>
        <v>0.15690721649484535</v>
      </c>
    </row>
    <row r="39" spans="1:7" x14ac:dyDescent="0.35">
      <c r="A39" t="s">
        <v>5</v>
      </c>
      <c r="B39" t="s">
        <v>13</v>
      </c>
      <c r="C39" t="s">
        <v>34</v>
      </c>
      <c r="D39" t="s">
        <v>39</v>
      </c>
      <c r="E39">
        <f>SUM(E34:E38)</f>
        <v>2411</v>
      </c>
      <c r="F39">
        <f>SUM(F34:F38)</f>
        <v>4574800</v>
      </c>
      <c r="G39">
        <f t="shared" si="0"/>
        <v>6.3242108944653319E-3</v>
      </c>
    </row>
    <row r="40" spans="1:7" x14ac:dyDescent="0.35">
      <c r="A40" t="s">
        <v>5</v>
      </c>
      <c r="B40" t="s">
        <v>13</v>
      </c>
      <c r="C40" t="s">
        <v>35</v>
      </c>
      <c r="D40" t="s">
        <v>7</v>
      </c>
      <c r="E40">
        <v>25</v>
      </c>
      <c r="F40">
        <v>500000</v>
      </c>
      <c r="G40">
        <f t="shared" si="0"/>
        <v>6.0000000000000006E-4</v>
      </c>
    </row>
    <row r="41" spans="1:7" x14ac:dyDescent="0.35">
      <c r="A41" t="s">
        <v>5</v>
      </c>
      <c r="B41" t="s">
        <v>13</v>
      </c>
      <c r="C41" t="s">
        <v>35</v>
      </c>
      <c r="D41" t="s">
        <v>8</v>
      </c>
      <c r="E41">
        <v>301</v>
      </c>
      <c r="F41">
        <v>1529100</v>
      </c>
      <c r="G41">
        <f t="shared" si="0"/>
        <v>2.3621738277418087E-3</v>
      </c>
    </row>
    <row r="42" spans="1:7" x14ac:dyDescent="0.35">
      <c r="A42" t="s">
        <v>5</v>
      </c>
      <c r="B42" t="s">
        <v>13</v>
      </c>
      <c r="C42" t="s">
        <v>35</v>
      </c>
      <c r="D42" t="s">
        <v>9</v>
      </c>
      <c r="E42">
        <v>262</v>
      </c>
      <c r="F42">
        <v>148500</v>
      </c>
      <c r="G42">
        <f t="shared" si="0"/>
        <v>2.1171717171717171E-2</v>
      </c>
    </row>
    <row r="43" spans="1:7" x14ac:dyDescent="0.35">
      <c r="A43" t="s">
        <v>5</v>
      </c>
      <c r="B43" t="s">
        <v>13</v>
      </c>
      <c r="C43" t="s">
        <v>35</v>
      </c>
      <c r="D43" t="s">
        <v>10</v>
      </c>
      <c r="E43">
        <v>381</v>
      </c>
      <c r="F43">
        <v>74600</v>
      </c>
      <c r="G43">
        <f t="shared" si="0"/>
        <v>6.1286863270777481E-2</v>
      </c>
    </row>
    <row r="44" spans="1:7" x14ac:dyDescent="0.35">
      <c r="A44" t="s">
        <v>5</v>
      </c>
      <c r="B44" t="s">
        <v>13</v>
      </c>
      <c r="C44" t="s">
        <v>35</v>
      </c>
      <c r="D44" t="s">
        <v>11</v>
      </c>
      <c r="E44">
        <v>278</v>
      </c>
      <c r="F44">
        <v>18400</v>
      </c>
      <c r="G44">
        <f t="shared" si="0"/>
        <v>0.18130434782608695</v>
      </c>
    </row>
    <row r="45" spans="1:7" x14ac:dyDescent="0.35">
      <c r="A45" t="s">
        <v>5</v>
      </c>
      <c r="B45" t="s">
        <v>13</v>
      </c>
      <c r="C45" t="s">
        <v>36</v>
      </c>
      <c r="D45" t="s">
        <v>7</v>
      </c>
      <c r="E45">
        <v>14</v>
      </c>
      <c r="F45">
        <v>476900</v>
      </c>
      <c r="G45">
        <f t="shared" si="0"/>
        <v>3.522751100859719E-4</v>
      </c>
    </row>
    <row r="46" spans="1:7" x14ac:dyDescent="0.35">
      <c r="A46" t="s">
        <v>5</v>
      </c>
      <c r="B46" t="s">
        <v>13</v>
      </c>
      <c r="C46" t="s">
        <v>36</v>
      </c>
      <c r="D46" t="s">
        <v>8</v>
      </c>
      <c r="E46">
        <v>194</v>
      </c>
      <c r="F46">
        <v>1537700</v>
      </c>
      <c r="G46">
        <f t="shared" si="0"/>
        <v>1.513949404955453E-3</v>
      </c>
    </row>
    <row r="47" spans="1:7" x14ac:dyDescent="0.35">
      <c r="A47" t="s">
        <v>5</v>
      </c>
      <c r="B47" t="s">
        <v>13</v>
      </c>
      <c r="C47" t="s">
        <v>36</v>
      </c>
      <c r="D47" t="s">
        <v>9</v>
      </c>
      <c r="E47">
        <v>145</v>
      </c>
      <c r="F47">
        <v>153700</v>
      </c>
      <c r="G47">
        <f t="shared" si="0"/>
        <v>1.1320754716981133E-2</v>
      </c>
    </row>
    <row r="48" spans="1:7" x14ac:dyDescent="0.35">
      <c r="A48" t="s">
        <v>5</v>
      </c>
      <c r="B48" t="s">
        <v>13</v>
      </c>
      <c r="C48" t="s">
        <v>36</v>
      </c>
      <c r="D48" t="s">
        <v>10</v>
      </c>
      <c r="E48">
        <v>328</v>
      </c>
      <c r="F48">
        <v>96500</v>
      </c>
      <c r="G48">
        <f t="shared" si="0"/>
        <v>4.0787564766839382E-2</v>
      </c>
    </row>
    <row r="49" spans="1:7" x14ac:dyDescent="0.35">
      <c r="A49" t="s">
        <v>5</v>
      </c>
      <c r="B49" t="s">
        <v>13</v>
      </c>
      <c r="C49" t="s">
        <v>36</v>
      </c>
      <c r="D49" t="s">
        <v>11</v>
      </c>
      <c r="E49">
        <v>483</v>
      </c>
      <c r="F49">
        <v>39800</v>
      </c>
      <c r="G49">
        <f t="shared" si="0"/>
        <v>0.14562814070351759</v>
      </c>
    </row>
    <row r="50" spans="1:7" x14ac:dyDescent="0.35">
      <c r="A50" t="s">
        <v>5</v>
      </c>
      <c r="B50" t="s">
        <v>14</v>
      </c>
      <c r="C50" t="s">
        <v>34</v>
      </c>
      <c r="D50" t="s">
        <v>7</v>
      </c>
      <c r="E50">
        <v>33</v>
      </c>
      <c r="F50">
        <v>976600</v>
      </c>
      <c r="G50">
        <f t="shared" si="0"/>
        <v>4.0548842924431703E-4</v>
      </c>
    </row>
    <row r="51" spans="1:7" x14ac:dyDescent="0.35">
      <c r="A51" t="s">
        <v>5</v>
      </c>
      <c r="B51" t="s">
        <v>14</v>
      </c>
      <c r="C51" t="s">
        <v>34</v>
      </c>
      <c r="D51" t="s">
        <v>8</v>
      </c>
      <c r="E51">
        <v>460</v>
      </c>
      <c r="F51">
        <v>3066600</v>
      </c>
      <c r="G51">
        <f t="shared" si="0"/>
        <v>1.8000391312854628E-3</v>
      </c>
    </row>
    <row r="52" spans="1:7" x14ac:dyDescent="0.35">
      <c r="A52" t="s">
        <v>5</v>
      </c>
      <c r="B52" t="s">
        <v>14</v>
      </c>
      <c r="C52" t="s">
        <v>34</v>
      </c>
      <c r="D52" t="s">
        <v>9</v>
      </c>
      <c r="E52">
        <v>393</v>
      </c>
      <c r="F52">
        <v>302200</v>
      </c>
      <c r="G52">
        <f t="shared" si="0"/>
        <v>1.5605559232296493E-2</v>
      </c>
    </row>
    <row r="53" spans="1:7" x14ac:dyDescent="0.35">
      <c r="A53" t="s">
        <v>5</v>
      </c>
      <c r="B53" t="s">
        <v>14</v>
      </c>
      <c r="C53" t="s">
        <v>34</v>
      </c>
      <c r="D53" t="s">
        <v>10</v>
      </c>
      <c r="E53">
        <v>706</v>
      </c>
      <c r="F53">
        <v>171200</v>
      </c>
      <c r="G53">
        <f t="shared" si="0"/>
        <v>4.9485981308411212E-2</v>
      </c>
    </row>
    <row r="54" spans="1:7" x14ac:dyDescent="0.35">
      <c r="A54" t="s">
        <v>5</v>
      </c>
      <c r="B54" t="s">
        <v>14</v>
      </c>
      <c r="C54" t="s">
        <v>34</v>
      </c>
      <c r="D54" t="s">
        <v>11</v>
      </c>
      <c r="E54">
        <v>670</v>
      </c>
      <c r="F54">
        <v>58200</v>
      </c>
      <c r="G54">
        <f t="shared" si="0"/>
        <v>0.13814432989690723</v>
      </c>
    </row>
    <row r="55" spans="1:7" x14ac:dyDescent="0.35">
      <c r="A55" t="s">
        <v>5</v>
      </c>
      <c r="B55" t="s">
        <v>14</v>
      </c>
      <c r="C55" t="s">
        <v>34</v>
      </c>
      <c r="D55" t="s">
        <v>39</v>
      </c>
      <c r="E55">
        <f>SUM(E50:E54)</f>
        <v>2262</v>
      </c>
      <c r="F55">
        <f>SUM(F50:F54)</f>
        <v>4574800</v>
      </c>
      <c r="G55">
        <f t="shared" ref="G55" si="1">(E55/F55)*12</f>
        <v>5.9333741365742761E-3</v>
      </c>
    </row>
    <row r="56" spans="1:7" x14ac:dyDescent="0.35">
      <c r="A56" t="s">
        <v>5</v>
      </c>
      <c r="B56" t="s">
        <v>14</v>
      </c>
      <c r="C56" t="s">
        <v>35</v>
      </c>
      <c r="D56" t="s">
        <v>7</v>
      </c>
      <c r="E56">
        <v>20</v>
      </c>
      <c r="F56">
        <v>500000</v>
      </c>
      <c r="G56">
        <f t="shared" si="0"/>
        <v>4.8000000000000007E-4</v>
      </c>
    </row>
    <row r="57" spans="1:7" x14ac:dyDescent="0.35">
      <c r="A57" t="s">
        <v>5</v>
      </c>
      <c r="B57" t="s">
        <v>14</v>
      </c>
      <c r="C57" t="s">
        <v>35</v>
      </c>
      <c r="D57" t="s">
        <v>8</v>
      </c>
      <c r="E57">
        <v>309</v>
      </c>
      <c r="F57">
        <v>1529100</v>
      </c>
      <c r="G57">
        <f t="shared" si="0"/>
        <v>2.4249558563861095E-3</v>
      </c>
    </row>
    <row r="58" spans="1:7" x14ac:dyDescent="0.35">
      <c r="A58" t="s">
        <v>5</v>
      </c>
      <c r="B58" t="s">
        <v>14</v>
      </c>
      <c r="C58" t="s">
        <v>35</v>
      </c>
      <c r="D58" t="s">
        <v>9</v>
      </c>
      <c r="E58">
        <v>243</v>
      </c>
      <c r="F58">
        <v>148500</v>
      </c>
      <c r="G58">
        <f t="shared" si="0"/>
        <v>1.9636363636363636E-2</v>
      </c>
    </row>
    <row r="59" spans="1:7" x14ac:dyDescent="0.35">
      <c r="A59" t="s">
        <v>5</v>
      </c>
      <c r="B59" t="s">
        <v>14</v>
      </c>
      <c r="C59" t="s">
        <v>35</v>
      </c>
      <c r="D59" t="s">
        <v>10</v>
      </c>
      <c r="E59">
        <v>365</v>
      </c>
      <c r="F59">
        <v>74600</v>
      </c>
      <c r="G59">
        <f t="shared" si="0"/>
        <v>5.8713136729222522E-2</v>
      </c>
    </row>
    <row r="60" spans="1:7" x14ac:dyDescent="0.35">
      <c r="A60" t="s">
        <v>5</v>
      </c>
      <c r="B60" t="s">
        <v>14</v>
      </c>
      <c r="C60" t="s">
        <v>35</v>
      </c>
      <c r="D60" t="s">
        <v>11</v>
      </c>
      <c r="E60">
        <v>229</v>
      </c>
      <c r="F60">
        <v>18400</v>
      </c>
      <c r="G60">
        <f t="shared" si="0"/>
        <v>0.14934782608695651</v>
      </c>
    </row>
    <row r="61" spans="1:7" x14ac:dyDescent="0.35">
      <c r="A61" t="s">
        <v>5</v>
      </c>
      <c r="B61" t="s">
        <v>14</v>
      </c>
      <c r="C61" t="s">
        <v>36</v>
      </c>
      <c r="D61" t="s">
        <v>7</v>
      </c>
      <c r="E61">
        <v>13</v>
      </c>
      <c r="F61">
        <v>476900</v>
      </c>
      <c r="G61">
        <f t="shared" si="0"/>
        <v>3.2711260222268823E-4</v>
      </c>
    </row>
    <row r="62" spans="1:7" x14ac:dyDescent="0.35">
      <c r="A62" t="s">
        <v>5</v>
      </c>
      <c r="B62" t="s">
        <v>14</v>
      </c>
      <c r="C62" t="s">
        <v>36</v>
      </c>
      <c r="D62" t="s">
        <v>8</v>
      </c>
      <c r="E62">
        <v>151</v>
      </c>
      <c r="F62">
        <v>1537700</v>
      </c>
      <c r="G62">
        <f t="shared" si="0"/>
        <v>1.178383299733368E-3</v>
      </c>
    </row>
    <row r="63" spans="1:7" x14ac:dyDescent="0.35">
      <c r="A63" t="s">
        <v>5</v>
      </c>
      <c r="B63" t="s">
        <v>14</v>
      </c>
      <c r="C63" t="s">
        <v>36</v>
      </c>
      <c r="D63" t="s">
        <v>9</v>
      </c>
      <c r="E63">
        <v>150</v>
      </c>
      <c r="F63">
        <v>153700</v>
      </c>
      <c r="G63">
        <f t="shared" si="0"/>
        <v>1.1711125569290826E-2</v>
      </c>
    </row>
    <row r="64" spans="1:7" x14ac:dyDescent="0.35">
      <c r="A64" t="s">
        <v>5</v>
      </c>
      <c r="B64" t="s">
        <v>14</v>
      </c>
      <c r="C64" t="s">
        <v>36</v>
      </c>
      <c r="D64" t="s">
        <v>10</v>
      </c>
      <c r="E64">
        <v>341</v>
      </c>
      <c r="F64">
        <v>96500</v>
      </c>
      <c r="G64">
        <f t="shared" si="0"/>
        <v>4.2404145077720209E-2</v>
      </c>
    </row>
    <row r="65" spans="1:7" x14ac:dyDescent="0.35">
      <c r="A65" t="s">
        <v>5</v>
      </c>
      <c r="B65" t="s">
        <v>14</v>
      </c>
      <c r="C65" t="s">
        <v>36</v>
      </c>
      <c r="D65" t="s">
        <v>11</v>
      </c>
      <c r="E65">
        <v>441</v>
      </c>
      <c r="F65">
        <v>39800</v>
      </c>
      <c r="G65">
        <f t="shared" si="0"/>
        <v>0.13296482412060301</v>
      </c>
    </row>
    <row r="66" spans="1:7" x14ac:dyDescent="0.35">
      <c r="A66" t="s">
        <v>5</v>
      </c>
      <c r="B66" t="s">
        <v>15</v>
      </c>
      <c r="C66" t="s">
        <v>34</v>
      </c>
      <c r="D66" t="s">
        <v>7</v>
      </c>
      <c r="E66">
        <v>33</v>
      </c>
      <c r="F66">
        <v>976600</v>
      </c>
      <c r="G66">
        <f t="shared" si="0"/>
        <v>4.0548842924431703E-4</v>
      </c>
    </row>
    <row r="67" spans="1:7" x14ac:dyDescent="0.35">
      <c r="A67" t="s">
        <v>5</v>
      </c>
      <c r="B67" t="s">
        <v>15</v>
      </c>
      <c r="C67" t="s">
        <v>34</v>
      </c>
      <c r="D67" t="s">
        <v>8</v>
      </c>
      <c r="E67">
        <v>508</v>
      </c>
      <c r="F67">
        <v>3066600</v>
      </c>
      <c r="G67">
        <f t="shared" si="0"/>
        <v>1.9878693015065543E-3</v>
      </c>
    </row>
    <row r="68" spans="1:7" x14ac:dyDescent="0.35">
      <c r="A68" t="s">
        <v>5</v>
      </c>
      <c r="B68" t="s">
        <v>15</v>
      </c>
      <c r="C68" t="s">
        <v>34</v>
      </c>
      <c r="D68" t="s">
        <v>9</v>
      </c>
      <c r="E68">
        <v>426</v>
      </c>
      <c r="F68">
        <v>302200</v>
      </c>
      <c r="G68">
        <f t="shared" si="0"/>
        <v>1.6915949702183984E-2</v>
      </c>
    </row>
    <row r="69" spans="1:7" x14ac:dyDescent="0.35">
      <c r="A69" t="s">
        <v>5</v>
      </c>
      <c r="B69" t="s">
        <v>15</v>
      </c>
      <c r="C69" t="s">
        <v>34</v>
      </c>
      <c r="D69" t="s">
        <v>10</v>
      </c>
      <c r="E69">
        <v>681</v>
      </c>
      <c r="F69">
        <v>171200</v>
      </c>
      <c r="G69">
        <f t="shared" si="0"/>
        <v>4.7733644859813087E-2</v>
      </c>
    </row>
    <row r="70" spans="1:7" x14ac:dyDescent="0.35">
      <c r="A70" t="s">
        <v>5</v>
      </c>
      <c r="B70" t="s">
        <v>15</v>
      </c>
      <c r="C70" t="s">
        <v>34</v>
      </c>
      <c r="D70" t="s">
        <v>11</v>
      </c>
      <c r="E70">
        <v>694</v>
      </c>
      <c r="F70">
        <v>58200</v>
      </c>
      <c r="G70">
        <f t="shared" si="0"/>
        <v>0.14309278350515464</v>
      </c>
    </row>
    <row r="71" spans="1:7" x14ac:dyDescent="0.35">
      <c r="A71" t="s">
        <v>5</v>
      </c>
      <c r="B71" t="s">
        <v>15</v>
      </c>
      <c r="C71" t="s">
        <v>34</v>
      </c>
      <c r="D71" t="s">
        <v>39</v>
      </c>
      <c r="E71">
        <f>SUM(E66:E70)</f>
        <v>2342</v>
      </c>
      <c r="F71">
        <f>SUM(F66:F70)</f>
        <v>4574800</v>
      </c>
      <c r="G71">
        <f t="shared" ref="G71" si="2">(E71/F71)*12</f>
        <v>6.1432193757104125E-3</v>
      </c>
    </row>
    <row r="72" spans="1:7" x14ac:dyDescent="0.35">
      <c r="A72" t="s">
        <v>5</v>
      </c>
      <c r="B72" t="s">
        <v>15</v>
      </c>
      <c r="C72" t="s">
        <v>35</v>
      </c>
      <c r="D72" t="s">
        <v>7</v>
      </c>
      <c r="E72">
        <v>22</v>
      </c>
      <c r="F72">
        <v>500000</v>
      </c>
      <c r="G72">
        <f t="shared" ref="G72:G139" si="3">(E72/F72)*12</f>
        <v>5.2800000000000004E-4</v>
      </c>
    </row>
    <row r="73" spans="1:7" x14ac:dyDescent="0.35">
      <c r="A73" t="s">
        <v>5</v>
      </c>
      <c r="B73" t="s">
        <v>15</v>
      </c>
      <c r="C73" t="s">
        <v>35</v>
      </c>
      <c r="D73" t="s">
        <v>8</v>
      </c>
      <c r="E73">
        <v>320</v>
      </c>
      <c r="F73">
        <v>1529100</v>
      </c>
      <c r="G73">
        <f t="shared" si="3"/>
        <v>2.5112811457720227E-3</v>
      </c>
    </row>
    <row r="74" spans="1:7" x14ac:dyDescent="0.35">
      <c r="A74" t="s">
        <v>5</v>
      </c>
      <c r="B74" t="s">
        <v>15</v>
      </c>
      <c r="C74" t="s">
        <v>35</v>
      </c>
      <c r="D74" t="s">
        <v>9</v>
      </c>
      <c r="E74">
        <v>246</v>
      </c>
      <c r="F74">
        <v>148500</v>
      </c>
      <c r="G74">
        <f t="shared" si="3"/>
        <v>1.9878787878787878E-2</v>
      </c>
    </row>
    <row r="75" spans="1:7" x14ac:dyDescent="0.35">
      <c r="A75" t="s">
        <v>5</v>
      </c>
      <c r="B75" t="s">
        <v>15</v>
      </c>
      <c r="C75" t="s">
        <v>35</v>
      </c>
      <c r="D75" t="s">
        <v>10</v>
      </c>
      <c r="E75">
        <v>370</v>
      </c>
      <c r="F75">
        <v>74600</v>
      </c>
      <c r="G75">
        <f t="shared" si="3"/>
        <v>5.9517426273458449E-2</v>
      </c>
    </row>
    <row r="76" spans="1:7" x14ac:dyDescent="0.35">
      <c r="A76" t="s">
        <v>5</v>
      </c>
      <c r="B76" t="s">
        <v>15</v>
      </c>
      <c r="C76" t="s">
        <v>35</v>
      </c>
      <c r="D76" t="s">
        <v>11</v>
      </c>
      <c r="E76">
        <v>247</v>
      </c>
      <c r="F76">
        <v>18400</v>
      </c>
      <c r="G76">
        <f t="shared" si="3"/>
        <v>0.16108695652173913</v>
      </c>
    </row>
    <row r="77" spans="1:7" x14ac:dyDescent="0.35">
      <c r="A77" t="s">
        <v>5</v>
      </c>
      <c r="B77" t="s">
        <v>15</v>
      </c>
      <c r="C77" t="s">
        <v>36</v>
      </c>
      <c r="D77" t="s">
        <v>7</v>
      </c>
      <c r="E77">
        <v>11</v>
      </c>
      <c r="F77">
        <v>476900</v>
      </c>
      <c r="G77">
        <f t="shared" si="3"/>
        <v>2.7678758649612078E-4</v>
      </c>
    </row>
    <row r="78" spans="1:7" x14ac:dyDescent="0.35">
      <c r="A78" t="s">
        <v>5</v>
      </c>
      <c r="B78" t="s">
        <v>15</v>
      </c>
      <c r="C78" t="s">
        <v>36</v>
      </c>
      <c r="D78" t="s">
        <v>8</v>
      </c>
      <c r="E78">
        <v>188</v>
      </c>
      <c r="F78">
        <v>1537700</v>
      </c>
      <c r="G78">
        <f t="shared" si="3"/>
        <v>1.467126227482604E-3</v>
      </c>
    </row>
    <row r="79" spans="1:7" x14ac:dyDescent="0.35">
      <c r="A79" t="s">
        <v>5</v>
      </c>
      <c r="B79" t="s">
        <v>15</v>
      </c>
      <c r="C79" t="s">
        <v>36</v>
      </c>
      <c r="D79" t="s">
        <v>9</v>
      </c>
      <c r="E79">
        <v>180</v>
      </c>
      <c r="F79">
        <v>153700</v>
      </c>
      <c r="G79">
        <f t="shared" si="3"/>
        <v>1.4053350683148991E-2</v>
      </c>
    </row>
    <row r="80" spans="1:7" x14ac:dyDescent="0.35">
      <c r="A80" t="s">
        <v>5</v>
      </c>
      <c r="B80" t="s">
        <v>15</v>
      </c>
      <c r="C80" t="s">
        <v>36</v>
      </c>
      <c r="D80" t="s">
        <v>10</v>
      </c>
      <c r="E80">
        <v>311</v>
      </c>
      <c r="F80">
        <v>96500</v>
      </c>
      <c r="G80">
        <f t="shared" si="3"/>
        <v>3.8673575129533677E-2</v>
      </c>
    </row>
    <row r="81" spans="1:7" x14ac:dyDescent="0.35">
      <c r="A81" t="s">
        <v>5</v>
      </c>
      <c r="B81" t="s">
        <v>15</v>
      </c>
      <c r="C81" t="s">
        <v>36</v>
      </c>
      <c r="D81" t="s">
        <v>11</v>
      </c>
      <c r="E81">
        <v>447</v>
      </c>
      <c r="F81">
        <v>39800</v>
      </c>
      <c r="G81">
        <f t="shared" si="3"/>
        <v>0.13477386934673369</v>
      </c>
    </row>
    <row r="82" spans="1:7" x14ac:dyDescent="0.35">
      <c r="A82" t="s">
        <v>5</v>
      </c>
      <c r="B82" t="s">
        <v>16</v>
      </c>
      <c r="C82" t="s">
        <v>34</v>
      </c>
      <c r="D82" t="s">
        <v>7</v>
      </c>
      <c r="E82">
        <v>34</v>
      </c>
      <c r="F82">
        <v>976600</v>
      </c>
      <c r="G82">
        <f t="shared" si="3"/>
        <v>4.1777595740323569E-4</v>
      </c>
    </row>
    <row r="83" spans="1:7" x14ac:dyDescent="0.35">
      <c r="A83" t="s">
        <v>5</v>
      </c>
      <c r="B83" t="s">
        <v>16</v>
      </c>
      <c r="C83" t="s">
        <v>34</v>
      </c>
      <c r="D83" t="s">
        <v>8</v>
      </c>
      <c r="E83">
        <v>481</v>
      </c>
      <c r="F83">
        <v>3066600</v>
      </c>
      <c r="G83">
        <f t="shared" si="3"/>
        <v>1.8822148307571901E-3</v>
      </c>
    </row>
    <row r="84" spans="1:7" x14ac:dyDescent="0.35">
      <c r="A84" t="s">
        <v>5</v>
      </c>
      <c r="B84" t="s">
        <v>16</v>
      </c>
      <c r="C84" t="s">
        <v>34</v>
      </c>
      <c r="D84" t="s">
        <v>9</v>
      </c>
      <c r="E84">
        <v>415</v>
      </c>
      <c r="F84">
        <v>302200</v>
      </c>
      <c r="G84">
        <f t="shared" si="3"/>
        <v>1.6479152878888154E-2</v>
      </c>
    </row>
    <row r="85" spans="1:7" x14ac:dyDescent="0.35">
      <c r="A85" t="s">
        <v>5</v>
      </c>
      <c r="B85" t="s">
        <v>16</v>
      </c>
      <c r="C85" t="s">
        <v>34</v>
      </c>
      <c r="D85" t="s">
        <v>10</v>
      </c>
      <c r="E85">
        <v>662</v>
      </c>
      <c r="F85">
        <v>171200</v>
      </c>
      <c r="G85">
        <f t="shared" si="3"/>
        <v>4.6401869158878506E-2</v>
      </c>
    </row>
    <row r="86" spans="1:7" x14ac:dyDescent="0.35">
      <c r="A86" t="s">
        <v>5</v>
      </c>
      <c r="B86" t="s">
        <v>16</v>
      </c>
      <c r="C86" t="s">
        <v>34</v>
      </c>
      <c r="D86" t="s">
        <v>11</v>
      </c>
      <c r="E86">
        <v>646</v>
      </c>
      <c r="F86">
        <v>58200</v>
      </c>
      <c r="G86">
        <f t="shared" si="3"/>
        <v>0.13319587628865981</v>
      </c>
    </row>
    <row r="87" spans="1:7" x14ac:dyDescent="0.35">
      <c r="A87" t="s">
        <v>5</v>
      </c>
      <c r="B87" t="s">
        <v>16</v>
      </c>
      <c r="C87" t="s">
        <v>34</v>
      </c>
      <c r="D87" t="s">
        <v>39</v>
      </c>
      <c r="E87">
        <f>SUM(E82:E86)</f>
        <v>2238</v>
      </c>
      <c r="F87">
        <f>SUM(F82:F86)</f>
        <v>4574800</v>
      </c>
      <c r="G87">
        <f t="shared" si="3"/>
        <v>5.8704205648334364E-3</v>
      </c>
    </row>
    <row r="88" spans="1:7" x14ac:dyDescent="0.35">
      <c r="A88" t="s">
        <v>5</v>
      </c>
      <c r="B88" t="s">
        <v>16</v>
      </c>
      <c r="C88" t="s">
        <v>35</v>
      </c>
      <c r="D88" t="s">
        <v>7</v>
      </c>
      <c r="E88">
        <v>17</v>
      </c>
      <c r="F88">
        <v>500000</v>
      </c>
      <c r="G88">
        <f t="shared" si="3"/>
        <v>4.08E-4</v>
      </c>
    </row>
    <row r="89" spans="1:7" x14ac:dyDescent="0.35">
      <c r="A89" t="s">
        <v>5</v>
      </c>
      <c r="B89" t="s">
        <v>16</v>
      </c>
      <c r="C89" t="s">
        <v>35</v>
      </c>
      <c r="D89" t="s">
        <v>8</v>
      </c>
      <c r="E89">
        <v>298</v>
      </c>
      <c r="F89">
        <v>1529100</v>
      </c>
      <c r="G89">
        <f t="shared" si="3"/>
        <v>2.3386305670001963E-3</v>
      </c>
    </row>
    <row r="90" spans="1:7" x14ac:dyDescent="0.35">
      <c r="A90" t="s">
        <v>5</v>
      </c>
      <c r="B90" t="s">
        <v>16</v>
      </c>
      <c r="C90" t="s">
        <v>35</v>
      </c>
      <c r="D90" t="s">
        <v>9</v>
      </c>
      <c r="E90">
        <v>243</v>
      </c>
      <c r="F90">
        <v>148500</v>
      </c>
      <c r="G90">
        <f t="shared" si="3"/>
        <v>1.9636363636363636E-2</v>
      </c>
    </row>
    <row r="91" spans="1:7" x14ac:dyDescent="0.35">
      <c r="A91" t="s">
        <v>5</v>
      </c>
      <c r="B91" t="s">
        <v>16</v>
      </c>
      <c r="C91" t="s">
        <v>35</v>
      </c>
      <c r="D91" t="s">
        <v>10</v>
      </c>
      <c r="E91">
        <v>316</v>
      </c>
      <c r="F91">
        <v>74600</v>
      </c>
      <c r="G91">
        <f t="shared" si="3"/>
        <v>5.0831099195710452E-2</v>
      </c>
    </row>
    <row r="92" spans="1:7" x14ac:dyDescent="0.35">
      <c r="A92" t="s">
        <v>5</v>
      </c>
      <c r="B92" t="s">
        <v>16</v>
      </c>
      <c r="C92" t="s">
        <v>35</v>
      </c>
      <c r="D92" t="s">
        <v>11</v>
      </c>
      <c r="E92">
        <v>246</v>
      </c>
      <c r="F92">
        <v>18400</v>
      </c>
      <c r="G92">
        <f t="shared" si="3"/>
        <v>0.16043478260869565</v>
      </c>
    </row>
    <row r="93" spans="1:7" x14ac:dyDescent="0.35">
      <c r="A93" t="s">
        <v>5</v>
      </c>
      <c r="B93" t="s">
        <v>16</v>
      </c>
      <c r="C93" t="s">
        <v>36</v>
      </c>
      <c r="D93" t="s">
        <v>7</v>
      </c>
      <c r="E93">
        <v>17</v>
      </c>
      <c r="F93">
        <v>476900</v>
      </c>
      <c r="G93">
        <f t="shared" si="3"/>
        <v>4.2776263367582301E-4</v>
      </c>
    </row>
    <row r="94" spans="1:7" x14ac:dyDescent="0.35">
      <c r="A94" t="s">
        <v>5</v>
      </c>
      <c r="B94" t="s">
        <v>16</v>
      </c>
      <c r="C94" t="s">
        <v>36</v>
      </c>
      <c r="D94" t="s">
        <v>8</v>
      </c>
      <c r="E94">
        <v>183</v>
      </c>
      <c r="F94">
        <v>1537700</v>
      </c>
      <c r="G94">
        <f t="shared" si="3"/>
        <v>1.4281069129218962E-3</v>
      </c>
    </row>
    <row r="95" spans="1:7" x14ac:dyDescent="0.35">
      <c r="A95" t="s">
        <v>5</v>
      </c>
      <c r="B95" t="s">
        <v>16</v>
      </c>
      <c r="C95" t="s">
        <v>36</v>
      </c>
      <c r="D95" t="s">
        <v>9</v>
      </c>
      <c r="E95">
        <v>172</v>
      </c>
      <c r="F95">
        <v>153700</v>
      </c>
      <c r="G95">
        <f t="shared" si="3"/>
        <v>1.3428757319453481E-2</v>
      </c>
    </row>
    <row r="96" spans="1:7" x14ac:dyDescent="0.35">
      <c r="A96" t="s">
        <v>5</v>
      </c>
      <c r="B96" t="s">
        <v>16</v>
      </c>
      <c r="C96" t="s">
        <v>36</v>
      </c>
      <c r="D96" t="s">
        <v>10</v>
      </c>
      <c r="E96">
        <v>346</v>
      </c>
      <c r="F96">
        <v>96500</v>
      </c>
      <c r="G96">
        <f t="shared" si="3"/>
        <v>4.3025906735751296E-2</v>
      </c>
    </row>
    <row r="97" spans="1:7" x14ac:dyDescent="0.35">
      <c r="A97" t="s">
        <v>5</v>
      </c>
      <c r="B97" t="s">
        <v>16</v>
      </c>
      <c r="C97" t="s">
        <v>36</v>
      </c>
      <c r="D97" t="s">
        <v>11</v>
      </c>
      <c r="E97">
        <v>400</v>
      </c>
      <c r="F97">
        <v>39800</v>
      </c>
      <c r="G97">
        <f t="shared" si="3"/>
        <v>0.12060301507537688</v>
      </c>
    </row>
    <row r="98" spans="1:7" x14ac:dyDescent="0.35">
      <c r="A98" t="s">
        <v>5</v>
      </c>
      <c r="B98" t="s">
        <v>17</v>
      </c>
      <c r="C98" t="s">
        <v>34</v>
      </c>
      <c r="D98" t="s">
        <v>7</v>
      </c>
      <c r="E98">
        <v>27</v>
      </c>
      <c r="F98">
        <v>976600</v>
      </c>
      <c r="G98">
        <f t="shared" si="3"/>
        <v>3.3176326029080486E-4</v>
      </c>
    </row>
    <row r="99" spans="1:7" x14ac:dyDescent="0.35">
      <c r="A99" t="s">
        <v>5</v>
      </c>
      <c r="B99" t="s">
        <v>17</v>
      </c>
      <c r="C99" t="s">
        <v>34</v>
      </c>
      <c r="D99" t="s">
        <v>8</v>
      </c>
      <c r="E99">
        <v>453</v>
      </c>
      <c r="F99">
        <v>3066600</v>
      </c>
      <c r="G99">
        <f t="shared" si="3"/>
        <v>1.7726472314615535E-3</v>
      </c>
    </row>
    <row r="100" spans="1:7" x14ac:dyDescent="0.35">
      <c r="A100" t="s">
        <v>5</v>
      </c>
      <c r="B100" t="s">
        <v>17</v>
      </c>
      <c r="C100" t="s">
        <v>34</v>
      </c>
      <c r="D100" t="s">
        <v>9</v>
      </c>
      <c r="E100">
        <v>354</v>
      </c>
      <c r="F100">
        <v>302200</v>
      </c>
      <c r="G100">
        <f t="shared" si="3"/>
        <v>1.4056915949702183E-2</v>
      </c>
    </row>
    <row r="101" spans="1:7" x14ac:dyDescent="0.35">
      <c r="A101" t="s">
        <v>5</v>
      </c>
      <c r="B101" t="s">
        <v>17</v>
      </c>
      <c r="C101" t="s">
        <v>34</v>
      </c>
      <c r="D101" t="s">
        <v>10</v>
      </c>
      <c r="E101">
        <v>613</v>
      </c>
      <c r="F101">
        <v>171200</v>
      </c>
      <c r="G101">
        <f t="shared" si="3"/>
        <v>4.296728971962617E-2</v>
      </c>
    </row>
    <row r="102" spans="1:7" x14ac:dyDescent="0.35">
      <c r="A102" t="s">
        <v>5</v>
      </c>
      <c r="B102" t="s">
        <v>17</v>
      </c>
      <c r="C102" t="s">
        <v>34</v>
      </c>
      <c r="D102" t="s">
        <v>11</v>
      </c>
      <c r="E102">
        <v>634</v>
      </c>
      <c r="F102">
        <v>58200</v>
      </c>
      <c r="G102">
        <f t="shared" si="3"/>
        <v>0.13072164948453607</v>
      </c>
    </row>
    <row r="103" spans="1:7" x14ac:dyDescent="0.35">
      <c r="A103" t="s">
        <v>5</v>
      </c>
      <c r="B103" t="s">
        <v>17</v>
      </c>
      <c r="C103" t="s">
        <v>34</v>
      </c>
      <c r="D103" t="s">
        <v>39</v>
      </c>
      <c r="E103">
        <f>SUM(E98:E102)</f>
        <v>2081</v>
      </c>
      <c r="F103">
        <f>SUM(F98:F102)</f>
        <v>4574800</v>
      </c>
      <c r="G103">
        <f t="shared" si="3"/>
        <v>5.458599283028766E-3</v>
      </c>
    </row>
    <row r="104" spans="1:7" x14ac:dyDescent="0.35">
      <c r="A104" t="s">
        <v>5</v>
      </c>
      <c r="B104" t="s">
        <v>17</v>
      </c>
      <c r="C104" t="s">
        <v>35</v>
      </c>
      <c r="D104" t="s">
        <v>7</v>
      </c>
      <c r="E104">
        <v>17</v>
      </c>
      <c r="F104">
        <v>500000</v>
      </c>
      <c r="G104">
        <f t="shared" si="3"/>
        <v>4.08E-4</v>
      </c>
    </row>
    <row r="105" spans="1:7" x14ac:dyDescent="0.35">
      <c r="A105" t="s">
        <v>5</v>
      </c>
      <c r="B105" t="s">
        <v>17</v>
      </c>
      <c r="C105" t="s">
        <v>35</v>
      </c>
      <c r="D105" t="s">
        <v>8</v>
      </c>
      <c r="E105">
        <v>296</v>
      </c>
      <c r="F105">
        <v>1529100</v>
      </c>
      <c r="G105">
        <f t="shared" si="3"/>
        <v>2.322935059839121E-3</v>
      </c>
    </row>
    <row r="106" spans="1:7" x14ac:dyDescent="0.35">
      <c r="A106" t="s">
        <v>5</v>
      </c>
      <c r="B106" t="s">
        <v>17</v>
      </c>
      <c r="C106" t="s">
        <v>35</v>
      </c>
      <c r="D106" t="s">
        <v>9</v>
      </c>
      <c r="E106">
        <v>213</v>
      </c>
      <c r="F106">
        <v>148500</v>
      </c>
      <c r="G106">
        <f t="shared" si="3"/>
        <v>1.7212121212121213E-2</v>
      </c>
    </row>
    <row r="107" spans="1:7" x14ac:dyDescent="0.35">
      <c r="A107" t="s">
        <v>5</v>
      </c>
      <c r="B107" t="s">
        <v>17</v>
      </c>
      <c r="C107" t="s">
        <v>35</v>
      </c>
      <c r="D107" t="s">
        <v>10</v>
      </c>
      <c r="E107">
        <v>332</v>
      </c>
      <c r="F107">
        <v>74600</v>
      </c>
      <c r="G107">
        <f t="shared" si="3"/>
        <v>5.3404825737265418E-2</v>
      </c>
    </row>
    <row r="108" spans="1:7" x14ac:dyDescent="0.35">
      <c r="A108" t="s">
        <v>5</v>
      </c>
      <c r="B108" t="s">
        <v>17</v>
      </c>
      <c r="C108" t="s">
        <v>35</v>
      </c>
      <c r="D108" t="s">
        <v>11</v>
      </c>
      <c r="E108">
        <v>224</v>
      </c>
      <c r="F108">
        <v>18400</v>
      </c>
      <c r="G108">
        <f t="shared" si="3"/>
        <v>0.14608695652173914</v>
      </c>
    </row>
    <row r="109" spans="1:7" x14ac:dyDescent="0.35">
      <c r="A109" t="s">
        <v>5</v>
      </c>
      <c r="B109" t="s">
        <v>17</v>
      </c>
      <c r="C109" t="s">
        <v>36</v>
      </c>
      <c r="D109" t="s">
        <v>7</v>
      </c>
      <c r="E109">
        <v>10</v>
      </c>
      <c r="F109">
        <v>476900</v>
      </c>
      <c r="G109">
        <f t="shared" si="3"/>
        <v>2.5162507863283706E-4</v>
      </c>
    </row>
    <row r="110" spans="1:7" x14ac:dyDescent="0.35">
      <c r="A110" t="s">
        <v>5</v>
      </c>
      <c r="B110" t="s">
        <v>17</v>
      </c>
      <c r="C110" t="s">
        <v>36</v>
      </c>
      <c r="D110" t="s">
        <v>8</v>
      </c>
      <c r="E110">
        <v>157</v>
      </c>
      <c r="F110">
        <v>1537700</v>
      </c>
      <c r="G110">
        <f t="shared" si="3"/>
        <v>1.225206477206217E-3</v>
      </c>
    </row>
    <row r="111" spans="1:7" x14ac:dyDescent="0.35">
      <c r="A111" t="s">
        <v>5</v>
      </c>
      <c r="B111" t="s">
        <v>17</v>
      </c>
      <c r="C111" t="s">
        <v>36</v>
      </c>
      <c r="D111" t="s">
        <v>9</v>
      </c>
      <c r="E111">
        <v>141</v>
      </c>
      <c r="F111">
        <v>153700</v>
      </c>
      <c r="G111">
        <f t="shared" si="3"/>
        <v>1.1008458035133378E-2</v>
      </c>
    </row>
    <row r="112" spans="1:7" x14ac:dyDescent="0.35">
      <c r="A112" t="s">
        <v>5</v>
      </c>
      <c r="B112" t="s">
        <v>17</v>
      </c>
      <c r="C112" t="s">
        <v>36</v>
      </c>
      <c r="D112" t="s">
        <v>10</v>
      </c>
      <c r="E112">
        <v>281</v>
      </c>
      <c r="F112">
        <v>96500</v>
      </c>
      <c r="G112">
        <f t="shared" si="3"/>
        <v>3.4943005181347152E-2</v>
      </c>
    </row>
    <row r="113" spans="1:7" x14ac:dyDescent="0.35">
      <c r="A113" t="s">
        <v>5</v>
      </c>
      <c r="B113" t="s">
        <v>17</v>
      </c>
      <c r="C113" t="s">
        <v>36</v>
      </c>
      <c r="D113" t="s">
        <v>11</v>
      </c>
      <c r="E113">
        <v>410</v>
      </c>
      <c r="F113">
        <v>39800</v>
      </c>
      <c r="G113">
        <f t="shared" si="3"/>
        <v>0.1236180904522613</v>
      </c>
    </row>
    <row r="114" spans="1:7" x14ac:dyDescent="0.35">
      <c r="A114" t="s">
        <v>5</v>
      </c>
      <c r="B114" t="s">
        <v>18</v>
      </c>
      <c r="C114" t="s">
        <v>34</v>
      </c>
      <c r="D114" t="s">
        <v>7</v>
      </c>
      <c r="E114">
        <v>33</v>
      </c>
      <c r="F114">
        <v>976600</v>
      </c>
      <c r="G114">
        <f t="shared" si="3"/>
        <v>4.0548842924431703E-4</v>
      </c>
    </row>
    <row r="115" spans="1:7" x14ac:dyDescent="0.35">
      <c r="A115" t="s">
        <v>5</v>
      </c>
      <c r="B115" t="s">
        <v>18</v>
      </c>
      <c r="C115" t="s">
        <v>34</v>
      </c>
      <c r="D115" t="s">
        <v>8</v>
      </c>
      <c r="E115">
        <v>472</v>
      </c>
      <c r="F115">
        <v>3066600</v>
      </c>
      <c r="G115">
        <f t="shared" si="3"/>
        <v>1.8469966738407359E-3</v>
      </c>
    </row>
    <row r="116" spans="1:7" x14ac:dyDescent="0.35">
      <c r="A116" t="s">
        <v>5</v>
      </c>
      <c r="B116" t="s">
        <v>18</v>
      </c>
      <c r="C116" t="s">
        <v>34</v>
      </c>
      <c r="D116" t="s">
        <v>9</v>
      </c>
      <c r="E116">
        <v>385</v>
      </c>
      <c r="F116">
        <v>302200</v>
      </c>
      <c r="G116">
        <f t="shared" si="3"/>
        <v>1.5287888815354068E-2</v>
      </c>
    </row>
    <row r="117" spans="1:7" x14ac:dyDescent="0.35">
      <c r="A117" t="s">
        <v>5</v>
      </c>
      <c r="B117" t="s">
        <v>18</v>
      </c>
      <c r="C117" t="s">
        <v>34</v>
      </c>
      <c r="D117" t="s">
        <v>10</v>
      </c>
      <c r="E117">
        <v>594</v>
      </c>
      <c r="F117">
        <v>171200</v>
      </c>
      <c r="G117">
        <f t="shared" si="3"/>
        <v>4.1635514018691588E-2</v>
      </c>
    </row>
    <row r="118" spans="1:7" x14ac:dyDescent="0.35">
      <c r="A118" t="s">
        <v>5</v>
      </c>
      <c r="B118" t="s">
        <v>18</v>
      </c>
      <c r="C118" t="s">
        <v>34</v>
      </c>
      <c r="D118" t="s">
        <v>11</v>
      </c>
      <c r="E118">
        <v>608</v>
      </c>
      <c r="F118">
        <v>58200</v>
      </c>
      <c r="G118">
        <f t="shared" si="3"/>
        <v>0.12536082474226803</v>
      </c>
    </row>
    <row r="119" spans="1:7" x14ac:dyDescent="0.35">
      <c r="A119" t="s">
        <v>5</v>
      </c>
      <c r="B119" t="s">
        <v>18</v>
      </c>
      <c r="C119" t="s">
        <v>34</v>
      </c>
      <c r="D119" t="s">
        <v>39</v>
      </c>
      <c r="E119">
        <f>SUM(E114:E118)</f>
        <v>2092</v>
      </c>
      <c r="F119">
        <f>SUM(F114:F118)</f>
        <v>4574800</v>
      </c>
      <c r="G119">
        <f t="shared" si="3"/>
        <v>5.4874530034099856E-3</v>
      </c>
    </row>
    <row r="120" spans="1:7" x14ac:dyDescent="0.35">
      <c r="A120" t="s">
        <v>5</v>
      </c>
      <c r="B120" t="s">
        <v>18</v>
      </c>
      <c r="C120" t="s">
        <v>35</v>
      </c>
      <c r="D120" t="s">
        <v>7</v>
      </c>
      <c r="E120">
        <v>23</v>
      </c>
      <c r="F120">
        <v>500000</v>
      </c>
      <c r="G120">
        <f t="shared" si="3"/>
        <v>5.5199999999999997E-4</v>
      </c>
    </row>
    <row r="121" spans="1:7" x14ac:dyDescent="0.35">
      <c r="A121" t="s">
        <v>5</v>
      </c>
      <c r="B121" t="s">
        <v>18</v>
      </c>
      <c r="C121" t="s">
        <v>35</v>
      </c>
      <c r="D121" t="s">
        <v>8</v>
      </c>
      <c r="E121">
        <v>301</v>
      </c>
      <c r="F121">
        <v>1529100</v>
      </c>
      <c r="G121">
        <f t="shared" si="3"/>
        <v>2.3621738277418087E-3</v>
      </c>
    </row>
    <row r="122" spans="1:7" x14ac:dyDescent="0.35">
      <c r="A122" t="s">
        <v>5</v>
      </c>
      <c r="B122" t="s">
        <v>18</v>
      </c>
      <c r="C122" t="s">
        <v>35</v>
      </c>
      <c r="D122" t="s">
        <v>9</v>
      </c>
      <c r="E122">
        <v>236</v>
      </c>
      <c r="F122">
        <v>148500</v>
      </c>
      <c r="G122">
        <f t="shared" si="3"/>
        <v>1.9070707070707071E-2</v>
      </c>
    </row>
    <row r="123" spans="1:7" x14ac:dyDescent="0.35">
      <c r="A123" t="s">
        <v>5</v>
      </c>
      <c r="B123" t="s">
        <v>18</v>
      </c>
      <c r="C123" t="s">
        <v>35</v>
      </c>
      <c r="D123" t="s">
        <v>10</v>
      </c>
      <c r="E123">
        <v>321</v>
      </c>
      <c r="F123">
        <v>74600</v>
      </c>
      <c r="G123">
        <f t="shared" si="3"/>
        <v>5.1635388739946379E-2</v>
      </c>
    </row>
    <row r="124" spans="1:7" x14ac:dyDescent="0.35">
      <c r="A124" t="s">
        <v>5</v>
      </c>
      <c r="B124" t="s">
        <v>18</v>
      </c>
      <c r="C124" t="s">
        <v>35</v>
      </c>
      <c r="D124" t="s">
        <v>11</v>
      </c>
      <c r="E124">
        <v>223</v>
      </c>
      <c r="F124">
        <v>18400</v>
      </c>
      <c r="G124">
        <f t="shared" si="3"/>
        <v>0.14543478260869566</v>
      </c>
    </row>
    <row r="125" spans="1:7" x14ac:dyDescent="0.35">
      <c r="A125" t="s">
        <v>5</v>
      </c>
      <c r="B125" t="s">
        <v>18</v>
      </c>
      <c r="C125" t="s">
        <v>36</v>
      </c>
      <c r="D125" t="s">
        <v>7</v>
      </c>
      <c r="E125">
        <v>10</v>
      </c>
      <c r="F125">
        <v>476900</v>
      </c>
      <c r="G125">
        <f t="shared" si="3"/>
        <v>2.5162507863283706E-4</v>
      </c>
    </row>
    <row r="126" spans="1:7" x14ac:dyDescent="0.35">
      <c r="A126" t="s">
        <v>5</v>
      </c>
      <c r="B126" t="s">
        <v>18</v>
      </c>
      <c r="C126" t="s">
        <v>36</v>
      </c>
      <c r="D126" t="s">
        <v>8</v>
      </c>
      <c r="E126">
        <v>171</v>
      </c>
      <c r="F126">
        <v>1537700</v>
      </c>
      <c r="G126">
        <f t="shared" si="3"/>
        <v>1.3344605579761982E-3</v>
      </c>
    </row>
    <row r="127" spans="1:7" x14ac:dyDescent="0.35">
      <c r="A127" t="s">
        <v>5</v>
      </c>
      <c r="B127" t="s">
        <v>18</v>
      </c>
      <c r="C127" t="s">
        <v>36</v>
      </c>
      <c r="D127" t="s">
        <v>9</v>
      </c>
      <c r="E127">
        <v>149</v>
      </c>
      <c r="F127">
        <v>153700</v>
      </c>
      <c r="G127">
        <f t="shared" si="3"/>
        <v>1.1633051398828888E-2</v>
      </c>
    </row>
    <row r="128" spans="1:7" x14ac:dyDescent="0.35">
      <c r="A128" t="s">
        <v>5</v>
      </c>
      <c r="B128" t="s">
        <v>18</v>
      </c>
      <c r="C128" t="s">
        <v>36</v>
      </c>
      <c r="D128" t="s">
        <v>10</v>
      </c>
      <c r="E128">
        <v>273</v>
      </c>
      <c r="F128">
        <v>96500</v>
      </c>
      <c r="G128">
        <f t="shared" si="3"/>
        <v>3.3948186528497404E-2</v>
      </c>
    </row>
    <row r="129" spans="1:7" x14ac:dyDescent="0.35">
      <c r="A129" t="s">
        <v>5</v>
      </c>
      <c r="B129" t="s">
        <v>18</v>
      </c>
      <c r="C129" t="s">
        <v>36</v>
      </c>
      <c r="D129" t="s">
        <v>11</v>
      </c>
      <c r="E129">
        <v>385</v>
      </c>
      <c r="F129">
        <v>39800</v>
      </c>
      <c r="G129">
        <f t="shared" si="3"/>
        <v>0.11608040201005027</v>
      </c>
    </row>
    <row r="130" spans="1:7" x14ac:dyDescent="0.35">
      <c r="A130" t="s">
        <v>5</v>
      </c>
      <c r="B130" t="s">
        <v>19</v>
      </c>
      <c r="C130" t="s">
        <v>34</v>
      </c>
      <c r="D130" t="s">
        <v>7</v>
      </c>
      <c r="E130">
        <v>21</v>
      </c>
      <c r="F130">
        <v>976600</v>
      </c>
      <c r="G130">
        <f t="shared" si="3"/>
        <v>2.5803809133729264E-4</v>
      </c>
    </row>
    <row r="131" spans="1:7" x14ac:dyDescent="0.35">
      <c r="A131" t="s">
        <v>5</v>
      </c>
      <c r="B131" t="s">
        <v>19</v>
      </c>
      <c r="C131" t="s">
        <v>34</v>
      </c>
      <c r="D131" t="s">
        <v>8</v>
      </c>
      <c r="E131">
        <v>443</v>
      </c>
      <c r="F131">
        <v>3066600</v>
      </c>
      <c r="G131">
        <f t="shared" si="3"/>
        <v>1.7335159459988259E-3</v>
      </c>
    </row>
    <row r="132" spans="1:7" x14ac:dyDescent="0.35">
      <c r="A132" t="s">
        <v>5</v>
      </c>
      <c r="B132" t="s">
        <v>19</v>
      </c>
      <c r="C132" t="s">
        <v>34</v>
      </c>
      <c r="D132" t="s">
        <v>9</v>
      </c>
      <c r="E132">
        <v>393</v>
      </c>
      <c r="F132">
        <v>302200</v>
      </c>
      <c r="G132">
        <f t="shared" si="3"/>
        <v>1.5605559232296493E-2</v>
      </c>
    </row>
    <row r="133" spans="1:7" x14ac:dyDescent="0.35">
      <c r="A133" t="s">
        <v>5</v>
      </c>
      <c r="B133" t="s">
        <v>19</v>
      </c>
      <c r="C133" t="s">
        <v>34</v>
      </c>
      <c r="D133" t="s">
        <v>10</v>
      </c>
      <c r="E133">
        <v>662</v>
      </c>
      <c r="F133">
        <v>171200</v>
      </c>
      <c r="G133">
        <f t="shared" si="3"/>
        <v>4.6401869158878506E-2</v>
      </c>
    </row>
    <row r="134" spans="1:7" x14ac:dyDescent="0.35">
      <c r="A134" t="s">
        <v>5</v>
      </c>
      <c r="B134" t="s">
        <v>19</v>
      </c>
      <c r="C134" t="s">
        <v>34</v>
      </c>
      <c r="D134" t="s">
        <v>11</v>
      </c>
      <c r="E134">
        <v>645</v>
      </c>
      <c r="F134">
        <v>58200</v>
      </c>
      <c r="G134">
        <f t="shared" si="3"/>
        <v>0.13298969072164948</v>
      </c>
    </row>
    <row r="135" spans="1:7" x14ac:dyDescent="0.35">
      <c r="A135" t="s">
        <v>5</v>
      </c>
      <c r="B135" t="s">
        <v>19</v>
      </c>
      <c r="C135" t="s">
        <v>34</v>
      </c>
      <c r="D135" t="s">
        <v>39</v>
      </c>
      <c r="E135">
        <f>SUM(E130:E134)</f>
        <v>2164</v>
      </c>
      <c r="F135">
        <f>SUM(F130:F134)</f>
        <v>4574800</v>
      </c>
      <c r="G135">
        <f t="shared" si="3"/>
        <v>5.6763137186325082E-3</v>
      </c>
    </row>
    <row r="136" spans="1:7" x14ac:dyDescent="0.35">
      <c r="A136" t="s">
        <v>5</v>
      </c>
      <c r="B136" t="s">
        <v>19</v>
      </c>
      <c r="C136" t="s">
        <v>35</v>
      </c>
      <c r="D136" t="s">
        <v>7</v>
      </c>
      <c r="E136">
        <v>9</v>
      </c>
      <c r="F136">
        <v>500000</v>
      </c>
      <c r="G136">
        <f t="shared" si="3"/>
        <v>2.1599999999999999E-4</v>
      </c>
    </row>
    <row r="137" spans="1:7" x14ac:dyDescent="0.35">
      <c r="A137" t="s">
        <v>5</v>
      </c>
      <c r="B137" t="s">
        <v>19</v>
      </c>
      <c r="C137" t="s">
        <v>35</v>
      </c>
      <c r="D137" t="s">
        <v>8</v>
      </c>
      <c r="E137">
        <v>295</v>
      </c>
      <c r="F137">
        <v>1529100</v>
      </c>
      <c r="G137">
        <f t="shared" si="3"/>
        <v>2.3150873062585836E-3</v>
      </c>
    </row>
    <row r="138" spans="1:7" x14ac:dyDescent="0.35">
      <c r="A138" t="s">
        <v>5</v>
      </c>
      <c r="B138" t="s">
        <v>19</v>
      </c>
      <c r="C138" t="s">
        <v>35</v>
      </c>
      <c r="D138" t="s">
        <v>9</v>
      </c>
      <c r="E138">
        <v>233</v>
      </c>
      <c r="F138">
        <v>148500</v>
      </c>
      <c r="G138">
        <f t="shared" si="3"/>
        <v>1.8828282828282829E-2</v>
      </c>
    </row>
    <row r="139" spans="1:7" x14ac:dyDescent="0.35">
      <c r="A139" t="s">
        <v>5</v>
      </c>
      <c r="B139" t="s">
        <v>19</v>
      </c>
      <c r="C139" t="s">
        <v>35</v>
      </c>
      <c r="D139" t="s">
        <v>10</v>
      </c>
      <c r="E139">
        <v>353</v>
      </c>
      <c r="F139">
        <v>74600</v>
      </c>
      <c r="G139">
        <f t="shared" si="3"/>
        <v>5.6782841823056297E-2</v>
      </c>
    </row>
    <row r="140" spans="1:7" x14ac:dyDescent="0.35">
      <c r="A140" t="s">
        <v>5</v>
      </c>
      <c r="B140" t="s">
        <v>19</v>
      </c>
      <c r="C140" t="s">
        <v>35</v>
      </c>
      <c r="D140" t="s">
        <v>11</v>
      </c>
      <c r="E140">
        <v>237</v>
      </c>
      <c r="F140">
        <v>18400</v>
      </c>
      <c r="G140">
        <f t="shared" ref="G140:G207" si="4">(E140/F140)*12</f>
        <v>0.15456521739130435</v>
      </c>
    </row>
    <row r="141" spans="1:7" x14ac:dyDescent="0.35">
      <c r="A141" t="s">
        <v>5</v>
      </c>
      <c r="B141" t="s">
        <v>19</v>
      </c>
      <c r="C141" t="s">
        <v>36</v>
      </c>
      <c r="D141" t="s">
        <v>7</v>
      </c>
      <c r="E141">
        <v>12</v>
      </c>
      <c r="F141">
        <v>476900</v>
      </c>
      <c r="G141">
        <f t="shared" si="4"/>
        <v>3.0195009435940451E-4</v>
      </c>
    </row>
    <row r="142" spans="1:7" x14ac:dyDescent="0.35">
      <c r="A142" t="s">
        <v>5</v>
      </c>
      <c r="B142" t="s">
        <v>19</v>
      </c>
      <c r="C142" t="s">
        <v>36</v>
      </c>
      <c r="D142" t="s">
        <v>8</v>
      </c>
      <c r="E142">
        <v>148</v>
      </c>
      <c r="F142">
        <v>1537700</v>
      </c>
      <c r="G142">
        <f t="shared" si="4"/>
        <v>1.1549717109969435E-3</v>
      </c>
    </row>
    <row r="143" spans="1:7" x14ac:dyDescent="0.35">
      <c r="A143" t="s">
        <v>5</v>
      </c>
      <c r="B143" t="s">
        <v>19</v>
      </c>
      <c r="C143" t="s">
        <v>36</v>
      </c>
      <c r="D143" t="s">
        <v>9</v>
      </c>
      <c r="E143">
        <v>160</v>
      </c>
      <c r="F143">
        <v>153700</v>
      </c>
      <c r="G143">
        <f t="shared" si="4"/>
        <v>1.2491867273910214E-2</v>
      </c>
    </row>
    <row r="144" spans="1:7" x14ac:dyDescent="0.35">
      <c r="A144" t="s">
        <v>5</v>
      </c>
      <c r="B144" t="s">
        <v>19</v>
      </c>
      <c r="C144" t="s">
        <v>36</v>
      </c>
      <c r="D144" t="s">
        <v>10</v>
      </c>
      <c r="E144">
        <v>309</v>
      </c>
      <c r="F144">
        <v>96500</v>
      </c>
      <c r="G144">
        <f t="shared" si="4"/>
        <v>3.8424870466321245E-2</v>
      </c>
    </row>
    <row r="145" spans="1:7" x14ac:dyDescent="0.35">
      <c r="A145" t="s">
        <v>5</v>
      </c>
      <c r="B145" t="s">
        <v>19</v>
      </c>
      <c r="C145" t="s">
        <v>36</v>
      </c>
      <c r="D145" t="s">
        <v>11</v>
      </c>
      <c r="E145">
        <v>408</v>
      </c>
      <c r="F145">
        <v>39800</v>
      </c>
      <c r="G145">
        <f t="shared" si="4"/>
        <v>0.12301507537688441</v>
      </c>
    </row>
    <row r="146" spans="1:7" x14ac:dyDescent="0.35">
      <c r="A146" t="s">
        <v>5</v>
      </c>
      <c r="B146" t="s">
        <v>20</v>
      </c>
      <c r="C146" t="s">
        <v>34</v>
      </c>
      <c r="D146" t="s">
        <v>7</v>
      </c>
      <c r="E146">
        <v>32</v>
      </c>
      <c r="F146">
        <v>976600</v>
      </c>
      <c r="G146">
        <f t="shared" si="4"/>
        <v>3.9320090108539837E-4</v>
      </c>
    </row>
    <row r="147" spans="1:7" x14ac:dyDescent="0.35">
      <c r="A147" t="s">
        <v>5</v>
      </c>
      <c r="B147" t="s">
        <v>20</v>
      </c>
      <c r="C147" t="s">
        <v>34</v>
      </c>
      <c r="D147" t="s">
        <v>8</v>
      </c>
      <c r="E147">
        <v>488</v>
      </c>
      <c r="F147">
        <v>3066600</v>
      </c>
      <c r="G147">
        <f t="shared" si="4"/>
        <v>1.9096067305810998E-3</v>
      </c>
    </row>
    <row r="148" spans="1:7" x14ac:dyDescent="0.35">
      <c r="A148" t="s">
        <v>5</v>
      </c>
      <c r="B148" t="s">
        <v>20</v>
      </c>
      <c r="C148" t="s">
        <v>34</v>
      </c>
      <c r="D148" t="s">
        <v>9</v>
      </c>
      <c r="E148">
        <v>430</v>
      </c>
      <c r="F148">
        <v>302200</v>
      </c>
      <c r="G148">
        <f t="shared" si="4"/>
        <v>1.7074784910655193E-2</v>
      </c>
    </row>
    <row r="149" spans="1:7" x14ac:dyDescent="0.35">
      <c r="A149" t="s">
        <v>5</v>
      </c>
      <c r="B149" t="s">
        <v>20</v>
      </c>
      <c r="C149" t="s">
        <v>34</v>
      </c>
      <c r="D149" t="s">
        <v>10</v>
      </c>
      <c r="E149">
        <v>713</v>
      </c>
      <c r="F149">
        <v>171200</v>
      </c>
      <c r="G149">
        <f t="shared" si="4"/>
        <v>4.9976635514018687E-2</v>
      </c>
    </row>
    <row r="150" spans="1:7" x14ac:dyDescent="0.35">
      <c r="A150" t="s">
        <v>5</v>
      </c>
      <c r="B150" t="s">
        <v>20</v>
      </c>
      <c r="C150" t="s">
        <v>34</v>
      </c>
      <c r="D150" t="s">
        <v>11</v>
      </c>
      <c r="E150">
        <v>733</v>
      </c>
      <c r="F150">
        <v>58200</v>
      </c>
      <c r="G150">
        <f t="shared" si="4"/>
        <v>0.15113402061855669</v>
      </c>
    </row>
    <row r="151" spans="1:7" x14ac:dyDescent="0.35">
      <c r="A151" t="s">
        <v>5</v>
      </c>
      <c r="B151" t="s">
        <v>20</v>
      </c>
      <c r="C151" t="s">
        <v>34</v>
      </c>
      <c r="D151" t="s">
        <v>39</v>
      </c>
      <c r="E151">
        <f>SUM(E146:E150)</f>
        <v>2396</v>
      </c>
      <c r="F151">
        <f>SUM(F146:F150)</f>
        <v>4574800</v>
      </c>
      <c r="G151">
        <f t="shared" si="4"/>
        <v>6.2848649121273062E-3</v>
      </c>
    </row>
    <row r="152" spans="1:7" x14ac:dyDescent="0.35">
      <c r="A152" t="s">
        <v>5</v>
      </c>
      <c r="B152" t="s">
        <v>20</v>
      </c>
      <c r="C152" t="s">
        <v>35</v>
      </c>
      <c r="D152" t="s">
        <v>7</v>
      </c>
      <c r="E152">
        <v>14</v>
      </c>
      <c r="F152">
        <v>500000</v>
      </c>
      <c r="G152">
        <f t="shared" si="4"/>
        <v>3.3599999999999998E-4</v>
      </c>
    </row>
    <row r="153" spans="1:7" x14ac:dyDescent="0.35">
      <c r="A153" t="s">
        <v>5</v>
      </c>
      <c r="B153" t="s">
        <v>20</v>
      </c>
      <c r="C153" t="s">
        <v>35</v>
      </c>
      <c r="D153" t="s">
        <v>8</v>
      </c>
      <c r="E153">
        <v>331</v>
      </c>
      <c r="F153">
        <v>1529100</v>
      </c>
      <c r="G153">
        <f t="shared" si="4"/>
        <v>2.5976064351579359E-3</v>
      </c>
    </row>
    <row r="154" spans="1:7" x14ac:dyDescent="0.35">
      <c r="A154" t="s">
        <v>5</v>
      </c>
      <c r="B154" t="s">
        <v>20</v>
      </c>
      <c r="C154" t="s">
        <v>35</v>
      </c>
      <c r="D154" t="s">
        <v>9</v>
      </c>
      <c r="E154">
        <v>262</v>
      </c>
      <c r="F154">
        <v>148500</v>
      </c>
      <c r="G154">
        <f t="shared" si="4"/>
        <v>2.1171717171717171E-2</v>
      </c>
    </row>
    <row r="155" spans="1:7" x14ac:dyDescent="0.35">
      <c r="A155" t="s">
        <v>5</v>
      </c>
      <c r="B155" t="s">
        <v>20</v>
      </c>
      <c r="C155" t="s">
        <v>35</v>
      </c>
      <c r="D155" t="s">
        <v>10</v>
      </c>
      <c r="E155">
        <v>393</v>
      </c>
      <c r="F155">
        <v>74600</v>
      </c>
      <c r="G155">
        <f t="shared" si="4"/>
        <v>6.3217158176943691E-2</v>
      </c>
    </row>
    <row r="156" spans="1:7" x14ac:dyDescent="0.35">
      <c r="A156" t="s">
        <v>5</v>
      </c>
      <c r="B156" t="s">
        <v>20</v>
      </c>
      <c r="C156" t="s">
        <v>35</v>
      </c>
      <c r="D156" t="s">
        <v>11</v>
      </c>
      <c r="E156">
        <v>245</v>
      </c>
      <c r="F156">
        <v>18400</v>
      </c>
      <c r="G156">
        <f t="shared" si="4"/>
        <v>0.15978260869565217</v>
      </c>
    </row>
    <row r="157" spans="1:7" x14ac:dyDescent="0.35">
      <c r="A157" t="s">
        <v>5</v>
      </c>
      <c r="B157" t="s">
        <v>20</v>
      </c>
      <c r="C157" t="s">
        <v>36</v>
      </c>
      <c r="D157" t="s">
        <v>7</v>
      </c>
      <c r="E157">
        <v>18</v>
      </c>
      <c r="F157">
        <v>476900</v>
      </c>
      <c r="G157">
        <f t="shared" si="4"/>
        <v>4.5292514153910679E-4</v>
      </c>
    </row>
    <row r="158" spans="1:7" x14ac:dyDescent="0.35">
      <c r="A158" t="s">
        <v>5</v>
      </c>
      <c r="B158" t="s">
        <v>20</v>
      </c>
      <c r="C158" t="s">
        <v>36</v>
      </c>
      <c r="D158" t="s">
        <v>8</v>
      </c>
      <c r="E158">
        <v>157</v>
      </c>
      <c r="F158">
        <v>1537700</v>
      </c>
      <c r="G158">
        <f t="shared" si="4"/>
        <v>1.225206477206217E-3</v>
      </c>
    </row>
    <row r="159" spans="1:7" x14ac:dyDescent="0.35">
      <c r="A159" t="s">
        <v>5</v>
      </c>
      <c r="B159" t="s">
        <v>20</v>
      </c>
      <c r="C159" t="s">
        <v>36</v>
      </c>
      <c r="D159" t="s">
        <v>9</v>
      </c>
      <c r="E159">
        <v>168</v>
      </c>
      <c r="F159">
        <v>153700</v>
      </c>
      <c r="G159">
        <f t="shared" si="4"/>
        <v>1.3116460637605725E-2</v>
      </c>
    </row>
    <row r="160" spans="1:7" x14ac:dyDescent="0.35">
      <c r="A160" t="s">
        <v>5</v>
      </c>
      <c r="B160" t="s">
        <v>20</v>
      </c>
      <c r="C160" t="s">
        <v>36</v>
      </c>
      <c r="D160" t="s">
        <v>10</v>
      </c>
      <c r="E160">
        <v>320</v>
      </c>
      <c r="F160">
        <v>96500</v>
      </c>
      <c r="G160">
        <f t="shared" si="4"/>
        <v>3.9792746113989641E-2</v>
      </c>
    </row>
    <row r="161" spans="1:7" x14ac:dyDescent="0.35">
      <c r="A161" t="s">
        <v>5</v>
      </c>
      <c r="B161" t="s">
        <v>20</v>
      </c>
      <c r="C161" t="s">
        <v>36</v>
      </c>
      <c r="D161" t="s">
        <v>11</v>
      </c>
      <c r="E161">
        <v>488</v>
      </c>
      <c r="F161">
        <v>39800</v>
      </c>
      <c r="G161">
        <f t="shared" si="4"/>
        <v>0.14713567839195979</v>
      </c>
    </row>
    <row r="162" spans="1:7" x14ac:dyDescent="0.35">
      <c r="A162" t="s">
        <v>5</v>
      </c>
      <c r="B162" t="s">
        <v>21</v>
      </c>
      <c r="C162" t="s">
        <v>34</v>
      </c>
      <c r="D162" t="s">
        <v>7</v>
      </c>
      <c r="E162">
        <v>30</v>
      </c>
      <c r="F162">
        <v>976600</v>
      </c>
      <c r="G162">
        <f t="shared" si="4"/>
        <v>3.6862584476756089E-4</v>
      </c>
    </row>
    <row r="163" spans="1:7" x14ac:dyDescent="0.35">
      <c r="A163" t="s">
        <v>5</v>
      </c>
      <c r="B163" t="s">
        <v>21</v>
      </c>
      <c r="C163" t="s">
        <v>34</v>
      </c>
      <c r="D163" t="s">
        <v>8</v>
      </c>
      <c r="E163">
        <v>449</v>
      </c>
      <c r="F163">
        <v>3066600</v>
      </c>
      <c r="G163">
        <f t="shared" si="4"/>
        <v>1.7569947172764626E-3</v>
      </c>
    </row>
    <row r="164" spans="1:7" x14ac:dyDescent="0.35">
      <c r="A164" t="s">
        <v>5</v>
      </c>
      <c r="B164" t="s">
        <v>21</v>
      </c>
      <c r="C164" t="s">
        <v>34</v>
      </c>
      <c r="D164" t="s">
        <v>9</v>
      </c>
      <c r="E164">
        <v>395</v>
      </c>
      <c r="F164">
        <v>302200</v>
      </c>
      <c r="G164">
        <f t="shared" si="4"/>
        <v>1.5684976836532097E-2</v>
      </c>
    </row>
    <row r="165" spans="1:7" x14ac:dyDescent="0.35">
      <c r="A165" t="s">
        <v>5</v>
      </c>
      <c r="B165" t="s">
        <v>21</v>
      </c>
      <c r="C165" t="s">
        <v>34</v>
      </c>
      <c r="D165" t="s">
        <v>10</v>
      </c>
      <c r="E165">
        <v>706</v>
      </c>
      <c r="F165">
        <v>171200</v>
      </c>
      <c r="G165">
        <f t="shared" si="4"/>
        <v>4.9485981308411212E-2</v>
      </c>
    </row>
    <row r="166" spans="1:7" x14ac:dyDescent="0.35">
      <c r="A166" t="s">
        <v>5</v>
      </c>
      <c r="B166" t="s">
        <v>21</v>
      </c>
      <c r="C166" t="s">
        <v>34</v>
      </c>
      <c r="D166" t="s">
        <v>11</v>
      </c>
      <c r="E166">
        <v>749</v>
      </c>
      <c r="F166">
        <v>58200</v>
      </c>
      <c r="G166">
        <f t="shared" si="4"/>
        <v>0.15443298969072164</v>
      </c>
    </row>
    <row r="167" spans="1:7" x14ac:dyDescent="0.35">
      <c r="A167" t="s">
        <v>5</v>
      </c>
      <c r="B167" t="s">
        <v>21</v>
      </c>
      <c r="C167" t="s">
        <v>34</v>
      </c>
      <c r="D167" t="s">
        <v>39</v>
      </c>
      <c r="E167">
        <f>SUM(E162:E166)</f>
        <v>2329</v>
      </c>
      <c r="F167">
        <f>SUM(F162:F166)</f>
        <v>4574800</v>
      </c>
      <c r="G167">
        <f t="shared" si="4"/>
        <v>6.1091195243507916E-3</v>
      </c>
    </row>
    <row r="168" spans="1:7" x14ac:dyDescent="0.35">
      <c r="A168" t="s">
        <v>5</v>
      </c>
      <c r="B168" t="s">
        <v>21</v>
      </c>
      <c r="C168" t="s">
        <v>35</v>
      </c>
      <c r="D168" t="s">
        <v>7</v>
      </c>
      <c r="E168">
        <v>16</v>
      </c>
      <c r="F168">
        <v>500000</v>
      </c>
      <c r="G168">
        <f t="shared" si="4"/>
        <v>3.8400000000000001E-4</v>
      </c>
    </row>
    <row r="169" spans="1:7" x14ac:dyDescent="0.35">
      <c r="A169" t="s">
        <v>5</v>
      </c>
      <c r="B169" t="s">
        <v>21</v>
      </c>
      <c r="C169" t="s">
        <v>35</v>
      </c>
      <c r="D169" t="s">
        <v>8</v>
      </c>
      <c r="E169">
        <v>286</v>
      </c>
      <c r="F169">
        <v>1529100</v>
      </c>
      <c r="G169">
        <f t="shared" si="4"/>
        <v>2.2444575240337453E-3</v>
      </c>
    </row>
    <row r="170" spans="1:7" x14ac:dyDescent="0.35">
      <c r="A170" t="s">
        <v>5</v>
      </c>
      <c r="B170" t="s">
        <v>21</v>
      </c>
      <c r="C170" t="s">
        <v>35</v>
      </c>
      <c r="D170" t="s">
        <v>9</v>
      </c>
      <c r="E170">
        <v>237</v>
      </c>
      <c r="F170">
        <v>148500</v>
      </c>
      <c r="G170">
        <f t="shared" si="4"/>
        <v>1.9151515151515152E-2</v>
      </c>
    </row>
    <row r="171" spans="1:7" x14ac:dyDescent="0.35">
      <c r="A171" t="s">
        <v>5</v>
      </c>
      <c r="B171" t="s">
        <v>21</v>
      </c>
      <c r="C171" t="s">
        <v>35</v>
      </c>
      <c r="D171" t="s">
        <v>10</v>
      </c>
      <c r="E171">
        <v>375</v>
      </c>
      <c r="F171">
        <v>74600</v>
      </c>
      <c r="G171">
        <f t="shared" si="4"/>
        <v>6.0321715817694369E-2</v>
      </c>
    </row>
    <row r="172" spans="1:7" x14ac:dyDescent="0.35">
      <c r="A172" t="s">
        <v>5</v>
      </c>
      <c r="B172" t="s">
        <v>21</v>
      </c>
      <c r="C172" t="s">
        <v>35</v>
      </c>
      <c r="D172" t="s">
        <v>11</v>
      </c>
      <c r="E172">
        <v>276</v>
      </c>
      <c r="F172">
        <v>18400</v>
      </c>
      <c r="G172">
        <f t="shared" si="4"/>
        <v>0.18</v>
      </c>
    </row>
    <row r="173" spans="1:7" x14ac:dyDescent="0.35">
      <c r="A173" t="s">
        <v>5</v>
      </c>
      <c r="B173" t="s">
        <v>21</v>
      </c>
      <c r="C173" t="s">
        <v>36</v>
      </c>
      <c r="D173" t="s">
        <v>7</v>
      </c>
      <c r="E173">
        <v>14</v>
      </c>
      <c r="F173">
        <v>476900</v>
      </c>
      <c r="G173">
        <f t="shared" si="4"/>
        <v>3.522751100859719E-4</v>
      </c>
    </row>
    <row r="174" spans="1:7" x14ac:dyDescent="0.35">
      <c r="A174" t="s">
        <v>5</v>
      </c>
      <c r="B174" t="s">
        <v>21</v>
      </c>
      <c r="C174" t="s">
        <v>36</v>
      </c>
      <c r="D174" t="s">
        <v>8</v>
      </c>
      <c r="E174">
        <v>163</v>
      </c>
      <c r="F174">
        <v>1537700</v>
      </c>
      <c r="G174">
        <f t="shared" si="4"/>
        <v>1.2720296546790662E-3</v>
      </c>
    </row>
    <row r="175" spans="1:7" x14ac:dyDescent="0.35">
      <c r="A175" t="s">
        <v>5</v>
      </c>
      <c r="B175" t="s">
        <v>21</v>
      </c>
      <c r="C175" t="s">
        <v>36</v>
      </c>
      <c r="D175" t="s">
        <v>9</v>
      </c>
      <c r="E175">
        <v>158</v>
      </c>
      <c r="F175">
        <v>153700</v>
      </c>
      <c r="G175">
        <f t="shared" si="4"/>
        <v>1.2335718932986336E-2</v>
      </c>
    </row>
    <row r="176" spans="1:7" x14ac:dyDescent="0.35">
      <c r="A176" t="s">
        <v>5</v>
      </c>
      <c r="B176" t="s">
        <v>21</v>
      </c>
      <c r="C176" t="s">
        <v>36</v>
      </c>
      <c r="D176" t="s">
        <v>10</v>
      </c>
      <c r="E176">
        <v>331</v>
      </c>
      <c r="F176">
        <v>96500</v>
      </c>
      <c r="G176">
        <f t="shared" si="4"/>
        <v>4.1160621761658037E-2</v>
      </c>
    </row>
    <row r="177" spans="1:7" x14ac:dyDescent="0.35">
      <c r="A177" t="s">
        <v>5</v>
      </c>
      <c r="B177" t="s">
        <v>21</v>
      </c>
      <c r="C177" t="s">
        <v>36</v>
      </c>
      <c r="D177" t="s">
        <v>11</v>
      </c>
      <c r="E177">
        <v>473</v>
      </c>
      <c r="F177">
        <v>39800</v>
      </c>
      <c r="G177">
        <f t="shared" si="4"/>
        <v>0.14261306532663315</v>
      </c>
    </row>
    <row r="178" spans="1:7" x14ac:dyDescent="0.35">
      <c r="A178" t="s">
        <v>5</v>
      </c>
      <c r="B178" t="s">
        <v>22</v>
      </c>
      <c r="C178" t="s">
        <v>34</v>
      </c>
      <c r="D178" t="s">
        <v>7</v>
      </c>
      <c r="E178">
        <v>36</v>
      </c>
      <c r="F178">
        <v>976600</v>
      </c>
      <c r="G178">
        <f t="shared" si="4"/>
        <v>4.4235101372107311E-4</v>
      </c>
    </row>
    <row r="179" spans="1:7" x14ac:dyDescent="0.35">
      <c r="A179" t="s">
        <v>5</v>
      </c>
      <c r="B179" t="s">
        <v>22</v>
      </c>
      <c r="C179" t="s">
        <v>34</v>
      </c>
      <c r="D179" t="s">
        <v>8</v>
      </c>
      <c r="E179">
        <v>600</v>
      </c>
      <c r="F179">
        <v>3066600</v>
      </c>
      <c r="G179">
        <f t="shared" si="4"/>
        <v>2.3478771277636468E-3</v>
      </c>
    </row>
    <row r="180" spans="1:7" x14ac:dyDescent="0.35">
      <c r="A180" t="s">
        <v>5</v>
      </c>
      <c r="B180" t="s">
        <v>22</v>
      </c>
      <c r="C180" t="s">
        <v>34</v>
      </c>
      <c r="D180" t="s">
        <v>9</v>
      </c>
      <c r="E180">
        <v>454</v>
      </c>
      <c r="F180">
        <v>302200</v>
      </c>
      <c r="G180">
        <f t="shared" si="4"/>
        <v>1.8027796161482462E-2</v>
      </c>
    </row>
    <row r="181" spans="1:7" x14ac:dyDescent="0.35">
      <c r="A181" t="s">
        <v>5</v>
      </c>
      <c r="B181" t="s">
        <v>22</v>
      </c>
      <c r="C181" t="s">
        <v>34</v>
      </c>
      <c r="D181" t="s">
        <v>10</v>
      </c>
      <c r="E181">
        <v>752</v>
      </c>
      <c r="F181">
        <v>171200</v>
      </c>
      <c r="G181">
        <f t="shared" si="4"/>
        <v>5.2710280373831769E-2</v>
      </c>
    </row>
    <row r="182" spans="1:7" x14ac:dyDescent="0.35">
      <c r="A182" t="s">
        <v>5</v>
      </c>
      <c r="B182" t="s">
        <v>22</v>
      </c>
      <c r="C182" t="s">
        <v>34</v>
      </c>
      <c r="D182" t="s">
        <v>11</v>
      </c>
      <c r="E182">
        <v>915</v>
      </c>
      <c r="F182">
        <v>58200</v>
      </c>
      <c r="G182">
        <f t="shared" si="4"/>
        <v>0.18865979381443299</v>
      </c>
    </row>
    <row r="183" spans="1:7" x14ac:dyDescent="0.35">
      <c r="A183" t="s">
        <v>5</v>
      </c>
      <c r="B183" t="s">
        <v>22</v>
      </c>
      <c r="C183" t="s">
        <v>34</v>
      </c>
      <c r="D183" t="s">
        <v>39</v>
      </c>
      <c r="E183">
        <f>SUM(E178:E182)</f>
        <v>2757</v>
      </c>
      <c r="F183">
        <f>SUM(F178:F182)</f>
        <v>4574800</v>
      </c>
      <c r="G183">
        <f t="shared" si="4"/>
        <v>7.2317915537291246E-3</v>
      </c>
    </row>
    <row r="184" spans="1:7" x14ac:dyDescent="0.35">
      <c r="A184" t="s">
        <v>5</v>
      </c>
      <c r="B184" t="s">
        <v>22</v>
      </c>
      <c r="C184" t="s">
        <v>35</v>
      </c>
      <c r="D184" t="s">
        <v>7</v>
      </c>
      <c r="E184">
        <v>21</v>
      </c>
      <c r="F184">
        <v>500000</v>
      </c>
      <c r="G184">
        <f t="shared" si="4"/>
        <v>5.04E-4</v>
      </c>
    </row>
    <row r="185" spans="1:7" x14ac:dyDescent="0.35">
      <c r="A185" t="s">
        <v>5</v>
      </c>
      <c r="B185" t="s">
        <v>22</v>
      </c>
      <c r="C185" t="s">
        <v>35</v>
      </c>
      <c r="D185" t="s">
        <v>8</v>
      </c>
      <c r="E185">
        <v>375</v>
      </c>
      <c r="F185">
        <v>1529100</v>
      </c>
      <c r="G185">
        <f t="shared" si="4"/>
        <v>2.9429075927015894E-3</v>
      </c>
    </row>
    <row r="186" spans="1:7" x14ac:dyDescent="0.35">
      <c r="A186" t="s">
        <v>5</v>
      </c>
      <c r="B186" t="s">
        <v>22</v>
      </c>
      <c r="C186" t="s">
        <v>35</v>
      </c>
      <c r="D186" t="s">
        <v>9</v>
      </c>
      <c r="E186">
        <v>286</v>
      </c>
      <c r="F186">
        <v>148500</v>
      </c>
      <c r="G186">
        <f t="shared" si="4"/>
        <v>2.311111111111111E-2</v>
      </c>
    </row>
    <row r="187" spans="1:7" x14ac:dyDescent="0.35">
      <c r="A187" t="s">
        <v>5</v>
      </c>
      <c r="B187" t="s">
        <v>22</v>
      </c>
      <c r="C187" t="s">
        <v>35</v>
      </c>
      <c r="D187" t="s">
        <v>10</v>
      </c>
      <c r="E187">
        <v>417</v>
      </c>
      <c r="F187">
        <v>74600</v>
      </c>
      <c r="G187">
        <f t="shared" si="4"/>
        <v>6.707774798927614E-2</v>
      </c>
    </row>
    <row r="188" spans="1:7" x14ac:dyDescent="0.35">
      <c r="A188" t="s">
        <v>5</v>
      </c>
      <c r="B188" t="s">
        <v>22</v>
      </c>
      <c r="C188" t="s">
        <v>35</v>
      </c>
      <c r="D188" t="s">
        <v>11</v>
      </c>
      <c r="E188">
        <v>310</v>
      </c>
      <c r="F188">
        <v>18400</v>
      </c>
      <c r="G188">
        <f t="shared" si="4"/>
        <v>0.20217391304347826</v>
      </c>
    </row>
    <row r="189" spans="1:7" x14ac:dyDescent="0.35">
      <c r="A189" t="s">
        <v>5</v>
      </c>
      <c r="B189" t="s">
        <v>22</v>
      </c>
      <c r="C189" t="s">
        <v>36</v>
      </c>
      <c r="D189" t="s">
        <v>7</v>
      </c>
      <c r="E189">
        <v>15</v>
      </c>
      <c r="F189">
        <v>476900</v>
      </c>
      <c r="G189">
        <f t="shared" si="4"/>
        <v>3.7743761794925557E-4</v>
      </c>
    </row>
    <row r="190" spans="1:7" x14ac:dyDescent="0.35">
      <c r="A190" t="s">
        <v>5</v>
      </c>
      <c r="B190" t="s">
        <v>22</v>
      </c>
      <c r="C190" t="s">
        <v>36</v>
      </c>
      <c r="D190" t="s">
        <v>8</v>
      </c>
      <c r="E190">
        <v>225</v>
      </c>
      <c r="F190">
        <v>1537700</v>
      </c>
      <c r="G190">
        <f t="shared" si="4"/>
        <v>1.7558691552318397E-3</v>
      </c>
    </row>
    <row r="191" spans="1:7" x14ac:dyDescent="0.35">
      <c r="A191" t="s">
        <v>5</v>
      </c>
      <c r="B191" t="s">
        <v>22</v>
      </c>
      <c r="C191" t="s">
        <v>36</v>
      </c>
      <c r="D191" t="s">
        <v>9</v>
      </c>
      <c r="E191">
        <v>168</v>
      </c>
      <c r="F191">
        <v>153700</v>
      </c>
      <c r="G191">
        <f t="shared" si="4"/>
        <v>1.3116460637605725E-2</v>
      </c>
    </row>
    <row r="192" spans="1:7" x14ac:dyDescent="0.35">
      <c r="A192" t="s">
        <v>5</v>
      </c>
      <c r="B192" t="s">
        <v>22</v>
      </c>
      <c r="C192" t="s">
        <v>36</v>
      </c>
      <c r="D192" t="s">
        <v>10</v>
      </c>
      <c r="E192">
        <v>335</v>
      </c>
      <c r="F192">
        <v>96500</v>
      </c>
      <c r="G192">
        <f t="shared" si="4"/>
        <v>4.16580310880829E-2</v>
      </c>
    </row>
    <row r="193" spans="1:7" x14ac:dyDescent="0.35">
      <c r="A193" t="s">
        <v>5</v>
      </c>
      <c r="B193" t="s">
        <v>22</v>
      </c>
      <c r="C193" t="s">
        <v>36</v>
      </c>
      <c r="D193" t="s">
        <v>11</v>
      </c>
      <c r="E193">
        <v>605</v>
      </c>
      <c r="F193">
        <v>39800</v>
      </c>
      <c r="G193">
        <f t="shared" si="4"/>
        <v>0.18241206030150753</v>
      </c>
    </row>
    <row r="194" spans="1:7" x14ac:dyDescent="0.35">
      <c r="A194" t="s">
        <v>23</v>
      </c>
      <c r="B194" t="s">
        <v>6</v>
      </c>
      <c r="C194" t="s">
        <v>34</v>
      </c>
      <c r="D194" t="s">
        <v>7</v>
      </c>
      <c r="E194">
        <v>34</v>
      </c>
      <c r="F194">
        <v>976600</v>
      </c>
      <c r="G194">
        <f t="shared" si="4"/>
        <v>4.1777595740323569E-4</v>
      </c>
    </row>
    <row r="195" spans="1:7" x14ac:dyDescent="0.35">
      <c r="A195" t="s">
        <v>23</v>
      </c>
      <c r="B195" t="s">
        <v>6</v>
      </c>
      <c r="C195" t="s">
        <v>34</v>
      </c>
      <c r="D195" t="s">
        <v>8</v>
      </c>
      <c r="E195">
        <v>582</v>
      </c>
      <c r="F195">
        <v>3066600</v>
      </c>
      <c r="G195">
        <f t="shared" si="4"/>
        <v>2.2774408139307374E-3</v>
      </c>
    </row>
    <row r="196" spans="1:7" x14ac:dyDescent="0.35">
      <c r="A196" t="s">
        <v>23</v>
      </c>
      <c r="B196" t="s">
        <v>6</v>
      </c>
      <c r="C196" t="s">
        <v>34</v>
      </c>
      <c r="D196" t="s">
        <v>9</v>
      </c>
      <c r="E196">
        <v>458</v>
      </c>
      <c r="F196">
        <v>302200</v>
      </c>
      <c r="G196">
        <f t="shared" si="4"/>
        <v>1.8186631369953674E-2</v>
      </c>
    </row>
    <row r="197" spans="1:7" x14ac:dyDescent="0.35">
      <c r="A197" t="s">
        <v>23</v>
      </c>
      <c r="B197" t="s">
        <v>6</v>
      </c>
      <c r="C197" t="s">
        <v>34</v>
      </c>
      <c r="D197" t="s">
        <v>10</v>
      </c>
      <c r="E197">
        <v>857</v>
      </c>
      <c r="F197">
        <v>171200</v>
      </c>
      <c r="G197">
        <f t="shared" si="4"/>
        <v>6.0070093457943924E-2</v>
      </c>
    </row>
    <row r="198" spans="1:7" x14ac:dyDescent="0.35">
      <c r="A198" t="s">
        <v>23</v>
      </c>
      <c r="B198" t="s">
        <v>6</v>
      </c>
      <c r="C198" t="s">
        <v>34</v>
      </c>
      <c r="D198" t="s">
        <v>11</v>
      </c>
      <c r="E198">
        <v>920</v>
      </c>
      <c r="F198">
        <v>58200</v>
      </c>
      <c r="G198">
        <f t="shared" si="4"/>
        <v>0.18969072164948453</v>
      </c>
    </row>
    <row r="199" spans="1:7" x14ac:dyDescent="0.35">
      <c r="A199" t="s">
        <v>23</v>
      </c>
      <c r="B199" t="s">
        <v>6</v>
      </c>
      <c r="C199" t="s">
        <v>34</v>
      </c>
      <c r="D199" t="s">
        <v>39</v>
      </c>
      <c r="E199">
        <f>SUM(E194:E198)</f>
        <v>2851</v>
      </c>
      <c r="F199">
        <f>SUM(F194:F198)</f>
        <v>4574800</v>
      </c>
      <c r="G199">
        <f t="shared" si="4"/>
        <v>7.4783597097140865E-3</v>
      </c>
    </row>
    <row r="200" spans="1:7" x14ac:dyDescent="0.35">
      <c r="A200" t="s">
        <v>23</v>
      </c>
      <c r="B200" t="s">
        <v>6</v>
      </c>
      <c r="C200" t="s">
        <v>35</v>
      </c>
      <c r="D200" t="s">
        <v>7</v>
      </c>
      <c r="E200">
        <v>18</v>
      </c>
      <c r="F200">
        <v>500000</v>
      </c>
      <c r="G200">
        <f t="shared" si="4"/>
        <v>4.3199999999999998E-4</v>
      </c>
    </row>
    <row r="201" spans="1:7" x14ac:dyDescent="0.35">
      <c r="A201" t="s">
        <v>23</v>
      </c>
      <c r="B201" t="s">
        <v>6</v>
      </c>
      <c r="C201" t="s">
        <v>35</v>
      </c>
      <c r="D201" t="s">
        <v>8</v>
      </c>
      <c r="E201">
        <v>372</v>
      </c>
      <c r="F201">
        <v>1529100</v>
      </c>
      <c r="G201">
        <f t="shared" si="4"/>
        <v>2.9193643319599767E-3</v>
      </c>
    </row>
    <row r="202" spans="1:7" x14ac:dyDescent="0.35">
      <c r="A202" t="s">
        <v>23</v>
      </c>
      <c r="B202" t="s">
        <v>6</v>
      </c>
      <c r="C202" t="s">
        <v>35</v>
      </c>
      <c r="D202" t="s">
        <v>9</v>
      </c>
      <c r="E202">
        <v>281</v>
      </c>
      <c r="F202">
        <v>148500</v>
      </c>
      <c r="G202">
        <f t="shared" si="4"/>
        <v>2.2707070707070707E-2</v>
      </c>
    </row>
    <row r="203" spans="1:7" x14ac:dyDescent="0.35">
      <c r="A203" t="s">
        <v>23</v>
      </c>
      <c r="B203" t="s">
        <v>6</v>
      </c>
      <c r="C203" t="s">
        <v>35</v>
      </c>
      <c r="D203" t="s">
        <v>10</v>
      </c>
      <c r="E203">
        <v>445</v>
      </c>
      <c r="F203">
        <v>74600</v>
      </c>
      <c r="G203">
        <f t="shared" si="4"/>
        <v>7.1581769436997317E-2</v>
      </c>
    </row>
    <row r="204" spans="1:7" x14ac:dyDescent="0.35">
      <c r="A204" t="s">
        <v>23</v>
      </c>
      <c r="B204" t="s">
        <v>6</v>
      </c>
      <c r="C204" t="s">
        <v>35</v>
      </c>
      <c r="D204" t="s">
        <v>11</v>
      </c>
      <c r="E204">
        <v>308</v>
      </c>
      <c r="F204">
        <v>18400</v>
      </c>
      <c r="G204">
        <f t="shared" si="4"/>
        <v>0.2008695652173913</v>
      </c>
    </row>
    <row r="205" spans="1:7" x14ac:dyDescent="0.35">
      <c r="A205" t="s">
        <v>23</v>
      </c>
      <c r="B205" t="s">
        <v>6</v>
      </c>
      <c r="C205" t="s">
        <v>36</v>
      </c>
      <c r="D205" t="s">
        <v>7</v>
      </c>
      <c r="E205">
        <v>16</v>
      </c>
      <c r="F205">
        <v>476900</v>
      </c>
      <c r="G205">
        <f t="shared" si="4"/>
        <v>4.0260012581253929E-4</v>
      </c>
    </row>
    <row r="206" spans="1:7" x14ac:dyDescent="0.35">
      <c r="A206" t="s">
        <v>23</v>
      </c>
      <c r="B206" t="s">
        <v>6</v>
      </c>
      <c r="C206" t="s">
        <v>36</v>
      </c>
      <c r="D206" t="s">
        <v>8</v>
      </c>
      <c r="E206">
        <v>210</v>
      </c>
      <c r="F206">
        <v>1537700</v>
      </c>
      <c r="G206">
        <f t="shared" si="4"/>
        <v>1.6388112115497172E-3</v>
      </c>
    </row>
    <row r="207" spans="1:7" x14ac:dyDescent="0.35">
      <c r="A207" t="s">
        <v>23</v>
      </c>
      <c r="B207" t="s">
        <v>6</v>
      </c>
      <c r="C207" t="s">
        <v>36</v>
      </c>
      <c r="D207" t="s">
        <v>9</v>
      </c>
      <c r="E207">
        <v>177</v>
      </c>
      <c r="F207">
        <v>153700</v>
      </c>
      <c r="G207">
        <f t="shared" si="4"/>
        <v>1.3819128171763177E-2</v>
      </c>
    </row>
    <row r="208" spans="1:7" x14ac:dyDescent="0.35">
      <c r="A208" t="s">
        <v>23</v>
      </c>
      <c r="B208" t="s">
        <v>6</v>
      </c>
      <c r="C208" t="s">
        <v>36</v>
      </c>
      <c r="D208" t="s">
        <v>10</v>
      </c>
      <c r="E208">
        <v>412</v>
      </c>
      <c r="F208">
        <v>96500</v>
      </c>
      <c r="G208">
        <f t="shared" ref="G208:G275" si="5">(E208/F208)*12</f>
        <v>5.1233160621761656E-2</v>
      </c>
    </row>
    <row r="209" spans="1:7" x14ac:dyDescent="0.35">
      <c r="A209" t="s">
        <v>23</v>
      </c>
      <c r="B209" t="s">
        <v>6</v>
      </c>
      <c r="C209" t="s">
        <v>36</v>
      </c>
      <c r="D209" t="s">
        <v>11</v>
      </c>
      <c r="E209">
        <v>612</v>
      </c>
      <c r="F209">
        <v>39800</v>
      </c>
      <c r="G209">
        <f t="shared" si="5"/>
        <v>0.18452261306532663</v>
      </c>
    </row>
    <row r="210" spans="1:7" x14ac:dyDescent="0.35">
      <c r="A210" t="s">
        <v>23</v>
      </c>
      <c r="B210" t="s">
        <v>12</v>
      </c>
      <c r="C210" t="s">
        <v>34</v>
      </c>
      <c r="D210" t="s">
        <v>7</v>
      </c>
      <c r="E210">
        <v>25</v>
      </c>
      <c r="F210">
        <v>976600</v>
      </c>
      <c r="G210">
        <f t="shared" si="5"/>
        <v>3.0718820397296744E-4</v>
      </c>
    </row>
    <row r="211" spans="1:7" x14ac:dyDescent="0.35">
      <c r="A211" t="s">
        <v>23</v>
      </c>
      <c r="B211" t="s">
        <v>12</v>
      </c>
      <c r="C211" t="s">
        <v>34</v>
      </c>
      <c r="D211" t="s">
        <v>8</v>
      </c>
      <c r="E211">
        <v>491</v>
      </c>
      <c r="F211">
        <v>3066600</v>
      </c>
      <c r="G211">
        <f t="shared" si="5"/>
        <v>1.9213461162199178E-3</v>
      </c>
    </row>
    <row r="212" spans="1:7" x14ac:dyDescent="0.35">
      <c r="A212" t="s">
        <v>23</v>
      </c>
      <c r="B212" t="s">
        <v>12</v>
      </c>
      <c r="C212" t="s">
        <v>34</v>
      </c>
      <c r="D212" t="s">
        <v>9</v>
      </c>
      <c r="E212">
        <v>393</v>
      </c>
      <c r="F212">
        <v>302200</v>
      </c>
      <c r="G212">
        <f t="shared" si="5"/>
        <v>1.5605559232296493E-2</v>
      </c>
    </row>
    <row r="213" spans="1:7" x14ac:dyDescent="0.35">
      <c r="A213" t="s">
        <v>23</v>
      </c>
      <c r="B213" t="s">
        <v>12</v>
      </c>
      <c r="C213" t="s">
        <v>34</v>
      </c>
      <c r="D213" t="s">
        <v>10</v>
      </c>
      <c r="E213">
        <v>655</v>
      </c>
      <c r="F213">
        <v>171200</v>
      </c>
      <c r="G213">
        <f t="shared" si="5"/>
        <v>4.5911214953271023E-2</v>
      </c>
    </row>
    <row r="214" spans="1:7" x14ac:dyDescent="0.35">
      <c r="A214" t="s">
        <v>23</v>
      </c>
      <c r="B214" t="s">
        <v>12</v>
      </c>
      <c r="C214" t="s">
        <v>34</v>
      </c>
      <c r="D214" t="s">
        <v>11</v>
      </c>
      <c r="E214">
        <v>756</v>
      </c>
      <c r="F214">
        <v>58200</v>
      </c>
      <c r="G214">
        <f t="shared" si="5"/>
        <v>0.1558762886597938</v>
      </c>
    </row>
    <row r="215" spans="1:7" x14ac:dyDescent="0.35">
      <c r="A215" t="s">
        <v>23</v>
      </c>
      <c r="B215" t="s">
        <v>12</v>
      </c>
      <c r="C215" t="s">
        <v>34</v>
      </c>
      <c r="D215" t="s">
        <v>39</v>
      </c>
      <c r="E215">
        <f>SUM(E210:E214)</f>
        <v>2320</v>
      </c>
      <c r="F215">
        <f>SUM(F210:F214)</f>
        <v>4574800</v>
      </c>
      <c r="G215">
        <f t="shared" si="5"/>
        <v>6.0855119349479767E-3</v>
      </c>
    </row>
    <row r="216" spans="1:7" x14ac:dyDescent="0.35">
      <c r="A216" t="s">
        <v>23</v>
      </c>
      <c r="B216" t="s">
        <v>12</v>
      </c>
      <c r="C216" t="s">
        <v>35</v>
      </c>
      <c r="D216" t="s">
        <v>7</v>
      </c>
      <c r="E216">
        <v>16</v>
      </c>
      <c r="F216">
        <v>500000</v>
      </c>
      <c r="G216">
        <f t="shared" si="5"/>
        <v>3.8400000000000001E-4</v>
      </c>
    </row>
    <row r="217" spans="1:7" x14ac:dyDescent="0.35">
      <c r="A217" t="s">
        <v>23</v>
      </c>
      <c r="B217" t="s">
        <v>12</v>
      </c>
      <c r="C217" t="s">
        <v>35</v>
      </c>
      <c r="D217" t="s">
        <v>8</v>
      </c>
      <c r="E217">
        <v>316</v>
      </c>
      <c r="F217">
        <v>1529100</v>
      </c>
      <c r="G217">
        <f t="shared" si="5"/>
        <v>2.4798901314498725E-3</v>
      </c>
    </row>
    <row r="218" spans="1:7" x14ac:dyDescent="0.35">
      <c r="A218" t="s">
        <v>23</v>
      </c>
      <c r="B218" t="s">
        <v>12</v>
      </c>
      <c r="C218" t="s">
        <v>35</v>
      </c>
      <c r="D218" t="s">
        <v>9</v>
      </c>
      <c r="E218">
        <v>237</v>
      </c>
      <c r="F218">
        <v>148500</v>
      </c>
      <c r="G218">
        <f t="shared" si="5"/>
        <v>1.9151515151515152E-2</v>
      </c>
    </row>
    <row r="219" spans="1:7" x14ac:dyDescent="0.35">
      <c r="A219" t="s">
        <v>23</v>
      </c>
      <c r="B219" t="s">
        <v>12</v>
      </c>
      <c r="C219" t="s">
        <v>35</v>
      </c>
      <c r="D219" t="s">
        <v>10</v>
      </c>
      <c r="E219">
        <v>341</v>
      </c>
      <c r="F219">
        <v>74600</v>
      </c>
      <c r="G219">
        <f t="shared" si="5"/>
        <v>5.485254691689008E-2</v>
      </c>
    </row>
    <row r="220" spans="1:7" x14ac:dyDescent="0.35">
      <c r="A220" t="s">
        <v>23</v>
      </c>
      <c r="B220" t="s">
        <v>12</v>
      </c>
      <c r="C220" t="s">
        <v>35</v>
      </c>
      <c r="D220" t="s">
        <v>11</v>
      </c>
      <c r="E220">
        <v>275</v>
      </c>
      <c r="F220">
        <v>18400</v>
      </c>
      <c r="G220">
        <f t="shared" si="5"/>
        <v>0.17934782608695654</v>
      </c>
    </row>
    <row r="221" spans="1:7" x14ac:dyDescent="0.35">
      <c r="A221" t="s">
        <v>23</v>
      </c>
      <c r="B221" t="s">
        <v>12</v>
      </c>
      <c r="C221" t="s">
        <v>36</v>
      </c>
      <c r="D221" t="s">
        <v>7</v>
      </c>
      <c r="E221">
        <v>9</v>
      </c>
      <c r="F221">
        <v>476900</v>
      </c>
      <c r="G221">
        <f t="shared" si="5"/>
        <v>2.2646257076955339E-4</v>
      </c>
    </row>
    <row r="222" spans="1:7" x14ac:dyDescent="0.35">
      <c r="A222" t="s">
        <v>23</v>
      </c>
      <c r="B222" t="s">
        <v>12</v>
      </c>
      <c r="C222" t="s">
        <v>36</v>
      </c>
      <c r="D222" t="s">
        <v>8</v>
      </c>
      <c r="E222">
        <v>175</v>
      </c>
      <c r="F222">
        <v>1537700</v>
      </c>
      <c r="G222">
        <f t="shared" si="5"/>
        <v>1.3656760096247642E-3</v>
      </c>
    </row>
    <row r="223" spans="1:7" x14ac:dyDescent="0.35">
      <c r="A223" t="s">
        <v>23</v>
      </c>
      <c r="B223" t="s">
        <v>12</v>
      </c>
      <c r="C223" t="s">
        <v>36</v>
      </c>
      <c r="D223" t="s">
        <v>9</v>
      </c>
      <c r="E223">
        <v>156</v>
      </c>
      <c r="F223">
        <v>153700</v>
      </c>
      <c r="G223">
        <f t="shared" si="5"/>
        <v>1.2179570592062459E-2</v>
      </c>
    </row>
    <row r="224" spans="1:7" x14ac:dyDescent="0.35">
      <c r="A224" t="s">
        <v>23</v>
      </c>
      <c r="B224" t="s">
        <v>12</v>
      </c>
      <c r="C224" t="s">
        <v>36</v>
      </c>
      <c r="D224" t="s">
        <v>10</v>
      </c>
      <c r="E224">
        <v>314</v>
      </c>
      <c r="F224">
        <v>96500</v>
      </c>
      <c r="G224">
        <f t="shared" si="5"/>
        <v>3.9046632124352332E-2</v>
      </c>
    </row>
    <row r="225" spans="1:7" x14ac:dyDescent="0.35">
      <c r="A225" t="s">
        <v>23</v>
      </c>
      <c r="B225" t="s">
        <v>12</v>
      </c>
      <c r="C225" t="s">
        <v>36</v>
      </c>
      <c r="D225" t="s">
        <v>11</v>
      </c>
      <c r="E225">
        <v>481</v>
      </c>
      <c r="F225">
        <v>39800</v>
      </c>
      <c r="G225">
        <f t="shared" si="5"/>
        <v>0.14502512562814068</v>
      </c>
    </row>
    <row r="226" spans="1:7" x14ac:dyDescent="0.35">
      <c r="A226" t="s">
        <v>23</v>
      </c>
      <c r="B226" t="s">
        <v>13</v>
      </c>
      <c r="C226" t="s">
        <v>34</v>
      </c>
      <c r="D226" t="s">
        <v>7</v>
      </c>
      <c r="E226">
        <v>34</v>
      </c>
      <c r="F226">
        <v>976600</v>
      </c>
      <c r="G226">
        <f t="shared" si="5"/>
        <v>4.1777595740323569E-4</v>
      </c>
    </row>
    <row r="227" spans="1:7" x14ac:dyDescent="0.35">
      <c r="A227" t="s">
        <v>23</v>
      </c>
      <c r="B227" t="s">
        <v>13</v>
      </c>
      <c r="C227" t="s">
        <v>34</v>
      </c>
      <c r="D227" t="s">
        <v>8</v>
      </c>
      <c r="E227">
        <v>539</v>
      </c>
      <c r="F227">
        <v>3066600</v>
      </c>
      <c r="G227">
        <f t="shared" si="5"/>
        <v>2.1091762864410097E-3</v>
      </c>
    </row>
    <row r="228" spans="1:7" x14ac:dyDescent="0.35">
      <c r="A228" t="s">
        <v>23</v>
      </c>
      <c r="B228" t="s">
        <v>13</v>
      </c>
      <c r="C228" t="s">
        <v>34</v>
      </c>
      <c r="D228" t="s">
        <v>9</v>
      </c>
      <c r="E228">
        <v>452</v>
      </c>
      <c r="F228">
        <v>302200</v>
      </c>
      <c r="G228">
        <f t="shared" si="5"/>
        <v>1.7948378557246857E-2</v>
      </c>
    </row>
    <row r="229" spans="1:7" x14ac:dyDescent="0.35">
      <c r="A229" t="s">
        <v>23</v>
      </c>
      <c r="B229" t="s">
        <v>13</v>
      </c>
      <c r="C229" t="s">
        <v>34</v>
      </c>
      <c r="D229" t="s">
        <v>10</v>
      </c>
      <c r="E229">
        <v>748</v>
      </c>
      <c r="F229">
        <v>171200</v>
      </c>
      <c r="G229">
        <f t="shared" si="5"/>
        <v>5.2429906542056079E-2</v>
      </c>
    </row>
    <row r="230" spans="1:7" x14ac:dyDescent="0.35">
      <c r="A230" t="s">
        <v>23</v>
      </c>
      <c r="B230" t="s">
        <v>13</v>
      </c>
      <c r="C230" t="s">
        <v>34</v>
      </c>
      <c r="D230" t="s">
        <v>11</v>
      </c>
      <c r="E230">
        <v>826</v>
      </c>
      <c r="F230">
        <v>58200</v>
      </c>
      <c r="G230">
        <f t="shared" si="5"/>
        <v>0.17030927835051546</v>
      </c>
    </row>
    <row r="231" spans="1:7" x14ac:dyDescent="0.35">
      <c r="A231" t="s">
        <v>23</v>
      </c>
      <c r="B231" t="s">
        <v>13</v>
      </c>
      <c r="C231" t="s">
        <v>34</v>
      </c>
      <c r="D231" t="s">
        <v>39</v>
      </c>
      <c r="E231">
        <f>SUM(E226:E230)</f>
        <v>2599</v>
      </c>
      <c r="F231">
        <f>SUM(F226:F230)</f>
        <v>4574800</v>
      </c>
      <c r="G231">
        <f t="shared" si="5"/>
        <v>6.817347206435254E-3</v>
      </c>
    </row>
    <row r="232" spans="1:7" x14ac:dyDescent="0.35">
      <c r="A232" t="s">
        <v>23</v>
      </c>
      <c r="B232" t="s">
        <v>13</v>
      </c>
      <c r="C232" t="s">
        <v>35</v>
      </c>
      <c r="D232" t="s">
        <v>7</v>
      </c>
      <c r="E232">
        <v>18</v>
      </c>
      <c r="F232">
        <v>500000</v>
      </c>
      <c r="G232">
        <f t="shared" si="5"/>
        <v>4.3199999999999998E-4</v>
      </c>
    </row>
    <row r="233" spans="1:7" x14ac:dyDescent="0.35">
      <c r="A233" t="s">
        <v>23</v>
      </c>
      <c r="B233" t="s">
        <v>13</v>
      </c>
      <c r="C233" t="s">
        <v>35</v>
      </c>
      <c r="D233" t="s">
        <v>8</v>
      </c>
      <c r="E233">
        <v>325</v>
      </c>
      <c r="F233">
        <v>1529100</v>
      </c>
      <c r="G233">
        <f t="shared" si="5"/>
        <v>2.5505199136747108E-3</v>
      </c>
    </row>
    <row r="234" spans="1:7" x14ac:dyDescent="0.35">
      <c r="A234" t="s">
        <v>23</v>
      </c>
      <c r="B234" t="s">
        <v>13</v>
      </c>
      <c r="C234" t="s">
        <v>35</v>
      </c>
      <c r="D234" t="s">
        <v>9</v>
      </c>
      <c r="E234">
        <v>263</v>
      </c>
      <c r="F234">
        <v>148500</v>
      </c>
      <c r="G234">
        <f t="shared" si="5"/>
        <v>2.1252525252525252E-2</v>
      </c>
    </row>
    <row r="235" spans="1:7" x14ac:dyDescent="0.35">
      <c r="A235" t="s">
        <v>23</v>
      </c>
      <c r="B235" t="s">
        <v>13</v>
      </c>
      <c r="C235" t="s">
        <v>35</v>
      </c>
      <c r="D235" t="s">
        <v>10</v>
      </c>
      <c r="E235">
        <v>362</v>
      </c>
      <c r="F235">
        <v>74600</v>
      </c>
      <c r="G235">
        <f t="shared" si="5"/>
        <v>5.8230563002680966E-2</v>
      </c>
    </row>
    <row r="236" spans="1:7" x14ac:dyDescent="0.35">
      <c r="A236" t="s">
        <v>23</v>
      </c>
      <c r="B236" t="s">
        <v>13</v>
      </c>
      <c r="C236" t="s">
        <v>35</v>
      </c>
      <c r="D236" t="s">
        <v>11</v>
      </c>
      <c r="E236">
        <v>283</v>
      </c>
      <c r="F236">
        <v>18400</v>
      </c>
      <c r="G236">
        <f t="shared" si="5"/>
        <v>0.18456521739130433</v>
      </c>
    </row>
    <row r="237" spans="1:7" x14ac:dyDescent="0.35">
      <c r="A237" t="s">
        <v>23</v>
      </c>
      <c r="B237" t="s">
        <v>13</v>
      </c>
      <c r="C237" t="s">
        <v>36</v>
      </c>
      <c r="D237" t="s">
        <v>7</v>
      </c>
      <c r="E237">
        <v>16</v>
      </c>
      <c r="F237">
        <v>476900</v>
      </c>
      <c r="G237">
        <f t="shared" si="5"/>
        <v>4.0260012581253929E-4</v>
      </c>
    </row>
    <row r="238" spans="1:7" x14ac:dyDescent="0.35">
      <c r="A238" t="s">
        <v>23</v>
      </c>
      <c r="B238" t="s">
        <v>13</v>
      </c>
      <c r="C238" t="s">
        <v>36</v>
      </c>
      <c r="D238" t="s">
        <v>8</v>
      </c>
      <c r="E238">
        <v>214</v>
      </c>
      <c r="F238">
        <v>1537700</v>
      </c>
      <c r="G238">
        <f t="shared" si="5"/>
        <v>1.670026663198283E-3</v>
      </c>
    </row>
    <row r="239" spans="1:7" x14ac:dyDescent="0.35">
      <c r="A239" t="s">
        <v>23</v>
      </c>
      <c r="B239" t="s">
        <v>13</v>
      </c>
      <c r="C239" t="s">
        <v>36</v>
      </c>
      <c r="D239" t="s">
        <v>9</v>
      </c>
      <c r="E239">
        <v>189</v>
      </c>
      <c r="F239">
        <v>153700</v>
      </c>
      <c r="G239">
        <f t="shared" si="5"/>
        <v>1.4756018217306443E-2</v>
      </c>
    </row>
    <row r="240" spans="1:7" x14ac:dyDescent="0.35">
      <c r="A240" t="s">
        <v>23</v>
      </c>
      <c r="B240" t="s">
        <v>13</v>
      </c>
      <c r="C240" t="s">
        <v>36</v>
      </c>
      <c r="D240" t="s">
        <v>10</v>
      </c>
      <c r="E240">
        <v>386</v>
      </c>
      <c r="F240">
        <v>96500</v>
      </c>
      <c r="G240">
        <f t="shared" si="5"/>
        <v>4.8000000000000001E-2</v>
      </c>
    </row>
    <row r="241" spans="1:7" x14ac:dyDescent="0.35">
      <c r="A241" t="s">
        <v>23</v>
      </c>
      <c r="B241" t="s">
        <v>13</v>
      </c>
      <c r="C241" t="s">
        <v>36</v>
      </c>
      <c r="D241" t="s">
        <v>11</v>
      </c>
      <c r="E241">
        <v>543</v>
      </c>
      <c r="F241">
        <v>39800</v>
      </c>
      <c r="G241">
        <f t="shared" si="5"/>
        <v>0.16371859296482411</v>
      </c>
    </row>
    <row r="242" spans="1:7" x14ac:dyDescent="0.35">
      <c r="A242" t="s">
        <v>23</v>
      </c>
      <c r="B242" t="s">
        <v>14</v>
      </c>
      <c r="C242" t="s">
        <v>34</v>
      </c>
      <c r="D242" t="s">
        <v>7</v>
      </c>
      <c r="E242">
        <v>29</v>
      </c>
      <c r="F242">
        <v>976600</v>
      </c>
      <c r="G242">
        <f t="shared" si="5"/>
        <v>3.5633831660864223E-4</v>
      </c>
    </row>
    <row r="243" spans="1:7" x14ac:dyDescent="0.35">
      <c r="A243" t="s">
        <v>23</v>
      </c>
      <c r="B243" t="s">
        <v>14</v>
      </c>
      <c r="C243" t="s">
        <v>34</v>
      </c>
      <c r="D243" t="s">
        <v>8</v>
      </c>
      <c r="E243">
        <v>511</v>
      </c>
      <c r="F243">
        <v>3066600</v>
      </c>
      <c r="G243">
        <f t="shared" si="5"/>
        <v>1.9996086871453727E-3</v>
      </c>
    </row>
    <row r="244" spans="1:7" x14ac:dyDescent="0.35">
      <c r="A244" t="s">
        <v>23</v>
      </c>
      <c r="B244" t="s">
        <v>14</v>
      </c>
      <c r="C244" t="s">
        <v>34</v>
      </c>
      <c r="D244" t="s">
        <v>9</v>
      </c>
      <c r="E244">
        <v>419</v>
      </c>
      <c r="F244">
        <v>302200</v>
      </c>
      <c r="G244">
        <f t="shared" si="5"/>
        <v>1.6637988087359366E-2</v>
      </c>
    </row>
    <row r="245" spans="1:7" x14ac:dyDescent="0.35">
      <c r="A245" t="s">
        <v>23</v>
      </c>
      <c r="B245" t="s">
        <v>14</v>
      </c>
      <c r="C245" t="s">
        <v>34</v>
      </c>
      <c r="D245" t="s">
        <v>10</v>
      </c>
      <c r="E245">
        <v>666</v>
      </c>
      <c r="F245">
        <v>171200</v>
      </c>
      <c r="G245">
        <f t="shared" si="5"/>
        <v>4.6682242990654203E-2</v>
      </c>
    </row>
    <row r="246" spans="1:7" x14ac:dyDescent="0.35">
      <c r="A246" t="s">
        <v>23</v>
      </c>
      <c r="B246" t="s">
        <v>14</v>
      </c>
      <c r="C246" t="s">
        <v>34</v>
      </c>
      <c r="D246" t="s">
        <v>11</v>
      </c>
      <c r="E246">
        <v>740</v>
      </c>
      <c r="F246">
        <v>58200</v>
      </c>
      <c r="G246">
        <f t="shared" si="5"/>
        <v>0.15257731958762888</v>
      </c>
    </row>
    <row r="247" spans="1:7" x14ac:dyDescent="0.35">
      <c r="A247" t="s">
        <v>23</v>
      </c>
      <c r="B247" t="s">
        <v>14</v>
      </c>
      <c r="C247" t="s">
        <v>34</v>
      </c>
      <c r="D247" t="s">
        <v>39</v>
      </c>
      <c r="E247">
        <f>SUM(E242:E246)</f>
        <v>2365</v>
      </c>
      <c r="F247">
        <f>SUM(F242:F246)</f>
        <v>4574800</v>
      </c>
      <c r="G247">
        <f t="shared" si="5"/>
        <v>6.2035498819620529E-3</v>
      </c>
    </row>
    <row r="248" spans="1:7" x14ac:dyDescent="0.35">
      <c r="A248" t="s">
        <v>23</v>
      </c>
      <c r="B248" t="s">
        <v>14</v>
      </c>
      <c r="C248" t="s">
        <v>35</v>
      </c>
      <c r="D248" t="s">
        <v>7</v>
      </c>
      <c r="E248">
        <v>21</v>
      </c>
      <c r="F248">
        <v>500000</v>
      </c>
      <c r="G248">
        <f t="shared" si="5"/>
        <v>5.04E-4</v>
      </c>
    </row>
    <row r="249" spans="1:7" x14ac:dyDescent="0.35">
      <c r="A249" t="s">
        <v>23</v>
      </c>
      <c r="B249" t="s">
        <v>14</v>
      </c>
      <c r="C249" t="s">
        <v>35</v>
      </c>
      <c r="D249" t="s">
        <v>8</v>
      </c>
      <c r="E249">
        <v>339</v>
      </c>
      <c r="F249">
        <v>1529100</v>
      </c>
      <c r="G249">
        <f t="shared" si="5"/>
        <v>2.6603884638022367E-3</v>
      </c>
    </row>
    <row r="250" spans="1:7" x14ac:dyDescent="0.35">
      <c r="A250" t="s">
        <v>23</v>
      </c>
      <c r="B250" t="s">
        <v>14</v>
      </c>
      <c r="C250" t="s">
        <v>35</v>
      </c>
      <c r="D250" t="s">
        <v>9</v>
      </c>
      <c r="E250">
        <v>243</v>
      </c>
      <c r="F250">
        <v>148500</v>
      </c>
      <c r="G250">
        <f t="shared" si="5"/>
        <v>1.9636363636363636E-2</v>
      </c>
    </row>
    <row r="251" spans="1:7" x14ac:dyDescent="0.35">
      <c r="A251" t="s">
        <v>23</v>
      </c>
      <c r="B251" t="s">
        <v>14</v>
      </c>
      <c r="C251" t="s">
        <v>35</v>
      </c>
      <c r="D251" t="s">
        <v>10</v>
      </c>
      <c r="E251">
        <v>387</v>
      </c>
      <c r="F251">
        <v>74600</v>
      </c>
      <c r="G251">
        <f t="shared" si="5"/>
        <v>6.2252010723860593E-2</v>
      </c>
    </row>
    <row r="252" spans="1:7" x14ac:dyDescent="0.35">
      <c r="A252" t="s">
        <v>23</v>
      </c>
      <c r="B252" t="s">
        <v>14</v>
      </c>
      <c r="C252" t="s">
        <v>35</v>
      </c>
      <c r="D252" t="s">
        <v>11</v>
      </c>
      <c r="E252">
        <v>276</v>
      </c>
      <c r="F252">
        <v>18400</v>
      </c>
      <c r="G252">
        <f t="shared" si="5"/>
        <v>0.18</v>
      </c>
    </row>
    <row r="253" spans="1:7" x14ac:dyDescent="0.35">
      <c r="A253" t="s">
        <v>23</v>
      </c>
      <c r="B253" t="s">
        <v>14</v>
      </c>
      <c r="C253" t="s">
        <v>36</v>
      </c>
      <c r="D253" t="s">
        <v>7</v>
      </c>
      <c r="E253">
        <v>8</v>
      </c>
      <c r="F253">
        <v>476900</v>
      </c>
      <c r="G253">
        <f t="shared" si="5"/>
        <v>2.0130006290626964E-4</v>
      </c>
    </row>
    <row r="254" spans="1:7" x14ac:dyDescent="0.35">
      <c r="A254" t="s">
        <v>23</v>
      </c>
      <c r="B254" t="s">
        <v>14</v>
      </c>
      <c r="C254" t="s">
        <v>36</v>
      </c>
      <c r="D254" t="s">
        <v>8</v>
      </c>
      <c r="E254">
        <v>172</v>
      </c>
      <c r="F254">
        <v>1537700</v>
      </c>
      <c r="G254">
        <f t="shared" si="5"/>
        <v>1.3422644208883397E-3</v>
      </c>
    </row>
    <row r="255" spans="1:7" x14ac:dyDescent="0.35">
      <c r="A255" t="s">
        <v>23</v>
      </c>
      <c r="B255" t="s">
        <v>14</v>
      </c>
      <c r="C255" t="s">
        <v>36</v>
      </c>
      <c r="D255" t="s">
        <v>9</v>
      </c>
      <c r="E255">
        <v>176</v>
      </c>
      <c r="F255">
        <v>153700</v>
      </c>
      <c r="G255">
        <f t="shared" si="5"/>
        <v>1.3741054001301236E-2</v>
      </c>
    </row>
    <row r="256" spans="1:7" x14ac:dyDescent="0.35">
      <c r="A256" t="s">
        <v>23</v>
      </c>
      <c r="B256" t="s">
        <v>14</v>
      </c>
      <c r="C256" t="s">
        <v>36</v>
      </c>
      <c r="D256" t="s">
        <v>10</v>
      </c>
      <c r="E256">
        <v>279</v>
      </c>
      <c r="F256">
        <v>96500</v>
      </c>
      <c r="G256">
        <f t="shared" si="5"/>
        <v>3.4694300518134713E-2</v>
      </c>
    </row>
    <row r="257" spans="1:7" x14ac:dyDescent="0.35">
      <c r="A257" t="s">
        <v>23</v>
      </c>
      <c r="B257" t="s">
        <v>14</v>
      </c>
      <c r="C257" t="s">
        <v>36</v>
      </c>
      <c r="D257" t="s">
        <v>11</v>
      </c>
      <c r="E257">
        <v>464</v>
      </c>
      <c r="F257">
        <v>39800</v>
      </c>
      <c r="G257">
        <f t="shared" si="5"/>
        <v>0.13989949748743719</v>
      </c>
    </row>
    <row r="258" spans="1:7" x14ac:dyDescent="0.35">
      <c r="A258" t="s">
        <v>23</v>
      </c>
      <c r="B258" t="s">
        <v>15</v>
      </c>
      <c r="C258" t="s">
        <v>34</v>
      </c>
      <c r="D258" t="s">
        <v>7</v>
      </c>
      <c r="E258">
        <v>19</v>
      </c>
      <c r="F258">
        <v>976600</v>
      </c>
      <c r="G258">
        <f t="shared" si="5"/>
        <v>2.3346303501945527E-4</v>
      </c>
    </row>
    <row r="259" spans="1:7" x14ac:dyDescent="0.35">
      <c r="A259" t="s">
        <v>23</v>
      </c>
      <c r="B259" t="s">
        <v>15</v>
      </c>
      <c r="C259" t="s">
        <v>34</v>
      </c>
      <c r="D259" t="s">
        <v>8</v>
      </c>
      <c r="E259">
        <v>521</v>
      </c>
      <c r="F259">
        <v>3066600</v>
      </c>
      <c r="G259">
        <f t="shared" si="5"/>
        <v>2.0387399726081003E-3</v>
      </c>
    </row>
    <row r="260" spans="1:7" x14ac:dyDescent="0.35">
      <c r="A260" t="s">
        <v>23</v>
      </c>
      <c r="B260" t="s">
        <v>15</v>
      </c>
      <c r="C260" t="s">
        <v>34</v>
      </c>
      <c r="D260" t="s">
        <v>9</v>
      </c>
      <c r="E260">
        <v>414</v>
      </c>
      <c r="F260">
        <v>302200</v>
      </c>
      <c r="G260">
        <f t="shared" si="5"/>
        <v>1.6439444076770351E-2</v>
      </c>
    </row>
    <row r="261" spans="1:7" x14ac:dyDescent="0.35">
      <c r="A261" t="s">
        <v>23</v>
      </c>
      <c r="B261" t="s">
        <v>15</v>
      </c>
      <c r="C261" t="s">
        <v>34</v>
      </c>
      <c r="D261" t="s">
        <v>10</v>
      </c>
      <c r="E261">
        <v>695</v>
      </c>
      <c r="F261">
        <v>171200</v>
      </c>
      <c r="G261">
        <f t="shared" si="5"/>
        <v>4.8714953271028039E-2</v>
      </c>
    </row>
    <row r="262" spans="1:7" x14ac:dyDescent="0.35">
      <c r="A262" t="s">
        <v>23</v>
      </c>
      <c r="B262" t="s">
        <v>15</v>
      </c>
      <c r="C262" t="s">
        <v>34</v>
      </c>
      <c r="D262" t="s">
        <v>11</v>
      </c>
      <c r="E262">
        <v>731</v>
      </c>
      <c r="F262">
        <v>58200</v>
      </c>
      <c r="G262">
        <f t="shared" si="5"/>
        <v>0.15072164948453609</v>
      </c>
    </row>
    <row r="263" spans="1:7" x14ac:dyDescent="0.35">
      <c r="A263" t="s">
        <v>23</v>
      </c>
      <c r="B263" t="s">
        <v>15</v>
      </c>
      <c r="C263" t="s">
        <v>34</v>
      </c>
      <c r="D263" t="s">
        <v>39</v>
      </c>
      <c r="E263">
        <f>SUM(E258:E262)</f>
        <v>2380</v>
      </c>
      <c r="F263">
        <f>SUM(F258:F262)</f>
        <v>4574800</v>
      </c>
      <c r="G263">
        <f t="shared" si="5"/>
        <v>6.2428958643000786E-3</v>
      </c>
    </row>
    <row r="264" spans="1:7" x14ac:dyDescent="0.35">
      <c r="A264" t="s">
        <v>23</v>
      </c>
      <c r="B264" t="s">
        <v>15</v>
      </c>
      <c r="C264" t="s">
        <v>35</v>
      </c>
      <c r="D264" t="s">
        <v>7</v>
      </c>
      <c r="E264">
        <v>8</v>
      </c>
      <c r="F264">
        <v>500000</v>
      </c>
      <c r="G264">
        <f t="shared" si="5"/>
        <v>1.92E-4</v>
      </c>
    </row>
    <row r="265" spans="1:7" x14ac:dyDescent="0.35">
      <c r="A265" t="s">
        <v>23</v>
      </c>
      <c r="B265" t="s">
        <v>15</v>
      </c>
      <c r="C265" t="s">
        <v>35</v>
      </c>
      <c r="D265" t="s">
        <v>8</v>
      </c>
      <c r="E265">
        <v>316</v>
      </c>
      <c r="F265">
        <v>1529100</v>
      </c>
      <c r="G265">
        <f t="shared" si="5"/>
        <v>2.4798901314498725E-3</v>
      </c>
    </row>
    <row r="266" spans="1:7" x14ac:dyDescent="0.35">
      <c r="A266" t="s">
        <v>23</v>
      </c>
      <c r="B266" t="s">
        <v>15</v>
      </c>
      <c r="C266" t="s">
        <v>35</v>
      </c>
      <c r="D266" t="s">
        <v>9</v>
      </c>
      <c r="E266">
        <v>251</v>
      </c>
      <c r="F266">
        <v>148500</v>
      </c>
      <c r="G266">
        <f t="shared" si="5"/>
        <v>2.0282828282828284E-2</v>
      </c>
    </row>
    <row r="267" spans="1:7" x14ac:dyDescent="0.35">
      <c r="A267" t="s">
        <v>23</v>
      </c>
      <c r="B267" t="s">
        <v>15</v>
      </c>
      <c r="C267" t="s">
        <v>35</v>
      </c>
      <c r="D267" t="s">
        <v>10</v>
      </c>
      <c r="E267">
        <v>356</v>
      </c>
      <c r="F267">
        <v>74600</v>
      </c>
      <c r="G267">
        <f t="shared" si="5"/>
        <v>5.7265415549597853E-2</v>
      </c>
    </row>
    <row r="268" spans="1:7" x14ac:dyDescent="0.35">
      <c r="A268" t="s">
        <v>23</v>
      </c>
      <c r="B268" t="s">
        <v>15</v>
      </c>
      <c r="C268" t="s">
        <v>35</v>
      </c>
      <c r="D268" t="s">
        <v>11</v>
      </c>
      <c r="E268">
        <v>274</v>
      </c>
      <c r="F268">
        <v>18400</v>
      </c>
      <c r="G268">
        <f t="shared" si="5"/>
        <v>0.17869565217391303</v>
      </c>
    </row>
    <row r="269" spans="1:7" x14ac:dyDescent="0.35">
      <c r="A269" t="s">
        <v>23</v>
      </c>
      <c r="B269" t="s">
        <v>15</v>
      </c>
      <c r="C269" t="s">
        <v>36</v>
      </c>
      <c r="D269" t="s">
        <v>7</v>
      </c>
      <c r="E269">
        <v>11</v>
      </c>
      <c r="F269">
        <v>476900</v>
      </c>
      <c r="G269">
        <f t="shared" si="5"/>
        <v>2.7678758649612078E-4</v>
      </c>
    </row>
    <row r="270" spans="1:7" x14ac:dyDescent="0.35">
      <c r="A270" t="s">
        <v>23</v>
      </c>
      <c r="B270" t="s">
        <v>15</v>
      </c>
      <c r="C270" t="s">
        <v>36</v>
      </c>
      <c r="D270" t="s">
        <v>8</v>
      </c>
      <c r="E270">
        <v>205</v>
      </c>
      <c r="F270">
        <v>1537700</v>
      </c>
      <c r="G270">
        <f t="shared" si="5"/>
        <v>1.5997918969890097E-3</v>
      </c>
    </row>
    <row r="271" spans="1:7" x14ac:dyDescent="0.35">
      <c r="A271" t="s">
        <v>23</v>
      </c>
      <c r="B271" t="s">
        <v>15</v>
      </c>
      <c r="C271" t="s">
        <v>36</v>
      </c>
      <c r="D271" t="s">
        <v>9</v>
      </c>
      <c r="E271">
        <v>163</v>
      </c>
      <c r="F271">
        <v>153700</v>
      </c>
      <c r="G271">
        <f t="shared" si="5"/>
        <v>1.2726089785296033E-2</v>
      </c>
    </row>
    <row r="272" spans="1:7" x14ac:dyDescent="0.35">
      <c r="A272" t="s">
        <v>23</v>
      </c>
      <c r="B272" t="s">
        <v>15</v>
      </c>
      <c r="C272" t="s">
        <v>36</v>
      </c>
      <c r="D272" t="s">
        <v>10</v>
      </c>
      <c r="E272">
        <v>339</v>
      </c>
      <c r="F272">
        <v>96500</v>
      </c>
      <c r="G272">
        <f t="shared" si="5"/>
        <v>4.2155440414507771E-2</v>
      </c>
    </row>
    <row r="273" spans="1:7" x14ac:dyDescent="0.35">
      <c r="A273" t="s">
        <v>23</v>
      </c>
      <c r="B273" t="s">
        <v>15</v>
      </c>
      <c r="C273" t="s">
        <v>36</v>
      </c>
      <c r="D273" t="s">
        <v>11</v>
      </c>
      <c r="E273">
        <v>457</v>
      </c>
      <c r="F273">
        <v>39800</v>
      </c>
      <c r="G273">
        <f t="shared" si="5"/>
        <v>0.13778894472361808</v>
      </c>
    </row>
    <row r="274" spans="1:7" x14ac:dyDescent="0.35">
      <c r="A274" t="s">
        <v>23</v>
      </c>
      <c r="B274" t="s">
        <v>16</v>
      </c>
      <c r="C274" t="s">
        <v>34</v>
      </c>
      <c r="D274" t="s">
        <v>7</v>
      </c>
      <c r="E274">
        <v>24</v>
      </c>
      <c r="F274">
        <v>976600</v>
      </c>
      <c r="G274">
        <f t="shared" si="5"/>
        <v>2.9490067581404872E-4</v>
      </c>
    </row>
    <row r="275" spans="1:7" x14ac:dyDescent="0.35">
      <c r="A275" t="s">
        <v>23</v>
      </c>
      <c r="B275" t="s">
        <v>16</v>
      </c>
      <c r="C275" t="s">
        <v>34</v>
      </c>
      <c r="D275" t="s">
        <v>8</v>
      </c>
      <c r="E275">
        <v>479</v>
      </c>
      <c r="F275">
        <v>3066600</v>
      </c>
      <c r="G275">
        <f t="shared" si="5"/>
        <v>1.8743885736646449E-3</v>
      </c>
    </row>
    <row r="276" spans="1:7" x14ac:dyDescent="0.35">
      <c r="A276" t="s">
        <v>23</v>
      </c>
      <c r="B276" t="s">
        <v>16</v>
      </c>
      <c r="C276" t="s">
        <v>34</v>
      </c>
      <c r="D276" t="s">
        <v>9</v>
      </c>
      <c r="E276">
        <v>417</v>
      </c>
      <c r="F276">
        <v>302200</v>
      </c>
      <c r="G276">
        <f t="shared" ref="G276:G344" si="6">(E276/F276)*12</f>
        <v>1.6558570483123758E-2</v>
      </c>
    </row>
    <row r="277" spans="1:7" x14ac:dyDescent="0.35">
      <c r="A277" t="s">
        <v>23</v>
      </c>
      <c r="B277" t="s">
        <v>16</v>
      </c>
      <c r="C277" t="s">
        <v>34</v>
      </c>
      <c r="D277" t="s">
        <v>10</v>
      </c>
      <c r="E277">
        <v>635</v>
      </c>
      <c r="F277">
        <v>171200</v>
      </c>
      <c r="G277">
        <f t="shared" si="6"/>
        <v>4.4509345794392523E-2</v>
      </c>
    </row>
    <row r="278" spans="1:7" x14ac:dyDescent="0.35">
      <c r="A278" t="s">
        <v>23</v>
      </c>
      <c r="B278" t="s">
        <v>16</v>
      </c>
      <c r="C278" t="s">
        <v>34</v>
      </c>
      <c r="D278" t="s">
        <v>11</v>
      </c>
      <c r="E278">
        <v>663</v>
      </c>
      <c r="F278">
        <v>58200</v>
      </c>
      <c r="G278">
        <f t="shared" si="6"/>
        <v>0.13670103092783506</v>
      </c>
    </row>
    <row r="279" spans="1:7" x14ac:dyDescent="0.35">
      <c r="A279" t="s">
        <v>23</v>
      </c>
      <c r="B279" t="s">
        <v>16</v>
      </c>
      <c r="C279" t="s">
        <v>34</v>
      </c>
      <c r="D279" t="s">
        <v>39</v>
      </c>
      <c r="E279">
        <f>SUM(E274:E278)</f>
        <v>2218</v>
      </c>
      <c r="F279">
        <f>SUM(F274:F278)</f>
        <v>4574800</v>
      </c>
      <c r="G279">
        <f t="shared" si="6"/>
        <v>5.817959255049401E-3</v>
      </c>
    </row>
    <row r="280" spans="1:7" x14ac:dyDescent="0.35">
      <c r="A280" t="s">
        <v>23</v>
      </c>
      <c r="B280" t="s">
        <v>16</v>
      </c>
      <c r="C280" t="s">
        <v>35</v>
      </c>
      <c r="D280" t="s">
        <v>7</v>
      </c>
      <c r="E280">
        <v>15</v>
      </c>
      <c r="F280">
        <v>500000</v>
      </c>
      <c r="G280">
        <f t="shared" si="6"/>
        <v>3.6000000000000002E-4</v>
      </c>
    </row>
    <row r="281" spans="1:7" x14ac:dyDescent="0.35">
      <c r="A281" t="s">
        <v>23</v>
      </c>
      <c r="B281" t="s">
        <v>16</v>
      </c>
      <c r="C281" t="s">
        <v>35</v>
      </c>
      <c r="D281" t="s">
        <v>8</v>
      </c>
      <c r="E281">
        <v>294</v>
      </c>
      <c r="F281">
        <v>1529100</v>
      </c>
      <c r="G281">
        <f t="shared" si="6"/>
        <v>2.3072395526780457E-3</v>
      </c>
    </row>
    <row r="282" spans="1:7" x14ac:dyDescent="0.35">
      <c r="A282" t="s">
        <v>23</v>
      </c>
      <c r="B282" t="s">
        <v>16</v>
      </c>
      <c r="C282" t="s">
        <v>35</v>
      </c>
      <c r="D282" t="s">
        <v>9</v>
      </c>
      <c r="E282">
        <v>258</v>
      </c>
      <c r="F282">
        <v>148500</v>
      </c>
      <c r="G282">
        <f t="shared" si="6"/>
        <v>2.0848484848484849E-2</v>
      </c>
    </row>
    <row r="283" spans="1:7" x14ac:dyDescent="0.35">
      <c r="A283" t="s">
        <v>23</v>
      </c>
      <c r="B283" t="s">
        <v>16</v>
      </c>
      <c r="C283" t="s">
        <v>35</v>
      </c>
      <c r="D283" t="s">
        <v>10</v>
      </c>
      <c r="E283">
        <v>354</v>
      </c>
      <c r="F283">
        <v>74600</v>
      </c>
      <c r="G283">
        <f t="shared" si="6"/>
        <v>5.6943699731903483E-2</v>
      </c>
    </row>
    <row r="284" spans="1:7" x14ac:dyDescent="0.35">
      <c r="A284" t="s">
        <v>23</v>
      </c>
      <c r="B284" t="s">
        <v>16</v>
      </c>
      <c r="C284" t="s">
        <v>35</v>
      </c>
      <c r="D284" t="s">
        <v>11</v>
      </c>
      <c r="E284">
        <v>239</v>
      </c>
      <c r="F284">
        <v>18400</v>
      </c>
      <c r="G284">
        <f t="shared" si="6"/>
        <v>0.15586956521739131</v>
      </c>
    </row>
    <row r="285" spans="1:7" x14ac:dyDescent="0.35">
      <c r="A285" t="s">
        <v>23</v>
      </c>
      <c r="B285" t="s">
        <v>16</v>
      </c>
      <c r="C285" t="s">
        <v>36</v>
      </c>
      <c r="D285" t="s">
        <v>7</v>
      </c>
      <c r="E285">
        <v>9</v>
      </c>
      <c r="F285">
        <v>476900</v>
      </c>
      <c r="G285">
        <f t="shared" si="6"/>
        <v>2.2646257076955339E-4</v>
      </c>
    </row>
    <row r="286" spans="1:7" x14ac:dyDescent="0.35">
      <c r="A286" t="s">
        <v>23</v>
      </c>
      <c r="B286" t="s">
        <v>16</v>
      </c>
      <c r="C286" t="s">
        <v>36</v>
      </c>
      <c r="D286" t="s">
        <v>8</v>
      </c>
      <c r="E286">
        <v>185</v>
      </c>
      <c r="F286">
        <v>1537700</v>
      </c>
      <c r="G286">
        <f t="shared" si="6"/>
        <v>1.4437146387461792E-3</v>
      </c>
    </row>
    <row r="287" spans="1:7" x14ac:dyDescent="0.35">
      <c r="A287" t="s">
        <v>23</v>
      </c>
      <c r="B287" t="s">
        <v>16</v>
      </c>
      <c r="C287" t="s">
        <v>36</v>
      </c>
      <c r="D287" t="s">
        <v>9</v>
      </c>
      <c r="E287">
        <v>159</v>
      </c>
      <c r="F287">
        <v>153700</v>
      </c>
      <c r="G287">
        <f t="shared" si="6"/>
        <v>1.2413793103448277E-2</v>
      </c>
    </row>
    <row r="288" spans="1:7" x14ac:dyDescent="0.35">
      <c r="A288" t="s">
        <v>23</v>
      </c>
      <c r="B288" t="s">
        <v>16</v>
      </c>
      <c r="C288" t="s">
        <v>36</v>
      </c>
      <c r="D288" t="s">
        <v>10</v>
      </c>
      <c r="E288">
        <v>281</v>
      </c>
      <c r="F288">
        <v>96500</v>
      </c>
      <c r="G288">
        <f t="shared" si="6"/>
        <v>3.4943005181347152E-2</v>
      </c>
    </row>
    <row r="289" spans="1:7" x14ac:dyDescent="0.35">
      <c r="A289" t="s">
        <v>23</v>
      </c>
      <c r="B289" t="s">
        <v>16</v>
      </c>
      <c r="C289" t="s">
        <v>36</v>
      </c>
      <c r="D289" t="s">
        <v>11</v>
      </c>
      <c r="E289">
        <v>424</v>
      </c>
      <c r="F289">
        <v>39800</v>
      </c>
      <c r="G289">
        <f t="shared" si="6"/>
        <v>0.12783919597989948</v>
      </c>
    </row>
    <row r="290" spans="1:7" x14ac:dyDescent="0.35">
      <c r="A290" t="s">
        <v>23</v>
      </c>
      <c r="B290" t="s">
        <v>17</v>
      </c>
      <c r="C290" t="s">
        <v>34</v>
      </c>
      <c r="D290" t="s">
        <v>7</v>
      </c>
      <c r="E290">
        <v>32</v>
      </c>
      <c r="F290">
        <v>976600</v>
      </c>
      <c r="G290">
        <f t="shared" si="6"/>
        <v>3.9320090108539837E-4</v>
      </c>
    </row>
    <row r="291" spans="1:7" x14ac:dyDescent="0.35">
      <c r="A291" t="s">
        <v>23</v>
      </c>
      <c r="B291" t="s">
        <v>17</v>
      </c>
      <c r="C291" t="s">
        <v>34</v>
      </c>
      <c r="D291" t="s">
        <v>8</v>
      </c>
      <c r="E291">
        <v>480</v>
      </c>
      <c r="F291">
        <v>3066600</v>
      </c>
      <c r="G291">
        <f t="shared" si="6"/>
        <v>1.8783017022109176E-3</v>
      </c>
    </row>
    <row r="292" spans="1:7" x14ac:dyDescent="0.35">
      <c r="A292" t="s">
        <v>23</v>
      </c>
      <c r="B292" t="s">
        <v>17</v>
      </c>
      <c r="C292" t="s">
        <v>34</v>
      </c>
      <c r="D292" t="s">
        <v>9</v>
      </c>
      <c r="E292">
        <v>400</v>
      </c>
      <c r="F292">
        <v>302200</v>
      </c>
      <c r="G292">
        <f t="shared" si="6"/>
        <v>1.5883520847121111E-2</v>
      </c>
    </row>
    <row r="293" spans="1:7" x14ac:dyDescent="0.35">
      <c r="A293" t="s">
        <v>23</v>
      </c>
      <c r="B293" t="s">
        <v>17</v>
      </c>
      <c r="C293" t="s">
        <v>34</v>
      </c>
      <c r="D293" t="s">
        <v>10</v>
      </c>
      <c r="E293">
        <v>683</v>
      </c>
      <c r="F293">
        <v>171200</v>
      </c>
      <c r="G293">
        <f t="shared" si="6"/>
        <v>4.787383177570094E-2</v>
      </c>
    </row>
    <row r="294" spans="1:7" x14ac:dyDescent="0.35">
      <c r="A294" t="s">
        <v>23</v>
      </c>
      <c r="B294" t="s">
        <v>17</v>
      </c>
      <c r="C294" t="s">
        <v>34</v>
      </c>
      <c r="D294" t="s">
        <v>11</v>
      </c>
      <c r="E294">
        <v>699</v>
      </c>
      <c r="F294">
        <v>58200</v>
      </c>
      <c r="G294">
        <f t="shared" si="6"/>
        <v>0.14412371134020618</v>
      </c>
    </row>
    <row r="295" spans="1:7" x14ac:dyDescent="0.35">
      <c r="A295" t="s">
        <v>23</v>
      </c>
      <c r="B295" t="s">
        <v>17</v>
      </c>
      <c r="C295" t="s">
        <v>34</v>
      </c>
      <c r="D295" t="s">
        <v>39</v>
      </c>
      <c r="E295">
        <f>SUM(E290:E294)</f>
        <v>2294</v>
      </c>
      <c r="F295">
        <f>SUM(F290:F294)</f>
        <v>4574800</v>
      </c>
      <c r="G295">
        <f t="shared" si="6"/>
        <v>6.0173122322287314E-3</v>
      </c>
    </row>
    <row r="296" spans="1:7" x14ac:dyDescent="0.35">
      <c r="A296" t="s">
        <v>23</v>
      </c>
      <c r="B296" t="s">
        <v>17</v>
      </c>
      <c r="C296" t="s">
        <v>35</v>
      </c>
      <c r="D296" t="s">
        <v>7</v>
      </c>
      <c r="E296">
        <v>21</v>
      </c>
      <c r="F296">
        <v>500000</v>
      </c>
      <c r="G296">
        <f t="shared" si="6"/>
        <v>5.04E-4</v>
      </c>
    </row>
    <row r="297" spans="1:7" x14ac:dyDescent="0.35">
      <c r="A297" t="s">
        <v>23</v>
      </c>
      <c r="B297" t="s">
        <v>17</v>
      </c>
      <c r="C297" t="s">
        <v>35</v>
      </c>
      <c r="D297" t="s">
        <v>8</v>
      </c>
      <c r="E297">
        <v>305</v>
      </c>
      <c r="F297">
        <v>1529100</v>
      </c>
      <c r="G297">
        <f t="shared" si="6"/>
        <v>2.3935648420639593E-3</v>
      </c>
    </row>
    <row r="298" spans="1:7" x14ac:dyDescent="0.35">
      <c r="A298" t="s">
        <v>23</v>
      </c>
      <c r="B298" t="s">
        <v>17</v>
      </c>
      <c r="C298" t="s">
        <v>35</v>
      </c>
      <c r="D298" t="s">
        <v>9</v>
      </c>
      <c r="E298">
        <v>245</v>
      </c>
      <c r="F298">
        <v>148500</v>
      </c>
      <c r="G298">
        <f t="shared" si="6"/>
        <v>1.9797979797979801E-2</v>
      </c>
    </row>
    <row r="299" spans="1:7" x14ac:dyDescent="0.35">
      <c r="A299" t="s">
        <v>23</v>
      </c>
      <c r="B299" t="s">
        <v>17</v>
      </c>
      <c r="C299" t="s">
        <v>35</v>
      </c>
      <c r="D299" t="s">
        <v>10</v>
      </c>
      <c r="E299">
        <v>364</v>
      </c>
      <c r="F299">
        <v>74600</v>
      </c>
      <c r="G299">
        <f t="shared" si="6"/>
        <v>5.8552278820375336E-2</v>
      </c>
    </row>
    <row r="300" spans="1:7" x14ac:dyDescent="0.35">
      <c r="A300" t="s">
        <v>23</v>
      </c>
      <c r="B300" t="s">
        <v>17</v>
      </c>
      <c r="C300" t="s">
        <v>35</v>
      </c>
      <c r="D300" t="s">
        <v>11</v>
      </c>
      <c r="E300">
        <v>239</v>
      </c>
      <c r="F300">
        <v>18400</v>
      </c>
      <c r="G300">
        <f t="shared" si="6"/>
        <v>0.15586956521739131</v>
      </c>
    </row>
    <row r="301" spans="1:7" x14ac:dyDescent="0.35">
      <c r="A301" t="s">
        <v>23</v>
      </c>
      <c r="B301" t="s">
        <v>17</v>
      </c>
      <c r="C301" t="s">
        <v>36</v>
      </c>
      <c r="D301" t="s">
        <v>7</v>
      </c>
      <c r="E301">
        <v>11</v>
      </c>
      <c r="F301">
        <v>476900</v>
      </c>
      <c r="G301">
        <f t="shared" si="6"/>
        <v>2.7678758649612078E-4</v>
      </c>
    </row>
    <row r="302" spans="1:7" x14ac:dyDescent="0.35">
      <c r="A302" t="s">
        <v>23</v>
      </c>
      <c r="B302" t="s">
        <v>17</v>
      </c>
      <c r="C302" t="s">
        <v>36</v>
      </c>
      <c r="D302" t="s">
        <v>8</v>
      </c>
      <c r="E302">
        <v>175</v>
      </c>
      <c r="F302">
        <v>1537700</v>
      </c>
      <c r="G302">
        <f t="shared" si="6"/>
        <v>1.3656760096247642E-3</v>
      </c>
    </row>
    <row r="303" spans="1:7" x14ac:dyDescent="0.35">
      <c r="A303" t="s">
        <v>23</v>
      </c>
      <c r="B303" t="s">
        <v>17</v>
      </c>
      <c r="C303" t="s">
        <v>36</v>
      </c>
      <c r="D303" t="s">
        <v>9</v>
      </c>
      <c r="E303">
        <v>155</v>
      </c>
      <c r="F303">
        <v>153700</v>
      </c>
      <c r="G303">
        <f t="shared" si="6"/>
        <v>1.2101496421600522E-2</v>
      </c>
    </row>
    <row r="304" spans="1:7" x14ac:dyDescent="0.35">
      <c r="A304" t="s">
        <v>23</v>
      </c>
      <c r="B304" t="s">
        <v>17</v>
      </c>
      <c r="C304" t="s">
        <v>36</v>
      </c>
      <c r="D304" t="s">
        <v>10</v>
      </c>
      <c r="E304">
        <v>319</v>
      </c>
      <c r="F304">
        <v>96500</v>
      </c>
      <c r="G304">
        <f t="shared" si="6"/>
        <v>3.9668393782383418E-2</v>
      </c>
    </row>
    <row r="305" spans="1:7" x14ac:dyDescent="0.35">
      <c r="A305" t="s">
        <v>23</v>
      </c>
      <c r="B305" t="s">
        <v>17</v>
      </c>
      <c r="C305" t="s">
        <v>36</v>
      </c>
      <c r="D305" t="s">
        <v>11</v>
      </c>
      <c r="E305">
        <v>460</v>
      </c>
      <c r="F305">
        <v>39800</v>
      </c>
      <c r="G305">
        <f t="shared" si="6"/>
        <v>0.13869346733668342</v>
      </c>
    </row>
    <row r="306" spans="1:7" x14ac:dyDescent="0.35">
      <c r="A306" t="s">
        <v>23</v>
      </c>
      <c r="B306" t="s">
        <v>18</v>
      </c>
      <c r="C306" t="s">
        <v>34</v>
      </c>
      <c r="D306" t="s">
        <v>7</v>
      </c>
      <c r="E306">
        <v>37</v>
      </c>
      <c r="F306">
        <v>976600</v>
      </c>
      <c r="G306">
        <f t="shared" si="6"/>
        <v>4.5463854187999177E-4</v>
      </c>
    </row>
    <row r="307" spans="1:7" x14ac:dyDescent="0.35">
      <c r="A307" t="s">
        <v>23</v>
      </c>
      <c r="B307" t="s">
        <v>18</v>
      </c>
      <c r="C307" t="s">
        <v>34</v>
      </c>
      <c r="D307" t="s">
        <v>8</v>
      </c>
      <c r="E307">
        <v>477</v>
      </c>
      <c r="F307">
        <v>3066600</v>
      </c>
      <c r="G307">
        <f t="shared" si="6"/>
        <v>1.8665623165720993E-3</v>
      </c>
    </row>
    <row r="308" spans="1:7" x14ac:dyDescent="0.35">
      <c r="A308" t="s">
        <v>23</v>
      </c>
      <c r="B308" t="s">
        <v>18</v>
      </c>
      <c r="C308" t="s">
        <v>34</v>
      </c>
      <c r="D308" t="s">
        <v>9</v>
      </c>
      <c r="E308">
        <v>357</v>
      </c>
      <c r="F308">
        <v>302200</v>
      </c>
      <c r="G308">
        <f t="shared" si="6"/>
        <v>1.4176042356055591E-2</v>
      </c>
    </row>
    <row r="309" spans="1:7" x14ac:dyDescent="0.35">
      <c r="A309" t="s">
        <v>23</v>
      </c>
      <c r="B309" t="s">
        <v>18</v>
      </c>
      <c r="C309" t="s">
        <v>34</v>
      </c>
      <c r="D309" t="s">
        <v>10</v>
      </c>
      <c r="E309">
        <v>641</v>
      </c>
      <c r="F309">
        <v>171200</v>
      </c>
      <c r="G309">
        <f t="shared" si="6"/>
        <v>4.4929906542056072E-2</v>
      </c>
    </row>
    <row r="310" spans="1:7" x14ac:dyDescent="0.35">
      <c r="A310" t="s">
        <v>23</v>
      </c>
      <c r="B310" t="s">
        <v>18</v>
      </c>
      <c r="C310" t="s">
        <v>34</v>
      </c>
      <c r="D310" t="s">
        <v>11</v>
      </c>
      <c r="E310">
        <v>660</v>
      </c>
      <c r="F310">
        <v>58200</v>
      </c>
      <c r="G310">
        <f t="shared" si="6"/>
        <v>0.13608247422680411</v>
      </c>
    </row>
    <row r="311" spans="1:7" x14ac:dyDescent="0.35">
      <c r="A311" t="s">
        <v>23</v>
      </c>
      <c r="B311" t="s">
        <v>18</v>
      </c>
      <c r="C311" t="s">
        <v>34</v>
      </c>
      <c r="D311" t="s">
        <v>39</v>
      </c>
      <c r="E311">
        <f>SUM(E306:E310)</f>
        <v>2172</v>
      </c>
      <c r="F311">
        <f>SUM(F306:F310)</f>
        <v>4574800</v>
      </c>
      <c r="G311">
        <f t="shared" si="6"/>
        <v>5.697298242546122E-3</v>
      </c>
    </row>
    <row r="312" spans="1:7" x14ac:dyDescent="0.35">
      <c r="A312" t="s">
        <v>23</v>
      </c>
      <c r="B312" t="s">
        <v>18</v>
      </c>
      <c r="C312" t="s">
        <v>35</v>
      </c>
      <c r="D312" t="s">
        <v>7</v>
      </c>
      <c r="E312">
        <v>19</v>
      </c>
      <c r="F312">
        <v>500000</v>
      </c>
      <c r="G312">
        <f t="shared" si="6"/>
        <v>4.5600000000000003E-4</v>
      </c>
    </row>
    <row r="313" spans="1:7" x14ac:dyDescent="0.35">
      <c r="A313" t="s">
        <v>23</v>
      </c>
      <c r="B313" t="s">
        <v>18</v>
      </c>
      <c r="C313" t="s">
        <v>35</v>
      </c>
      <c r="D313" t="s">
        <v>8</v>
      </c>
      <c r="E313">
        <v>305</v>
      </c>
      <c r="F313">
        <v>1529100</v>
      </c>
      <c r="G313">
        <f t="shared" si="6"/>
        <v>2.3935648420639593E-3</v>
      </c>
    </row>
    <row r="314" spans="1:7" x14ac:dyDescent="0.35">
      <c r="A314" t="s">
        <v>23</v>
      </c>
      <c r="B314" t="s">
        <v>18</v>
      </c>
      <c r="C314" t="s">
        <v>35</v>
      </c>
      <c r="D314" t="s">
        <v>9</v>
      </c>
      <c r="E314">
        <v>224</v>
      </c>
      <c r="F314">
        <v>148500</v>
      </c>
      <c r="G314">
        <f t="shared" si="6"/>
        <v>1.81010101010101E-2</v>
      </c>
    </row>
    <row r="315" spans="1:7" x14ac:dyDescent="0.35">
      <c r="A315" t="s">
        <v>23</v>
      </c>
      <c r="B315" t="s">
        <v>18</v>
      </c>
      <c r="C315" t="s">
        <v>35</v>
      </c>
      <c r="D315" t="s">
        <v>10</v>
      </c>
      <c r="E315">
        <v>343</v>
      </c>
      <c r="F315">
        <v>74600</v>
      </c>
      <c r="G315">
        <f t="shared" si="6"/>
        <v>5.5174262734584451E-2</v>
      </c>
    </row>
    <row r="316" spans="1:7" x14ac:dyDescent="0.35">
      <c r="A316" t="s">
        <v>23</v>
      </c>
      <c r="B316" t="s">
        <v>18</v>
      </c>
      <c r="C316" t="s">
        <v>35</v>
      </c>
      <c r="D316" t="s">
        <v>11</v>
      </c>
      <c r="E316">
        <v>227</v>
      </c>
      <c r="F316">
        <v>18400</v>
      </c>
      <c r="G316">
        <f t="shared" si="6"/>
        <v>0.14804347826086955</v>
      </c>
    </row>
    <row r="317" spans="1:7" x14ac:dyDescent="0.35">
      <c r="A317" t="s">
        <v>23</v>
      </c>
      <c r="B317" t="s">
        <v>18</v>
      </c>
      <c r="C317" t="s">
        <v>36</v>
      </c>
      <c r="D317" t="s">
        <v>7</v>
      </c>
      <c r="E317">
        <v>18</v>
      </c>
      <c r="F317">
        <v>476900</v>
      </c>
      <c r="G317">
        <f t="shared" si="6"/>
        <v>4.5292514153910679E-4</v>
      </c>
    </row>
    <row r="318" spans="1:7" x14ac:dyDescent="0.35">
      <c r="A318" t="s">
        <v>23</v>
      </c>
      <c r="B318" t="s">
        <v>18</v>
      </c>
      <c r="C318" t="s">
        <v>36</v>
      </c>
      <c r="D318" t="s">
        <v>8</v>
      </c>
      <c r="E318">
        <v>172</v>
      </c>
      <c r="F318">
        <v>1537700</v>
      </c>
      <c r="G318">
        <f t="shared" si="6"/>
        <v>1.3422644208883397E-3</v>
      </c>
    </row>
    <row r="319" spans="1:7" x14ac:dyDescent="0.35">
      <c r="A319" t="s">
        <v>23</v>
      </c>
      <c r="B319" t="s">
        <v>18</v>
      </c>
      <c r="C319" t="s">
        <v>36</v>
      </c>
      <c r="D319" t="s">
        <v>9</v>
      </c>
      <c r="E319">
        <v>133</v>
      </c>
      <c r="F319">
        <v>153700</v>
      </c>
      <c r="G319">
        <f t="shared" si="6"/>
        <v>1.0383864671437867E-2</v>
      </c>
    </row>
    <row r="320" spans="1:7" x14ac:dyDescent="0.35">
      <c r="A320" t="s">
        <v>23</v>
      </c>
      <c r="B320" t="s">
        <v>18</v>
      </c>
      <c r="C320" t="s">
        <v>36</v>
      </c>
      <c r="D320" t="s">
        <v>10</v>
      </c>
      <c r="E320">
        <v>298</v>
      </c>
      <c r="F320">
        <v>96500</v>
      </c>
      <c r="G320">
        <f t="shared" si="6"/>
        <v>3.705699481865285E-2</v>
      </c>
    </row>
    <row r="321" spans="1:7" x14ac:dyDescent="0.35">
      <c r="A321" t="s">
        <v>23</v>
      </c>
      <c r="B321" t="s">
        <v>18</v>
      </c>
      <c r="C321" t="s">
        <v>36</v>
      </c>
      <c r="D321" t="s">
        <v>11</v>
      </c>
      <c r="E321">
        <v>433</v>
      </c>
      <c r="F321">
        <v>39800</v>
      </c>
      <c r="G321">
        <f t="shared" si="6"/>
        <v>0.13055276381909547</v>
      </c>
    </row>
    <row r="322" spans="1:7" x14ac:dyDescent="0.35">
      <c r="A322" t="s">
        <v>23</v>
      </c>
      <c r="B322" t="s">
        <v>19</v>
      </c>
      <c r="C322" t="s">
        <v>34</v>
      </c>
      <c r="D322" t="s">
        <v>7</v>
      </c>
      <c r="E322">
        <v>34</v>
      </c>
      <c r="F322">
        <v>976600</v>
      </c>
      <c r="G322">
        <f t="shared" si="6"/>
        <v>4.1777595740323569E-4</v>
      </c>
    </row>
    <row r="323" spans="1:7" x14ac:dyDescent="0.35">
      <c r="A323" t="s">
        <v>23</v>
      </c>
      <c r="B323" t="s">
        <v>19</v>
      </c>
      <c r="C323" t="s">
        <v>34</v>
      </c>
      <c r="D323" t="s">
        <v>8</v>
      </c>
      <c r="E323">
        <v>482</v>
      </c>
      <c r="F323">
        <v>3066600</v>
      </c>
      <c r="G323">
        <f t="shared" si="6"/>
        <v>1.8861279593034631E-3</v>
      </c>
    </row>
    <row r="324" spans="1:7" x14ac:dyDescent="0.35">
      <c r="A324" t="s">
        <v>23</v>
      </c>
      <c r="B324" t="s">
        <v>19</v>
      </c>
      <c r="C324" t="s">
        <v>34</v>
      </c>
      <c r="D324" t="s">
        <v>9</v>
      </c>
      <c r="E324">
        <v>425</v>
      </c>
      <c r="F324">
        <v>302200</v>
      </c>
      <c r="G324">
        <f t="shared" si="6"/>
        <v>1.6876240900066182E-2</v>
      </c>
    </row>
    <row r="325" spans="1:7" x14ac:dyDescent="0.35">
      <c r="A325" t="s">
        <v>23</v>
      </c>
      <c r="B325" t="s">
        <v>19</v>
      </c>
      <c r="C325" t="s">
        <v>34</v>
      </c>
      <c r="D325" t="s">
        <v>10</v>
      </c>
      <c r="E325">
        <v>667</v>
      </c>
      <c r="F325">
        <v>171200</v>
      </c>
      <c r="G325">
        <f t="shared" si="6"/>
        <v>4.6752336448598129E-2</v>
      </c>
    </row>
    <row r="326" spans="1:7" x14ac:dyDescent="0.35">
      <c r="A326" t="s">
        <v>23</v>
      </c>
      <c r="B326" t="s">
        <v>19</v>
      </c>
      <c r="C326" t="s">
        <v>34</v>
      </c>
      <c r="D326" t="s">
        <v>11</v>
      </c>
      <c r="E326">
        <v>683</v>
      </c>
      <c r="F326">
        <v>58200</v>
      </c>
      <c r="G326">
        <f t="shared" si="6"/>
        <v>0.14082474226804126</v>
      </c>
    </row>
    <row r="327" spans="1:7" x14ac:dyDescent="0.35">
      <c r="A327" t="s">
        <v>23</v>
      </c>
      <c r="B327" t="s">
        <v>19</v>
      </c>
      <c r="C327" t="s">
        <v>34</v>
      </c>
      <c r="D327" t="s">
        <v>39</v>
      </c>
      <c r="E327">
        <f>SUM(E322:E326)</f>
        <v>2291</v>
      </c>
      <c r="F327">
        <f>SUM(F322:F326)</f>
        <v>4574800</v>
      </c>
      <c r="G327">
        <f t="shared" si="6"/>
        <v>6.0094430357611256E-3</v>
      </c>
    </row>
    <row r="328" spans="1:7" x14ac:dyDescent="0.35">
      <c r="A328" t="s">
        <v>23</v>
      </c>
      <c r="B328" t="s">
        <v>19</v>
      </c>
      <c r="C328" t="s">
        <v>35</v>
      </c>
      <c r="D328" t="s">
        <v>7</v>
      </c>
      <c r="E328">
        <v>15</v>
      </c>
      <c r="F328">
        <v>500000</v>
      </c>
      <c r="G328">
        <f t="shared" si="6"/>
        <v>3.6000000000000002E-4</v>
      </c>
    </row>
    <row r="329" spans="1:7" x14ac:dyDescent="0.35">
      <c r="A329" t="s">
        <v>23</v>
      </c>
      <c r="B329" t="s">
        <v>19</v>
      </c>
      <c r="C329" t="s">
        <v>35</v>
      </c>
      <c r="D329" t="s">
        <v>8</v>
      </c>
      <c r="E329">
        <v>303</v>
      </c>
      <c r="F329">
        <v>1529100</v>
      </c>
      <c r="G329">
        <f t="shared" si="6"/>
        <v>2.377869334902884E-3</v>
      </c>
    </row>
    <row r="330" spans="1:7" x14ac:dyDescent="0.35">
      <c r="A330" t="s">
        <v>23</v>
      </c>
      <c r="B330" t="s">
        <v>19</v>
      </c>
      <c r="C330" t="s">
        <v>35</v>
      </c>
      <c r="D330" t="s">
        <v>9</v>
      </c>
      <c r="E330">
        <v>255</v>
      </c>
      <c r="F330">
        <v>148500</v>
      </c>
      <c r="G330">
        <f t="shared" si="6"/>
        <v>2.0606060606060607E-2</v>
      </c>
    </row>
    <row r="331" spans="1:7" x14ac:dyDescent="0.35">
      <c r="A331" t="s">
        <v>23</v>
      </c>
      <c r="B331" t="s">
        <v>19</v>
      </c>
      <c r="C331" t="s">
        <v>35</v>
      </c>
      <c r="D331" t="s">
        <v>10</v>
      </c>
      <c r="E331">
        <v>362</v>
      </c>
      <c r="F331">
        <v>74600</v>
      </c>
      <c r="G331">
        <f t="shared" si="6"/>
        <v>5.8230563002680966E-2</v>
      </c>
    </row>
    <row r="332" spans="1:7" x14ac:dyDescent="0.35">
      <c r="A332" t="s">
        <v>23</v>
      </c>
      <c r="B332" t="s">
        <v>19</v>
      </c>
      <c r="C332" t="s">
        <v>35</v>
      </c>
      <c r="D332" t="s">
        <v>11</v>
      </c>
      <c r="E332">
        <v>249</v>
      </c>
      <c r="F332">
        <v>18400</v>
      </c>
      <c r="G332">
        <f t="shared" si="6"/>
        <v>0.16239130434782609</v>
      </c>
    </row>
    <row r="333" spans="1:7" x14ac:dyDescent="0.35">
      <c r="A333" t="s">
        <v>23</v>
      </c>
      <c r="B333" t="s">
        <v>19</v>
      </c>
      <c r="C333" t="s">
        <v>36</v>
      </c>
      <c r="D333" t="s">
        <v>7</v>
      </c>
      <c r="E333">
        <v>19</v>
      </c>
      <c r="F333">
        <v>476900</v>
      </c>
      <c r="G333">
        <f t="shared" si="6"/>
        <v>4.7808764940239046E-4</v>
      </c>
    </row>
    <row r="334" spans="1:7" x14ac:dyDescent="0.35">
      <c r="A334" t="s">
        <v>23</v>
      </c>
      <c r="B334" t="s">
        <v>19</v>
      </c>
      <c r="C334" t="s">
        <v>36</v>
      </c>
      <c r="D334" t="s">
        <v>8</v>
      </c>
      <c r="E334">
        <v>179</v>
      </c>
      <c r="F334">
        <v>1537700</v>
      </c>
      <c r="G334">
        <f t="shared" si="6"/>
        <v>1.3968914612733302E-3</v>
      </c>
    </row>
    <row r="335" spans="1:7" x14ac:dyDescent="0.35">
      <c r="A335" t="s">
        <v>23</v>
      </c>
      <c r="B335" t="s">
        <v>19</v>
      </c>
      <c r="C335" t="s">
        <v>36</v>
      </c>
      <c r="D335" t="s">
        <v>9</v>
      </c>
      <c r="E335">
        <v>170</v>
      </c>
      <c r="F335">
        <v>153700</v>
      </c>
      <c r="G335">
        <f t="shared" si="6"/>
        <v>1.3272608978529603E-2</v>
      </c>
    </row>
    <row r="336" spans="1:7" x14ac:dyDescent="0.35">
      <c r="A336" t="s">
        <v>23</v>
      </c>
      <c r="B336" t="s">
        <v>19</v>
      </c>
      <c r="C336" t="s">
        <v>36</v>
      </c>
      <c r="D336" t="s">
        <v>10</v>
      </c>
      <c r="E336">
        <v>305</v>
      </c>
      <c r="F336">
        <v>96500</v>
      </c>
      <c r="G336">
        <f t="shared" si="6"/>
        <v>3.7927461139896375E-2</v>
      </c>
    </row>
    <row r="337" spans="1:7" x14ac:dyDescent="0.35">
      <c r="A337" t="s">
        <v>23</v>
      </c>
      <c r="B337" t="s">
        <v>19</v>
      </c>
      <c r="C337" t="s">
        <v>36</v>
      </c>
      <c r="D337" t="s">
        <v>11</v>
      </c>
      <c r="E337">
        <v>434</v>
      </c>
      <c r="F337">
        <v>39800</v>
      </c>
      <c r="G337">
        <f t="shared" si="6"/>
        <v>0.13085427135678393</v>
      </c>
    </row>
    <row r="338" spans="1:7" x14ac:dyDescent="0.35">
      <c r="A338" t="s">
        <v>23</v>
      </c>
      <c r="B338" t="s">
        <v>20</v>
      </c>
      <c r="C338" t="s">
        <v>34</v>
      </c>
      <c r="D338" t="s">
        <v>7</v>
      </c>
      <c r="E338">
        <v>24</v>
      </c>
      <c r="F338">
        <v>976600</v>
      </c>
      <c r="G338">
        <f t="shared" si="6"/>
        <v>2.9490067581404872E-4</v>
      </c>
    </row>
    <row r="339" spans="1:7" x14ac:dyDescent="0.35">
      <c r="A339" t="s">
        <v>23</v>
      </c>
      <c r="B339" t="s">
        <v>20</v>
      </c>
      <c r="C339" t="s">
        <v>34</v>
      </c>
      <c r="D339" t="s">
        <v>8</v>
      </c>
      <c r="E339">
        <v>483</v>
      </c>
      <c r="F339">
        <v>3066600</v>
      </c>
      <c r="G339">
        <f t="shared" si="6"/>
        <v>1.890041087849736E-3</v>
      </c>
    </row>
    <row r="340" spans="1:7" x14ac:dyDescent="0.35">
      <c r="A340" t="s">
        <v>23</v>
      </c>
      <c r="B340" t="s">
        <v>20</v>
      </c>
      <c r="C340" t="s">
        <v>34</v>
      </c>
      <c r="D340" t="s">
        <v>9</v>
      </c>
      <c r="E340">
        <v>367</v>
      </c>
      <c r="F340">
        <v>302200</v>
      </c>
      <c r="G340">
        <f t="shared" si="6"/>
        <v>1.4573130377233619E-2</v>
      </c>
    </row>
    <row r="341" spans="1:7" x14ac:dyDescent="0.35">
      <c r="A341" t="s">
        <v>23</v>
      </c>
      <c r="B341" t="s">
        <v>20</v>
      </c>
      <c r="C341" t="s">
        <v>34</v>
      </c>
      <c r="D341" t="s">
        <v>10</v>
      </c>
      <c r="E341">
        <v>691</v>
      </c>
      <c r="F341">
        <v>171200</v>
      </c>
      <c r="G341">
        <f t="shared" si="6"/>
        <v>4.8434579439252334E-2</v>
      </c>
    </row>
    <row r="342" spans="1:7" x14ac:dyDescent="0.35">
      <c r="A342" t="s">
        <v>23</v>
      </c>
      <c r="B342" t="s">
        <v>20</v>
      </c>
      <c r="C342" t="s">
        <v>34</v>
      </c>
      <c r="D342" t="s">
        <v>11</v>
      </c>
      <c r="E342">
        <v>775</v>
      </c>
      <c r="F342">
        <v>58200</v>
      </c>
      <c r="G342">
        <f t="shared" si="6"/>
        <v>0.15979381443298968</v>
      </c>
    </row>
    <row r="343" spans="1:7" x14ac:dyDescent="0.35">
      <c r="A343" t="s">
        <v>23</v>
      </c>
      <c r="B343" t="s">
        <v>20</v>
      </c>
      <c r="C343" t="s">
        <v>34</v>
      </c>
      <c r="D343" t="s">
        <v>39</v>
      </c>
      <c r="E343">
        <f>SUM(E338:E342)</f>
        <v>2340</v>
      </c>
      <c r="F343">
        <f>SUM(F338:F342)</f>
        <v>4574800</v>
      </c>
      <c r="G343">
        <f t="shared" si="6"/>
        <v>6.1379732447320095E-3</v>
      </c>
    </row>
    <row r="344" spans="1:7" x14ac:dyDescent="0.35">
      <c r="A344" t="s">
        <v>23</v>
      </c>
      <c r="B344" t="s">
        <v>20</v>
      </c>
      <c r="C344" t="s">
        <v>35</v>
      </c>
      <c r="D344" t="s">
        <v>7</v>
      </c>
      <c r="E344">
        <v>18</v>
      </c>
      <c r="F344">
        <v>500000</v>
      </c>
      <c r="G344">
        <f t="shared" si="6"/>
        <v>4.3199999999999998E-4</v>
      </c>
    </row>
    <row r="345" spans="1:7" x14ac:dyDescent="0.35">
      <c r="A345" t="s">
        <v>23</v>
      </c>
      <c r="B345" t="s">
        <v>20</v>
      </c>
      <c r="C345" t="s">
        <v>35</v>
      </c>
      <c r="D345" t="s">
        <v>8</v>
      </c>
      <c r="E345">
        <v>313</v>
      </c>
      <c r="F345">
        <v>1529100</v>
      </c>
      <c r="G345">
        <f t="shared" ref="G345:G412" si="7">(E345/F345)*12</f>
        <v>2.4563468707082597E-3</v>
      </c>
    </row>
    <row r="346" spans="1:7" x14ac:dyDescent="0.35">
      <c r="A346" t="s">
        <v>23</v>
      </c>
      <c r="B346" t="s">
        <v>20</v>
      </c>
      <c r="C346" t="s">
        <v>35</v>
      </c>
      <c r="D346" t="s">
        <v>9</v>
      </c>
      <c r="E346">
        <v>210</v>
      </c>
      <c r="F346">
        <v>148500</v>
      </c>
      <c r="G346">
        <f t="shared" si="7"/>
        <v>1.6969696969696968E-2</v>
      </c>
    </row>
    <row r="347" spans="1:7" x14ac:dyDescent="0.35">
      <c r="A347" t="s">
        <v>23</v>
      </c>
      <c r="B347" t="s">
        <v>20</v>
      </c>
      <c r="C347" t="s">
        <v>35</v>
      </c>
      <c r="D347" t="s">
        <v>10</v>
      </c>
      <c r="E347">
        <v>358</v>
      </c>
      <c r="F347">
        <v>74600</v>
      </c>
      <c r="G347">
        <f t="shared" si="7"/>
        <v>5.7587131367292224E-2</v>
      </c>
    </row>
    <row r="348" spans="1:7" x14ac:dyDescent="0.35">
      <c r="A348" t="s">
        <v>23</v>
      </c>
      <c r="B348" t="s">
        <v>20</v>
      </c>
      <c r="C348" t="s">
        <v>35</v>
      </c>
      <c r="D348" t="s">
        <v>11</v>
      </c>
      <c r="E348">
        <v>273</v>
      </c>
      <c r="F348">
        <v>18400</v>
      </c>
      <c r="G348">
        <f t="shared" si="7"/>
        <v>0.17804347826086958</v>
      </c>
    </row>
    <row r="349" spans="1:7" x14ac:dyDescent="0.35">
      <c r="A349" t="s">
        <v>23</v>
      </c>
      <c r="B349" t="s">
        <v>20</v>
      </c>
      <c r="C349" t="s">
        <v>36</v>
      </c>
      <c r="D349" t="s">
        <v>7</v>
      </c>
      <c r="E349">
        <v>6</v>
      </c>
      <c r="F349">
        <v>476900</v>
      </c>
      <c r="G349">
        <f t="shared" si="7"/>
        <v>1.5097504717970225E-4</v>
      </c>
    </row>
    <row r="350" spans="1:7" x14ac:dyDescent="0.35">
      <c r="A350" t="s">
        <v>23</v>
      </c>
      <c r="B350" t="s">
        <v>20</v>
      </c>
      <c r="C350" t="s">
        <v>36</v>
      </c>
      <c r="D350" t="s">
        <v>8</v>
      </c>
      <c r="E350">
        <v>170</v>
      </c>
      <c r="F350">
        <v>1537700</v>
      </c>
      <c r="G350">
        <f t="shared" si="7"/>
        <v>1.3266566950640567E-3</v>
      </c>
    </row>
    <row r="351" spans="1:7" x14ac:dyDescent="0.35">
      <c r="A351" t="s">
        <v>23</v>
      </c>
      <c r="B351" t="s">
        <v>20</v>
      </c>
      <c r="C351" t="s">
        <v>36</v>
      </c>
      <c r="D351" t="s">
        <v>9</v>
      </c>
      <c r="E351">
        <v>157</v>
      </c>
      <c r="F351">
        <v>153700</v>
      </c>
      <c r="G351">
        <f t="shared" si="7"/>
        <v>1.2257644762524399E-2</v>
      </c>
    </row>
    <row r="352" spans="1:7" x14ac:dyDescent="0.35">
      <c r="A352" t="s">
        <v>23</v>
      </c>
      <c r="B352" t="s">
        <v>20</v>
      </c>
      <c r="C352" t="s">
        <v>36</v>
      </c>
      <c r="D352" t="s">
        <v>10</v>
      </c>
      <c r="E352">
        <v>333</v>
      </c>
      <c r="F352">
        <v>96500</v>
      </c>
      <c r="G352">
        <f t="shared" si="7"/>
        <v>4.1409326424870468E-2</v>
      </c>
    </row>
    <row r="353" spans="1:7" x14ac:dyDescent="0.35">
      <c r="A353" t="s">
        <v>23</v>
      </c>
      <c r="B353" t="s">
        <v>20</v>
      </c>
      <c r="C353" t="s">
        <v>36</v>
      </c>
      <c r="D353" t="s">
        <v>11</v>
      </c>
      <c r="E353">
        <v>502</v>
      </c>
      <c r="F353">
        <v>39800</v>
      </c>
      <c r="G353">
        <f t="shared" si="7"/>
        <v>0.151356783919598</v>
      </c>
    </row>
    <row r="354" spans="1:7" x14ac:dyDescent="0.35">
      <c r="A354" t="s">
        <v>23</v>
      </c>
      <c r="B354" t="s">
        <v>21</v>
      </c>
      <c r="C354" t="s">
        <v>34</v>
      </c>
      <c r="D354" t="s">
        <v>7</v>
      </c>
      <c r="E354">
        <v>28</v>
      </c>
      <c r="F354">
        <v>976600</v>
      </c>
      <c r="G354">
        <f t="shared" si="7"/>
        <v>3.4405078844972352E-4</v>
      </c>
    </row>
    <row r="355" spans="1:7" x14ac:dyDescent="0.35">
      <c r="A355" t="s">
        <v>23</v>
      </c>
      <c r="B355" t="s">
        <v>21</v>
      </c>
      <c r="C355" t="s">
        <v>34</v>
      </c>
      <c r="D355" t="s">
        <v>8</v>
      </c>
      <c r="E355">
        <v>456</v>
      </c>
      <c r="F355">
        <v>3066600</v>
      </c>
      <c r="G355">
        <f t="shared" si="7"/>
        <v>1.7843866171003719E-3</v>
      </c>
    </row>
    <row r="356" spans="1:7" x14ac:dyDescent="0.35">
      <c r="A356" t="s">
        <v>23</v>
      </c>
      <c r="B356" t="s">
        <v>21</v>
      </c>
      <c r="C356" t="s">
        <v>34</v>
      </c>
      <c r="D356" t="s">
        <v>9</v>
      </c>
      <c r="E356">
        <v>395</v>
      </c>
      <c r="F356">
        <v>302200</v>
      </c>
      <c r="G356">
        <f t="shared" si="7"/>
        <v>1.5684976836532097E-2</v>
      </c>
    </row>
    <row r="357" spans="1:7" x14ac:dyDescent="0.35">
      <c r="A357" t="s">
        <v>23</v>
      </c>
      <c r="B357" t="s">
        <v>21</v>
      </c>
      <c r="C357" t="s">
        <v>34</v>
      </c>
      <c r="D357" t="s">
        <v>10</v>
      </c>
      <c r="E357">
        <v>670</v>
      </c>
      <c r="F357">
        <v>171200</v>
      </c>
      <c r="G357">
        <f t="shared" si="7"/>
        <v>4.6962616822429908E-2</v>
      </c>
    </row>
    <row r="358" spans="1:7" x14ac:dyDescent="0.35">
      <c r="A358" t="s">
        <v>23</v>
      </c>
      <c r="B358" t="s">
        <v>21</v>
      </c>
      <c r="C358" t="s">
        <v>34</v>
      </c>
      <c r="D358" t="s">
        <v>11</v>
      </c>
      <c r="E358">
        <v>684</v>
      </c>
      <c r="F358">
        <v>58200</v>
      </c>
      <c r="G358">
        <f t="shared" si="7"/>
        <v>0.14103092783505156</v>
      </c>
    </row>
    <row r="359" spans="1:7" x14ac:dyDescent="0.35">
      <c r="A359" t="s">
        <v>23</v>
      </c>
      <c r="B359" t="s">
        <v>21</v>
      </c>
      <c r="C359" t="s">
        <v>34</v>
      </c>
      <c r="D359" t="s">
        <v>39</v>
      </c>
      <c r="E359">
        <f>SUM(E354:E358)</f>
        <v>2233</v>
      </c>
      <c r="F359">
        <f>SUM(F354:F358)</f>
        <v>4574800</v>
      </c>
      <c r="G359">
        <f t="shared" si="7"/>
        <v>5.8573052373874267E-3</v>
      </c>
    </row>
    <row r="360" spans="1:7" x14ac:dyDescent="0.35">
      <c r="A360" t="s">
        <v>23</v>
      </c>
      <c r="B360" t="s">
        <v>21</v>
      </c>
      <c r="C360" t="s">
        <v>35</v>
      </c>
      <c r="D360" t="s">
        <v>7</v>
      </c>
      <c r="E360">
        <v>13</v>
      </c>
      <c r="F360">
        <v>500000</v>
      </c>
      <c r="G360">
        <f t="shared" si="7"/>
        <v>3.1199999999999999E-4</v>
      </c>
    </row>
    <row r="361" spans="1:7" x14ac:dyDescent="0.35">
      <c r="A361" t="s">
        <v>23</v>
      </c>
      <c r="B361" t="s">
        <v>21</v>
      </c>
      <c r="C361" t="s">
        <v>35</v>
      </c>
      <c r="D361" t="s">
        <v>8</v>
      </c>
      <c r="E361">
        <v>277</v>
      </c>
      <c r="F361">
        <v>1529100</v>
      </c>
      <c r="G361">
        <f t="shared" si="7"/>
        <v>2.1738277418089074E-3</v>
      </c>
    </row>
    <row r="362" spans="1:7" x14ac:dyDescent="0.35">
      <c r="A362" t="s">
        <v>23</v>
      </c>
      <c r="B362" t="s">
        <v>21</v>
      </c>
      <c r="C362" t="s">
        <v>35</v>
      </c>
      <c r="D362" t="s">
        <v>9</v>
      </c>
      <c r="E362">
        <v>245</v>
      </c>
      <c r="F362">
        <v>148500</v>
      </c>
      <c r="G362">
        <f t="shared" si="7"/>
        <v>1.9797979797979801E-2</v>
      </c>
    </row>
    <row r="363" spans="1:7" x14ac:dyDescent="0.35">
      <c r="A363" t="s">
        <v>23</v>
      </c>
      <c r="B363" t="s">
        <v>21</v>
      </c>
      <c r="C363" t="s">
        <v>35</v>
      </c>
      <c r="D363" t="s">
        <v>10</v>
      </c>
      <c r="E363">
        <v>363</v>
      </c>
      <c r="F363">
        <v>74600</v>
      </c>
      <c r="G363">
        <f t="shared" si="7"/>
        <v>5.8391420911528158E-2</v>
      </c>
    </row>
    <row r="364" spans="1:7" x14ac:dyDescent="0.35">
      <c r="A364" t="s">
        <v>23</v>
      </c>
      <c r="B364" t="s">
        <v>21</v>
      </c>
      <c r="C364" t="s">
        <v>35</v>
      </c>
      <c r="D364" t="s">
        <v>11</v>
      </c>
      <c r="E364">
        <v>246</v>
      </c>
      <c r="F364">
        <v>18400</v>
      </c>
      <c r="G364">
        <f t="shared" si="7"/>
        <v>0.16043478260869565</v>
      </c>
    </row>
    <row r="365" spans="1:7" x14ac:dyDescent="0.35">
      <c r="A365" t="s">
        <v>23</v>
      </c>
      <c r="B365" t="s">
        <v>21</v>
      </c>
      <c r="C365" t="s">
        <v>36</v>
      </c>
      <c r="D365" t="s">
        <v>7</v>
      </c>
      <c r="E365">
        <v>15</v>
      </c>
      <c r="F365">
        <v>476900</v>
      </c>
      <c r="G365">
        <f t="shared" si="7"/>
        <v>3.7743761794925557E-4</v>
      </c>
    </row>
    <row r="366" spans="1:7" x14ac:dyDescent="0.35">
      <c r="A366" t="s">
        <v>23</v>
      </c>
      <c r="B366" t="s">
        <v>21</v>
      </c>
      <c r="C366" t="s">
        <v>36</v>
      </c>
      <c r="D366" t="s">
        <v>8</v>
      </c>
      <c r="E366">
        <v>179</v>
      </c>
      <c r="F366">
        <v>1537700</v>
      </c>
      <c r="G366">
        <f t="shared" si="7"/>
        <v>1.3968914612733302E-3</v>
      </c>
    </row>
    <row r="367" spans="1:7" x14ac:dyDescent="0.35">
      <c r="A367" t="s">
        <v>23</v>
      </c>
      <c r="B367" t="s">
        <v>21</v>
      </c>
      <c r="C367" t="s">
        <v>36</v>
      </c>
      <c r="D367" t="s">
        <v>9</v>
      </c>
      <c r="E367">
        <v>150</v>
      </c>
      <c r="F367">
        <v>153700</v>
      </c>
      <c r="G367">
        <f t="shared" si="7"/>
        <v>1.1711125569290826E-2</v>
      </c>
    </row>
    <row r="368" spans="1:7" x14ac:dyDescent="0.35">
      <c r="A368" t="s">
        <v>23</v>
      </c>
      <c r="B368" t="s">
        <v>21</v>
      </c>
      <c r="C368" t="s">
        <v>36</v>
      </c>
      <c r="D368" t="s">
        <v>10</v>
      </c>
      <c r="E368">
        <v>307</v>
      </c>
      <c r="F368">
        <v>96500</v>
      </c>
      <c r="G368">
        <f t="shared" si="7"/>
        <v>3.8176165803108814E-2</v>
      </c>
    </row>
    <row r="369" spans="1:7" x14ac:dyDescent="0.35">
      <c r="A369" t="s">
        <v>23</v>
      </c>
      <c r="B369" t="s">
        <v>21</v>
      </c>
      <c r="C369" t="s">
        <v>36</v>
      </c>
      <c r="D369" t="s">
        <v>11</v>
      </c>
      <c r="E369">
        <v>438</v>
      </c>
      <c r="F369">
        <v>39800</v>
      </c>
      <c r="G369">
        <f t="shared" si="7"/>
        <v>0.1320603015075377</v>
      </c>
    </row>
    <row r="370" spans="1:7" x14ac:dyDescent="0.35">
      <c r="A370" t="s">
        <v>23</v>
      </c>
      <c r="B370" t="s">
        <v>22</v>
      </c>
      <c r="C370" t="s">
        <v>34</v>
      </c>
      <c r="D370" t="s">
        <v>7</v>
      </c>
      <c r="E370">
        <v>35</v>
      </c>
      <c r="F370">
        <v>976600</v>
      </c>
      <c r="G370">
        <f t="shared" si="7"/>
        <v>4.300634855621544E-4</v>
      </c>
    </row>
    <row r="371" spans="1:7" x14ac:dyDescent="0.35">
      <c r="A371" t="s">
        <v>23</v>
      </c>
      <c r="B371" t="s">
        <v>22</v>
      </c>
      <c r="C371" t="s">
        <v>34</v>
      </c>
      <c r="D371" t="s">
        <v>8</v>
      </c>
      <c r="E371">
        <v>536</v>
      </c>
      <c r="F371">
        <v>3066600</v>
      </c>
      <c r="G371">
        <f t="shared" si="7"/>
        <v>2.0974369008021914E-3</v>
      </c>
    </row>
    <row r="372" spans="1:7" x14ac:dyDescent="0.35">
      <c r="A372" t="s">
        <v>23</v>
      </c>
      <c r="B372" t="s">
        <v>22</v>
      </c>
      <c r="C372" t="s">
        <v>34</v>
      </c>
      <c r="D372" t="s">
        <v>9</v>
      </c>
      <c r="E372">
        <v>421</v>
      </c>
      <c r="F372">
        <v>302200</v>
      </c>
      <c r="G372">
        <f t="shared" si="7"/>
        <v>1.671740569159497E-2</v>
      </c>
    </row>
    <row r="373" spans="1:7" x14ac:dyDescent="0.35">
      <c r="A373" t="s">
        <v>23</v>
      </c>
      <c r="B373" t="s">
        <v>22</v>
      </c>
      <c r="C373" t="s">
        <v>34</v>
      </c>
      <c r="D373" t="s">
        <v>10</v>
      </c>
      <c r="E373">
        <v>816</v>
      </c>
      <c r="F373">
        <v>171200</v>
      </c>
      <c r="G373">
        <f t="shared" si="7"/>
        <v>5.719626168224299E-2</v>
      </c>
    </row>
    <row r="374" spans="1:7" x14ac:dyDescent="0.35">
      <c r="A374" t="s">
        <v>23</v>
      </c>
      <c r="B374" t="s">
        <v>22</v>
      </c>
      <c r="C374" t="s">
        <v>34</v>
      </c>
      <c r="D374" t="s">
        <v>11</v>
      </c>
      <c r="E374">
        <v>878</v>
      </c>
      <c r="F374">
        <v>58200</v>
      </c>
      <c r="G374">
        <f t="shared" si="7"/>
        <v>0.18103092783505154</v>
      </c>
    </row>
    <row r="375" spans="1:7" x14ac:dyDescent="0.35">
      <c r="A375" t="s">
        <v>23</v>
      </c>
      <c r="B375" t="s">
        <v>22</v>
      </c>
      <c r="C375" t="s">
        <v>34</v>
      </c>
      <c r="D375" t="s">
        <v>39</v>
      </c>
      <c r="E375">
        <f>SUM(E370:E374)</f>
        <v>2686</v>
      </c>
      <c r="F375">
        <f>SUM(F370:F374)</f>
        <v>4574800</v>
      </c>
      <c r="G375">
        <f t="shared" si="7"/>
        <v>7.0455539039958031E-3</v>
      </c>
    </row>
    <row r="376" spans="1:7" x14ac:dyDescent="0.35">
      <c r="A376" t="s">
        <v>23</v>
      </c>
      <c r="B376" t="s">
        <v>22</v>
      </c>
      <c r="C376" t="s">
        <v>35</v>
      </c>
      <c r="D376" t="s">
        <v>7</v>
      </c>
      <c r="E376">
        <v>21</v>
      </c>
      <c r="F376">
        <v>500000</v>
      </c>
      <c r="G376">
        <f t="shared" si="7"/>
        <v>5.04E-4</v>
      </c>
    </row>
    <row r="377" spans="1:7" x14ac:dyDescent="0.35">
      <c r="A377" t="s">
        <v>23</v>
      </c>
      <c r="B377" t="s">
        <v>22</v>
      </c>
      <c r="C377" t="s">
        <v>35</v>
      </c>
      <c r="D377" t="s">
        <v>8</v>
      </c>
      <c r="E377">
        <v>341</v>
      </c>
      <c r="F377">
        <v>1529100</v>
      </c>
      <c r="G377">
        <f t="shared" si="7"/>
        <v>2.6760839709633116E-3</v>
      </c>
    </row>
    <row r="378" spans="1:7" x14ac:dyDescent="0.35">
      <c r="A378" t="s">
        <v>23</v>
      </c>
      <c r="B378" t="s">
        <v>22</v>
      </c>
      <c r="C378" t="s">
        <v>35</v>
      </c>
      <c r="D378" t="s">
        <v>9</v>
      </c>
      <c r="E378">
        <v>277</v>
      </c>
      <c r="F378">
        <v>148500</v>
      </c>
      <c r="G378">
        <f t="shared" si="7"/>
        <v>2.2383838383838384E-2</v>
      </c>
    </row>
    <row r="379" spans="1:7" x14ac:dyDescent="0.35">
      <c r="A379" t="s">
        <v>23</v>
      </c>
      <c r="B379" t="s">
        <v>22</v>
      </c>
      <c r="C379" t="s">
        <v>35</v>
      </c>
      <c r="D379" t="s">
        <v>10</v>
      </c>
      <c r="E379">
        <v>429</v>
      </c>
      <c r="F379">
        <v>74600</v>
      </c>
      <c r="G379">
        <f t="shared" si="7"/>
        <v>6.9008042895442351E-2</v>
      </c>
    </row>
    <row r="380" spans="1:7" x14ac:dyDescent="0.35">
      <c r="A380" t="s">
        <v>23</v>
      </c>
      <c r="B380" t="s">
        <v>22</v>
      </c>
      <c r="C380" t="s">
        <v>35</v>
      </c>
      <c r="D380" t="s">
        <v>11</v>
      </c>
      <c r="E380">
        <v>317</v>
      </c>
      <c r="F380">
        <v>18400</v>
      </c>
      <c r="G380">
        <f t="shared" si="7"/>
        <v>0.20673913043478259</v>
      </c>
    </row>
    <row r="381" spans="1:7" x14ac:dyDescent="0.35">
      <c r="A381" t="s">
        <v>23</v>
      </c>
      <c r="B381" t="s">
        <v>22</v>
      </c>
      <c r="C381" t="s">
        <v>36</v>
      </c>
      <c r="D381" t="s">
        <v>7</v>
      </c>
      <c r="E381">
        <v>14</v>
      </c>
      <c r="F381">
        <v>476900</v>
      </c>
      <c r="G381">
        <f t="shared" si="7"/>
        <v>3.522751100859719E-4</v>
      </c>
    </row>
    <row r="382" spans="1:7" x14ac:dyDescent="0.35">
      <c r="A382" t="s">
        <v>23</v>
      </c>
      <c r="B382" t="s">
        <v>22</v>
      </c>
      <c r="C382" t="s">
        <v>36</v>
      </c>
      <c r="D382" t="s">
        <v>8</v>
      </c>
      <c r="E382">
        <v>195</v>
      </c>
      <c r="F382">
        <v>1537700</v>
      </c>
      <c r="G382">
        <f t="shared" si="7"/>
        <v>1.5217532678675942E-3</v>
      </c>
    </row>
    <row r="383" spans="1:7" x14ac:dyDescent="0.35">
      <c r="A383" t="s">
        <v>23</v>
      </c>
      <c r="B383" t="s">
        <v>22</v>
      </c>
      <c r="C383" t="s">
        <v>36</v>
      </c>
      <c r="D383" t="s">
        <v>9</v>
      </c>
      <c r="E383">
        <v>144</v>
      </c>
      <c r="F383">
        <v>153700</v>
      </c>
      <c r="G383">
        <f t="shared" si="7"/>
        <v>1.1242680546519192E-2</v>
      </c>
    </row>
    <row r="384" spans="1:7" x14ac:dyDescent="0.35">
      <c r="A384" t="s">
        <v>23</v>
      </c>
      <c r="B384" t="s">
        <v>22</v>
      </c>
      <c r="C384" t="s">
        <v>36</v>
      </c>
      <c r="D384" t="s">
        <v>10</v>
      </c>
      <c r="E384">
        <v>387</v>
      </c>
      <c r="F384">
        <v>96500</v>
      </c>
      <c r="G384">
        <f t="shared" si="7"/>
        <v>4.8124352331606217E-2</v>
      </c>
    </row>
    <row r="385" spans="1:7" x14ac:dyDescent="0.35">
      <c r="A385" t="s">
        <v>23</v>
      </c>
      <c r="B385" t="s">
        <v>22</v>
      </c>
      <c r="C385" t="s">
        <v>36</v>
      </c>
      <c r="D385" t="s">
        <v>11</v>
      </c>
      <c r="E385">
        <v>561</v>
      </c>
      <c r="F385">
        <v>39800</v>
      </c>
      <c r="G385">
        <f t="shared" si="7"/>
        <v>0.16914572864321609</v>
      </c>
    </row>
    <row r="386" spans="1:7" x14ac:dyDescent="0.35">
      <c r="A386" t="s">
        <v>24</v>
      </c>
      <c r="B386" t="s">
        <v>6</v>
      </c>
      <c r="C386" t="s">
        <v>34</v>
      </c>
      <c r="D386" t="s">
        <v>7</v>
      </c>
      <c r="E386">
        <v>39</v>
      </c>
      <c r="F386">
        <v>988000</v>
      </c>
      <c r="G386">
        <f t="shared" si="7"/>
        <v>4.7368421052631582E-4</v>
      </c>
    </row>
    <row r="387" spans="1:7" x14ac:dyDescent="0.35">
      <c r="A387" t="s">
        <v>24</v>
      </c>
      <c r="B387" t="s">
        <v>6</v>
      </c>
      <c r="C387" t="s">
        <v>34</v>
      </c>
      <c r="D387" t="s">
        <v>8</v>
      </c>
      <c r="E387">
        <v>521</v>
      </c>
      <c r="F387">
        <v>3055700</v>
      </c>
      <c r="G387">
        <f t="shared" si="7"/>
        <v>2.0460123703243118E-3</v>
      </c>
    </row>
    <row r="388" spans="1:7" x14ac:dyDescent="0.35">
      <c r="A388" t="s">
        <v>24</v>
      </c>
      <c r="B388" t="s">
        <v>6</v>
      </c>
      <c r="C388" t="s">
        <v>34</v>
      </c>
      <c r="D388" t="s">
        <v>9</v>
      </c>
      <c r="E388">
        <v>472</v>
      </c>
      <c r="F388">
        <v>314700</v>
      </c>
      <c r="G388">
        <f t="shared" si="7"/>
        <v>1.799809342230696E-2</v>
      </c>
    </row>
    <row r="389" spans="1:7" x14ac:dyDescent="0.35">
      <c r="A389" t="s">
        <v>24</v>
      </c>
      <c r="B389" t="s">
        <v>6</v>
      </c>
      <c r="C389" t="s">
        <v>34</v>
      </c>
      <c r="D389" t="s">
        <v>10</v>
      </c>
      <c r="E389">
        <v>768</v>
      </c>
      <c r="F389">
        <v>175400</v>
      </c>
      <c r="G389">
        <f t="shared" si="7"/>
        <v>5.2542759407069553E-2</v>
      </c>
    </row>
    <row r="390" spans="1:7" x14ac:dyDescent="0.35">
      <c r="A390" t="s">
        <v>24</v>
      </c>
      <c r="B390" t="s">
        <v>6</v>
      </c>
      <c r="C390" t="s">
        <v>34</v>
      </c>
      <c r="D390" t="s">
        <v>11</v>
      </c>
      <c r="E390">
        <v>913</v>
      </c>
      <c r="F390">
        <v>59800</v>
      </c>
      <c r="G390">
        <f t="shared" si="7"/>
        <v>0.18321070234113712</v>
      </c>
    </row>
    <row r="391" spans="1:7" x14ac:dyDescent="0.35">
      <c r="A391" t="s">
        <v>24</v>
      </c>
      <c r="B391" t="s">
        <v>6</v>
      </c>
      <c r="C391" t="s">
        <v>34</v>
      </c>
      <c r="D391" t="s">
        <v>39</v>
      </c>
      <c r="E391">
        <f>SUM(E386:E390)</f>
        <v>2713</v>
      </c>
      <c r="F391">
        <f>SUM(F386:F390)</f>
        <v>4593600</v>
      </c>
      <c r="G391">
        <f t="shared" si="7"/>
        <v>7.0872518286311387E-3</v>
      </c>
    </row>
    <row r="392" spans="1:7" x14ac:dyDescent="0.35">
      <c r="A392" t="s">
        <v>24</v>
      </c>
      <c r="B392" t="s">
        <v>6</v>
      </c>
      <c r="C392" t="s">
        <v>35</v>
      </c>
      <c r="D392" t="s">
        <v>7</v>
      </c>
      <c r="E392">
        <v>22</v>
      </c>
      <c r="F392">
        <v>505400.00000000006</v>
      </c>
      <c r="G392">
        <f t="shared" si="7"/>
        <v>5.2235852789869405E-4</v>
      </c>
    </row>
    <row r="393" spans="1:7" x14ac:dyDescent="0.35">
      <c r="A393" t="s">
        <v>24</v>
      </c>
      <c r="B393" t="s">
        <v>6</v>
      </c>
      <c r="C393" t="s">
        <v>35</v>
      </c>
      <c r="D393" t="s">
        <v>8</v>
      </c>
      <c r="E393">
        <v>337</v>
      </c>
      <c r="F393">
        <v>1517999.9999999998</v>
      </c>
      <c r="G393">
        <f t="shared" si="7"/>
        <v>2.6640316205533599E-3</v>
      </c>
    </row>
    <row r="394" spans="1:7" x14ac:dyDescent="0.35">
      <c r="A394" t="s">
        <v>24</v>
      </c>
      <c r="B394" t="s">
        <v>6</v>
      </c>
      <c r="C394" t="s">
        <v>35</v>
      </c>
      <c r="D394" t="s">
        <v>9</v>
      </c>
      <c r="E394">
        <v>294</v>
      </c>
      <c r="F394">
        <v>155200</v>
      </c>
      <c r="G394">
        <f t="shared" si="7"/>
        <v>2.2731958762886598E-2</v>
      </c>
    </row>
    <row r="395" spans="1:7" x14ac:dyDescent="0.35">
      <c r="A395" t="s">
        <v>24</v>
      </c>
      <c r="B395" t="s">
        <v>6</v>
      </c>
      <c r="C395" t="s">
        <v>35</v>
      </c>
      <c r="D395" t="s">
        <v>10</v>
      </c>
      <c r="E395">
        <v>394</v>
      </c>
      <c r="F395">
        <v>77400</v>
      </c>
      <c r="G395">
        <f t="shared" si="7"/>
        <v>6.1085271317829454E-2</v>
      </c>
    </row>
    <row r="396" spans="1:7" x14ac:dyDescent="0.35">
      <c r="A396" t="s">
        <v>24</v>
      </c>
      <c r="B396" t="s">
        <v>6</v>
      </c>
      <c r="C396" t="s">
        <v>35</v>
      </c>
      <c r="D396" t="s">
        <v>11</v>
      </c>
      <c r="E396">
        <v>356</v>
      </c>
      <c r="F396">
        <v>19000</v>
      </c>
      <c r="G396">
        <f t="shared" si="7"/>
        <v>0.2248421052631579</v>
      </c>
    </row>
    <row r="397" spans="1:7" x14ac:dyDescent="0.35">
      <c r="A397" t="s">
        <v>24</v>
      </c>
      <c r="B397" t="s">
        <v>6</v>
      </c>
      <c r="C397" t="s">
        <v>36</v>
      </c>
      <c r="D397" t="s">
        <v>7</v>
      </c>
      <c r="E397">
        <v>17</v>
      </c>
      <c r="F397">
        <v>482700</v>
      </c>
      <c r="G397">
        <f t="shared" si="7"/>
        <v>4.2262274704785581E-4</v>
      </c>
    </row>
    <row r="398" spans="1:7" x14ac:dyDescent="0.35">
      <c r="A398" t="s">
        <v>24</v>
      </c>
      <c r="B398" t="s">
        <v>6</v>
      </c>
      <c r="C398" t="s">
        <v>36</v>
      </c>
      <c r="D398" t="s">
        <v>8</v>
      </c>
      <c r="E398">
        <v>184</v>
      </c>
      <c r="F398">
        <v>1537800.0000000002</v>
      </c>
      <c r="G398">
        <f t="shared" si="7"/>
        <v>1.4358174014826373E-3</v>
      </c>
    </row>
    <row r="399" spans="1:7" x14ac:dyDescent="0.35">
      <c r="A399" t="s">
        <v>24</v>
      </c>
      <c r="B399" t="s">
        <v>6</v>
      </c>
      <c r="C399" t="s">
        <v>36</v>
      </c>
      <c r="D399" t="s">
        <v>9</v>
      </c>
      <c r="E399">
        <v>178</v>
      </c>
      <c r="F399">
        <v>159500</v>
      </c>
      <c r="G399">
        <f t="shared" si="7"/>
        <v>1.3391849529780564E-2</v>
      </c>
    </row>
    <row r="400" spans="1:7" x14ac:dyDescent="0.35">
      <c r="A400" t="s">
        <v>24</v>
      </c>
      <c r="B400" t="s">
        <v>6</v>
      </c>
      <c r="C400" t="s">
        <v>36</v>
      </c>
      <c r="D400" t="s">
        <v>10</v>
      </c>
      <c r="E400">
        <v>374</v>
      </c>
      <c r="F400">
        <v>98000</v>
      </c>
      <c r="G400">
        <f t="shared" si="7"/>
        <v>4.5795918367346936E-2</v>
      </c>
    </row>
    <row r="401" spans="1:7" x14ac:dyDescent="0.35">
      <c r="A401" t="s">
        <v>24</v>
      </c>
      <c r="B401" t="s">
        <v>6</v>
      </c>
      <c r="C401" t="s">
        <v>36</v>
      </c>
      <c r="D401" t="s">
        <v>11</v>
      </c>
      <c r="E401">
        <v>557</v>
      </c>
      <c r="F401">
        <v>40800</v>
      </c>
      <c r="G401">
        <f t="shared" si="7"/>
        <v>0.1638235294117647</v>
      </c>
    </row>
    <row r="402" spans="1:7" x14ac:dyDescent="0.35">
      <c r="A402" t="s">
        <v>24</v>
      </c>
      <c r="B402" t="s">
        <v>12</v>
      </c>
      <c r="C402" t="s">
        <v>34</v>
      </c>
      <c r="D402" t="s">
        <v>7</v>
      </c>
      <c r="E402">
        <v>26</v>
      </c>
      <c r="F402">
        <v>988000</v>
      </c>
      <c r="G402">
        <f t="shared" si="7"/>
        <v>3.1578947368421053E-4</v>
      </c>
    </row>
    <row r="403" spans="1:7" x14ac:dyDescent="0.35">
      <c r="A403" t="s">
        <v>24</v>
      </c>
      <c r="B403" t="s">
        <v>12</v>
      </c>
      <c r="C403" t="s">
        <v>34</v>
      </c>
      <c r="D403" t="s">
        <v>8</v>
      </c>
      <c r="E403">
        <v>503</v>
      </c>
      <c r="F403">
        <v>3055700</v>
      </c>
      <c r="G403">
        <f t="shared" si="7"/>
        <v>1.9753248028275029E-3</v>
      </c>
    </row>
    <row r="404" spans="1:7" x14ac:dyDescent="0.35">
      <c r="A404" t="s">
        <v>24</v>
      </c>
      <c r="B404" t="s">
        <v>12</v>
      </c>
      <c r="C404" t="s">
        <v>34</v>
      </c>
      <c r="D404" t="s">
        <v>9</v>
      </c>
      <c r="E404">
        <v>380</v>
      </c>
      <c r="F404">
        <v>314700</v>
      </c>
      <c r="G404">
        <f t="shared" si="7"/>
        <v>1.4489990467111535E-2</v>
      </c>
    </row>
    <row r="405" spans="1:7" x14ac:dyDescent="0.35">
      <c r="A405" t="s">
        <v>24</v>
      </c>
      <c r="B405" t="s">
        <v>12</v>
      </c>
      <c r="C405" t="s">
        <v>34</v>
      </c>
      <c r="D405" t="s">
        <v>10</v>
      </c>
      <c r="E405">
        <v>781</v>
      </c>
      <c r="F405">
        <v>175400</v>
      </c>
      <c r="G405">
        <f t="shared" si="7"/>
        <v>5.3432155074116305E-2</v>
      </c>
    </row>
    <row r="406" spans="1:7" x14ac:dyDescent="0.35">
      <c r="A406" t="s">
        <v>24</v>
      </c>
      <c r="B406" t="s">
        <v>12</v>
      </c>
      <c r="C406" t="s">
        <v>34</v>
      </c>
      <c r="D406" t="s">
        <v>11</v>
      </c>
      <c r="E406">
        <v>849</v>
      </c>
      <c r="F406">
        <v>59800</v>
      </c>
      <c r="G406">
        <f t="shared" si="7"/>
        <v>0.17036789297658864</v>
      </c>
    </row>
    <row r="407" spans="1:7" x14ac:dyDescent="0.35">
      <c r="A407" t="s">
        <v>24</v>
      </c>
      <c r="B407" t="s">
        <v>12</v>
      </c>
      <c r="C407" t="s">
        <v>34</v>
      </c>
      <c r="D407" t="s">
        <v>39</v>
      </c>
      <c r="E407">
        <f>SUM(E402:E406)</f>
        <v>2539</v>
      </c>
      <c r="F407">
        <f>SUM(F402:F406)</f>
        <v>4593600</v>
      </c>
      <c r="G407">
        <f t="shared" si="7"/>
        <v>6.6327063740856838E-3</v>
      </c>
    </row>
    <row r="408" spans="1:7" x14ac:dyDescent="0.35">
      <c r="A408" t="s">
        <v>24</v>
      </c>
      <c r="B408" t="s">
        <v>12</v>
      </c>
      <c r="C408" t="s">
        <v>35</v>
      </c>
      <c r="D408" t="s">
        <v>7</v>
      </c>
      <c r="E408">
        <v>9</v>
      </c>
      <c r="F408">
        <v>505400.00000000006</v>
      </c>
      <c r="G408">
        <f t="shared" si="7"/>
        <v>2.1369212504946576E-4</v>
      </c>
    </row>
    <row r="409" spans="1:7" x14ac:dyDescent="0.35">
      <c r="A409" t="s">
        <v>24</v>
      </c>
      <c r="B409" t="s">
        <v>12</v>
      </c>
      <c r="C409" t="s">
        <v>35</v>
      </c>
      <c r="D409" t="s">
        <v>8</v>
      </c>
      <c r="E409">
        <v>300</v>
      </c>
      <c r="F409">
        <v>1517999.9999999998</v>
      </c>
      <c r="G409">
        <f t="shared" si="7"/>
        <v>2.3715415019762848E-3</v>
      </c>
    </row>
    <row r="410" spans="1:7" x14ac:dyDescent="0.35">
      <c r="A410" t="s">
        <v>24</v>
      </c>
      <c r="B410" t="s">
        <v>12</v>
      </c>
      <c r="C410" t="s">
        <v>35</v>
      </c>
      <c r="D410" t="s">
        <v>9</v>
      </c>
      <c r="E410">
        <v>213</v>
      </c>
      <c r="F410">
        <v>155200</v>
      </c>
      <c r="G410">
        <f t="shared" si="7"/>
        <v>1.6469072164948452E-2</v>
      </c>
    </row>
    <row r="411" spans="1:7" x14ac:dyDescent="0.35">
      <c r="A411" t="s">
        <v>24</v>
      </c>
      <c r="B411" t="s">
        <v>12</v>
      </c>
      <c r="C411" t="s">
        <v>35</v>
      </c>
      <c r="D411" t="s">
        <v>10</v>
      </c>
      <c r="E411">
        <v>409</v>
      </c>
      <c r="F411">
        <v>77400</v>
      </c>
      <c r="G411">
        <f t="shared" si="7"/>
        <v>6.3410852713178284E-2</v>
      </c>
    </row>
    <row r="412" spans="1:7" x14ac:dyDescent="0.35">
      <c r="A412" t="s">
        <v>24</v>
      </c>
      <c r="B412" t="s">
        <v>12</v>
      </c>
      <c r="C412" t="s">
        <v>35</v>
      </c>
      <c r="D412" t="s">
        <v>11</v>
      </c>
      <c r="E412">
        <v>334</v>
      </c>
      <c r="F412">
        <v>19000</v>
      </c>
      <c r="G412">
        <f t="shared" si="7"/>
        <v>0.21094736842105261</v>
      </c>
    </row>
    <row r="413" spans="1:7" x14ac:dyDescent="0.35">
      <c r="A413" t="s">
        <v>24</v>
      </c>
      <c r="B413" t="s">
        <v>12</v>
      </c>
      <c r="C413" t="s">
        <v>36</v>
      </c>
      <c r="D413" t="s">
        <v>7</v>
      </c>
      <c r="E413">
        <v>17</v>
      </c>
      <c r="F413">
        <v>482700</v>
      </c>
      <c r="G413">
        <f t="shared" ref="G413:G480" si="8">(E413/F413)*12</f>
        <v>4.2262274704785581E-4</v>
      </c>
    </row>
    <row r="414" spans="1:7" x14ac:dyDescent="0.35">
      <c r="A414" t="s">
        <v>24</v>
      </c>
      <c r="B414" t="s">
        <v>12</v>
      </c>
      <c r="C414" t="s">
        <v>36</v>
      </c>
      <c r="D414" t="s">
        <v>8</v>
      </c>
      <c r="E414">
        <v>203</v>
      </c>
      <c r="F414">
        <v>1537800.0000000002</v>
      </c>
      <c r="G414">
        <f t="shared" si="8"/>
        <v>1.5840811548966053E-3</v>
      </c>
    </row>
    <row r="415" spans="1:7" x14ac:dyDescent="0.35">
      <c r="A415" t="s">
        <v>24</v>
      </c>
      <c r="B415" t="s">
        <v>12</v>
      </c>
      <c r="C415" t="s">
        <v>36</v>
      </c>
      <c r="D415" t="s">
        <v>9</v>
      </c>
      <c r="E415">
        <v>167</v>
      </c>
      <c r="F415">
        <v>159500</v>
      </c>
      <c r="G415">
        <f t="shared" si="8"/>
        <v>1.2564263322884014E-2</v>
      </c>
    </row>
    <row r="416" spans="1:7" x14ac:dyDescent="0.35">
      <c r="A416" t="s">
        <v>24</v>
      </c>
      <c r="B416" t="s">
        <v>12</v>
      </c>
      <c r="C416" t="s">
        <v>36</v>
      </c>
      <c r="D416" t="s">
        <v>10</v>
      </c>
      <c r="E416">
        <v>372</v>
      </c>
      <c r="F416">
        <v>98000</v>
      </c>
      <c r="G416">
        <f t="shared" si="8"/>
        <v>4.5551020408163265E-2</v>
      </c>
    </row>
    <row r="417" spans="1:7" x14ac:dyDescent="0.35">
      <c r="A417" t="s">
        <v>24</v>
      </c>
      <c r="B417" t="s">
        <v>12</v>
      </c>
      <c r="C417" t="s">
        <v>36</v>
      </c>
      <c r="D417" t="s">
        <v>11</v>
      </c>
      <c r="E417">
        <v>515</v>
      </c>
      <c r="F417">
        <v>40800</v>
      </c>
      <c r="G417">
        <f t="shared" si="8"/>
        <v>0.15147058823529413</v>
      </c>
    </row>
    <row r="418" spans="1:7" x14ac:dyDescent="0.35">
      <c r="A418" t="s">
        <v>24</v>
      </c>
      <c r="B418" t="s">
        <v>13</v>
      </c>
      <c r="C418" t="s">
        <v>34</v>
      </c>
      <c r="D418" t="s">
        <v>7</v>
      </c>
      <c r="E418">
        <v>37</v>
      </c>
      <c r="F418">
        <v>988000</v>
      </c>
      <c r="G418">
        <f t="shared" si="8"/>
        <v>4.4939271255060734E-4</v>
      </c>
    </row>
    <row r="419" spans="1:7" x14ac:dyDescent="0.35">
      <c r="A419" t="s">
        <v>24</v>
      </c>
      <c r="B419" t="s">
        <v>13</v>
      </c>
      <c r="C419" t="s">
        <v>34</v>
      </c>
      <c r="D419" t="s">
        <v>8</v>
      </c>
      <c r="E419">
        <v>525</v>
      </c>
      <c r="F419">
        <v>3055700</v>
      </c>
      <c r="G419">
        <f t="shared" si="8"/>
        <v>2.0617207186569364E-3</v>
      </c>
    </row>
    <row r="420" spans="1:7" x14ac:dyDescent="0.35">
      <c r="A420" t="s">
        <v>24</v>
      </c>
      <c r="B420" t="s">
        <v>13</v>
      </c>
      <c r="C420" t="s">
        <v>34</v>
      </c>
      <c r="D420" t="s">
        <v>9</v>
      </c>
      <c r="E420">
        <v>438</v>
      </c>
      <c r="F420">
        <v>314700</v>
      </c>
      <c r="G420">
        <f t="shared" si="8"/>
        <v>1.6701620591039086E-2</v>
      </c>
    </row>
    <row r="421" spans="1:7" x14ac:dyDescent="0.35">
      <c r="A421" t="s">
        <v>24</v>
      </c>
      <c r="B421" t="s">
        <v>13</v>
      </c>
      <c r="C421" t="s">
        <v>34</v>
      </c>
      <c r="D421" t="s">
        <v>10</v>
      </c>
      <c r="E421">
        <v>751</v>
      </c>
      <c r="F421">
        <v>175400</v>
      </c>
      <c r="G421">
        <f t="shared" si="8"/>
        <v>5.1379703534777652E-2</v>
      </c>
    </row>
    <row r="422" spans="1:7" x14ac:dyDescent="0.35">
      <c r="A422" t="s">
        <v>24</v>
      </c>
      <c r="B422" t="s">
        <v>13</v>
      </c>
      <c r="C422" t="s">
        <v>34</v>
      </c>
      <c r="D422" t="s">
        <v>11</v>
      </c>
      <c r="E422">
        <v>906</v>
      </c>
      <c r="F422">
        <v>59800</v>
      </c>
      <c r="G422">
        <f t="shared" si="8"/>
        <v>0.18180602006688965</v>
      </c>
    </row>
    <row r="423" spans="1:7" x14ac:dyDescent="0.35">
      <c r="A423" t="s">
        <v>24</v>
      </c>
      <c r="B423" t="s">
        <v>13</v>
      </c>
      <c r="C423" t="s">
        <v>34</v>
      </c>
      <c r="D423" t="s">
        <v>39</v>
      </c>
      <c r="E423">
        <f>SUM(E418:E422)</f>
        <v>2657</v>
      </c>
      <c r="F423">
        <f>SUM(F418:F422)</f>
        <v>4593600</v>
      </c>
      <c r="G423">
        <f t="shared" si="8"/>
        <v>6.9409613375130616E-3</v>
      </c>
    </row>
    <row r="424" spans="1:7" x14ac:dyDescent="0.35">
      <c r="A424" t="s">
        <v>24</v>
      </c>
      <c r="B424" t="s">
        <v>13</v>
      </c>
      <c r="C424" t="s">
        <v>35</v>
      </c>
      <c r="D424" t="s">
        <v>7</v>
      </c>
      <c r="E424">
        <v>18</v>
      </c>
      <c r="F424">
        <v>505400.00000000006</v>
      </c>
      <c r="G424">
        <f t="shared" si="8"/>
        <v>4.2738425009893153E-4</v>
      </c>
    </row>
    <row r="425" spans="1:7" x14ac:dyDescent="0.35">
      <c r="A425" t="s">
        <v>24</v>
      </c>
      <c r="B425" t="s">
        <v>13</v>
      </c>
      <c r="C425" t="s">
        <v>35</v>
      </c>
      <c r="D425" t="s">
        <v>8</v>
      </c>
      <c r="E425">
        <v>339</v>
      </c>
      <c r="F425">
        <v>1517999.9999999998</v>
      </c>
      <c r="G425">
        <f t="shared" si="8"/>
        <v>2.6798418972332019E-3</v>
      </c>
    </row>
    <row r="426" spans="1:7" x14ac:dyDescent="0.35">
      <c r="A426" t="s">
        <v>24</v>
      </c>
      <c r="B426" t="s">
        <v>13</v>
      </c>
      <c r="C426" t="s">
        <v>35</v>
      </c>
      <c r="D426" t="s">
        <v>9</v>
      </c>
      <c r="E426">
        <v>269</v>
      </c>
      <c r="F426">
        <v>155200</v>
      </c>
      <c r="G426">
        <f t="shared" si="8"/>
        <v>2.0798969072164948E-2</v>
      </c>
    </row>
    <row r="427" spans="1:7" x14ac:dyDescent="0.35">
      <c r="A427" t="s">
        <v>24</v>
      </c>
      <c r="B427" t="s">
        <v>13</v>
      </c>
      <c r="C427" t="s">
        <v>35</v>
      </c>
      <c r="D427" t="s">
        <v>10</v>
      </c>
      <c r="E427">
        <v>413</v>
      </c>
      <c r="F427">
        <v>77400</v>
      </c>
      <c r="G427">
        <f t="shared" si="8"/>
        <v>6.4031007751937985E-2</v>
      </c>
    </row>
    <row r="428" spans="1:7" x14ac:dyDescent="0.35">
      <c r="A428" t="s">
        <v>24</v>
      </c>
      <c r="B428" t="s">
        <v>13</v>
      </c>
      <c r="C428" t="s">
        <v>35</v>
      </c>
      <c r="D428" t="s">
        <v>11</v>
      </c>
      <c r="E428">
        <v>309</v>
      </c>
      <c r="F428">
        <v>19000</v>
      </c>
      <c r="G428">
        <f t="shared" si="8"/>
        <v>0.19515789473684209</v>
      </c>
    </row>
    <row r="429" spans="1:7" x14ac:dyDescent="0.35">
      <c r="A429" t="s">
        <v>24</v>
      </c>
      <c r="B429" t="s">
        <v>13</v>
      </c>
      <c r="C429" t="s">
        <v>36</v>
      </c>
      <c r="D429" t="s">
        <v>7</v>
      </c>
      <c r="E429">
        <v>19</v>
      </c>
      <c r="F429">
        <v>482700</v>
      </c>
      <c r="G429">
        <f t="shared" si="8"/>
        <v>4.7234307022995647E-4</v>
      </c>
    </row>
    <row r="430" spans="1:7" x14ac:dyDescent="0.35">
      <c r="A430" t="s">
        <v>24</v>
      </c>
      <c r="B430" t="s">
        <v>13</v>
      </c>
      <c r="C430" t="s">
        <v>36</v>
      </c>
      <c r="D430" t="s">
        <v>8</v>
      </c>
      <c r="E430">
        <v>186</v>
      </c>
      <c r="F430">
        <v>1537800.0000000002</v>
      </c>
      <c r="G430">
        <f t="shared" si="8"/>
        <v>1.4514241123683182E-3</v>
      </c>
    </row>
    <row r="431" spans="1:7" x14ac:dyDescent="0.35">
      <c r="A431" t="s">
        <v>24</v>
      </c>
      <c r="B431" t="s">
        <v>13</v>
      </c>
      <c r="C431" t="s">
        <v>36</v>
      </c>
      <c r="D431" t="s">
        <v>9</v>
      </c>
      <c r="E431">
        <v>169</v>
      </c>
      <c r="F431">
        <v>159500</v>
      </c>
      <c r="G431">
        <f t="shared" si="8"/>
        <v>1.2714733542319751E-2</v>
      </c>
    </row>
    <row r="432" spans="1:7" x14ac:dyDescent="0.35">
      <c r="A432" t="s">
        <v>24</v>
      </c>
      <c r="B432" t="s">
        <v>13</v>
      </c>
      <c r="C432" t="s">
        <v>36</v>
      </c>
      <c r="D432" t="s">
        <v>10</v>
      </c>
      <c r="E432">
        <v>338</v>
      </c>
      <c r="F432">
        <v>98000</v>
      </c>
      <c r="G432">
        <f t="shared" si="8"/>
        <v>4.1387755102040819E-2</v>
      </c>
    </row>
    <row r="433" spans="1:7" x14ac:dyDescent="0.35">
      <c r="A433" t="s">
        <v>24</v>
      </c>
      <c r="B433" t="s">
        <v>13</v>
      </c>
      <c r="C433" t="s">
        <v>36</v>
      </c>
      <c r="D433" t="s">
        <v>11</v>
      </c>
      <c r="E433">
        <v>597</v>
      </c>
      <c r="F433">
        <v>40800</v>
      </c>
      <c r="G433">
        <f t="shared" si="8"/>
        <v>0.17558823529411766</v>
      </c>
    </row>
    <row r="434" spans="1:7" x14ac:dyDescent="0.35">
      <c r="A434" t="s">
        <v>24</v>
      </c>
      <c r="B434" t="s">
        <v>14</v>
      </c>
      <c r="C434" t="s">
        <v>34</v>
      </c>
      <c r="D434" t="s">
        <v>7</v>
      </c>
      <c r="E434">
        <v>32</v>
      </c>
      <c r="F434">
        <v>988000</v>
      </c>
      <c r="G434">
        <f t="shared" si="8"/>
        <v>3.8866396761133603E-4</v>
      </c>
    </row>
    <row r="435" spans="1:7" x14ac:dyDescent="0.35">
      <c r="A435" t="s">
        <v>24</v>
      </c>
      <c r="B435" t="s">
        <v>14</v>
      </c>
      <c r="C435" t="s">
        <v>34</v>
      </c>
      <c r="D435" t="s">
        <v>8</v>
      </c>
      <c r="E435">
        <v>453</v>
      </c>
      <c r="F435">
        <v>3055700</v>
      </c>
      <c r="G435">
        <f t="shared" si="8"/>
        <v>1.7789704486696992E-3</v>
      </c>
    </row>
    <row r="436" spans="1:7" x14ac:dyDescent="0.35">
      <c r="A436" t="s">
        <v>24</v>
      </c>
      <c r="B436" t="s">
        <v>14</v>
      </c>
      <c r="C436" t="s">
        <v>34</v>
      </c>
      <c r="D436" t="s">
        <v>9</v>
      </c>
      <c r="E436">
        <v>418</v>
      </c>
      <c r="F436">
        <v>314700</v>
      </c>
      <c r="G436">
        <f t="shared" si="8"/>
        <v>1.5938989513822686E-2</v>
      </c>
    </row>
    <row r="437" spans="1:7" x14ac:dyDescent="0.35">
      <c r="A437" t="s">
        <v>24</v>
      </c>
      <c r="B437" t="s">
        <v>14</v>
      </c>
      <c r="C437" t="s">
        <v>34</v>
      </c>
      <c r="D437" t="s">
        <v>10</v>
      </c>
      <c r="E437">
        <v>733</v>
      </c>
      <c r="F437">
        <v>175400</v>
      </c>
      <c r="G437">
        <f t="shared" si="8"/>
        <v>5.0148232611174459E-2</v>
      </c>
    </row>
    <row r="438" spans="1:7" x14ac:dyDescent="0.35">
      <c r="A438" t="s">
        <v>24</v>
      </c>
      <c r="B438" t="s">
        <v>14</v>
      </c>
      <c r="C438" t="s">
        <v>34</v>
      </c>
      <c r="D438" t="s">
        <v>11</v>
      </c>
      <c r="E438">
        <v>763</v>
      </c>
      <c r="F438">
        <v>59800</v>
      </c>
      <c r="G438">
        <f t="shared" si="8"/>
        <v>0.15311036789297658</v>
      </c>
    </row>
    <row r="439" spans="1:7" x14ac:dyDescent="0.35">
      <c r="A439" t="s">
        <v>24</v>
      </c>
      <c r="B439" t="s">
        <v>14</v>
      </c>
      <c r="C439" t="s">
        <v>34</v>
      </c>
      <c r="D439" t="s">
        <v>39</v>
      </c>
      <c r="E439">
        <f>SUM(E434:E438)</f>
        <v>2399</v>
      </c>
      <c r="F439">
        <f>SUM(F434:F438)</f>
        <v>4593600</v>
      </c>
      <c r="G439">
        <f t="shared" si="8"/>
        <v>6.2669801462904903E-3</v>
      </c>
    </row>
    <row r="440" spans="1:7" x14ac:dyDescent="0.35">
      <c r="A440" t="s">
        <v>24</v>
      </c>
      <c r="B440" t="s">
        <v>14</v>
      </c>
      <c r="C440" t="s">
        <v>35</v>
      </c>
      <c r="D440" t="s">
        <v>7</v>
      </c>
      <c r="E440">
        <v>18</v>
      </c>
      <c r="F440">
        <v>505400.00000000006</v>
      </c>
      <c r="G440">
        <f t="shared" si="8"/>
        <v>4.2738425009893153E-4</v>
      </c>
    </row>
    <row r="441" spans="1:7" x14ac:dyDescent="0.35">
      <c r="A441" t="s">
        <v>24</v>
      </c>
      <c r="B441" t="s">
        <v>14</v>
      </c>
      <c r="C441" t="s">
        <v>35</v>
      </c>
      <c r="D441" t="s">
        <v>8</v>
      </c>
      <c r="E441">
        <v>288</v>
      </c>
      <c r="F441">
        <v>1517999.9999999998</v>
      </c>
      <c r="G441">
        <f t="shared" si="8"/>
        <v>2.2766798418972336E-3</v>
      </c>
    </row>
    <row r="442" spans="1:7" x14ac:dyDescent="0.35">
      <c r="A442" t="s">
        <v>24</v>
      </c>
      <c r="B442" t="s">
        <v>14</v>
      </c>
      <c r="C442" t="s">
        <v>35</v>
      </c>
      <c r="D442" t="s">
        <v>9</v>
      </c>
      <c r="E442">
        <v>252</v>
      </c>
      <c r="F442">
        <v>155200</v>
      </c>
      <c r="G442">
        <f t="shared" si="8"/>
        <v>1.9484536082474226E-2</v>
      </c>
    </row>
    <row r="443" spans="1:7" x14ac:dyDescent="0.35">
      <c r="A443" t="s">
        <v>24</v>
      </c>
      <c r="B443" t="s">
        <v>14</v>
      </c>
      <c r="C443" t="s">
        <v>35</v>
      </c>
      <c r="D443" t="s">
        <v>10</v>
      </c>
      <c r="E443">
        <v>412</v>
      </c>
      <c r="F443">
        <v>77400</v>
      </c>
      <c r="G443">
        <f t="shared" si="8"/>
        <v>6.3875968992248067E-2</v>
      </c>
    </row>
    <row r="444" spans="1:7" x14ac:dyDescent="0.35">
      <c r="A444" t="s">
        <v>24</v>
      </c>
      <c r="B444" t="s">
        <v>14</v>
      </c>
      <c r="C444" t="s">
        <v>35</v>
      </c>
      <c r="D444" t="s">
        <v>11</v>
      </c>
      <c r="E444">
        <v>270</v>
      </c>
      <c r="F444">
        <v>19000</v>
      </c>
      <c r="G444">
        <f t="shared" si="8"/>
        <v>0.17052631578947369</v>
      </c>
    </row>
    <row r="445" spans="1:7" x14ac:dyDescent="0.35">
      <c r="A445" t="s">
        <v>24</v>
      </c>
      <c r="B445" t="s">
        <v>14</v>
      </c>
      <c r="C445" t="s">
        <v>36</v>
      </c>
      <c r="D445" t="s">
        <v>7</v>
      </c>
      <c r="E445">
        <v>14</v>
      </c>
      <c r="F445">
        <v>482700</v>
      </c>
      <c r="G445">
        <f t="shared" si="8"/>
        <v>3.4804226227470479E-4</v>
      </c>
    </row>
    <row r="446" spans="1:7" x14ac:dyDescent="0.35">
      <c r="A446" t="s">
        <v>24</v>
      </c>
      <c r="B446" t="s">
        <v>14</v>
      </c>
      <c r="C446" t="s">
        <v>36</v>
      </c>
      <c r="D446" t="s">
        <v>8</v>
      </c>
      <c r="E446">
        <v>165</v>
      </c>
      <c r="F446">
        <v>1537800.0000000002</v>
      </c>
      <c r="G446">
        <f t="shared" si="8"/>
        <v>1.2875536480686693E-3</v>
      </c>
    </row>
    <row r="447" spans="1:7" x14ac:dyDescent="0.35">
      <c r="A447" t="s">
        <v>24</v>
      </c>
      <c r="B447" t="s">
        <v>14</v>
      </c>
      <c r="C447" t="s">
        <v>36</v>
      </c>
      <c r="D447" t="s">
        <v>9</v>
      </c>
      <c r="E447">
        <v>166</v>
      </c>
      <c r="F447">
        <v>159500</v>
      </c>
      <c r="G447">
        <f t="shared" si="8"/>
        <v>1.2489028213166144E-2</v>
      </c>
    </row>
    <row r="448" spans="1:7" x14ac:dyDescent="0.35">
      <c r="A448" t="s">
        <v>24</v>
      </c>
      <c r="B448" t="s">
        <v>14</v>
      </c>
      <c r="C448" t="s">
        <v>36</v>
      </c>
      <c r="D448" t="s">
        <v>10</v>
      </c>
      <c r="E448">
        <v>321</v>
      </c>
      <c r="F448">
        <v>98000</v>
      </c>
      <c r="G448">
        <f t="shared" si="8"/>
        <v>3.9306122448979595E-2</v>
      </c>
    </row>
    <row r="449" spans="1:7" x14ac:dyDescent="0.35">
      <c r="A449" t="s">
        <v>24</v>
      </c>
      <c r="B449" t="s">
        <v>14</v>
      </c>
      <c r="C449" t="s">
        <v>36</v>
      </c>
      <c r="D449" t="s">
        <v>11</v>
      </c>
      <c r="E449">
        <v>493</v>
      </c>
      <c r="F449">
        <v>40800</v>
      </c>
      <c r="G449">
        <f t="shared" si="8"/>
        <v>0.14499999999999999</v>
      </c>
    </row>
    <row r="450" spans="1:7" x14ac:dyDescent="0.35">
      <c r="A450" t="s">
        <v>24</v>
      </c>
      <c r="B450" t="s">
        <v>15</v>
      </c>
      <c r="C450" t="s">
        <v>34</v>
      </c>
      <c r="D450" t="s">
        <v>7</v>
      </c>
      <c r="E450">
        <v>29</v>
      </c>
      <c r="F450">
        <v>988000</v>
      </c>
      <c r="G450">
        <f t="shared" si="8"/>
        <v>3.5222672064777325E-4</v>
      </c>
    </row>
    <row r="451" spans="1:7" x14ac:dyDescent="0.35">
      <c r="A451" t="s">
        <v>24</v>
      </c>
      <c r="B451" t="s">
        <v>15</v>
      </c>
      <c r="C451" t="s">
        <v>34</v>
      </c>
      <c r="D451" t="s">
        <v>8</v>
      </c>
      <c r="E451">
        <v>491</v>
      </c>
      <c r="F451">
        <v>3055700</v>
      </c>
      <c r="G451">
        <f t="shared" si="8"/>
        <v>1.92819975782963E-3</v>
      </c>
    </row>
    <row r="452" spans="1:7" x14ac:dyDescent="0.35">
      <c r="A452" t="s">
        <v>24</v>
      </c>
      <c r="B452" t="s">
        <v>15</v>
      </c>
      <c r="C452" t="s">
        <v>34</v>
      </c>
      <c r="D452" t="s">
        <v>9</v>
      </c>
      <c r="E452">
        <v>399</v>
      </c>
      <c r="F452">
        <v>314700</v>
      </c>
      <c r="G452">
        <f t="shared" si="8"/>
        <v>1.5214489990467112E-2</v>
      </c>
    </row>
    <row r="453" spans="1:7" x14ac:dyDescent="0.35">
      <c r="A453" t="s">
        <v>24</v>
      </c>
      <c r="B453" t="s">
        <v>15</v>
      </c>
      <c r="C453" t="s">
        <v>34</v>
      </c>
      <c r="D453" t="s">
        <v>10</v>
      </c>
      <c r="E453">
        <v>747</v>
      </c>
      <c r="F453">
        <v>175400</v>
      </c>
      <c r="G453">
        <f t="shared" si="8"/>
        <v>5.1106043329532502E-2</v>
      </c>
    </row>
    <row r="454" spans="1:7" x14ac:dyDescent="0.35">
      <c r="A454" t="s">
        <v>24</v>
      </c>
      <c r="B454" t="s">
        <v>15</v>
      </c>
      <c r="C454" t="s">
        <v>34</v>
      </c>
      <c r="D454" t="s">
        <v>11</v>
      </c>
      <c r="E454">
        <v>778</v>
      </c>
      <c r="F454">
        <v>59800</v>
      </c>
      <c r="G454">
        <f t="shared" si="8"/>
        <v>0.15612040133779265</v>
      </c>
    </row>
    <row r="455" spans="1:7" x14ac:dyDescent="0.35">
      <c r="A455" t="s">
        <v>24</v>
      </c>
      <c r="B455" t="s">
        <v>15</v>
      </c>
      <c r="C455" t="s">
        <v>34</v>
      </c>
      <c r="D455" t="s">
        <v>39</v>
      </c>
      <c r="E455">
        <f>SUM(E450:E454)</f>
        <v>2444</v>
      </c>
      <c r="F455">
        <f>SUM(F450:F454)</f>
        <v>4593600</v>
      </c>
      <c r="G455">
        <f t="shared" si="8"/>
        <v>6.3845350052246603E-3</v>
      </c>
    </row>
    <row r="456" spans="1:7" x14ac:dyDescent="0.35">
      <c r="A456" t="s">
        <v>24</v>
      </c>
      <c r="B456" t="s">
        <v>15</v>
      </c>
      <c r="C456" t="s">
        <v>35</v>
      </c>
      <c r="D456" t="s">
        <v>7</v>
      </c>
      <c r="E456">
        <v>11</v>
      </c>
      <c r="F456">
        <v>505400.00000000006</v>
      </c>
      <c r="G456">
        <f t="shared" si="8"/>
        <v>2.6117926394934703E-4</v>
      </c>
    </row>
    <row r="457" spans="1:7" x14ac:dyDescent="0.35">
      <c r="A457" t="s">
        <v>24</v>
      </c>
      <c r="B457" t="s">
        <v>15</v>
      </c>
      <c r="C457" t="s">
        <v>35</v>
      </c>
      <c r="D457" t="s">
        <v>8</v>
      </c>
      <c r="E457">
        <v>310</v>
      </c>
      <c r="F457">
        <v>1517999.9999999998</v>
      </c>
      <c r="G457">
        <f t="shared" si="8"/>
        <v>2.4505928853754944E-3</v>
      </c>
    </row>
    <row r="458" spans="1:7" x14ac:dyDescent="0.35">
      <c r="A458" t="s">
        <v>24</v>
      </c>
      <c r="B458" t="s">
        <v>15</v>
      </c>
      <c r="C458" t="s">
        <v>35</v>
      </c>
      <c r="D458" t="s">
        <v>9</v>
      </c>
      <c r="E458">
        <v>246</v>
      </c>
      <c r="F458">
        <v>155200</v>
      </c>
      <c r="G458">
        <f t="shared" si="8"/>
        <v>1.9020618556701032E-2</v>
      </c>
    </row>
    <row r="459" spans="1:7" x14ac:dyDescent="0.35">
      <c r="A459" t="s">
        <v>24</v>
      </c>
      <c r="B459" t="s">
        <v>15</v>
      </c>
      <c r="C459" t="s">
        <v>35</v>
      </c>
      <c r="D459" t="s">
        <v>10</v>
      </c>
      <c r="E459">
        <v>381</v>
      </c>
      <c r="F459">
        <v>77400</v>
      </c>
      <c r="G459">
        <f t="shared" si="8"/>
        <v>5.906976744186046E-2</v>
      </c>
    </row>
    <row r="460" spans="1:7" x14ac:dyDescent="0.35">
      <c r="A460" t="s">
        <v>24</v>
      </c>
      <c r="B460" t="s">
        <v>15</v>
      </c>
      <c r="C460" t="s">
        <v>35</v>
      </c>
      <c r="D460" t="s">
        <v>11</v>
      </c>
      <c r="E460">
        <v>286</v>
      </c>
      <c r="F460">
        <v>19000</v>
      </c>
      <c r="G460">
        <f t="shared" si="8"/>
        <v>0.18063157894736842</v>
      </c>
    </row>
    <row r="461" spans="1:7" x14ac:dyDescent="0.35">
      <c r="A461" t="s">
        <v>24</v>
      </c>
      <c r="B461" t="s">
        <v>15</v>
      </c>
      <c r="C461" t="s">
        <v>36</v>
      </c>
      <c r="D461" t="s">
        <v>7</v>
      </c>
      <c r="E461">
        <v>18</v>
      </c>
      <c r="F461">
        <v>482700</v>
      </c>
      <c r="G461">
        <f t="shared" si="8"/>
        <v>4.4748290863890622E-4</v>
      </c>
    </row>
    <row r="462" spans="1:7" x14ac:dyDescent="0.35">
      <c r="A462" t="s">
        <v>24</v>
      </c>
      <c r="B462" t="s">
        <v>15</v>
      </c>
      <c r="C462" t="s">
        <v>36</v>
      </c>
      <c r="D462" t="s">
        <v>8</v>
      </c>
      <c r="E462">
        <v>181</v>
      </c>
      <c r="F462">
        <v>1537800.0000000002</v>
      </c>
      <c r="G462">
        <f t="shared" si="8"/>
        <v>1.4124073351541161E-3</v>
      </c>
    </row>
    <row r="463" spans="1:7" x14ac:dyDescent="0.35">
      <c r="A463" t="s">
        <v>24</v>
      </c>
      <c r="B463" t="s">
        <v>15</v>
      </c>
      <c r="C463" t="s">
        <v>36</v>
      </c>
      <c r="D463" t="s">
        <v>9</v>
      </c>
      <c r="E463">
        <v>153</v>
      </c>
      <c r="F463">
        <v>159500</v>
      </c>
      <c r="G463">
        <f t="shared" si="8"/>
        <v>1.1510971786833857E-2</v>
      </c>
    </row>
    <row r="464" spans="1:7" x14ac:dyDescent="0.35">
      <c r="A464" t="s">
        <v>24</v>
      </c>
      <c r="B464" t="s">
        <v>15</v>
      </c>
      <c r="C464" t="s">
        <v>36</v>
      </c>
      <c r="D464" t="s">
        <v>10</v>
      </c>
      <c r="E464">
        <v>366</v>
      </c>
      <c r="F464">
        <v>98000</v>
      </c>
      <c r="G464">
        <f t="shared" si="8"/>
        <v>4.4816326530612245E-2</v>
      </c>
    </row>
    <row r="465" spans="1:7" x14ac:dyDescent="0.35">
      <c r="A465" t="s">
        <v>24</v>
      </c>
      <c r="B465" t="s">
        <v>15</v>
      </c>
      <c r="C465" t="s">
        <v>36</v>
      </c>
      <c r="D465" t="s">
        <v>11</v>
      </c>
      <c r="E465">
        <v>492</v>
      </c>
      <c r="F465">
        <v>40800</v>
      </c>
      <c r="G465">
        <f t="shared" si="8"/>
        <v>0.14470588235294118</v>
      </c>
    </row>
    <row r="466" spans="1:7" x14ac:dyDescent="0.35">
      <c r="A466" t="s">
        <v>24</v>
      </c>
      <c r="B466" t="s">
        <v>16</v>
      </c>
      <c r="C466" t="s">
        <v>34</v>
      </c>
      <c r="D466" t="s">
        <v>7</v>
      </c>
      <c r="E466">
        <v>29</v>
      </c>
      <c r="F466">
        <v>988000</v>
      </c>
      <c r="G466">
        <f t="shared" si="8"/>
        <v>3.5222672064777325E-4</v>
      </c>
    </row>
    <row r="467" spans="1:7" x14ac:dyDescent="0.35">
      <c r="A467" t="s">
        <v>24</v>
      </c>
      <c r="B467" t="s">
        <v>16</v>
      </c>
      <c r="C467" t="s">
        <v>34</v>
      </c>
      <c r="D467" t="s">
        <v>8</v>
      </c>
      <c r="E467">
        <v>496</v>
      </c>
      <c r="F467">
        <v>3055700</v>
      </c>
      <c r="G467">
        <f t="shared" si="8"/>
        <v>1.9478351932454103E-3</v>
      </c>
    </row>
    <row r="468" spans="1:7" x14ac:dyDescent="0.35">
      <c r="A468" t="s">
        <v>24</v>
      </c>
      <c r="B468" t="s">
        <v>16</v>
      </c>
      <c r="C468" t="s">
        <v>34</v>
      </c>
      <c r="D468" t="s">
        <v>9</v>
      </c>
      <c r="E468">
        <v>415</v>
      </c>
      <c r="F468">
        <v>314700</v>
      </c>
      <c r="G468">
        <f t="shared" si="8"/>
        <v>1.5824594852240231E-2</v>
      </c>
    </row>
    <row r="469" spans="1:7" x14ac:dyDescent="0.35">
      <c r="A469" t="s">
        <v>24</v>
      </c>
      <c r="B469" t="s">
        <v>16</v>
      </c>
      <c r="C469" t="s">
        <v>34</v>
      </c>
      <c r="D469" t="s">
        <v>10</v>
      </c>
      <c r="E469">
        <v>636</v>
      </c>
      <c r="F469">
        <v>175400</v>
      </c>
      <c r="G469">
        <f t="shared" si="8"/>
        <v>4.3511972633979476E-2</v>
      </c>
    </row>
    <row r="470" spans="1:7" x14ac:dyDescent="0.35">
      <c r="A470" t="s">
        <v>24</v>
      </c>
      <c r="B470" t="s">
        <v>16</v>
      </c>
      <c r="C470" t="s">
        <v>34</v>
      </c>
      <c r="D470" t="s">
        <v>11</v>
      </c>
      <c r="E470">
        <v>672</v>
      </c>
      <c r="F470">
        <v>59800</v>
      </c>
      <c r="G470">
        <f t="shared" si="8"/>
        <v>0.13484949832775919</v>
      </c>
    </row>
    <row r="471" spans="1:7" x14ac:dyDescent="0.35">
      <c r="A471" t="s">
        <v>24</v>
      </c>
      <c r="B471" t="s">
        <v>16</v>
      </c>
      <c r="C471" t="s">
        <v>34</v>
      </c>
      <c r="D471" t="s">
        <v>39</v>
      </c>
      <c r="E471">
        <f>SUM(E466:E470)</f>
        <v>2248</v>
      </c>
      <c r="F471">
        <f>SUM(F466:F470)</f>
        <v>4593600</v>
      </c>
      <c r="G471">
        <f t="shared" si="8"/>
        <v>5.8725182863113897E-3</v>
      </c>
    </row>
    <row r="472" spans="1:7" x14ac:dyDescent="0.35">
      <c r="A472" t="s">
        <v>24</v>
      </c>
      <c r="B472" t="s">
        <v>16</v>
      </c>
      <c r="C472" t="s">
        <v>35</v>
      </c>
      <c r="D472" t="s">
        <v>7</v>
      </c>
      <c r="E472">
        <v>18</v>
      </c>
      <c r="F472">
        <v>505400.00000000006</v>
      </c>
      <c r="G472">
        <f t="shared" si="8"/>
        <v>4.2738425009893153E-4</v>
      </c>
    </row>
    <row r="473" spans="1:7" x14ac:dyDescent="0.35">
      <c r="A473" t="s">
        <v>24</v>
      </c>
      <c r="B473" t="s">
        <v>16</v>
      </c>
      <c r="C473" t="s">
        <v>35</v>
      </c>
      <c r="D473" t="s">
        <v>8</v>
      </c>
      <c r="E473">
        <v>322</v>
      </c>
      <c r="F473">
        <v>1517999.9999999998</v>
      </c>
      <c r="G473">
        <f t="shared" si="8"/>
        <v>2.5454545454545461E-3</v>
      </c>
    </row>
    <row r="474" spans="1:7" x14ac:dyDescent="0.35">
      <c r="A474" t="s">
        <v>24</v>
      </c>
      <c r="B474" t="s">
        <v>16</v>
      </c>
      <c r="C474" t="s">
        <v>35</v>
      </c>
      <c r="D474" t="s">
        <v>9</v>
      </c>
      <c r="E474">
        <v>261</v>
      </c>
      <c r="F474">
        <v>155200</v>
      </c>
      <c r="G474">
        <f t="shared" si="8"/>
        <v>2.0180412371134021E-2</v>
      </c>
    </row>
    <row r="475" spans="1:7" x14ac:dyDescent="0.35">
      <c r="A475" t="s">
        <v>24</v>
      </c>
      <c r="B475" t="s">
        <v>16</v>
      </c>
      <c r="C475" t="s">
        <v>35</v>
      </c>
      <c r="D475" t="s">
        <v>10</v>
      </c>
      <c r="E475">
        <v>335</v>
      </c>
      <c r="F475">
        <v>77400</v>
      </c>
      <c r="G475">
        <f t="shared" si="8"/>
        <v>5.1937984496124023E-2</v>
      </c>
    </row>
    <row r="476" spans="1:7" x14ac:dyDescent="0.35">
      <c r="A476" t="s">
        <v>24</v>
      </c>
      <c r="B476" t="s">
        <v>16</v>
      </c>
      <c r="C476" t="s">
        <v>35</v>
      </c>
      <c r="D476" t="s">
        <v>11</v>
      </c>
      <c r="E476">
        <v>264</v>
      </c>
      <c r="F476">
        <v>19000</v>
      </c>
      <c r="G476">
        <f t="shared" si="8"/>
        <v>0.16673684210526316</v>
      </c>
    </row>
    <row r="477" spans="1:7" x14ac:dyDescent="0.35">
      <c r="A477" t="s">
        <v>24</v>
      </c>
      <c r="B477" t="s">
        <v>16</v>
      </c>
      <c r="C477" t="s">
        <v>36</v>
      </c>
      <c r="D477" t="s">
        <v>7</v>
      </c>
      <c r="E477">
        <v>11</v>
      </c>
      <c r="F477">
        <v>482700</v>
      </c>
      <c r="G477">
        <f t="shared" si="8"/>
        <v>2.7346177750155372E-4</v>
      </c>
    </row>
    <row r="478" spans="1:7" x14ac:dyDescent="0.35">
      <c r="A478" t="s">
        <v>24</v>
      </c>
      <c r="B478" t="s">
        <v>16</v>
      </c>
      <c r="C478" t="s">
        <v>36</v>
      </c>
      <c r="D478" t="s">
        <v>8</v>
      </c>
      <c r="E478">
        <v>174</v>
      </c>
      <c r="F478">
        <v>1537800.0000000002</v>
      </c>
      <c r="G478">
        <f t="shared" si="8"/>
        <v>1.3577838470542332E-3</v>
      </c>
    </row>
    <row r="479" spans="1:7" x14ac:dyDescent="0.35">
      <c r="A479" t="s">
        <v>24</v>
      </c>
      <c r="B479" t="s">
        <v>16</v>
      </c>
      <c r="C479" t="s">
        <v>36</v>
      </c>
      <c r="D479" t="s">
        <v>9</v>
      </c>
      <c r="E479">
        <v>154</v>
      </c>
      <c r="F479">
        <v>159500</v>
      </c>
      <c r="G479">
        <f t="shared" si="8"/>
        <v>1.1586206896551723E-2</v>
      </c>
    </row>
    <row r="480" spans="1:7" x14ac:dyDescent="0.35">
      <c r="A480" t="s">
        <v>24</v>
      </c>
      <c r="B480" t="s">
        <v>16</v>
      </c>
      <c r="C480" t="s">
        <v>36</v>
      </c>
      <c r="D480" t="s">
        <v>10</v>
      </c>
      <c r="E480">
        <v>301</v>
      </c>
      <c r="F480">
        <v>98000</v>
      </c>
      <c r="G480">
        <f t="shared" si="8"/>
        <v>3.6857142857142852E-2</v>
      </c>
    </row>
    <row r="481" spans="1:7" x14ac:dyDescent="0.35">
      <c r="A481" t="s">
        <v>24</v>
      </c>
      <c r="B481" t="s">
        <v>16</v>
      </c>
      <c r="C481" t="s">
        <v>36</v>
      </c>
      <c r="D481" t="s">
        <v>11</v>
      </c>
      <c r="E481">
        <v>408</v>
      </c>
      <c r="F481">
        <v>40800</v>
      </c>
      <c r="G481">
        <f t="shared" ref="G481:G548" si="9">(E481/F481)*12</f>
        <v>0.12</v>
      </c>
    </row>
    <row r="482" spans="1:7" x14ac:dyDescent="0.35">
      <c r="A482" t="s">
        <v>24</v>
      </c>
      <c r="B482" t="s">
        <v>17</v>
      </c>
      <c r="C482" t="s">
        <v>34</v>
      </c>
      <c r="D482" t="s">
        <v>7</v>
      </c>
      <c r="E482">
        <v>29</v>
      </c>
      <c r="F482">
        <v>988000</v>
      </c>
      <c r="G482">
        <f t="shared" si="9"/>
        <v>3.5222672064777325E-4</v>
      </c>
    </row>
    <row r="483" spans="1:7" x14ac:dyDescent="0.35">
      <c r="A483" t="s">
        <v>24</v>
      </c>
      <c r="B483" t="s">
        <v>17</v>
      </c>
      <c r="C483" t="s">
        <v>34</v>
      </c>
      <c r="D483" t="s">
        <v>8</v>
      </c>
      <c r="E483">
        <v>455</v>
      </c>
      <c r="F483">
        <v>3055700</v>
      </c>
      <c r="G483">
        <f t="shared" si="9"/>
        <v>1.7868246228360115E-3</v>
      </c>
    </row>
    <row r="484" spans="1:7" x14ac:dyDescent="0.35">
      <c r="A484" t="s">
        <v>24</v>
      </c>
      <c r="B484" t="s">
        <v>17</v>
      </c>
      <c r="C484" t="s">
        <v>34</v>
      </c>
      <c r="D484" t="s">
        <v>9</v>
      </c>
      <c r="E484">
        <v>402</v>
      </c>
      <c r="F484">
        <v>314700</v>
      </c>
      <c r="G484">
        <f t="shared" si="9"/>
        <v>1.532888465204957E-2</v>
      </c>
    </row>
    <row r="485" spans="1:7" x14ac:dyDescent="0.35">
      <c r="A485" t="s">
        <v>24</v>
      </c>
      <c r="B485" t="s">
        <v>17</v>
      </c>
      <c r="C485" t="s">
        <v>34</v>
      </c>
      <c r="D485" t="s">
        <v>10</v>
      </c>
      <c r="E485">
        <v>630</v>
      </c>
      <c r="F485">
        <v>175400</v>
      </c>
      <c r="G485">
        <f t="shared" si="9"/>
        <v>4.3101482326111745E-2</v>
      </c>
    </row>
    <row r="486" spans="1:7" x14ac:dyDescent="0.35">
      <c r="A486" t="s">
        <v>24</v>
      </c>
      <c r="B486" t="s">
        <v>17</v>
      </c>
      <c r="C486" t="s">
        <v>34</v>
      </c>
      <c r="D486" t="s">
        <v>11</v>
      </c>
      <c r="E486">
        <v>734</v>
      </c>
      <c r="F486">
        <v>59800</v>
      </c>
      <c r="G486">
        <f t="shared" si="9"/>
        <v>0.14729096989966556</v>
      </c>
    </row>
    <row r="487" spans="1:7" x14ac:dyDescent="0.35">
      <c r="A487" t="s">
        <v>24</v>
      </c>
      <c r="B487" t="s">
        <v>17</v>
      </c>
      <c r="C487" t="s">
        <v>34</v>
      </c>
      <c r="D487" t="s">
        <v>39</v>
      </c>
      <c r="E487">
        <f>SUM(E482:E486)</f>
        <v>2250</v>
      </c>
      <c r="F487">
        <f>SUM(F482:F486)</f>
        <v>4593600</v>
      </c>
      <c r="G487">
        <f t="shared" si="9"/>
        <v>5.8777429467084634E-3</v>
      </c>
    </row>
    <row r="488" spans="1:7" x14ac:dyDescent="0.35">
      <c r="A488" t="s">
        <v>24</v>
      </c>
      <c r="B488" t="s">
        <v>17</v>
      </c>
      <c r="C488" t="s">
        <v>35</v>
      </c>
      <c r="D488" t="s">
        <v>7</v>
      </c>
      <c r="E488">
        <v>16</v>
      </c>
      <c r="F488">
        <v>505400.00000000006</v>
      </c>
      <c r="G488">
        <f t="shared" si="9"/>
        <v>3.7989711119905021E-4</v>
      </c>
    </row>
    <row r="489" spans="1:7" x14ac:dyDescent="0.35">
      <c r="A489" t="s">
        <v>24</v>
      </c>
      <c r="B489" t="s">
        <v>17</v>
      </c>
      <c r="C489" t="s">
        <v>35</v>
      </c>
      <c r="D489" t="s">
        <v>8</v>
      </c>
      <c r="E489">
        <v>302</v>
      </c>
      <c r="F489">
        <v>1517999.9999999998</v>
      </c>
      <c r="G489">
        <f t="shared" si="9"/>
        <v>2.3873517786561268E-3</v>
      </c>
    </row>
    <row r="490" spans="1:7" x14ac:dyDescent="0.35">
      <c r="A490" t="s">
        <v>24</v>
      </c>
      <c r="B490" t="s">
        <v>17</v>
      </c>
      <c r="C490" t="s">
        <v>35</v>
      </c>
      <c r="D490" t="s">
        <v>9</v>
      </c>
      <c r="E490">
        <v>259</v>
      </c>
      <c r="F490">
        <v>155200</v>
      </c>
      <c r="G490">
        <f t="shared" si="9"/>
        <v>2.0025773195876291E-2</v>
      </c>
    </row>
    <row r="491" spans="1:7" x14ac:dyDescent="0.35">
      <c r="A491" t="s">
        <v>24</v>
      </c>
      <c r="B491" t="s">
        <v>17</v>
      </c>
      <c r="C491" t="s">
        <v>35</v>
      </c>
      <c r="D491" t="s">
        <v>10</v>
      </c>
      <c r="E491">
        <v>357</v>
      </c>
      <c r="F491">
        <v>77400</v>
      </c>
      <c r="G491">
        <f t="shared" si="9"/>
        <v>5.5348837209302323E-2</v>
      </c>
    </row>
    <row r="492" spans="1:7" x14ac:dyDescent="0.35">
      <c r="A492" t="s">
        <v>24</v>
      </c>
      <c r="B492" t="s">
        <v>17</v>
      </c>
      <c r="C492" t="s">
        <v>35</v>
      </c>
      <c r="D492" t="s">
        <v>11</v>
      </c>
      <c r="E492">
        <v>260</v>
      </c>
      <c r="F492">
        <v>19000</v>
      </c>
      <c r="G492">
        <f t="shared" si="9"/>
        <v>0.16421052631578947</v>
      </c>
    </row>
    <row r="493" spans="1:7" x14ac:dyDescent="0.35">
      <c r="A493" t="s">
        <v>24</v>
      </c>
      <c r="B493" t="s">
        <v>17</v>
      </c>
      <c r="C493" t="s">
        <v>36</v>
      </c>
      <c r="D493" t="s">
        <v>7</v>
      </c>
      <c r="E493">
        <v>13</v>
      </c>
      <c r="F493">
        <v>482700</v>
      </c>
      <c r="G493">
        <f t="shared" si="9"/>
        <v>3.2318210068365443E-4</v>
      </c>
    </row>
    <row r="494" spans="1:7" x14ac:dyDescent="0.35">
      <c r="A494" t="s">
        <v>24</v>
      </c>
      <c r="B494" t="s">
        <v>17</v>
      </c>
      <c r="C494" t="s">
        <v>36</v>
      </c>
      <c r="D494" t="s">
        <v>8</v>
      </c>
      <c r="E494">
        <v>153</v>
      </c>
      <c r="F494">
        <v>1537800.0000000002</v>
      </c>
      <c r="G494">
        <f t="shared" si="9"/>
        <v>1.1939133827545841E-3</v>
      </c>
    </row>
    <row r="495" spans="1:7" x14ac:dyDescent="0.35">
      <c r="A495" t="s">
        <v>24</v>
      </c>
      <c r="B495" t="s">
        <v>17</v>
      </c>
      <c r="C495" t="s">
        <v>36</v>
      </c>
      <c r="D495" t="s">
        <v>9</v>
      </c>
      <c r="E495">
        <v>143</v>
      </c>
      <c r="F495">
        <v>159500</v>
      </c>
      <c r="G495">
        <f t="shared" si="9"/>
        <v>1.0758620689655173E-2</v>
      </c>
    </row>
    <row r="496" spans="1:7" x14ac:dyDescent="0.35">
      <c r="A496" t="s">
        <v>24</v>
      </c>
      <c r="B496" t="s">
        <v>17</v>
      </c>
      <c r="C496" t="s">
        <v>36</v>
      </c>
      <c r="D496" t="s">
        <v>10</v>
      </c>
      <c r="E496">
        <v>273</v>
      </c>
      <c r="F496">
        <v>98000</v>
      </c>
      <c r="G496">
        <f t="shared" si="9"/>
        <v>3.3428571428571432E-2</v>
      </c>
    </row>
    <row r="497" spans="1:7" x14ac:dyDescent="0.35">
      <c r="A497" t="s">
        <v>24</v>
      </c>
      <c r="B497" t="s">
        <v>17</v>
      </c>
      <c r="C497" t="s">
        <v>36</v>
      </c>
      <c r="D497" t="s">
        <v>11</v>
      </c>
      <c r="E497">
        <v>474</v>
      </c>
      <c r="F497">
        <v>40800</v>
      </c>
      <c r="G497">
        <f t="shared" si="9"/>
        <v>0.13941176470588235</v>
      </c>
    </row>
    <row r="498" spans="1:7" x14ac:dyDescent="0.35">
      <c r="A498" t="s">
        <v>24</v>
      </c>
      <c r="B498" t="s">
        <v>18</v>
      </c>
      <c r="C498" t="s">
        <v>34</v>
      </c>
      <c r="D498" t="s">
        <v>7</v>
      </c>
      <c r="E498">
        <v>33</v>
      </c>
      <c r="F498">
        <v>988000</v>
      </c>
      <c r="G498">
        <f t="shared" si="9"/>
        <v>4.0080971659919027E-4</v>
      </c>
    </row>
    <row r="499" spans="1:7" x14ac:dyDescent="0.35">
      <c r="A499" t="s">
        <v>24</v>
      </c>
      <c r="B499" t="s">
        <v>18</v>
      </c>
      <c r="C499" t="s">
        <v>34</v>
      </c>
      <c r="D499" t="s">
        <v>8</v>
      </c>
      <c r="E499">
        <v>526</v>
      </c>
      <c r="F499">
        <v>3055700</v>
      </c>
      <c r="G499">
        <f t="shared" si="9"/>
        <v>2.0656478057400922E-3</v>
      </c>
    </row>
    <row r="500" spans="1:7" x14ac:dyDescent="0.35">
      <c r="A500" t="s">
        <v>24</v>
      </c>
      <c r="B500" t="s">
        <v>18</v>
      </c>
      <c r="C500" t="s">
        <v>34</v>
      </c>
      <c r="D500" t="s">
        <v>9</v>
      </c>
      <c r="E500">
        <v>405</v>
      </c>
      <c r="F500">
        <v>314700</v>
      </c>
      <c r="G500">
        <f t="shared" si="9"/>
        <v>1.5443279313632031E-2</v>
      </c>
    </row>
    <row r="501" spans="1:7" x14ac:dyDescent="0.35">
      <c r="A501" t="s">
        <v>24</v>
      </c>
      <c r="B501" t="s">
        <v>18</v>
      </c>
      <c r="C501" t="s">
        <v>34</v>
      </c>
      <c r="D501" t="s">
        <v>10</v>
      </c>
      <c r="E501">
        <v>658</v>
      </c>
      <c r="F501">
        <v>175400</v>
      </c>
      <c r="G501">
        <f t="shared" si="9"/>
        <v>4.5017103762827818E-2</v>
      </c>
    </row>
    <row r="502" spans="1:7" x14ac:dyDescent="0.35">
      <c r="A502" t="s">
        <v>24</v>
      </c>
      <c r="B502" t="s">
        <v>18</v>
      </c>
      <c r="C502" t="s">
        <v>34</v>
      </c>
      <c r="D502" t="s">
        <v>11</v>
      </c>
      <c r="E502">
        <v>673</v>
      </c>
      <c r="F502">
        <v>59800</v>
      </c>
      <c r="G502">
        <f t="shared" si="9"/>
        <v>0.13505016722408025</v>
      </c>
    </row>
    <row r="503" spans="1:7" x14ac:dyDescent="0.35">
      <c r="A503" t="s">
        <v>24</v>
      </c>
      <c r="B503" t="s">
        <v>18</v>
      </c>
      <c r="C503" t="s">
        <v>34</v>
      </c>
      <c r="D503" t="s">
        <v>39</v>
      </c>
      <c r="E503">
        <f>SUM(E498:E502)</f>
        <v>2295</v>
      </c>
      <c r="F503">
        <f>SUM(F498:F502)</f>
        <v>4593600</v>
      </c>
      <c r="G503">
        <f t="shared" si="9"/>
        <v>5.9952978056426326E-3</v>
      </c>
    </row>
    <row r="504" spans="1:7" x14ac:dyDescent="0.35">
      <c r="A504" t="s">
        <v>24</v>
      </c>
      <c r="B504" t="s">
        <v>18</v>
      </c>
      <c r="C504" t="s">
        <v>35</v>
      </c>
      <c r="D504" t="s">
        <v>7</v>
      </c>
      <c r="E504">
        <v>15</v>
      </c>
      <c r="F504">
        <v>505400.00000000006</v>
      </c>
      <c r="G504">
        <f t="shared" si="9"/>
        <v>3.5615354174910961E-4</v>
      </c>
    </row>
    <row r="505" spans="1:7" x14ac:dyDescent="0.35">
      <c r="A505" t="s">
        <v>24</v>
      </c>
      <c r="B505" t="s">
        <v>18</v>
      </c>
      <c r="C505" t="s">
        <v>35</v>
      </c>
      <c r="D505" t="s">
        <v>8</v>
      </c>
      <c r="E505">
        <v>320</v>
      </c>
      <c r="F505">
        <v>1517999.9999999998</v>
      </c>
      <c r="G505">
        <f t="shared" si="9"/>
        <v>2.529644268774704E-3</v>
      </c>
    </row>
    <row r="506" spans="1:7" x14ac:dyDescent="0.35">
      <c r="A506" t="s">
        <v>24</v>
      </c>
      <c r="B506" t="s">
        <v>18</v>
      </c>
      <c r="C506" t="s">
        <v>35</v>
      </c>
      <c r="D506" t="s">
        <v>9</v>
      </c>
      <c r="E506">
        <v>249</v>
      </c>
      <c r="F506">
        <v>155200</v>
      </c>
      <c r="G506">
        <f t="shared" si="9"/>
        <v>1.9252577319587631E-2</v>
      </c>
    </row>
    <row r="507" spans="1:7" x14ac:dyDescent="0.35">
      <c r="A507" t="s">
        <v>24</v>
      </c>
      <c r="B507" t="s">
        <v>18</v>
      </c>
      <c r="C507" t="s">
        <v>35</v>
      </c>
      <c r="D507" t="s">
        <v>10</v>
      </c>
      <c r="E507">
        <v>356</v>
      </c>
      <c r="F507">
        <v>77400</v>
      </c>
      <c r="G507">
        <f t="shared" si="9"/>
        <v>5.5193798449612405E-2</v>
      </c>
    </row>
    <row r="508" spans="1:7" x14ac:dyDescent="0.35">
      <c r="A508" t="s">
        <v>24</v>
      </c>
      <c r="B508" t="s">
        <v>18</v>
      </c>
      <c r="C508" t="s">
        <v>35</v>
      </c>
      <c r="D508" t="s">
        <v>11</v>
      </c>
      <c r="E508">
        <v>243</v>
      </c>
      <c r="F508">
        <v>19000</v>
      </c>
      <c r="G508">
        <f t="shared" si="9"/>
        <v>0.15347368421052632</v>
      </c>
    </row>
    <row r="509" spans="1:7" x14ac:dyDescent="0.35">
      <c r="A509" t="s">
        <v>24</v>
      </c>
      <c r="B509" t="s">
        <v>18</v>
      </c>
      <c r="C509" t="s">
        <v>36</v>
      </c>
      <c r="D509" t="s">
        <v>7</v>
      </c>
      <c r="E509">
        <v>18</v>
      </c>
      <c r="F509">
        <v>482700</v>
      </c>
      <c r="G509">
        <f t="shared" si="9"/>
        <v>4.4748290863890622E-4</v>
      </c>
    </row>
    <row r="510" spans="1:7" x14ac:dyDescent="0.35">
      <c r="A510" t="s">
        <v>24</v>
      </c>
      <c r="B510" t="s">
        <v>18</v>
      </c>
      <c r="C510" t="s">
        <v>36</v>
      </c>
      <c r="D510" t="s">
        <v>8</v>
      </c>
      <c r="E510">
        <v>206</v>
      </c>
      <c r="F510">
        <v>1537800.0000000002</v>
      </c>
      <c r="G510">
        <f t="shared" si="9"/>
        <v>1.6074912212251267E-3</v>
      </c>
    </row>
    <row r="511" spans="1:7" x14ac:dyDescent="0.35">
      <c r="A511" t="s">
        <v>24</v>
      </c>
      <c r="B511" t="s">
        <v>18</v>
      </c>
      <c r="C511" t="s">
        <v>36</v>
      </c>
      <c r="D511" t="s">
        <v>9</v>
      </c>
      <c r="E511">
        <v>156</v>
      </c>
      <c r="F511">
        <v>159500</v>
      </c>
      <c r="G511">
        <f t="shared" si="9"/>
        <v>1.173667711598746E-2</v>
      </c>
    </row>
    <row r="512" spans="1:7" x14ac:dyDescent="0.35">
      <c r="A512" t="s">
        <v>24</v>
      </c>
      <c r="B512" t="s">
        <v>18</v>
      </c>
      <c r="C512" t="s">
        <v>36</v>
      </c>
      <c r="D512" t="s">
        <v>10</v>
      </c>
      <c r="E512">
        <v>302</v>
      </c>
      <c r="F512">
        <v>98000</v>
      </c>
      <c r="G512">
        <f t="shared" si="9"/>
        <v>3.6979591836734695E-2</v>
      </c>
    </row>
    <row r="513" spans="1:7" x14ac:dyDescent="0.35">
      <c r="A513" t="s">
        <v>24</v>
      </c>
      <c r="B513" t="s">
        <v>18</v>
      </c>
      <c r="C513" t="s">
        <v>36</v>
      </c>
      <c r="D513" t="s">
        <v>11</v>
      </c>
      <c r="E513">
        <v>430</v>
      </c>
      <c r="F513">
        <v>40800</v>
      </c>
      <c r="G513">
        <f t="shared" si="9"/>
        <v>0.12647058823529411</v>
      </c>
    </row>
    <row r="514" spans="1:7" x14ac:dyDescent="0.35">
      <c r="A514" t="s">
        <v>24</v>
      </c>
      <c r="B514" t="s">
        <v>19</v>
      </c>
      <c r="C514" t="s">
        <v>34</v>
      </c>
      <c r="D514" t="s">
        <v>7</v>
      </c>
      <c r="E514">
        <v>25</v>
      </c>
      <c r="F514">
        <v>988000</v>
      </c>
      <c r="G514">
        <f t="shared" si="9"/>
        <v>3.0364372469635624E-4</v>
      </c>
    </row>
    <row r="515" spans="1:7" x14ac:dyDescent="0.35">
      <c r="A515" t="s">
        <v>24</v>
      </c>
      <c r="B515" t="s">
        <v>19</v>
      </c>
      <c r="C515" t="s">
        <v>34</v>
      </c>
      <c r="D515" t="s">
        <v>8</v>
      </c>
      <c r="E515">
        <v>464</v>
      </c>
      <c r="F515">
        <v>3055700</v>
      </c>
      <c r="G515">
        <f t="shared" si="9"/>
        <v>1.8221684065844158E-3</v>
      </c>
    </row>
    <row r="516" spans="1:7" x14ac:dyDescent="0.35">
      <c r="A516" t="s">
        <v>24</v>
      </c>
      <c r="B516" t="s">
        <v>19</v>
      </c>
      <c r="C516" t="s">
        <v>34</v>
      </c>
      <c r="D516" t="s">
        <v>9</v>
      </c>
      <c r="E516">
        <v>377</v>
      </c>
      <c r="F516">
        <v>314700</v>
      </c>
      <c r="G516">
        <f t="shared" si="9"/>
        <v>1.4375595805529075E-2</v>
      </c>
    </row>
    <row r="517" spans="1:7" x14ac:dyDescent="0.35">
      <c r="A517" t="s">
        <v>24</v>
      </c>
      <c r="B517" t="s">
        <v>19</v>
      </c>
      <c r="C517" t="s">
        <v>34</v>
      </c>
      <c r="D517" t="s">
        <v>10</v>
      </c>
      <c r="E517">
        <v>631</v>
      </c>
      <c r="F517">
        <v>175400</v>
      </c>
      <c r="G517">
        <f t="shared" si="9"/>
        <v>4.3169897377423036E-2</v>
      </c>
    </row>
    <row r="518" spans="1:7" x14ac:dyDescent="0.35">
      <c r="A518" t="s">
        <v>24</v>
      </c>
      <c r="B518" t="s">
        <v>19</v>
      </c>
      <c r="C518" t="s">
        <v>34</v>
      </c>
      <c r="D518" t="s">
        <v>11</v>
      </c>
      <c r="E518">
        <v>716</v>
      </c>
      <c r="F518">
        <v>59800</v>
      </c>
      <c r="G518">
        <f t="shared" si="9"/>
        <v>0.14367892976588628</v>
      </c>
    </row>
    <row r="519" spans="1:7" x14ac:dyDescent="0.35">
      <c r="A519" t="s">
        <v>24</v>
      </c>
      <c r="B519" t="s">
        <v>19</v>
      </c>
      <c r="C519" t="s">
        <v>34</v>
      </c>
      <c r="D519" t="s">
        <v>39</v>
      </c>
      <c r="E519">
        <f>SUM(E514:E518)</f>
        <v>2213</v>
      </c>
      <c r="F519">
        <f>SUM(F514:F518)</f>
        <v>4593600</v>
      </c>
      <c r="G519">
        <f t="shared" si="9"/>
        <v>5.7810867293625907E-3</v>
      </c>
    </row>
    <row r="520" spans="1:7" x14ac:dyDescent="0.35">
      <c r="A520" t="s">
        <v>24</v>
      </c>
      <c r="B520" t="s">
        <v>19</v>
      </c>
      <c r="C520" t="s">
        <v>35</v>
      </c>
      <c r="D520" t="s">
        <v>7</v>
      </c>
      <c r="E520">
        <v>12</v>
      </c>
      <c r="F520">
        <v>505400.00000000006</v>
      </c>
      <c r="G520">
        <f t="shared" si="9"/>
        <v>2.8492283339928768E-4</v>
      </c>
    </row>
    <row r="521" spans="1:7" x14ac:dyDescent="0.35">
      <c r="A521" t="s">
        <v>24</v>
      </c>
      <c r="B521" t="s">
        <v>19</v>
      </c>
      <c r="C521" t="s">
        <v>35</v>
      </c>
      <c r="D521" t="s">
        <v>8</v>
      </c>
      <c r="E521">
        <v>282</v>
      </c>
      <c r="F521">
        <v>1517999.9999999998</v>
      </c>
      <c r="G521">
        <f t="shared" si="9"/>
        <v>2.2292490118577075E-3</v>
      </c>
    </row>
    <row r="522" spans="1:7" x14ac:dyDescent="0.35">
      <c r="A522" t="s">
        <v>24</v>
      </c>
      <c r="B522" t="s">
        <v>19</v>
      </c>
      <c r="C522" t="s">
        <v>35</v>
      </c>
      <c r="D522" t="s">
        <v>9</v>
      </c>
      <c r="E522">
        <v>226</v>
      </c>
      <c r="F522">
        <v>155200</v>
      </c>
      <c r="G522">
        <f t="shared" si="9"/>
        <v>1.7474226804123711E-2</v>
      </c>
    </row>
    <row r="523" spans="1:7" x14ac:dyDescent="0.35">
      <c r="A523" t="s">
        <v>24</v>
      </c>
      <c r="B523" t="s">
        <v>19</v>
      </c>
      <c r="C523" t="s">
        <v>35</v>
      </c>
      <c r="D523" t="s">
        <v>10</v>
      </c>
      <c r="E523">
        <v>342</v>
      </c>
      <c r="F523">
        <v>77400</v>
      </c>
      <c r="G523">
        <f t="shared" si="9"/>
        <v>5.3023255813953493E-2</v>
      </c>
    </row>
    <row r="524" spans="1:7" x14ac:dyDescent="0.35">
      <c r="A524" t="s">
        <v>24</v>
      </c>
      <c r="B524" t="s">
        <v>19</v>
      </c>
      <c r="C524" t="s">
        <v>35</v>
      </c>
      <c r="D524" t="s">
        <v>11</v>
      </c>
      <c r="E524">
        <v>272</v>
      </c>
      <c r="F524">
        <v>19000</v>
      </c>
      <c r="G524">
        <f t="shared" si="9"/>
        <v>0.17178947368421052</v>
      </c>
    </row>
    <row r="525" spans="1:7" x14ac:dyDescent="0.35">
      <c r="A525" t="s">
        <v>24</v>
      </c>
      <c r="B525" t="s">
        <v>19</v>
      </c>
      <c r="C525" t="s">
        <v>36</v>
      </c>
      <c r="D525" t="s">
        <v>7</v>
      </c>
      <c r="E525">
        <v>13</v>
      </c>
      <c r="F525">
        <v>482700</v>
      </c>
      <c r="G525">
        <f t="shared" si="9"/>
        <v>3.2318210068365443E-4</v>
      </c>
    </row>
    <row r="526" spans="1:7" x14ac:dyDescent="0.35">
      <c r="A526" t="s">
        <v>24</v>
      </c>
      <c r="B526" t="s">
        <v>19</v>
      </c>
      <c r="C526" t="s">
        <v>36</v>
      </c>
      <c r="D526" t="s">
        <v>8</v>
      </c>
      <c r="E526">
        <v>182</v>
      </c>
      <c r="F526">
        <v>1537800.0000000002</v>
      </c>
      <c r="G526">
        <f t="shared" si="9"/>
        <v>1.4202106905969567E-3</v>
      </c>
    </row>
    <row r="527" spans="1:7" x14ac:dyDescent="0.35">
      <c r="A527" t="s">
        <v>24</v>
      </c>
      <c r="B527" t="s">
        <v>19</v>
      </c>
      <c r="C527" t="s">
        <v>36</v>
      </c>
      <c r="D527" t="s">
        <v>9</v>
      </c>
      <c r="E527">
        <v>151</v>
      </c>
      <c r="F527">
        <v>159500</v>
      </c>
      <c r="G527">
        <f t="shared" si="9"/>
        <v>1.136050156739812E-2</v>
      </c>
    </row>
    <row r="528" spans="1:7" x14ac:dyDescent="0.35">
      <c r="A528" t="s">
        <v>24</v>
      </c>
      <c r="B528" t="s">
        <v>19</v>
      </c>
      <c r="C528" t="s">
        <v>36</v>
      </c>
      <c r="D528" t="s">
        <v>10</v>
      </c>
      <c r="E528">
        <v>289</v>
      </c>
      <c r="F528">
        <v>98000</v>
      </c>
      <c r="G528">
        <f t="shared" si="9"/>
        <v>3.5387755102040813E-2</v>
      </c>
    </row>
    <row r="529" spans="1:7" x14ac:dyDescent="0.35">
      <c r="A529" t="s">
        <v>24</v>
      </c>
      <c r="B529" t="s">
        <v>19</v>
      </c>
      <c r="C529" t="s">
        <v>36</v>
      </c>
      <c r="D529" t="s">
        <v>11</v>
      </c>
      <c r="E529">
        <v>444</v>
      </c>
      <c r="F529">
        <v>40800</v>
      </c>
      <c r="G529">
        <f t="shared" si="9"/>
        <v>0.13058823529411764</v>
      </c>
    </row>
    <row r="530" spans="1:7" x14ac:dyDescent="0.35">
      <c r="A530" t="s">
        <v>24</v>
      </c>
      <c r="B530" t="s">
        <v>20</v>
      </c>
      <c r="C530" t="s">
        <v>34</v>
      </c>
      <c r="D530" t="s">
        <v>7</v>
      </c>
      <c r="E530">
        <v>30</v>
      </c>
      <c r="F530">
        <v>988000</v>
      </c>
      <c r="G530">
        <f t="shared" si="9"/>
        <v>3.6437246963562755E-4</v>
      </c>
    </row>
    <row r="531" spans="1:7" x14ac:dyDescent="0.35">
      <c r="A531" t="s">
        <v>24</v>
      </c>
      <c r="B531" t="s">
        <v>20</v>
      </c>
      <c r="C531" t="s">
        <v>34</v>
      </c>
      <c r="D531" t="s">
        <v>8</v>
      </c>
      <c r="E531">
        <v>510</v>
      </c>
      <c r="F531">
        <v>3055700</v>
      </c>
      <c r="G531">
        <f t="shared" si="9"/>
        <v>2.0028144124095951E-3</v>
      </c>
    </row>
    <row r="532" spans="1:7" x14ac:dyDescent="0.35">
      <c r="A532" t="s">
        <v>24</v>
      </c>
      <c r="B532" t="s">
        <v>20</v>
      </c>
      <c r="C532" t="s">
        <v>34</v>
      </c>
      <c r="D532" t="s">
        <v>9</v>
      </c>
      <c r="E532">
        <v>421</v>
      </c>
      <c r="F532">
        <v>314700</v>
      </c>
      <c r="G532">
        <f t="shared" si="9"/>
        <v>1.6053384175405146E-2</v>
      </c>
    </row>
    <row r="533" spans="1:7" x14ac:dyDescent="0.35">
      <c r="A533" t="s">
        <v>24</v>
      </c>
      <c r="B533" t="s">
        <v>20</v>
      </c>
      <c r="C533" t="s">
        <v>34</v>
      </c>
      <c r="D533" t="s">
        <v>10</v>
      </c>
      <c r="E533">
        <v>714</v>
      </c>
      <c r="F533">
        <v>175400</v>
      </c>
      <c r="G533">
        <f t="shared" si="9"/>
        <v>4.8848346636259976E-2</v>
      </c>
    </row>
    <row r="534" spans="1:7" x14ac:dyDescent="0.35">
      <c r="A534" t="s">
        <v>24</v>
      </c>
      <c r="B534" t="s">
        <v>20</v>
      </c>
      <c r="C534" t="s">
        <v>34</v>
      </c>
      <c r="D534" t="s">
        <v>11</v>
      </c>
      <c r="E534">
        <v>835</v>
      </c>
      <c r="F534">
        <v>59800</v>
      </c>
      <c r="G534">
        <f t="shared" si="9"/>
        <v>0.16755852842809366</v>
      </c>
    </row>
    <row r="535" spans="1:7" x14ac:dyDescent="0.35">
      <c r="A535" t="s">
        <v>24</v>
      </c>
      <c r="B535" t="s">
        <v>20</v>
      </c>
      <c r="C535" t="s">
        <v>34</v>
      </c>
      <c r="D535" t="s">
        <v>39</v>
      </c>
      <c r="E535">
        <f>SUM(E530:E534)</f>
        <v>2510</v>
      </c>
      <c r="F535">
        <f>SUM(F530:F534)</f>
        <v>4593600</v>
      </c>
      <c r="G535">
        <f t="shared" si="9"/>
        <v>6.5569487983281084E-3</v>
      </c>
    </row>
    <row r="536" spans="1:7" x14ac:dyDescent="0.35">
      <c r="A536" t="s">
        <v>24</v>
      </c>
      <c r="B536" t="s">
        <v>20</v>
      </c>
      <c r="C536" t="s">
        <v>35</v>
      </c>
      <c r="D536" t="s">
        <v>7</v>
      </c>
      <c r="E536">
        <v>13</v>
      </c>
      <c r="F536">
        <v>505400.00000000006</v>
      </c>
      <c r="G536">
        <f t="shared" si="9"/>
        <v>3.0866640284922829E-4</v>
      </c>
    </row>
    <row r="537" spans="1:7" x14ac:dyDescent="0.35">
      <c r="A537" t="s">
        <v>24</v>
      </c>
      <c r="B537" t="s">
        <v>20</v>
      </c>
      <c r="C537" t="s">
        <v>35</v>
      </c>
      <c r="D537" t="s">
        <v>8</v>
      </c>
      <c r="E537">
        <v>327</v>
      </c>
      <c r="F537">
        <v>1517999.9999999998</v>
      </c>
      <c r="G537">
        <f t="shared" si="9"/>
        <v>2.5849802371541502E-3</v>
      </c>
    </row>
    <row r="538" spans="1:7" x14ac:dyDescent="0.35">
      <c r="A538" t="s">
        <v>24</v>
      </c>
      <c r="B538" t="s">
        <v>20</v>
      </c>
      <c r="C538" t="s">
        <v>35</v>
      </c>
      <c r="D538" t="s">
        <v>9</v>
      </c>
      <c r="E538">
        <v>250</v>
      </c>
      <c r="F538">
        <v>155200</v>
      </c>
      <c r="G538">
        <f t="shared" si="9"/>
        <v>1.9329896907216496E-2</v>
      </c>
    </row>
    <row r="539" spans="1:7" x14ac:dyDescent="0.35">
      <c r="A539" t="s">
        <v>24</v>
      </c>
      <c r="B539" t="s">
        <v>20</v>
      </c>
      <c r="C539" t="s">
        <v>35</v>
      </c>
      <c r="D539" t="s">
        <v>10</v>
      </c>
      <c r="E539">
        <v>383</v>
      </c>
      <c r="F539">
        <v>77400</v>
      </c>
      <c r="G539">
        <f t="shared" si="9"/>
        <v>5.9379844961240311E-2</v>
      </c>
    </row>
    <row r="540" spans="1:7" x14ac:dyDescent="0.35">
      <c r="A540" t="s">
        <v>24</v>
      </c>
      <c r="B540" t="s">
        <v>20</v>
      </c>
      <c r="C540" t="s">
        <v>35</v>
      </c>
      <c r="D540" t="s">
        <v>11</v>
      </c>
      <c r="E540">
        <v>294</v>
      </c>
      <c r="F540">
        <v>19000</v>
      </c>
      <c r="G540">
        <f t="shared" si="9"/>
        <v>0.18568421052631578</v>
      </c>
    </row>
    <row r="541" spans="1:7" x14ac:dyDescent="0.35">
      <c r="A541" t="s">
        <v>24</v>
      </c>
      <c r="B541" t="s">
        <v>20</v>
      </c>
      <c r="C541" t="s">
        <v>36</v>
      </c>
      <c r="D541" t="s">
        <v>7</v>
      </c>
      <c r="E541">
        <v>17</v>
      </c>
      <c r="F541">
        <v>482700</v>
      </c>
      <c r="G541">
        <f t="shared" si="9"/>
        <v>4.2262274704785581E-4</v>
      </c>
    </row>
    <row r="542" spans="1:7" x14ac:dyDescent="0.35">
      <c r="A542" t="s">
        <v>24</v>
      </c>
      <c r="B542" t="s">
        <v>20</v>
      </c>
      <c r="C542" t="s">
        <v>36</v>
      </c>
      <c r="D542" t="s">
        <v>8</v>
      </c>
      <c r="E542">
        <v>183</v>
      </c>
      <c r="F542">
        <v>1537800.0000000002</v>
      </c>
      <c r="G542">
        <f t="shared" si="9"/>
        <v>1.4280140460397968E-3</v>
      </c>
    </row>
    <row r="543" spans="1:7" x14ac:dyDescent="0.35">
      <c r="A543" t="s">
        <v>24</v>
      </c>
      <c r="B543" t="s">
        <v>20</v>
      </c>
      <c r="C543" t="s">
        <v>36</v>
      </c>
      <c r="D543" t="s">
        <v>9</v>
      </c>
      <c r="E543">
        <v>171</v>
      </c>
      <c r="F543">
        <v>159500</v>
      </c>
      <c r="G543">
        <f t="shared" si="9"/>
        <v>1.2865203761755487E-2</v>
      </c>
    </row>
    <row r="544" spans="1:7" x14ac:dyDescent="0.35">
      <c r="A544" t="s">
        <v>24</v>
      </c>
      <c r="B544" t="s">
        <v>20</v>
      </c>
      <c r="C544" t="s">
        <v>36</v>
      </c>
      <c r="D544" t="s">
        <v>10</v>
      </c>
      <c r="E544">
        <v>331</v>
      </c>
      <c r="F544">
        <v>98000</v>
      </c>
      <c r="G544">
        <f t="shared" si="9"/>
        <v>4.0530612244897957E-2</v>
      </c>
    </row>
    <row r="545" spans="1:7" x14ac:dyDescent="0.35">
      <c r="A545" t="s">
        <v>24</v>
      </c>
      <c r="B545" t="s">
        <v>20</v>
      </c>
      <c r="C545" t="s">
        <v>36</v>
      </c>
      <c r="D545" t="s">
        <v>11</v>
      </c>
      <c r="E545">
        <v>541</v>
      </c>
      <c r="F545">
        <v>40800</v>
      </c>
      <c r="G545">
        <f t="shared" si="9"/>
        <v>0.15911764705882353</v>
      </c>
    </row>
    <row r="546" spans="1:7" x14ac:dyDescent="0.35">
      <c r="A546" t="s">
        <v>24</v>
      </c>
      <c r="B546" t="s">
        <v>21</v>
      </c>
      <c r="C546" t="s">
        <v>34</v>
      </c>
      <c r="D546" t="s">
        <v>7</v>
      </c>
      <c r="E546">
        <v>28</v>
      </c>
      <c r="F546">
        <v>988000</v>
      </c>
      <c r="G546">
        <f t="shared" si="9"/>
        <v>3.4008097165991901E-4</v>
      </c>
    </row>
    <row r="547" spans="1:7" x14ac:dyDescent="0.35">
      <c r="A547" t="s">
        <v>24</v>
      </c>
      <c r="B547" t="s">
        <v>21</v>
      </c>
      <c r="C547" t="s">
        <v>34</v>
      </c>
      <c r="D547" t="s">
        <v>8</v>
      </c>
      <c r="E547">
        <v>463</v>
      </c>
      <c r="F547">
        <v>3055700</v>
      </c>
      <c r="G547">
        <f t="shared" si="9"/>
        <v>1.81824131950126E-3</v>
      </c>
    </row>
    <row r="548" spans="1:7" x14ac:dyDescent="0.35">
      <c r="A548" t="s">
        <v>24</v>
      </c>
      <c r="B548" t="s">
        <v>21</v>
      </c>
      <c r="C548" t="s">
        <v>34</v>
      </c>
      <c r="D548" t="s">
        <v>9</v>
      </c>
      <c r="E548">
        <v>421</v>
      </c>
      <c r="F548">
        <v>314700</v>
      </c>
      <c r="G548">
        <f t="shared" si="9"/>
        <v>1.6053384175405146E-2</v>
      </c>
    </row>
    <row r="549" spans="1:7" x14ac:dyDescent="0.35">
      <c r="A549" t="s">
        <v>24</v>
      </c>
      <c r="B549" t="s">
        <v>21</v>
      </c>
      <c r="C549" t="s">
        <v>34</v>
      </c>
      <c r="D549" t="s">
        <v>10</v>
      </c>
      <c r="E549">
        <v>732</v>
      </c>
      <c r="F549">
        <v>175400</v>
      </c>
      <c r="G549">
        <f t="shared" ref="G549:G617" si="10">(E549/F549)*12</f>
        <v>5.0079817559863168E-2</v>
      </c>
    </row>
    <row r="550" spans="1:7" x14ac:dyDescent="0.35">
      <c r="A550" t="s">
        <v>24</v>
      </c>
      <c r="B550" t="s">
        <v>21</v>
      </c>
      <c r="C550" t="s">
        <v>34</v>
      </c>
      <c r="D550" t="s">
        <v>11</v>
      </c>
      <c r="E550">
        <v>814</v>
      </c>
      <c r="F550">
        <v>59800</v>
      </c>
      <c r="G550">
        <f t="shared" si="10"/>
        <v>0.16334448160535117</v>
      </c>
    </row>
    <row r="551" spans="1:7" x14ac:dyDescent="0.35">
      <c r="A551" t="s">
        <v>24</v>
      </c>
      <c r="B551" t="s">
        <v>21</v>
      </c>
      <c r="C551" t="s">
        <v>34</v>
      </c>
      <c r="D551" t="s">
        <v>39</v>
      </c>
      <c r="E551">
        <f>SUM(E546:E550)</f>
        <v>2458</v>
      </c>
      <c r="F551">
        <f>SUM(F546:F550)</f>
        <v>4593600</v>
      </c>
      <c r="G551">
        <f t="shared" si="10"/>
        <v>6.4211076280041805E-3</v>
      </c>
    </row>
    <row r="552" spans="1:7" x14ac:dyDescent="0.35">
      <c r="A552" t="s">
        <v>24</v>
      </c>
      <c r="B552" t="s">
        <v>21</v>
      </c>
      <c r="C552" t="s">
        <v>35</v>
      </c>
      <c r="D552" t="s">
        <v>7</v>
      </c>
      <c r="E552">
        <v>17</v>
      </c>
      <c r="F552">
        <v>505400.00000000006</v>
      </c>
      <c r="G552">
        <f t="shared" si="10"/>
        <v>4.0364068064899081E-4</v>
      </c>
    </row>
    <row r="553" spans="1:7" x14ac:dyDescent="0.35">
      <c r="A553" t="s">
        <v>24</v>
      </c>
      <c r="B553" t="s">
        <v>21</v>
      </c>
      <c r="C553" t="s">
        <v>35</v>
      </c>
      <c r="D553" t="s">
        <v>8</v>
      </c>
      <c r="E553">
        <v>286</v>
      </c>
      <c r="F553">
        <v>1517999.9999999998</v>
      </c>
      <c r="G553">
        <f t="shared" si="10"/>
        <v>2.2608695652173915E-3</v>
      </c>
    </row>
    <row r="554" spans="1:7" x14ac:dyDescent="0.35">
      <c r="A554" t="s">
        <v>24</v>
      </c>
      <c r="B554" t="s">
        <v>21</v>
      </c>
      <c r="C554" t="s">
        <v>35</v>
      </c>
      <c r="D554" t="s">
        <v>9</v>
      </c>
      <c r="E554">
        <v>259</v>
      </c>
      <c r="F554">
        <v>155200</v>
      </c>
      <c r="G554">
        <f t="shared" si="10"/>
        <v>2.0025773195876291E-2</v>
      </c>
    </row>
    <row r="555" spans="1:7" x14ac:dyDescent="0.35">
      <c r="A555" t="s">
        <v>24</v>
      </c>
      <c r="B555" t="s">
        <v>21</v>
      </c>
      <c r="C555" t="s">
        <v>35</v>
      </c>
      <c r="D555" t="s">
        <v>10</v>
      </c>
      <c r="E555">
        <v>372</v>
      </c>
      <c r="F555">
        <v>77400</v>
      </c>
      <c r="G555">
        <f t="shared" si="10"/>
        <v>5.7674418604651168E-2</v>
      </c>
    </row>
    <row r="556" spans="1:7" x14ac:dyDescent="0.35">
      <c r="A556" t="s">
        <v>24</v>
      </c>
      <c r="B556" t="s">
        <v>21</v>
      </c>
      <c r="C556" t="s">
        <v>35</v>
      </c>
      <c r="D556" t="s">
        <v>11</v>
      </c>
      <c r="E556">
        <v>307</v>
      </c>
      <c r="F556">
        <v>19000</v>
      </c>
      <c r="G556">
        <f t="shared" si="10"/>
        <v>0.19389473684210523</v>
      </c>
    </row>
    <row r="557" spans="1:7" x14ac:dyDescent="0.35">
      <c r="A557" t="s">
        <v>24</v>
      </c>
      <c r="B557" t="s">
        <v>21</v>
      </c>
      <c r="C557" t="s">
        <v>36</v>
      </c>
      <c r="D557" t="s">
        <v>7</v>
      </c>
      <c r="E557">
        <v>11</v>
      </c>
      <c r="F557">
        <v>482700</v>
      </c>
      <c r="G557">
        <f t="shared" si="10"/>
        <v>2.7346177750155372E-4</v>
      </c>
    </row>
    <row r="558" spans="1:7" x14ac:dyDescent="0.35">
      <c r="A558" t="s">
        <v>24</v>
      </c>
      <c r="B558" t="s">
        <v>21</v>
      </c>
      <c r="C558" t="s">
        <v>36</v>
      </c>
      <c r="D558" t="s">
        <v>8</v>
      </c>
      <c r="E558">
        <v>177</v>
      </c>
      <c r="F558">
        <v>1537800.0000000002</v>
      </c>
      <c r="G558">
        <f t="shared" si="10"/>
        <v>1.3811939133827544E-3</v>
      </c>
    </row>
    <row r="559" spans="1:7" x14ac:dyDescent="0.35">
      <c r="A559" t="s">
        <v>24</v>
      </c>
      <c r="B559" t="s">
        <v>21</v>
      </c>
      <c r="C559" t="s">
        <v>36</v>
      </c>
      <c r="D559" t="s">
        <v>9</v>
      </c>
      <c r="E559">
        <v>162</v>
      </c>
      <c r="F559">
        <v>159500</v>
      </c>
      <c r="G559">
        <f t="shared" si="10"/>
        <v>1.218808777429467E-2</v>
      </c>
    </row>
    <row r="560" spans="1:7" x14ac:dyDescent="0.35">
      <c r="A560" t="s">
        <v>24</v>
      </c>
      <c r="B560" t="s">
        <v>21</v>
      </c>
      <c r="C560" t="s">
        <v>36</v>
      </c>
      <c r="D560" t="s">
        <v>10</v>
      </c>
      <c r="E560">
        <v>360</v>
      </c>
      <c r="F560">
        <v>98000</v>
      </c>
      <c r="G560">
        <f t="shared" si="10"/>
        <v>4.4081632653061226E-2</v>
      </c>
    </row>
    <row r="561" spans="1:7" x14ac:dyDescent="0.35">
      <c r="A561" t="s">
        <v>24</v>
      </c>
      <c r="B561" t="s">
        <v>21</v>
      </c>
      <c r="C561" t="s">
        <v>36</v>
      </c>
      <c r="D561" t="s">
        <v>11</v>
      </c>
      <c r="E561">
        <v>507</v>
      </c>
      <c r="F561">
        <v>40800</v>
      </c>
      <c r="G561">
        <f t="shared" si="10"/>
        <v>0.14911764705882352</v>
      </c>
    </row>
    <row r="562" spans="1:7" x14ac:dyDescent="0.35">
      <c r="A562" t="s">
        <v>24</v>
      </c>
      <c r="B562" t="s">
        <v>22</v>
      </c>
      <c r="C562" t="s">
        <v>34</v>
      </c>
      <c r="D562" t="s">
        <v>7</v>
      </c>
      <c r="E562">
        <v>28</v>
      </c>
      <c r="F562">
        <v>988000</v>
      </c>
      <c r="G562">
        <f t="shared" si="10"/>
        <v>3.4008097165991901E-4</v>
      </c>
    </row>
    <row r="563" spans="1:7" x14ac:dyDescent="0.35">
      <c r="A563" t="s">
        <v>24</v>
      </c>
      <c r="B563" t="s">
        <v>22</v>
      </c>
      <c r="C563" t="s">
        <v>34</v>
      </c>
      <c r="D563" t="s">
        <v>8</v>
      </c>
      <c r="E563">
        <v>583</v>
      </c>
      <c r="F563">
        <v>3055700</v>
      </c>
      <c r="G563">
        <f t="shared" si="10"/>
        <v>2.2894917694799882E-3</v>
      </c>
    </row>
    <row r="564" spans="1:7" x14ac:dyDescent="0.35">
      <c r="A564" t="s">
        <v>24</v>
      </c>
      <c r="B564" t="s">
        <v>22</v>
      </c>
      <c r="C564" t="s">
        <v>34</v>
      </c>
      <c r="D564" t="s">
        <v>9</v>
      </c>
      <c r="E564">
        <v>461</v>
      </c>
      <c r="F564">
        <v>314700</v>
      </c>
      <c r="G564">
        <f t="shared" si="10"/>
        <v>1.7578646329837938E-2</v>
      </c>
    </row>
    <row r="565" spans="1:7" x14ac:dyDescent="0.35">
      <c r="A565" t="s">
        <v>24</v>
      </c>
      <c r="B565" t="s">
        <v>22</v>
      </c>
      <c r="C565" t="s">
        <v>34</v>
      </c>
      <c r="D565" t="s">
        <v>10</v>
      </c>
      <c r="E565">
        <v>857</v>
      </c>
      <c r="F565">
        <v>175400</v>
      </c>
      <c r="G565">
        <f t="shared" si="10"/>
        <v>5.8631698973774224E-2</v>
      </c>
    </row>
    <row r="566" spans="1:7" x14ac:dyDescent="0.35">
      <c r="A566" t="s">
        <v>24</v>
      </c>
      <c r="B566" t="s">
        <v>22</v>
      </c>
      <c r="C566" t="s">
        <v>34</v>
      </c>
      <c r="D566" t="s">
        <v>11</v>
      </c>
      <c r="E566">
        <v>934</v>
      </c>
      <c r="F566">
        <v>59800</v>
      </c>
      <c r="G566">
        <f t="shared" si="10"/>
        <v>0.18742474916387958</v>
      </c>
    </row>
    <row r="567" spans="1:7" x14ac:dyDescent="0.35">
      <c r="A567" t="s">
        <v>24</v>
      </c>
      <c r="B567" t="s">
        <v>22</v>
      </c>
      <c r="C567" t="s">
        <v>34</v>
      </c>
      <c r="D567" t="s">
        <v>39</v>
      </c>
      <c r="E567">
        <f>SUM(E562:E566)</f>
        <v>2863</v>
      </c>
      <c r="F567">
        <f>SUM(F562:F566)</f>
        <v>4593600</v>
      </c>
      <c r="G567">
        <f t="shared" si="10"/>
        <v>7.4791013584117032E-3</v>
      </c>
    </row>
    <row r="568" spans="1:7" x14ac:dyDescent="0.35">
      <c r="A568" t="s">
        <v>24</v>
      </c>
      <c r="B568" t="s">
        <v>22</v>
      </c>
      <c r="C568" t="s">
        <v>35</v>
      </c>
      <c r="D568" t="s">
        <v>7</v>
      </c>
      <c r="E568">
        <v>18</v>
      </c>
      <c r="F568">
        <v>505400.00000000006</v>
      </c>
      <c r="G568">
        <f t="shared" si="10"/>
        <v>4.2738425009893153E-4</v>
      </c>
    </row>
    <row r="569" spans="1:7" x14ac:dyDescent="0.35">
      <c r="A569" t="s">
        <v>24</v>
      </c>
      <c r="B569" t="s">
        <v>22</v>
      </c>
      <c r="C569" t="s">
        <v>35</v>
      </c>
      <c r="D569" t="s">
        <v>8</v>
      </c>
      <c r="E569">
        <v>356</v>
      </c>
      <c r="F569">
        <v>1517999.9999999998</v>
      </c>
      <c r="G569">
        <f t="shared" si="10"/>
        <v>2.8142292490118581E-3</v>
      </c>
    </row>
    <row r="570" spans="1:7" x14ac:dyDescent="0.35">
      <c r="A570" t="s">
        <v>24</v>
      </c>
      <c r="B570" t="s">
        <v>22</v>
      </c>
      <c r="C570" t="s">
        <v>35</v>
      </c>
      <c r="D570" t="s">
        <v>9</v>
      </c>
      <c r="E570">
        <v>281</v>
      </c>
      <c r="F570">
        <v>155200</v>
      </c>
      <c r="G570">
        <f t="shared" si="10"/>
        <v>2.1726804123711339E-2</v>
      </c>
    </row>
    <row r="571" spans="1:7" x14ac:dyDescent="0.35">
      <c r="A571" t="s">
        <v>24</v>
      </c>
      <c r="B571" t="s">
        <v>22</v>
      </c>
      <c r="C571" t="s">
        <v>35</v>
      </c>
      <c r="D571" t="s">
        <v>10</v>
      </c>
      <c r="E571">
        <v>479</v>
      </c>
      <c r="F571">
        <v>77400</v>
      </c>
      <c r="G571">
        <f t="shared" si="10"/>
        <v>7.4263565891472871E-2</v>
      </c>
    </row>
    <row r="572" spans="1:7" x14ac:dyDescent="0.35">
      <c r="A572" t="s">
        <v>24</v>
      </c>
      <c r="B572" t="s">
        <v>22</v>
      </c>
      <c r="C572" t="s">
        <v>35</v>
      </c>
      <c r="D572" t="s">
        <v>11</v>
      </c>
      <c r="E572">
        <v>329</v>
      </c>
      <c r="F572">
        <v>19000</v>
      </c>
      <c r="G572">
        <f t="shared" si="10"/>
        <v>0.20778947368421052</v>
      </c>
    </row>
    <row r="573" spans="1:7" x14ac:dyDescent="0.35">
      <c r="A573" t="s">
        <v>24</v>
      </c>
      <c r="B573" t="s">
        <v>22</v>
      </c>
      <c r="C573" t="s">
        <v>36</v>
      </c>
      <c r="D573" t="s">
        <v>7</v>
      </c>
      <c r="E573">
        <v>10</v>
      </c>
      <c r="F573">
        <v>482700</v>
      </c>
      <c r="G573">
        <f t="shared" si="10"/>
        <v>2.4860161591050341E-4</v>
      </c>
    </row>
    <row r="574" spans="1:7" x14ac:dyDescent="0.35">
      <c r="A574" t="s">
        <v>24</v>
      </c>
      <c r="B574" t="s">
        <v>22</v>
      </c>
      <c r="C574" t="s">
        <v>36</v>
      </c>
      <c r="D574" t="s">
        <v>8</v>
      </c>
      <c r="E574">
        <v>227</v>
      </c>
      <c r="F574">
        <v>1537800.0000000002</v>
      </c>
      <c r="G574">
        <f t="shared" si="10"/>
        <v>1.7713616855247753E-3</v>
      </c>
    </row>
    <row r="575" spans="1:7" x14ac:dyDescent="0.35">
      <c r="A575" t="s">
        <v>24</v>
      </c>
      <c r="B575" t="s">
        <v>22</v>
      </c>
      <c r="C575" t="s">
        <v>36</v>
      </c>
      <c r="D575" t="s">
        <v>9</v>
      </c>
      <c r="E575">
        <v>180</v>
      </c>
      <c r="F575">
        <v>159500</v>
      </c>
      <c r="G575">
        <f t="shared" si="10"/>
        <v>1.3542319749216301E-2</v>
      </c>
    </row>
    <row r="576" spans="1:7" x14ac:dyDescent="0.35">
      <c r="A576" t="s">
        <v>24</v>
      </c>
      <c r="B576" t="s">
        <v>22</v>
      </c>
      <c r="C576" t="s">
        <v>36</v>
      </c>
      <c r="D576" t="s">
        <v>10</v>
      </c>
      <c r="E576">
        <v>378</v>
      </c>
      <c r="F576">
        <v>98000</v>
      </c>
      <c r="G576">
        <f t="shared" si="10"/>
        <v>4.6285714285714284E-2</v>
      </c>
    </row>
    <row r="577" spans="1:7" x14ac:dyDescent="0.35">
      <c r="A577" t="s">
        <v>24</v>
      </c>
      <c r="B577" t="s">
        <v>22</v>
      </c>
      <c r="C577" t="s">
        <v>36</v>
      </c>
      <c r="D577" t="s">
        <v>11</v>
      </c>
      <c r="E577">
        <v>605</v>
      </c>
      <c r="F577">
        <v>40800</v>
      </c>
      <c r="G577">
        <f t="shared" si="10"/>
        <v>0.17794117647058821</v>
      </c>
    </row>
    <row r="578" spans="1:7" x14ac:dyDescent="0.35">
      <c r="A578" t="s">
        <v>25</v>
      </c>
      <c r="B578" t="s">
        <v>6</v>
      </c>
      <c r="C578" t="s">
        <v>34</v>
      </c>
      <c r="D578" t="s">
        <v>7</v>
      </c>
      <c r="E578">
        <v>31</v>
      </c>
      <c r="F578">
        <v>993900</v>
      </c>
      <c r="G578">
        <f t="shared" si="10"/>
        <v>3.7428312707515844E-4</v>
      </c>
    </row>
    <row r="579" spans="1:7" x14ac:dyDescent="0.35">
      <c r="A579" t="s">
        <v>25</v>
      </c>
      <c r="B579" t="s">
        <v>6</v>
      </c>
      <c r="C579" t="s">
        <v>34</v>
      </c>
      <c r="D579" t="s">
        <v>8</v>
      </c>
      <c r="E579">
        <v>535</v>
      </c>
      <c r="F579">
        <v>3051499.9999999995</v>
      </c>
      <c r="G579">
        <f t="shared" si="10"/>
        <v>2.1038833360642311E-3</v>
      </c>
    </row>
    <row r="580" spans="1:7" x14ac:dyDescent="0.35">
      <c r="A580" t="s">
        <v>25</v>
      </c>
      <c r="B580" t="s">
        <v>6</v>
      </c>
      <c r="C580" t="s">
        <v>34</v>
      </c>
      <c r="D580" t="s">
        <v>9</v>
      </c>
      <c r="E580">
        <v>466</v>
      </c>
      <c r="F580">
        <v>328700</v>
      </c>
      <c r="G580">
        <f t="shared" si="10"/>
        <v>1.7012473379981744E-2</v>
      </c>
    </row>
    <row r="581" spans="1:7" x14ac:dyDescent="0.35">
      <c r="A581" t="s">
        <v>25</v>
      </c>
      <c r="B581" t="s">
        <v>6</v>
      </c>
      <c r="C581" t="s">
        <v>34</v>
      </c>
      <c r="D581" t="s">
        <v>10</v>
      </c>
      <c r="E581">
        <v>867</v>
      </c>
      <c r="F581">
        <v>179800</v>
      </c>
      <c r="G581">
        <f t="shared" si="10"/>
        <v>5.7864293659621806E-2</v>
      </c>
    </row>
    <row r="582" spans="1:7" x14ac:dyDescent="0.35">
      <c r="A582" t="s">
        <v>25</v>
      </c>
      <c r="B582" t="s">
        <v>6</v>
      </c>
      <c r="C582" t="s">
        <v>34</v>
      </c>
      <c r="D582" t="s">
        <v>11</v>
      </c>
      <c r="E582">
        <v>994</v>
      </c>
      <c r="F582">
        <v>60700</v>
      </c>
      <c r="G582">
        <f t="shared" si="10"/>
        <v>0.19650741350906092</v>
      </c>
    </row>
    <row r="583" spans="1:7" x14ac:dyDescent="0.35">
      <c r="A583" t="s">
        <v>25</v>
      </c>
      <c r="B583" t="s">
        <v>6</v>
      </c>
      <c r="C583" t="s">
        <v>34</v>
      </c>
      <c r="D583" t="s">
        <v>39</v>
      </c>
      <c r="E583">
        <f>SUM(E578:E582)</f>
        <v>2893</v>
      </c>
      <c r="F583">
        <f>SUM(F578:F582)</f>
        <v>4614600</v>
      </c>
      <c r="G583">
        <f t="shared" si="10"/>
        <v>7.5230789234169808E-3</v>
      </c>
    </row>
    <row r="584" spans="1:7" x14ac:dyDescent="0.35">
      <c r="A584" t="s">
        <v>25</v>
      </c>
      <c r="B584" t="s">
        <v>6</v>
      </c>
      <c r="C584" t="s">
        <v>35</v>
      </c>
      <c r="D584" t="s">
        <v>7</v>
      </c>
      <c r="E584">
        <v>19</v>
      </c>
      <c r="F584">
        <v>507799.99999999994</v>
      </c>
      <c r="G584">
        <f t="shared" si="10"/>
        <v>4.4899566758566366E-4</v>
      </c>
    </row>
    <row r="585" spans="1:7" x14ac:dyDescent="0.35">
      <c r="A585" t="s">
        <v>25</v>
      </c>
      <c r="B585" t="s">
        <v>6</v>
      </c>
      <c r="C585" t="s">
        <v>35</v>
      </c>
      <c r="D585" t="s">
        <v>8</v>
      </c>
      <c r="E585">
        <v>352</v>
      </c>
      <c r="F585">
        <v>1516600</v>
      </c>
      <c r="G585">
        <f t="shared" si="10"/>
        <v>2.7851773704338652E-3</v>
      </c>
    </row>
    <row r="586" spans="1:7" x14ac:dyDescent="0.35">
      <c r="A586" t="s">
        <v>25</v>
      </c>
      <c r="B586" t="s">
        <v>6</v>
      </c>
      <c r="C586" t="s">
        <v>35</v>
      </c>
      <c r="D586" t="s">
        <v>9</v>
      </c>
      <c r="E586">
        <v>285</v>
      </c>
      <c r="F586">
        <v>162300</v>
      </c>
      <c r="G586">
        <f t="shared" si="10"/>
        <v>2.1072088724584104E-2</v>
      </c>
    </row>
    <row r="587" spans="1:7" x14ac:dyDescent="0.35">
      <c r="A587" t="s">
        <v>25</v>
      </c>
      <c r="B587" t="s">
        <v>6</v>
      </c>
      <c r="C587" t="s">
        <v>35</v>
      </c>
      <c r="D587" t="s">
        <v>10</v>
      </c>
      <c r="E587">
        <v>428</v>
      </c>
      <c r="F587">
        <v>80000</v>
      </c>
      <c r="G587">
        <f t="shared" si="10"/>
        <v>6.4199999999999993E-2</v>
      </c>
    </row>
    <row r="588" spans="1:7" x14ac:dyDescent="0.35">
      <c r="A588" t="s">
        <v>25</v>
      </c>
      <c r="B588" t="s">
        <v>6</v>
      </c>
      <c r="C588" t="s">
        <v>35</v>
      </c>
      <c r="D588" t="s">
        <v>11</v>
      </c>
      <c r="E588">
        <v>334</v>
      </c>
      <c r="F588">
        <v>19300</v>
      </c>
      <c r="G588">
        <f t="shared" si="10"/>
        <v>0.20766839378238341</v>
      </c>
    </row>
    <row r="589" spans="1:7" x14ac:dyDescent="0.35">
      <c r="A589" t="s">
        <v>25</v>
      </c>
      <c r="B589" t="s">
        <v>6</v>
      </c>
      <c r="C589" t="s">
        <v>36</v>
      </c>
      <c r="D589" t="s">
        <v>7</v>
      </c>
      <c r="E589">
        <v>12</v>
      </c>
      <c r="F589">
        <v>486200</v>
      </c>
      <c r="G589">
        <f t="shared" si="10"/>
        <v>2.9617441382147265E-4</v>
      </c>
    </row>
    <row r="590" spans="1:7" x14ac:dyDescent="0.35">
      <c r="A590" t="s">
        <v>25</v>
      </c>
      <c r="B590" t="s">
        <v>6</v>
      </c>
      <c r="C590" t="s">
        <v>36</v>
      </c>
      <c r="D590" t="s">
        <v>8</v>
      </c>
      <c r="E590">
        <v>183</v>
      </c>
      <c r="F590">
        <v>1534900</v>
      </c>
      <c r="G590">
        <f t="shared" si="10"/>
        <v>1.4307120985080461E-3</v>
      </c>
    </row>
    <row r="591" spans="1:7" x14ac:dyDescent="0.35">
      <c r="A591" t="s">
        <v>25</v>
      </c>
      <c r="B591" t="s">
        <v>6</v>
      </c>
      <c r="C591" t="s">
        <v>36</v>
      </c>
      <c r="D591" t="s">
        <v>9</v>
      </c>
      <c r="E591">
        <v>181</v>
      </c>
      <c r="F591">
        <v>166399.99999999997</v>
      </c>
      <c r="G591">
        <f t="shared" si="10"/>
        <v>1.3052884615384616E-2</v>
      </c>
    </row>
    <row r="592" spans="1:7" x14ac:dyDescent="0.35">
      <c r="A592" t="s">
        <v>25</v>
      </c>
      <c r="B592" t="s">
        <v>6</v>
      </c>
      <c r="C592" t="s">
        <v>36</v>
      </c>
      <c r="D592" t="s">
        <v>10</v>
      </c>
      <c r="E592">
        <v>439</v>
      </c>
      <c r="F592">
        <v>99700</v>
      </c>
      <c r="G592">
        <f t="shared" si="10"/>
        <v>5.2838515546639916E-2</v>
      </c>
    </row>
    <row r="593" spans="1:7" x14ac:dyDescent="0.35">
      <c r="A593" t="s">
        <v>25</v>
      </c>
      <c r="B593" t="s">
        <v>6</v>
      </c>
      <c r="C593" t="s">
        <v>36</v>
      </c>
      <c r="D593" t="s">
        <v>11</v>
      </c>
      <c r="E593">
        <v>660</v>
      </c>
      <c r="F593">
        <v>41400</v>
      </c>
      <c r="G593">
        <f t="shared" si="10"/>
        <v>0.19130434782608696</v>
      </c>
    </row>
    <row r="594" spans="1:7" x14ac:dyDescent="0.35">
      <c r="A594" t="s">
        <v>25</v>
      </c>
      <c r="B594" t="s">
        <v>12</v>
      </c>
      <c r="C594" t="s">
        <v>34</v>
      </c>
      <c r="D594" t="s">
        <v>7</v>
      </c>
      <c r="E594">
        <v>20</v>
      </c>
      <c r="F594">
        <v>993900</v>
      </c>
      <c r="G594">
        <f t="shared" si="10"/>
        <v>2.4147298520977965E-4</v>
      </c>
    </row>
    <row r="595" spans="1:7" x14ac:dyDescent="0.35">
      <c r="A595" t="s">
        <v>25</v>
      </c>
      <c r="B595" t="s">
        <v>12</v>
      </c>
      <c r="C595" t="s">
        <v>34</v>
      </c>
      <c r="D595" t="s">
        <v>8</v>
      </c>
      <c r="E595">
        <v>462</v>
      </c>
      <c r="F595">
        <v>3051499.9999999995</v>
      </c>
      <c r="G595">
        <f t="shared" si="10"/>
        <v>1.8168114042274295E-3</v>
      </c>
    </row>
    <row r="596" spans="1:7" x14ac:dyDescent="0.35">
      <c r="A596" t="s">
        <v>25</v>
      </c>
      <c r="B596" t="s">
        <v>12</v>
      </c>
      <c r="C596" t="s">
        <v>34</v>
      </c>
      <c r="D596" t="s">
        <v>9</v>
      </c>
      <c r="E596">
        <v>447</v>
      </c>
      <c r="F596">
        <v>328700</v>
      </c>
      <c r="G596">
        <f t="shared" si="10"/>
        <v>1.6318831761484635E-2</v>
      </c>
    </row>
    <row r="597" spans="1:7" x14ac:dyDescent="0.35">
      <c r="A597" t="s">
        <v>25</v>
      </c>
      <c r="B597" t="s">
        <v>12</v>
      </c>
      <c r="C597" t="s">
        <v>34</v>
      </c>
      <c r="D597" t="s">
        <v>10</v>
      </c>
      <c r="E597">
        <v>702</v>
      </c>
      <c r="F597">
        <v>179800</v>
      </c>
      <c r="G597">
        <f t="shared" si="10"/>
        <v>4.6852057842046713E-2</v>
      </c>
    </row>
    <row r="598" spans="1:7" x14ac:dyDescent="0.35">
      <c r="A598" t="s">
        <v>25</v>
      </c>
      <c r="B598" t="s">
        <v>12</v>
      </c>
      <c r="C598" t="s">
        <v>34</v>
      </c>
      <c r="D598" t="s">
        <v>11</v>
      </c>
      <c r="E598">
        <v>892</v>
      </c>
      <c r="F598">
        <v>60700</v>
      </c>
      <c r="G598">
        <f t="shared" si="10"/>
        <v>0.17634266886326194</v>
      </c>
    </row>
    <row r="599" spans="1:7" x14ac:dyDescent="0.35">
      <c r="A599" t="s">
        <v>25</v>
      </c>
      <c r="B599" t="s">
        <v>12</v>
      </c>
      <c r="C599" t="s">
        <v>34</v>
      </c>
      <c r="D599" t="s">
        <v>39</v>
      </c>
      <c r="E599">
        <f>SUM(E594:E598)</f>
        <v>2523</v>
      </c>
      <c r="F599">
        <f>SUM(F594:F598)</f>
        <v>4614600</v>
      </c>
      <c r="G599">
        <f t="shared" si="10"/>
        <v>6.560915355610453E-3</v>
      </c>
    </row>
    <row r="600" spans="1:7" x14ac:dyDescent="0.35">
      <c r="A600" t="s">
        <v>25</v>
      </c>
      <c r="B600" t="s">
        <v>12</v>
      </c>
      <c r="C600" t="s">
        <v>35</v>
      </c>
      <c r="D600" t="s">
        <v>7</v>
      </c>
      <c r="E600">
        <v>12</v>
      </c>
      <c r="F600">
        <v>507799.99999999994</v>
      </c>
      <c r="G600">
        <f t="shared" si="10"/>
        <v>2.8357621110673497E-4</v>
      </c>
    </row>
    <row r="601" spans="1:7" x14ac:dyDescent="0.35">
      <c r="A601" t="s">
        <v>25</v>
      </c>
      <c r="B601" t="s">
        <v>12</v>
      </c>
      <c r="C601" t="s">
        <v>35</v>
      </c>
      <c r="D601" t="s">
        <v>8</v>
      </c>
      <c r="E601">
        <v>296</v>
      </c>
      <c r="F601">
        <v>1516600</v>
      </c>
      <c r="G601">
        <f t="shared" si="10"/>
        <v>2.3420809705921139E-3</v>
      </c>
    </row>
    <row r="602" spans="1:7" x14ac:dyDescent="0.35">
      <c r="A602" t="s">
        <v>25</v>
      </c>
      <c r="B602" t="s">
        <v>12</v>
      </c>
      <c r="C602" t="s">
        <v>35</v>
      </c>
      <c r="D602" t="s">
        <v>9</v>
      </c>
      <c r="E602">
        <v>255</v>
      </c>
      <c r="F602">
        <v>162300</v>
      </c>
      <c r="G602">
        <f t="shared" si="10"/>
        <v>1.8853974121996301E-2</v>
      </c>
    </row>
    <row r="603" spans="1:7" x14ac:dyDescent="0.35">
      <c r="A603" t="s">
        <v>25</v>
      </c>
      <c r="B603" t="s">
        <v>12</v>
      </c>
      <c r="C603" t="s">
        <v>35</v>
      </c>
      <c r="D603" t="s">
        <v>10</v>
      </c>
      <c r="E603">
        <v>383</v>
      </c>
      <c r="F603">
        <v>80000</v>
      </c>
      <c r="G603">
        <f t="shared" si="10"/>
        <v>5.7450000000000001E-2</v>
      </c>
    </row>
    <row r="604" spans="1:7" x14ac:dyDescent="0.35">
      <c r="A604" t="s">
        <v>25</v>
      </c>
      <c r="B604" t="s">
        <v>12</v>
      </c>
      <c r="C604" t="s">
        <v>35</v>
      </c>
      <c r="D604" t="s">
        <v>11</v>
      </c>
      <c r="E604">
        <v>339</v>
      </c>
      <c r="F604">
        <v>19300</v>
      </c>
      <c r="G604">
        <f t="shared" si="10"/>
        <v>0.21077720207253886</v>
      </c>
    </row>
    <row r="605" spans="1:7" x14ac:dyDescent="0.35">
      <c r="A605" t="s">
        <v>25</v>
      </c>
      <c r="B605" t="s">
        <v>12</v>
      </c>
      <c r="C605" t="s">
        <v>36</v>
      </c>
      <c r="D605" t="s">
        <v>7</v>
      </c>
      <c r="E605">
        <v>8</v>
      </c>
      <c r="F605">
        <v>486200</v>
      </c>
      <c r="G605">
        <f t="shared" si="10"/>
        <v>1.974496092143151E-4</v>
      </c>
    </row>
    <row r="606" spans="1:7" x14ac:dyDescent="0.35">
      <c r="A606" t="s">
        <v>25</v>
      </c>
      <c r="B606" t="s">
        <v>12</v>
      </c>
      <c r="C606" t="s">
        <v>36</v>
      </c>
      <c r="D606" t="s">
        <v>8</v>
      </c>
      <c r="E606">
        <v>166</v>
      </c>
      <c r="F606">
        <v>1534900</v>
      </c>
      <c r="G606">
        <f t="shared" si="10"/>
        <v>1.2978044172258778E-3</v>
      </c>
    </row>
    <row r="607" spans="1:7" x14ac:dyDescent="0.35">
      <c r="A607" t="s">
        <v>25</v>
      </c>
      <c r="B607" t="s">
        <v>12</v>
      </c>
      <c r="C607" t="s">
        <v>36</v>
      </c>
      <c r="D607" t="s">
        <v>9</v>
      </c>
      <c r="E607">
        <v>192</v>
      </c>
      <c r="F607">
        <v>166399.99999999997</v>
      </c>
      <c r="G607">
        <f t="shared" si="10"/>
        <v>1.3846153846153848E-2</v>
      </c>
    </row>
    <row r="608" spans="1:7" x14ac:dyDescent="0.35">
      <c r="A608" t="s">
        <v>25</v>
      </c>
      <c r="B608" t="s">
        <v>12</v>
      </c>
      <c r="C608" t="s">
        <v>36</v>
      </c>
      <c r="D608" t="s">
        <v>10</v>
      </c>
      <c r="E608">
        <v>319</v>
      </c>
      <c r="F608">
        <v>99700</v>
      </c>
      <c r="G608">
        <f t="shared" si="10"/>
        <v>3.8395185556670007E-2</v>
      </c>
    </row>
    <row r="609" spans="1:7" x14ac:dyDescent="0.35">
      <c r="A609" t="s">
        <v>25</v>
      </c>
      <c r="B609" t="s">
        <v>12</v>
      </c>
      <c r="C609" t="s">
        <v>36</v>
      </c>
      <c r="D609" t="s">
        <v>11</v>
      </c>
      <c r="E609">
        <v>553</v>
      </c>
      <c r="F609">
        <v>41400</v>
      </c>
      <c r="G609">
        <f t="shared" si="10"/>
        <v>0.16028985507246377</v>
      </c>
    </row>
    <row r="610" spans="1:7" x14ac:dyDescent="0.35">
      <c r="A610" t="s">
        <v>25</v>
      </c>
      <c r="B610" t="s">
        <v>13</v>
      </c>
      <c r="C610" t="s">
        <v>34</v>
      </c>
      <c r="D610" t="s">
        <v>7</v>
      </c>
      <c r="E610">
        <v>23</v>
      </c>
      <c r="F610">
        <v>993900</v>
      </c>
      <c r="G610">
        <f t="shared" si="10"/>
        <v>2.7769393299124662E-4</v>
      </c>
    </row>
    <row r="611" spans="1:7" x14ac:dyDescent="0.35">
      <c r="A611" t="s">
        <v>25</v>
      </c>
      <c r="B611" t="s">
        <v>13</v>
      </c>
      <c r="C611" t="s">
        <v>34</v>
      </c>
      <c r="D611" t="s">
        <v>8</v>
      </c>
      <c r="E611">
        <v>520</v>
      </c>
      <c r="F611">
        <v>3051499.9999999995</v>
      </c>
      <c r="G611">
        <f t="shared" si="10"/>
        <v>2.044895952810094E-3</v>
      </c>
    </row>
    <row r="612" spans="1:7" x14ac:dyDescent="0.35">
      <c r="A612" t="s">
        <v>25</v>
      </c>
      <c r="B612" t="s">
        <v>13</v>
      </c>
      <c r="C612" t="s">
        <v>34</v>
      </c>
      <c r="D612" t="s">
        <v>9</v>
      </c>
      <c r="E612">
        <v>493</v>
      </c>
      <c r="F612">
        <v>328700</v>
      </c>
      <c r="G612">
        <f t="shared" si="10"/>
        <v>1.7998174627319743E-2</v>
      </c>
    </row>
    <row r="613" spans="1:7" x14ac:dyDescent="0.35">
      <c r="A613" t="s">
        <v>25</v>
      </c>
      <c r="B613" t="s">
        <v>13</v>
      </c>
      <c r="C613" t="s">
        <v>34</v>
      </c>
      <c r="D613" t="s">
        <v>10</v>
      </c>
      <c r="E613">
        <v>813</v>
      </c>
      <c r="F613">
        <v>179800</v>
      </c>
      <c r="G613">
        <f t="shared" si="10"/>
        <v>5.4260289210233598E-2</v>
      </c>
    </row>
    <row r="614" spans="1:7" x14ac:dyDescent="0.35">
      <c r="A614" t="s">
        <v>25</v>
      </c>
      <c r="B614" t="s">
        <v>13</v>
      </c>
      <c r="C614" t="s">
        <v>34</v>
      </c>
      <c r="D614" t="s">
        <v>11</v>
      </c>
      <c r="E614">
        <v>1008</v>
      </c>
      <c r="F614">
        <v>60700</v>
      </c>
      <c r="G614">
        <f t="shared" si="10"/>
        <v>0.19927512355848437</v>
      </c>
    </row>
    <row r="615" spans="1:7" x14ac:dyDescent="0.35">
      <c r="A615" t="s">
        <v>25</v>
      </c>
      <c r="B615" t="s">
        <v>13</v>
      </c>
      <c r="C615" t="s">
        <v>34</v>
      </c>
      <c r="D615" t="s">
        <v>39</v>
      </c>
      <c r="E615">
        <f>SUM(E610:E614)</f>
        <v>2857</v>
      </c>
      <c r="F615">
        <f>SUM(F610:F614)</f>
        <v>4614600</v>
      </c>
      <c r="G615">
        <f t="shared" si="10"/>
        <v>7.4294630087114802E-3</v>
      </c>
    </row>
    <row r="616" spans="1:7" x14ac:dyDescent="0.35">
      <c r="A616" t="s">
        <v>25</v>
      </c>
      <c r="B616" t="s">
        <v>13</v>
      </c>
      <c r="C616" t="s">
        <v>35</v>
      </c>
      <c r="D616" t="s">
        <v>7</v>
      </c>
      <c r="E616">
        <v>10</v>
      </c>
      <c r="F616">
        <v>507799.99999999994</v>
      </c>
      <c r="G616">
        <f t="shared" si="10"/>
        <v>2.3631350925561249E-4</v>
      </c>
    </row>
    <row r="617" spans="1:7" x14ac:dyDescent="0.35">
      <c r="A617" t="s">
        <v>25</v>
      </c>
      <c r="B617" t="s">
        <v>13</v>
      </c>
      <c r="C617" t="s">
        <v>35</v>
      </c>
      <c r="D617" t="s">
        <v>8</v>
      </c>
      <c r="E617">
        <v>324</v>
      </c>
      <c r="F617">
        <v>1516600</v>
      </c>
      <c r="G617">
        <f t="shared" si="10"/>
        <v>2.5636291705129896E-3</v>
      </c>
    </row>
    <row r="618" spans="1:7" x14ac:dyDescent="0.35">
      <c r="A618" t="s">
        <v>25</v>
      </c>
      <c r="B618" t="s">
        <v>13</v>
      </c>
      <c r="C618" t="s">
        <v>35</v>
      </c>
      <c r="D618" t="s">
        <v>9</v>
      </c>
      <c r="E618">
        <v>295</v>
      </c>
      <c r="F618">
        <v>162300</v>
      </c>
      <c r="G618">
        <f t="shared" ref="G618:G685" si="11">(E618/F618)*12</f>
        <v>2.1811460258780037E-2</v>
      </c>
    </row>
    <row r="619" spans="1:7" x14ac:dyDescent="0.35">
      <c r="A619" t="s">
        <v>25</v>
      </c>
      <c r="B619" t="s">
        <v>13</v>
      </c>
      <c r="C619" t="s">
        <v>35</v>
      </c>
      <c r="D619" t="s">
        <v>10</v>
      </c>
      <c r="E619">
        <v>438</v>
      </c>
      <c r="F619">
        <v>80000</v>
      </c>
      <c r="G619">
        <f t="shared" si="11"/>
        <v>6.5699999999999995E-2</v>
      </c>
    </row>
    <row r="620" spans="1:7" x14ac:dyDescent="0.35">
      <c r="A620" t="s">
        <v>25</v>
      </c>
      <c r="B620" t="s">
        <v>13</v>
      </c>
      <c r="C620" t="s">
        <v>35</v>
      </c>
      <c r="D620" t="s">
        <v>11</v>
      </c>
      <c r="E620">
        <v>371</v>
      </c>
      <c r="F620">
        <v>19300</v>
      </c>
      <c r="G620">
        <f t="shared" si="11"/>
        <v>0.23067357512953368</v>
      </c>
    </row>
    <row r="621" spans="1:7" x14ac:dyDescent="0.35">
      <c r="A621" t="s">
        <v>25</v>
      </c>
      <c r="B621" t="s">
        <v>13</v>
      </c>
      <c r="C621" t="s">
        <v>36</v>
      </c>
      <c r="D621" t="s">
        <v>7</v>
      </c>
      <c r="E621">
        <v>13</v>
      </c>
      <c r="F621">
        <v>486200</v>
      </c>
      <c r="G621">
        <f t="shared" si="11"/>
        <v>3.2085561497326203E-4</v>
      </c>
    </row>
    <row r="622" spans="1:7" x14ac:dyDescent="0.35">
      <c r="A622" t="s">
        <v>25</v>
      </c>
      <c r="B622" t="s">
        <v>13</v>
      </c>
      <c r="C622" t="s">
        <v>36</v>
      </c>
      <c r="D622" t="s">
        <v>8</v>
      </c>
      <c r="E622">
        <v>196</v>
      </c>
      <c r="F622">
        <v>1534900</v>
      </c>
      <c r="G622">
        <f t="shared" si="11"/>
        <v>1.5323473841944101E-3</v>
      </c>
    </row>
    <row r="623" spans="1:7" x14ac:dyDescent="0.35">
      <c r="A623" t="s">
        <v>25</v>
      </c>
      <c r="B623" t="s">
        <v>13</v>
      </c>
      <c r="C623" t="s">
        <v>36</v>
      </c>
      <c r="D623" t="s">
        <v>9</v>
      </c>
      <c r="E623">
        <v>198</v>
      </c>
      <c r="F623">
        <v>166399.99999999997</v>
      </c>
      <c r="G623">
        <f t="shared" si="11"/>
        <v>1.4278846153846156E-2</v>
      </c>
    </row>
    <row r="624" spans="1:7" x14ac:dyDescent="0.35">
      <c r="A624" t="s">
        <v>25</v>
      </c>
      <c r="B624" t="s">
        <v>13</v>
      </c>
      <c r="C624" t="s">
        <v>36</v>
      </c>
      <c r="D624" t="s">
        <v>10</v>
      </c>
      <c r="E624">
        <v>375</v>
      </c>
      <c r="F624">
        <v>99700</v>
      </c>
      <c r="G624">
        <f t="shared" si="11"/>
        <v>4.5135406218655964E-2</v>
      </c>
    </row>
    <row r="625" spans="1:7" x14ac:dyDescent="0.35">
      <c r="A625" t="s">
        <v>25</v>
      </c>
      <c r="B625" t="s">
        <v>13</v>
      </c>
      <c r="C625" t="s">
        <v>36</v>
      </c>
      <c r="D625" t="s">
        <v>11</v>
      </c>
      <c r="E625">
        <v>637</v>
      </c>
      <c r="F625">
        <v>41400</v>
      </c>
      <c r="G625">
        <f t="shared" si="11"/>
        <v>0.18463768115942028</v>
      </c>
    </row>
    <row r="626" spans="1:7" x14ac:dyDescent="0.35">
      <c r="A626" t="s">
        <v>25</v>
      </c>
      <c r="B626" t="s">
        <v>14</v>
      </c>
      <c r="C626" t="s">
        <v>34</v>
      </c>
      <c r="D626" t="s">
        <v>7</v>
      </c>
      <c r="E626">
        <v>35</v>
      </c>
      <c r="F626">
        <v>993900</v>
      </c>
      <c r="G626">
        <f t="shared" si="11"/>
        <v>4.225777241171144E-4</v>
      </c>
    </row>
    <row r="627" spans="1:7" x14ac:dyDescent="0.35">
      <c r="A627" t="s">
        <v>25</v>
      </c>
      <c r="B627" t="s">
        <v>14</v>
      </c>
      <c r="C627" t="s">
        <v>34</v>
      </c>
      <c r="D627" t="s">
        <v>8</v>
      </c>
      <c r="E627">
        <v>502</v>
      </c>
      <c r="F627">
        <v>3051499.9999999995</v>
      </c>
      <c r="G627">
        <f t="shared" si="11"/>
        <v>1.9741110929051287E-3</v>
      </c>
    </row>
    <row r="628" spans="1:7" x14ac:dyDescent="0.35">
      <c r="A628" t="s">
        <v>25</v>
      </c>
      <c r="B628" t="s">
        <v>14</v>
      </c>
      <c r="C628" t="s">
        <v>34</v>
      </c>
      <c r="D628" t="s">
        <v>9</v>
      </c>
      <c r="E628">
        <v>418</v>
      </c>
      <c r="F628">
        <v>328700</v>
      </c>
      <c r="G628">
        <f t="shared" si="11"/>
        <v>1.5260115606936415E-2</v>
      </c>
    </row>
    <row r="629" spans="1:7" x14ac:dyDescent="0.35">
      <c r="A629" t="s">
        <v>25</v>
      </c>
      <c r="B629" t="s">
        <v>14</v>
      </c>
      <c r="C629" t="s">
        <v>34</v>
      </c>
      <c r="D629" t="s">
        <v>10</v>
      </c>
      <c r="E629">
        <v>781</v>
      </c>
      <c r="F629">
        <v>179800</v>
      </c>
      <c r="G629">
        <f t="shared" si="11"/>
        <v>5.2124582869855392E-2</v>
      </c>
    </row>
    <row r="630" spans="1:7" x14ac:dyDescent="0.35">
      <c r="A630" t="s">
        <v>25</v>
      </c>
      <c r="B630" t="s">
        <v>14</v>
      </c>
      <c r="C630" t="s">
        <v>34</v>
      </c>
      <c r="D630" t="s">
        <v>11</v>
      </c>
      <c r="E630">
        <v>913</v>
      </c>
      <c r="F630">
        <v>60700</v>
      </c>
      <c r="G630">
        <f t="shared" si="11"/>
        <v>0.18049423393739703</v>
      </c>
    </row>
    <row r="631" spans="1:7" x14ac:dyDescent="0.35">
      <c r="A631" t="s">
        <v>25</v>
      </c>
      <c r="B631" t="s">
        <v>14</v>
      </c>
      <c r="C631" t="s">
        <v>34</v>
      </c>
      <c r="D631" t="s">
        <v>39</v>
      </c>
      <c r="E631">
        <f>SUM(E626:E630)</f>
        <v>2649</v>
      </c>
      <c r="F631">
        <f>SUM(F626:F630)</f>
        <v>4614600</v>
      </c>
      <c r="G631">
        <f t="shared" si="11"/>
        <v>6.8885710570797034E-3</v>
      </c>
    </row>
    <row r="632" spans="1:7" x14ac:dyDescent="0.35">
      <c r="A632" t="s">
        <v>25</v>
      </c>
      <c r="B632" t="s">
        <v>14</v>
      </c>
      <c r="C632" t="s">
        <v>35</v>
      </c>
      <c r="D632" t="s">
        <v>7</v>
      </c>
      <c r="E632">
        <v>19</v>
      </c>
      <c r="F632">
        <v>507799.99999999994</v>
      </c>
      <c r="G632">
        <f t="shared" si="11"/>
        <v>4.4899566758566366E-4</v>
      </c>
    </row>
    <row r="633" spans="1:7" x14ac:dyDescent="0.35">
      <c r="A633" t="s">
        <v>25</v>
      </c>
      <c r="B633" t="s">
        <v>14</v>
      </c>
      <c r="C633" t="s">
        <v>35</v>
      </c>
      <c r="D633" t="s">
        <v>8</v>
      </c>
      <c r="E633">
        <v>318</v>
      </c>
      <c r="F633">
        <v>1516600</v>
      </c>
      <c r="G633">
        <f t="shared" si="11"/>
        <v>2.5161545562442304E-3</v>
      </c>
    </row>
    <row r="634" spans="1:7" x14ac:dyDescent="0.35">
      <c r="A634" t="s">
        <v>25</v>
      </c>
      <c r="B634" t="s">
        <v>14</v>
      </c>
      <c r="C634" t="s">
        <v>35</v>
      </c>
      <c r="D634" t="s">
        <v>9</v>
      </c>
      <c r="E634">
        <v>258</v>
      </c>
      <c r="F634">
        <v>162300</v>
      </c>
      <c r="G634">
        <f t="shared" si="11"/>
        <v>1.9075785582255082E-2</v>
      </c>
    </row>
    <row r="635" spans="1:7" x14ac:dyDescent="0.35">
      <c r="A635" t="s">
        <v>25</v>
      </c>
      <c r="B635" t="s">
        <v>14</v>
      </c>
      <c r="C635" t="s">
        <v>35</v>
      </c>
      <c r="D635" t="s">
        <v>10</v>
      </c>
      <c r="E635">
        <v>408</v>
      </c>
      <c r="F635">
        <v>80000</v>
      </c>
      <c r="G635">
        <f t="shared" si="11"/>
        <v>6.1200000000000004E-2</v>
      </c>
    </row>
    <row r="636" spans="1:7" x14ac:dyDescent="0.35">
      <c r="A636" t="s">
        <v>25</v>
      </c>
      <c r="B636" t="s">
        <v>14</v>
      </c>
      <c r="C636" t="s">
        <v>35</v>
      </c>
      <c r="D636" t="s">
        <v>11</v>
      </c>
      <c r="E636">
        <v>349</v>
      </c>
      <c r="F636">
        <v>19300</v>
      </c>
      <c r="G636">
        <f t="shared" si="11"/>
        <v>0.21699481865284975</v>
      </c>
    </row>
    <row r="637" spans="1:7" x14ac:dyDescent="0.35">
      <c r="A637" t="s">
        <v>25</v>
      </c>
      <c r="B637" t="s">
        <v>14</v>
      </c>
      <c r="C637" t="s">
        <v>36</v>
      </c>
      <c r="D637" t="s">
        <v>7</v>
      </c>
      <c r="E637">
        <v>16</v>
      </c>
      <c r="F637">
        <v>486200</v>
      </c>
      <c r="G637">
        <f t="shared" si="11"/>
        <v>3.9489921842863021E-4</v>
      </c>
    </row>
    <row r="638" spans="1:7" x14ac:dyDescent="0.35">
      <c r="A638" t="s">
        <v>25</v>
      </c>
      <c r="B638" t="s">
        <v>14</v>
      </c>
      <c r="C638" t="s">
        <v>36</v>
      </c>
      <c r="D638" t="s">
        <v>8</v>
      </c>
      <c r="E638">
        <v>184</v>
      </c>
      <c r="F638">
        <v>1534900</v>
      </c>
      <c r="G638">
        <f t="shared" si="11"/>
        <v>1.4385301974069971E-3</v>
      </c>
    </row>
    <row r="639" spans="1:7" x14ac:dyDescent="0.35">
      <c r="A639" t="s">
        <v>25</v>
      </c>
      <c r="B639" t="s">
        <v>14</v>
      </c>
      <c r="C639" t="s">
        <v>36</v>
      </c>
      <c r="D639" t="s">
        <v>9</v>
      </c>
      <c r="E639">
        <v>160</v>
      </c>
      <c r="F639">
        <v>166399.99999999997</v>
      </c>
      <c r="G639">
        <f t="shared" si="11"/>
        <v>1.1538461538461541E-2</v>
      </c>
    </row>
    <row r="640" spans="1:7" x14ac:dyDescent="0.35">
      <c r="A640" t="s">
        <v>25</v>
      </c>
      <c r="B640" t="s">
        <v>14</v>
      </c>
      <c r="C640" t="s">
        <v>36</v>
      </c>
      <c r="D640" t="s">
        <v>10</v>
      </c>
      <c r="E640">
        <v>373</v>
      </c>
      <c r="F640">
        <v>99700</v>
      </c>
      <c r="G640">
        <f t="shared" si="11"/>
        <v>4.4894684052156471E-2</v>
      </c>
    </row>
    <row r="641" spans="1:7" x14ac:dyDescent="0.35">
      <c r="A641" t="s">
        <v>25</v>
      </c>
      <c r="B641" t="s">
        <v>14</v>
      </c>
      <c r="C641" t="s">
        <v>36</v>
      </c>
      <c r="D641" t="s">
        <v>11</v>
      </c>
      <c r="E641">
        <v>564</v>
      </c>
      <c r="F641">
        <v>41400</v>
      </c>
      <c r="G641">
        <f t="shared" si="11"/>
        <v>0.16347826086956524</v>
      </c>
    </row>
    <row r="642" spans="1:7" x14ac:dyDescent="0.35">
      <c r="A642" t="s">
        <v>25</v>
      </c>
      <c r="B642" t="s">
        <v>15</v>
      </c>
      <c r="C642" t="s">
        <v>34</v>
      </c>
      <c r="D642" t="s">
        <v>7</v>
      </c>
      <c r="E642">
        <v>27</v>
      </c>
      <c r="F642">
        <v>993900</v>
      </c>
      <c r="G642">
        <f t="shared" si="11"/>
        <v>3.2598853003320253E-4</v>
      </c>
    </row>
    <row r="643" spans="1:7" x14ac:dyDescent="0.35">
      <c r="A643" t="s">
        <v>25</v>
      </c>
      <c r="B643" t="s">
        <v>15</v>
      </c>
      <c r="C643" t="s">
        <v>34</v>
      </c>
      <c r="D643" t="s">
        <v>8</v>
      </c>
      <c r="E643">
        <v>469</v>
      </c>
      <c r="F643">
        <v>3051499.9999999995</v>
      </c>
      <c r="G643">
        <f t="shared" si="11"/>
        <v>1.8443388497460269E-3</v>
      </c>
    </row>
    <row r="644" spans="1:7" x14ac:dyDescent="0.35">
      <c r="A644" t="s">
        <v>25</v>
      </c>
      <c r="B644" t="s">
        <v>15</v>
      </c>
      <c r="C644" t="s">
        <v>34</v>
      </c>
      <c r="D644" t="s">
        <v>9</v>
      </c>
      <c r="E644">
        <v>414</v>
      </c>
      <c r="F644">
        <v>328700</v>
      </c>
      <c r="G644">
        <f t="shared" si="11"/>
        <v>1.5114085792515972E-2</v>
      </c>
    </row>
    <row r="645" spans="1:7" x14ac:dyDescent="0.35">
      <c r="A645" t="s">
        <v>25</v>
      </c>
      <c r="B645" t="s">
        <v>15</v>
      </c>
      <c r="C645" t="s">
        <v>34</v>
      </c>
      <c r="D645" t="s">
        <v>10</v>
      </c>
      <c r="E645">
        <v>750</v>
      </c>
      <c r="F645">
        <v>179800</v>
      </c>
      <c r="G645">
        <f t="shared" si="11"/>
        <v>5.0055617352614018E-2</v>
      </c>
    </row>
    <row r="646" spans="1:7" x14ac:dyDescent="0.35">
      <c r="A646" t="s">
        <v>25</v>
      </c>
      <c r="B646" t="s">
        <v>15</v>
      </c>
      <c r="C646" t="s">
        <v>34</v>
      </c>
      <c r="D646" t="s">
        <v>11</v>
      </c>
      <c r="E646">
        <v>814</v>
      </c>
      <c r="F646">
        <v>60700</v>
      </c>
      <c r="G646">
        <f t="shared" si="11"/>
        <v>0.16092257001647448</v>
      </c>
    </row>
    <row r="647" spans="1:7" x14ac:dyDescent="0.35">
      <c r="A647" t="s">
        <v>25</v>
      </c>
      <c r="B647" t="s">
        <v>15</v>
      </c>
      <c r="C647" t="s">
        <v>34</v>
      </c>
      <c r="D647" t="s">
        <v>39</v>
      </c>
      <c r="E647">
        <f>SUM(E642:E646)</f>
        <v>2474</v>
      </c>
      <c r="F647">
        <f>SUM(F642:F646)</f>
        <v>4614600</v>
      </c>
      <c r="G647">
        <f t="shared" si="11"/>
        <v>6.4334936939279674E-3</v>
      </c>
    </row>
    <row r="648" spans="1:7" x14ac:dyDescent="0.35">
      <c r="A648" t="s">
        <v>25</v>
      </c>
      <c r="B648" t="s">
        <v>15</v>
      </c>
      <c r="C648" t="s">
        <v>35</v>
      </c>
      <c r="D648" t="s">
        <v>7</v>
      </c>
      <c r="E648">
        <v>15</v>
      </c>
      <c r="F648">
        <v>507799.99999999994</v>
      </c>
      <c r="G648">
        <f t="shared" si="11"/>
        <v>3.5447026388341871E-4</v>
      </c>
    </row>
    <row r="649" spans="1:7" x14ac:dyDescent="0.35">
      <c r="A649" t="s">
        <v>25</v>
      </c>
      <c r="B649" t="s">
        <v>15</v>
      </c>
      <c r="C649" t="s">
        <v>35</v>
      </c>
      <c r="D649" t="s">
        <v>8</v>
      </c>
      <c r="E649">
        <v>298</v>
      </c>
      <c r="F649">
        <v>1516600</v>
      </c>
      <c r="G649">
        <f t="shared" si="11"/>
        <v>2.3579058420150336E-3</v>
      </c>
    </row>
    <row r="650" spans="1:7" x14ac:dyDescent="0.35">
      <c r="A650" t="s">
        <v>25</v>
      </c>
      <c r="B650" t="s">
        <v>15</v>
      </c>
      <c r="C650" t="s">
        <v>35</v>
      </c>
      <c r="D650" t="s">
        <v>9</v>
      </c>
      <c r="E650">
        <v>255</v>
      </c>
      <c r="F650">
        <v>162300</v>
      </c>
      <c r="G650">
        <f t="shared" si="11"/>
        <v>1.8853974121996301E-2</v>
      </c>
    </row>
    <row r="651" spans="1:7" x14ac:dyDescent="0.35">
      <c r="A651" t="s">
        <v>25</v>
      </c>
      <c r="B651" t="s">
        <v>15</v>
      </c>
      <c r="C651" t="s">
        <v>35</v>
      </c>
      <c r="D651" t="s">
        <v>10</v>
      </c>
      <c r="E651">
        <v>404</v>
      </c>
      <c r="F651">
        <v>80000</v>
      </c>
      <c r="G651">
        <f t="shared" si="11"/>
        <v>6.0600000000000001E-2</v>
      </c>
    </row>
    <row r="652" spans="1:7" x14ac:dyDescent="0.35">
      <c r="A652" t="s">
        <v>25</v>
      </c>
      <c r="B652" t="s">
        <v>15</v>
      </c>
      <c r="C652" t="s">
        <v>35</v>
      </c>
      <c r="D652" t="s">
        <v>11</v>
      </c>
      <c r="E652">
        <v>279</v>
      </c>
      <c r="F652">
        <v>19300</v>
      </c>
      <c r="G652">
        <f t="shared" si="11"/>
        <v>0.17347150259067357</v>
      </c>
    </row>
    <row r="653" spans="1:7" x14ac:dyDescent="0.35">
      <c r="A653" t="s">
        <v>25</v>
      </c>
      <c r="B653" t="s">
        <v>15</v>
      </c>
      <c r="C653" t="s">
        <v>36</v>
      </c>
      <c r="D653" t="s">
        <v>7</v>
      </c>
      <c r="E653">
        <v>12</v>
      </c>
      <c r="F653">
        <v>486200</v>
      </c>
      <c r="G653">
        <f t="shared" si="11"/>
        <v>2.9617441382147265E-4</v>
      </c>
    </row>
    <row r="654" spans="1:7" x14ac:dyDescent="0.35">
      <c r="A654" t="s">
        <v>25</v>
      </c>
      <c r="B654" t="s">
        <v>15</v>
      </c>
      <c r="C654" t="s">
        <v>36</v>
      </c>
      <c r="D654" t="s">
        <v>8</v>
      </c>
      <c r="E654">
        <v>171</v>
      </c>
      <c r="F654">
        <v>1534900</v>
      </c>
      <c r="G654">
        <f t="shared" si="11"/>
        <v>1.3368949117206334E-3</v>
      </c>
    </row>
    <row r="655" spans="1:7" x14ac:dyDescent="0.35">
      <c r="A655" t="s">
        <v>25</v>
      </c>
      <c r="B655" t="s">
        <v>15</v>
      </c>
      <c r="C655" t="s">
        <v>36</v>
      </c>
      <c r="D655" t="s">
        <v>9</v>
      </c>
      <c r="E655">
        <v>159</v>
      </c>
      <c r="F655">
        <v>166399.99999999997</v>
      </c>
      <c r="G655">
        <f t="shared" si="11"/>
        <v>1.1466346153846155E-2</v>
      </c>
    </row>
    <row r="656" spans="1:7" x14ac:dyDescent="0.35">
      <c r="A656" t="s">
        <v>25</v>
      </c>
      <c r="B656" t="s">
        <v>15</v>
      </c>
      <c r="C656" t="s">
        <v>36</v>
      </c>
      <c r="D656" t="s">
        <v>10</v>
      </c>
      <c r="E656">
        <v>346</v>
      </c>
      <c r="F656">
        <v>99700</v>
      </c>
      <c r="G656">
        <f t="shared" si="11"/>
        <v>4.1644934804413239E-2</v>
      </c>
    </row>
    <row r="657" spans="1:7" x14ac:dyDescent="0.35">
      <c r="A657" t="s">
        <v>25</v>
      </c>
      <c r="B657" t="s">
        <v>15</v>
      </c>
      <c r="C657" t="s">
        <v>36</v>
      </c>
      <c r="D657" t="s">
        <v>11</v>
      </c>
      <c r="E657">
        <v>535</v>
      </c>
      <c r="F657">
        <v>41400</v>
      </c>
      <c r="G657">
        <f t="shared" si="11"/>
        <v>0.15507246376811595</v>
      </c>
    </row>
    <row r="658" spans="1:7" x14ac:dyDescent="0.35">
      <c r="A658" t="s">
        <v>25</v>
      </c>
      <c r="B658" t="s">
        <v>16</v>
      </c>
      <c r="C658" t="s">
        <v>34</v>
      </c>
      <c r="D658" t="s">
        <v>7</v>
      </c>
      <c r="E658">
        <v>28</v>
      </c>
      <c r="F658">
        <v>993900</v>
      </c>
      <c r="G658">
        <f t="shared" si="11"/>
        <v>3.3806217929369152E-4</v>
      </c>
    </row>
    <row r="659" spans="1:7" x14ac:dyDescent="0.35">
      <c r="A659" t="s">
        <v>25</v>
      </c>
      <c r="B659" t="s">
        <v>16</v>
      </c>
      <c r="C659" t="s">
        <v>34</v>
      </c>
      <c r="D659" t="s">
        <v>8</v>
      </c>
      <c r="E659">
        <v>427</v>
      </c>
      <c r="F659">
        <v>3051499.9999999995</v>
      </c>
      <c r="G659">
        <f t="shared" si="11"/>
        <v>1.6791741766344422E-3</v>
      </c>
    </row>
    <row r="660" spans="1:7" x14ac:dyDescent="0.35">
      <c r="A660" t="s">
        <v>25</v>
      </c>
      <c r="B660" t="s">
        <v>16</v>
      </c>
      <c r="C660" t="s">
        <v>34</v>
      </c>
      <c r="D660" t="s">
        <v>9</v>
      </c>
      <c r="E660">
        <v>403</v>
      </c>
      <c r="F660">
        <v>328700</v>
      </c>
      <c r="G660">
        <f t="shared" si="11"/>
        <v>1.4712503802859753E-2</v>
      </c>
    </row>
    <row r="661" spans="1:7" x14ac:dyDescent="0.35">
      <c r="A661" t="s">
        <v>25</v>
      </c>
      <c r="B661" t="s">
        <v>16</v>
      </c>
      <c r="C661" t="s">
        <v>34</v>
      </c>
      <c r="D661" t="s">
        <v>10</v>
      </c>
      <c r="E661">
        <v>644</v>
      </c>
      <c r="F661">
        <v>179800</v>
      </c>
      <c r="G661">
        <f t="shared" si="11"/>
        <v>4.2981090100111238E-2</v>
      </c>
    </row>
    <row r="662" spans="1:7" x14ac:dyDescent="0.35">
      <c r="A662" t="s">
        <v>25</v>
      </c>
      <c r="B662" t="s">
        <v>16</v>
      </c>
      <c r="C662" t="s">
        <v>34</v>
      </c>
      <c r="D662" t="s">
        <v>11</v>
      </c>
      <c r="E662">
        <v>709</v>
      </c>
      <c r="F662">
        <v>60700</v>
      </c>
      <c r="G662">
        <f t="shared" si="11"/>
        <v>0.14016474464579901</v>
      </c>
    </row>
    <row r="663" spans="1:7" x14ac:dyDescent="0.35">
      <c r="A663" t="s">
        <v>25</v>
      </c>
      <c r="B663" t="s">
        <v>16</v>
      </c>
      <c r="C663" t="s">
        <v>34</v>
      </c>
      <c r="D663" t="s">
        <v>39</v>
      </c>
      <c r="E663">
        <f>SUM(E658:E662)</f>
        <v>2211</v>
      </c>
      <c r="F663">
        <f>SUM(F658:F662)</f>
        <v>4614600</v>
      </c>
      <c r="G663">
        <f t="shared" si="11"/>
        <v>5.7495774281627878E-3</v>
      </c>
    </row>
    <row r="664" spans="1:7" x14ac:dyDescent="0.35">
      <c r="A664" t="s">
        <v>25</v>
      </c>
      <c r="B664" t="s">
        <v>16</v>
      </c>
      <c r="C664" t="s">
        <v>35</v>
      </c>
      <c r="D664" t="s">
        <v>7</v>
      </c>
      <c r="E664">
        <v>17</v>
      </c>
      <c r="F664">
        <v>507799.99999999994</v>
      </c>
      <c r="G664">
        <f t="shared" si="11"/>
        <v>4.0173296573454124E-4</v>
      </c>
    </row>
    <row r="665" spans="1:7" x14ac:dyDescent="0.35">
      <c r="A665" t="s">
        <v>25</v>
      </c>
      <c r="B665" t="s">
        <v>16</v>
      </c>
      <c r="C665" t="s">
        <v>35</v>
      </c>
      <c r="D665" t="s">
        <v>8</v>
      </c>
      <c r="E665">
        <v>267</v>
      </c>
      <c r="F665">
        <v>1516600</v>
      </c>
      <c r="G665">
        <f t="shared" si="11"/>
        <v>2.1126203349597786E-3</v>
      </c>
    </row>
    <row r="666" spans="1:7" x14ac:dyDescent="0.35">
      <c r="A666" t="s">
        <v>25</v>
      </c>
      <c r="B666" t="s">
        <v>16</v>
      </c>
      <c r="C666" t="s">
        <v>35</v>
      </c>
      <c r="D666" t="s">
        <v>9</v>
      </c>
      <c r="E666">
        <v>243</v>
      </c>
      <c r="F666">
        <v>162300</v>
      </c>
      <c r="G666">
        <f t="shared" si="11"/>
        <v>1.7966728280961183E-2</v>
      </c>
    </row>
    <row r="667" spans="1:7" x14ac:dyDescent="0.35">
      <c r="A667" t="s">
        <v>25</v>
      </c>
      <c r="B667" t="s">
        <v>16</v>
      </c>
      <c r="C667" t="s">
        <v>35</v>
      </c>
      <c r="D667" t="s">
        <v>10</v>
      </c>
      <c r="E667">
        <v>336</v>
      </c>
      <c r="F667">
        <v>80000</v>
      </c>
      <c r="G667">
        <f t="shared" si="11"/>
        <v>5.04E-2</v>
      </c>
    </row>
    <row r="668" spans="1:7" x14ac:dyDescent="0.35">
      <c r="A668" t="s">
        <v>25</v>
      </c>
      <c r="B668" t="s">
        <v>16</v>
      </c>
      <c r="C668" t="s">
        <v>35</v>
      </c>
      <c r="D668" t="s">
        <v>11</v>
      </c>
      <c r="E668">
        <v>265</v>
      </c>
      <c r="F668">
        <v>19300</v>
      </c>
      <c r="G668">
        <f t="shared" si="11"/>
        <v>0.16476683937823836</v>
      </c>
    </row>
    <row r="669" spans="1:7" x14ac:dyDescent="0.35">
      <c r="A669" t="s">
        <v>25</v>
      </c>
      <c r="B669" t="s">
        <v>16</v>
      </c>
      <c r="C669" t="s">
        <v>36</v>
      </c>
      <c r="D669" t="s">
        <v>7</v>
      </c>
      <c r="E669">
        <v>11</v>
      </c>
      <c r="F669">
        <v>486200</v>
      </c>
      <c r="G669">
        <f t="shared" si="11"/>
        <v>2.7149321266968323E-4</v>
      </c>
    </row>
    <row r="670" spans="1:7" x14ac:dyDescent="0.35">
      <c r="A670" t="s">
        <v>25</v>
      </c>
      <c r="B670" t="s">
        <v>16</v>
      </c>
      <c r="C670" t="s">
        <v>36</v>
      </c>
      <c r="D670" t="s">
        <v>8</v>
      </c>
      <c r="E670">
        <v>160</v>
      </c>
      <c r="F670">
        <v>1534900</v>
      </c>
      <c r="G670">
        <f t="shared" si="11"/>
        <v>1.2508958238321715E-3</v>
      </c>
    </row>
    <row r="671" spans="1:7" x14ac:dyDescent="0.35">
      <c r="A671" t="s">
        <v>25</v>
      </c>
      <c r="B671" t="s">
        <v>16</v>
      </c>
      <c r="C671" t="s">
        <v>36</v>
      </c>
      <c r="D671" t="s">
        <v>9</v>
      </c>
      <c r="E671">
        <v>160</v>
      </c>
      <c r="F671">
        <v>166399.99999999997</v>
      </c>
      <c r="G671">
        <f t="shared" si="11"/>
        <v>1.1538461538461541E-2</v>
      </c>
    </row>
    <row r="672" spans="1:7" x14ac:dyDescent="0.35">
      <c r="A672" t="s">
        <v>25</v>
      </c>
      <c r="B672" t="s">
        <v>16</v>
      </c>
      <c r="C672" t="s">
        <v>36</v>
      </c>
      <c r="D672" t="s">
        <v>10</v>
      </c>
      <c r="E672">
        <v>308</v>
      </c>
      <c r="F672">
        <v>99700</v>
      </c>
      <c r="G672">
        <f t="shared" si="11"/>
        <v>3.7071213640922772E-2</v>
      </c>
    </row>
    <row r="673" spans="1:7" x14ac:dyDescent="0.35">
      <c r="A673" t="s">
        <v>25</v>
      </c>
      <c r="B673" t="s">
        <v>16</v>
      </c>
      <c r="C673" t="s">
        <v>36</v>
      </c>
      <c r="D673" t="s">
        <v>11</v>
      </c>
      <c r="E673">
        <v>444</v>
      </c>
      <c r="F673">
        <v>41400</v>
      </c>
      <c r="G673">
        <f t="shared" si="11"/>
        <v>0.12869565217391304</v>
      </c>
    </row>
    <row r="674" spans="1:7" x14ac:dyDescent="0.35">
      <c r="A674" t="s">
        <v>25</v>
      </c>
      <c r="B674" t="s">
        <v>17</v>
      </c>
      <c r="C674" t="s">
        <v>34</v>
      </c>
      <c r="D674" t="s">
        <v>7</v>
      </c>
      <c r="E674">
        <v>34</v>
      </c>
      <c r="F674">
        <v>993900</v>
      </c>
      <c r="G674">
        <f t="shared" si="11"/>
        <v>4.1050407485662541E-4</v>
      </c>
    </row>
    <row r="675" spans="1:7" x14ac:dyDescent="0.35">
      <c r="A675" t="s">
        <v>25</v>
      </c>
      <c r="B675" t="s">
        <v>17</v>
      </c>
      <c r="C675" t="s">
        <v>34</v>
      </c>
      <c r="D675" t="s">
        <v>8</v>
      </c>
      <c r="E675">
        <v>524</v>
      </c>
      <c r="F675">
        <v>3051499.9999999995</v>
      </c>
      <c r="G675">
        <f t="shared" si="11"/>
        <v>2.0606259216778633E-3</v>
      </c>
    </row>
    <row r="676" spans="1:7" x14ac:dyDescent="0.35">
      <c r="A676" t="s">
        <v>25</v>
      </c>
      <c r="B676" t="s">
        <v>17</v>
      </c>
      <c r="C676" t="s">
        <v>34</v>
      </c>
      <c r="D676" t="s">
        <v>9</v>
      </c>
      <c r="E676">
        <v>399</v>
      </c>
      <c r="F676">
        <v>328700</v>
      </c>
      <c r="G676">
        <f t="shared" si="11"/>
        <v>1.4566473988439306E-2</v>
      </c>
    </row>
    <row r="677" spans="1:7" x14ac:dyDescent="0.35">
      <c r="A677" t="s">
        <v>25</v>
      </c>
      <c r="B677" t="s">
        <v>17</v>
      </c>
      <c r="C677" t="s">
        <v>34</v>
      </c>
      <c r="D677" t="s">
        <v>10</v>
      </c>
      <c r="E677">
        <v>708</v>
      </c>
      <c r="F677">
        <v>179800</v>
      </c>
      <c r="G677">
        <f t="shared" si="11"/>
        <v>4.7252502780867622E-2</v>
      </c>
    </row>
    <row r="678" spans="1:7" x14ac:dyDescent="0.35">
      <c r="A678" t="s">
        <v>25</v>
      </c>
      <c r="B678" t="s">
        <v>17</v>
      </c>
      <c r="C678" t="s">
        <v>34</v>
      </c>
      <c r="D678" t="s">
        <v>11</v>
      </c>
      <c r="E678">
        <v>734</v>
      </c>
      <c r="F678">
        <v>60700</v>
      </c>
      <c r="G678">
        <f t="shared" si="11"/>
        <v>0.14510708401976935</v>
      </c>
    </row>
    <row r="679" spans="1:7" x14ac:dyDescent="0.35">
      <c r="A679" t="s">
        <v>25</v>
      </c>
      <c r="B679" t="s">
        <v>17</v>
      </c>
      <c r="C679" t="s">
        <v>34</v>
      </c>
      <c r="D679" t="s">
        <v>39</v>
      </c>
      <c r="E679">
        <f>SUM(E674:E678)</f>
        <v>2399</v>
      </c>
      <c r="F679">
        <f>SUM(F674:F678)</f>
        <v>4614600</v>
      </c>
      <c r="G679">
        <f t="shared" si="11"/>
        <v>6.2384605382915098E-3</v>
      </c>
    </row>
    <row r="680" spans="1:7" x14ac:dyDescent="0.35">
      <c r="A680" t="s">
        <v>25</v>
      </c>
      <c r="B680" t="s">
        <v>17</v>
      </c>
      <c r="C680" t="s">
        <v>35</v>
      </c>
      <c r="D680" t="s">
        <v>7</v>
      </c>
      <c r="E680">
        <v>22</v>
      </c>
      <c r="F680">
        <v>507799.99999999994</v>
      </c>
      <c r="G680">
        <f t="shared" si="11"/>
        <v>5.1988972036234741E-4</v>
      </c>
    </row>
    <row r="681" spans="1:7" x14ac:dyDescent="0.35">
      <c r="A681" t="s">
        <v>25</v>
      </c>
      <c r="B681" t="s">
        <v>17</v>
      </c>
      <c r="C681" t="s">
        <v>35</v>
      </c>
      <c r="D681" t="s">
        <v>8</v>
      </c>
      <c r="E681">
        <v>326</v>
      </c>
      <c r="F681">
        <v>1516600</v>
      </c>
      <c r="G681">
        <f t="shared" si="11"/>
        <v>2.5794540419359093E-3</v>
      </c>
    </row>
    <row r="682" spans="1:7" x14ac:dyDescent="0.35">
      <c r="A682" t="s">
        <v>25</v>
      </c>
      <c r="B682" t="s">
        <v>17</v>
      </c>
      <c r="C682" t="s">
        <v>35</v>
      </c>
      <c r="D682" t="s">
        <v>9</v>
      </c>
      <c r="E682">
        <v>243</v>
      </c>
      <c r="F682">
        <v>162300</v>
      </c>
      <c r="G682">
        <f t="shared" si="11"/>
        <v>1.7966728280961183E-2</v>
      </c>
    </row>
    <row r="683" spans="1:7" x14ac:dyDescent="0.35">
      <c r="A683" t="s">
        <v>25</v>
      </c>
      <c r="B683" t="s">
        <v>17</v>
      </c>
      <c r="C683" t="s">
        <v>35</v>
      </c>
      <c r="D683" t="s">
        <v>10</v>
      </c>
      <c r="E683">
        <v>371</v>
      </c>
      <c r="F683">
        <v>80000</v>
      </c>
      <c r="G683">
        <f t="shared" si="11"/>
        <v>5.5650000000000005E-2</v>
      </c>
    </row>
    <row r="684" spans="1:7" x14ac:dyDescent="0.35">
      <c r="A684" t="s">
        <v>25</v>
      </c>
      <c r="B684" t="s">
        <v>17</v>
      </c>
      <c r="C684" t="s">
        <v>35</v>
      </c>
      <c r="D684" t="s">
        <v>11</v>
      </c>
      <c r="E684">
        <v>239</v>
      </c>
      <c r="F684">
        <v>19300</v>
      </c>
      <c r="G684">
        <f t="shared" si="11"/>
        <v>0.14860103626943005</v>
      </c>
    </row>
    <row r="685" spans="1:7" x14ac:dyDescent="0.35">
      <c r="A685" t="s">
        <v>25</v>
      </c>
      <c r="B685" t="s">
        <v>17</v>
      </c>
      <c r="C685" t="s">
        <v>36</v>
      </c>
      <c r="D685" t="s">
        <v>7</v>
      </c>
      <c r="E685">
        <v>12</v>
      </c>
      <c r="F685">
        <v>486200</v>
      </c>
      <c r="G685">
        <f t="shared" si="11"/>
        <v>2.9617441382147265E-4</v>
      </c>
    </row>
    <row r="686" spans="1:7" x14ac:dyDescent="0.35">
      <c r="A686" t="s">
        <v>25</v>
      </c>
      <c r="B686" t="s">
        <v>17</v>
      </c>
      <c r="C686" t="s">
        <v>36</v>
      </c>
      <c r="D686" t="s">
        <v>8</v>
      </c>
      <c r="E686">
        <v>198</v>
      </c>
      <c r="F686">
        <v>1534900</v>
      </c>
      <c r="G686">
        <f t="shared" ref="G686:G753" si="12">(E686/F686)*12</f>
        <v>1.5479835819923122E-3</v>
      </c>
    </row>
    <row r="687" spans="1:7" x14ac:dyDescent="0.35">
      <c r="A687" t="s">
        <v>25</v>
      </c>
      <c r="B687" t="s">
        <v>17</v>
      </c>
      <c r="C687" t="s">
        <v>36</v>
      </c>
      <c r="D687" t="s">
        <v>9</v>
      </c>
      <c r="E687">
        <v>156</v>
      </c>
      <c r="F687">
        <v>166399.99999999997</v>
      </c>
      <c r="G687">
        <f t="shared" si="12"/>
        <v>1.1250000000000003E-2</v>
      </c>
    </row>
    <row r="688" spans="1:7" x14ac:dyDescent="0.35">
      <c r="A688" t="s">
        <v>25</v>
      </c>
      <c r="B688" t="s">
        <v>17</v>
      </c>
      <c r="C688" t="s">
        <v>36</v>
      </c>
      <c r="D688" t="s">
        <v>10</v>
      </c>
      <c r="E688">
        <v>337</v>
      </c>
      <c r="F688">
        <v>99700</v>
      </c>
      <c r="G688">
        <f t="shared" si="12"/>
        <v>4.0561685055165497E-2</v>
      </c>
    </row>
    <row r="689" spans="1:7" x14ac:dyDescent="0.35">
      <c r="A689" t="s">
        <v>25</v>
      </c>
      <c r="B689" t="s">
        <v>17</v>
      </c>
      <c r="C689" t="s">
        <v>36</v>
      </c>
      <c r="D689" t="s">
        <v>11</v>
      </c>
      <c r="E689">
        <v>495</v>
      </c>
      <c r="F689">
        <v>41400</v>
      </c>
      <c r="G689">
        <f t="shared" si="12"/>
        <v>0.14347826086956522</v>
      </c>
    </row>
    <row r="690" spans="1:7" x14ac:dyDescent="0.35">
      <c r="A690" t="s">
        <v>25</v>
      </c>
      <c r="B690" t="s">
        <v>18</v>
      </c>
      <c r="C690" t="s">
        <v>34</v>
      </c>
      <c r="D690" t="s">
        <v>7</v>
      </c>
      <c r="E690">
        <v>40</v>
      </c>
      <c r="F690">
        <v>993900</v>
      </c>
      <c r="G690">
        <f t="shared" si="12"/>
        <v>4.829459704195593E-4</v>
      </c>
    </row>
    <row r="691" spans="1:7" x14ac:dyDescent="0.35">
      <c r="A691" t="s">
        <v>25</v>
      </c>
      <c r="B691" t="s">
        <v>18</v>
      </c>
      <c r="C691" t="s">
        <v>34</v>
      </c>
      <c r="D691" t="s">
        <v>8</v>
      </c>
      <c r="E691">
        <v>452</v>
      </c>
      <c r="F691">
        <v>3051499.9999999995</v>
      </c>
      <c r="G691">
        <f t="shared" si="12"/>
        <v>1.7774864820580046E-3</v>
      </c>
    </row>
    <row r="692" spans="1:7" x14ac:dyDescent="0.35">
      <c r="A692" t="s">
        <v>25</v>
      </c>
      <c r="B692" t="s">
        <v>18</v>
      </c>
      <c r="C692" t="s">
        <v>34</v>
      </c>
      <c r="D692" t="s">
        <v>9</v>
      </c>
      <c r="E692">
        <v>401</v>
      </c>
      <c r="F692">
        <v>328700</v>
      </c>
      <c r="G692">
        <f t="shared" si="12"/>
        <v>1.4639488895649529E-2</v>
      </c>
    </row>
    <row r="693" spans="1:7" x14ac:dyDescent="0.35">
      <c r="A693" t="s">
        <v>25</v>
      </c>
      <c r="B693" t="s">
        <v>18</v>
      </c>
      <c r="C693" t="s">
        <v>34</v>
      </c>
      <c r="D693" t="s">
        <v>10</v>
      </c>
      <c r="E693">
        <v>599</v>
      </c>
      <c r="F693">
        <v>179800</v>
      </c>
      <c r="G693">
        <f t="shared" si="12"/>
        <v>3.9977753058954388E-2</v>
      </c>
    </row>
    <row r="694" spans="1:7" x14ac:dyDescent="0.35">
      <c r="A694" t="s">
        <v>25</v>
      </c>
      <c r="B694" t="s">
        <v>18</v>
      </c>
      <c r="C694" t="s">
        <v>34</v>
      </c>
      <c r="D694" t="s">
        <v>11</v>
      </c>
      <c r="E694">
        <v>691</v>
      </c>
      <c r="F694">
        <v>60700</v>
      </c>
      <c r="G694">
        <f t="shared" si="12"/>
        <v>0.13660626029654035</v>
      </c>
    </row>
    <row r="695" spans="1:7" x14ac:dyDescent="0.35">
      <c r="A695" t="s">
        <v>25</v>
      </c>
      <c r="B695" t="s">
        <v>18</v>
      </c>
      <c r="C695" t="s">
        <v>34</v>
      </c>
      <c r="D695" t="s">
        <v>39</v>
      </c>
      <c r="E695">
        <f>SUM(E690:E694)</f>
        <v>2183</v>
      </c>
      <c r="F695">
        <f>SUM(F690:F694)</f>
        <v>4614600</v>
      </c>
      <c r="G695">
        <f t="shared" si="12"/>
        <v>5.6767650500585097E-3</v>
      </c>
    </row>
    <row r="696" spans="1:7" x14ac:dyDescent="0.35">
      <c r="A696" t="s">
        <v>25</v>
      </c>
      <c r="B696" t="s">
        <v>18</v>
      </c>
      <c r="C696" t="s">
        <v>35</v>
      </c>
      <c r="D696" t="s">
        <v>7</v>
      </c>
      <c r="E696">
        <v>26</v>
      </c>
      <c r="F696">
        <v>507799.99999999994</v>
      </c>
      <c r="G696">
        <f t="shared" si="12"/>
        <v>6.1441512406459247E-4</v>
      </c>
    </row>
    <row r="697" spans="1:7" x14ac:dyDescent="0.35">
      <c r="A697" t="s">
        <v>25</v>
      </c>
      <c r="B697" t="s">
        <v>18</v>
      </c>
      <c r="C697" t="s">
        <v>35</v>
      </c>
      <c r="D697" t="s">
        <v>8</v>
      </c>
      <c r="E697">
        <v>289</v>
      </c>
      <c r="F697">
        <v>1516600</v>
      </c>
      <c r="G697">
        <f t="shared" si="12"/>
        <v>2.2866939206118951E-3</v>
      </c>
    </row>
    <row r="698" spans="1:7" x14ac:dyDescent="0.35">
      <c r="A698" t="s">
        <v>25</v>
      </c>
      <c r="B698" t="s">
        <v>18</v>
      </c>
      <c r="C698" t="s">
        <v>35</v>
      </c>
      <c r="D698" t="s">
        <v>9</v>
      </c>
      <c r="E698">
        <v>244</v>
      </c>
      <c r="F698">
        <v>162300</v>
      </c>
      <c r="G698">
        <f t="shared" si="12"/>
        <v>1.8040665434380779E-2</v>
      </c>
    </row>
    <row r="699" spans="1:7" x14ac:dyDescent="0.35">
      <c r="A699" t="s">
        <v>25</v>
      </c>
      <c r="B699" t="s">
        <v>18</v>
      </c>
      <c r="C699" t="s">
        <v>35</v>
      </c>
      <c r="D699" t="s">
        <v>10</v>
      </c>
      <c r="E699">
        <v>317</v>
      </c>
      <c r="F699">
        <v>80000</v>
      </c>
      <c r="G699">
        <f t="shared" si="12"/>
        <v>4.7549999999999995E-2</v>
      </c>
    </row>
    <row r="700" spans="1:7" x14ac:dyDescent="0.35">
      <c r="A700" t="s">
        <v>25</v>
      </c>
      <c r="B700" t="s">
        <v>18</v>
      </c>
      <c r="C700" t="s">
        <v>35</v>
      </c>
      <c r="D700" t="s">
        <v>11</v>
      </c>
      <c r="E700">
        <v>247</v>
      </c>
      <c r="F700">
        <v>19300</v>
      </c>
      <c r="G700">
        <f t="shared" si="12"/>
        <v>0.15357512953367874</v>
      </c>
    </row>
    <row r="701" spans="1:7" x14ac:dyDescent="0.35">
      <c r="A701" t="s">
        <v>25</v>
      </c>
      <c r="B701" t="s">
        <v>18</v>
      </c>
      <c r="C701" t="s">
        <v>36</v>
      </c>
      <c r="D701" t="s">
        <v>7</v>
      </c>
      <c r="E701">
        <v>14</v>
      </c>
      <c r="F701">
        <v>486200</v>
      </c>
      <c r="G701">
        <f t="shared" si="12"/>
        <v>3.455368161250514E-4</v>
      </c>
    </row>
    <row r="702" spans="1:7" x14ac:dyDescent="0.35">
      <c r="A702" t="s">
        <v>25</v>
      </c>
      <c r="B702" t="s">
        <v>18</v>
      </c>
      <c r="C702" t="s">
        <v>36</v>
      </c>
      <c r="D702" t="s">
        <v>8</v>
      </c>
      <c r="E702">
        <v>163</v>
      </c>
      <c r="F702">
        <v>1534900</v>
      </c>
      <c r="G702">
        <f t="shared" si="12"/>
        <v>1.2743501205290247E-3</v>
      </c>
    </row>
    <row r="703" spans="1:7" x14ac:dyDescent="0.35">
      <c r="A703" t="s">
        <v>25</v>
      </c>
      <c r="B703" t="s">
        <v>18</v>
      </c>
      <c r="C703" t="s">
        <v>36</v>
      </c>
      <c r="D703" t="s">
        <v>9</v>
      </c>
      <c r="E703">
        <v>157</v>
      </c>
      <c r="F703">
        <v>166399.99999999997</v>
      </c>
      <c r="G703">
        <f t="shared" si="12"/>
        <v>1.1322115384615387E-2</v>
      </c>
    </row>
    <row r="704" spans="1:7" x14ac:dyDescent="0.35">
      <c r="A704" t="s">
        <v>25</v>
      </c>
      <c r="B704" t="s">
        <v>18</v>
      </c>
      <c r="C704" t="s">
        <v>36</v>
      </c>
      <c r="D704" t="s">
        <v>10</v>
      </c>
      <c r="E704">
        <v>282</v>
      </c>
      <c r="F704">
        <v>99700</v>
      </c>
      <c r="G704">
        <f t="shared" si="12"/>
        <v>3.3941825476429287E-2</v>
      </c>
    </row>
    <row r="705" spans="1:7" x14ac:dyDescent="0.35">
      <c r="A705" t="s">
        <v>25</v>
      </c>
      <c r="B705" t="s">
        <v>18</v>
      </c>
      <c r="C705" t="s">
        <v>36</v>
      </c>
      <c r="D705" t="s">
        <v>11</v>
      </c>
      <c r="E705">
        <v>444</v>
      </c>
      <c r="F705">
        <v>41400</v>
      </c>
      <c r="G705">
        <f t="shared" si="12"/>
        <v>0.12869565217391304</v>
      </c>
    </row>
    <row r="706" spans="1:7" x14ac:dyDescent="0.35">
      <c r="A706" t="s">
        <v>25</v>
      </c>
      <c r="B706" t="s">
        <v>19</v>
      </c>
      <c r="C706" t="s">
        <v>34</v>
      </c>
      <c r="D706" t="s">
        <v>7</v>
      </c>
      <c r="E706">
        <v>25</v>
      </c>
      <c r="F706">
        <v>993900</v>
      </c>
      <c r="G706">
        <f t="shared" si="12"/>
        <v>3.0184123151222461E-4</v>
      </c>
    </row>
    <row r="707" spans="1:7" x14ac:dyDescent="0.35">
      <c r="A707" t="s">
        <v>25</v>
      </c>
      <c r="B707" t="s">
        <v>19</v>
      </c>
      <c r="C707" t="s">
        <v>34</v>
      </c>
      <c r="D707" t="s">
        <v>8</v>
      </c>
      <c r="E707">
        <v>471</v>
      </c>
      <c r="F707">
        <v>3051499.9999999995</v>
      </c>
      <c r="G707">
        <f t="shared" si="12"/>
        <v>1.852203834179912E-3</v>
      </c>
    </row>
    <row r="708" spans="1:7" x14ac:dyDescent="0.35">
      <c r="A708" t="s">
        <v>25</v>
      </c>
      <c r="B708" t="s">
        <v>19</v>
      </c>
      <c r="C708" t="s">
        <v>34</v>
      </c>
      <c r="D708" t="s">
        <v>9</v>
      </c>
      <c r="E708">
        <v>434</v>
      </c>
      <c r="F708">
        <v>328700</v>
      </c>
      <c r="G708">
        <f t="shared" si="12"/>
        <v>1.5844234864618195E-2</v>
      </c>
    </row>
    <row r="709" spans="1:7" x14ac:dyDescent="0.35">
      <c r="A709" t="s">
        <v>25</v>
      </c>
      <c r="B709" t="s">
        <v>19</v>
      </c>
      <c r="C709" t="s">
        <v>34</v>
      </c>
      <c r="D709" t="s">
        <v>10</v>
      </c>
      <c r="E709">
        <v>646</v>
      </c>
      <c r="F709">
        <v>179800</v>
      </c>
      <c r="G709">
        <f t="shared" si="12"/>
        <v>4.3114571746384875E-2</v>
      </c>
    </row>
    <row r="710" spans="1:7" x14ac:dyDescent="0.35">
      <c r="A710" t="s">
        <v>25</v>
      </c>
      <c r="B710" t="s">
        <v>19</v>
      </c>
      <c r="C710" t="s">
        <v>34</v>
      </c>
      <c r="D710" t="s">
        <v>11</v>
      </c>
      <c r="E710">
        <v>713</v>
      </c>
      <c r="F710">
        <v>60700</v>
      </c>
      <c r="G710">
        <f t="shared" si="12"/>
        <v>0.14095551894563427</v>
      </c>
    </row>
    <row r="711" spans="1:7" x14ac:dyDescent="0.35">
      <c r="A711" t="s">
        <v>25</v>
      </c>
      <c r="B711" t="s">
        <v>19</v>
      </c>
      <c r="C711" t="s">
        <v>34</v>
      </c>
      <c r="D711" t="s">
        <v>39</v>
      </c>
      <c r="E711">
        <f>SUM(E706:E710)</f>
        <v>2289</v>
      </c>
      <c r="F711">
        <f>SUM(F706:F710)</f>
        <v>4614600</v>
      </c>
      <c r="G711">
        <f t="shared" si="12"/>
        <v>5.9524119100247044E-3</v>
      </c>
    </row>
    <row r="712" spans="1:7" x14ac:dyDescent="0.35">
      <c r="A712" t="s">
        <v>25</v>
      </c>
      <c r="B712" t="s">
        <v>19</v>
      </c>
      <c r="C712" t="s">
        <v>35</v>
      </c>
      <c r="D712" t="s">
        <v>7</v>
      </c>
      <c r="E712">
        <v>15</v>
      </c>
      <c r="F712">
        <v>507799.99999999994</v>
      </c>
      <c r="G712">
        <f t="shared" si="12"/>
        <v>3.5447026388341871E-4</v>
      </c>
    </row>
    <row r="713" spans="1:7" x14ac:dyDescent="0.35">
      <c r="A713" t="s">
        <v>25</v>
      </c>
      <c r="B713" t="s">
        <v>19</v>
      </c>
      <c r="C713" t="s">
        <v>35</v>
      </c>
      <c r="D713" t="s">
        <v>8</v>
      </c>
      <c r="E713">
        <v>278</v>
      </c>
      <c r="F713">
        <v>1516600</v>
      </c>
      <c r="G713">
        <f t="shared" si="12"/>
        <v>2.1996571277858364E-3</v>
      </c>
    </row>
    <row r="714" spans="1:7" x14ac:dyDescent="0.35">
      <c r="A714" t="s">
        <v>25</v>
      </c>
      <c r="B714" t="s">
        <v>19</v>
      </c>
      <c r="C714" t="s">
        <v>35</v>
      </c>
      <c r="D714" t="s">
        <v>9</v>
      </c>
      <c r="E714">
        <v>268</v>
      </c>
      <c r="F714">
        <v>162300</v>
      </c>
      <c r="G714">
        <f t="shared" si="12"/>
        <v>1.9815157116451015E-2</v>
      </c>
    </row>
    <row r="715" spans="1:7" x14ac:dyDescent="0.35">
      <c r="A715" t="s">
        <v>25</v>
      </c>
      <c r="B715" t="s">
        <v>19</v>
      </c>
      <c r="C715" t="s">
        <v>35</v>
      </c>
      <c r="D715" t="s">
        <v>10</v>
      </c>
      <c r="E715">
        <v>371</v>
      </c>
      <c r="F715">
        <v>80000</v>
      </c>
      <c r="G715">
        <f t="shared" si="12"/>
        <v>5.5650000000000005E-2</v>
      </c>
    </row>
    <row r="716" spans="1:7" x14ac:dyDescent="0.35">
      <c r="A716" t="s">
        <v>25</v>
      </c>
      <c r="B716" t="s">
        <v>19</v>
      </c>
      <c r="C716" t="s">
        <v>35</v>
      </c>
      <c r="D716" t="s">
        <v>11</v>
      </c>
      <c r="E716">
        <v>253</v>
      </c>
      <c r="F716">
        <v>19300</v>
      </c>
      <c r="G716">
        <f t="shared" si="12"/>
        <v>0.15730569948186529</v>
      </c>
    </row>
    <row r="717" spans="1:7" x14ac:dyDescent="0.35">
      <c r="A717" t="s">
        <v>25</v>
      </c>
      <c r="B717" t="s">
        <v>19</v>
      </c>
      <c r="C717" t="s">
        <v>36</v>
      </c>
      <c r="D717" t="s">
        <v>7</v>
      </c>
      <c r="E717">
        <v>10</v>
      </c>
      <c r="F717">
        <v>486200</v>
      </c>
      <c r="G717">
        <f t="shared" si="12"/>
        <v>2.4681201151789385E-4</v>
      </c>
    </row>
    <row r="718" spans="1:7" x14ac:dyDescent="0.35">
      <c r="A718" t="s">
        <v>25</v>
      </c>
      <c r="B718" t="s">
        <v>19</v>
      </c>
      <c r="C718" t="s">
        <v>36</v>
      </c>
      <c r="D718" t="s">
        <v>8</v>
      </c>
      <c r="E718">
        <v>193</v>
      </c>
      <c r="F718">
        <v>1534900</v>
      </c>
      <c r="G718">
        <f t="shared" si="12"/>
        <v>1.5088930874975568E-3</v>
      </c>
    </row>
    <row r="719" spans="1:7" x14ac:dyDescent="0.35">
      <c r="A719" t="s">
        <v>25</v>
      </c>
      <c r="B719" t="s">
        <v>19</v>
      </c>
      <c r="C719" t="s">
        <v>36</v>
      </c>
      <c r="D719" t="s">
        <v>9</v>
      </c>
      <c r="E719">
        <v>166</v>
      </c>
      <c r="F719">
        <v>166399.99999999997</v>
      </c>
      <c r="G719">
        <f t="shared" si="12"/>
        <v>1.1971153846153848E-2</v>
      </c>
    </row>
    <row r="720" spans="1:7" x14ac:dyDescent="0.35">
      <c r="A720" t="s">
        <v>25</v>
      </c>
      <c r="B720" t="s">
        <v>19</v>
      </c>
      <c r="C720" t="s">
        <v>36</v>
      </c>
      <c r="D720" t="s">
        <v>10</v>
      </c>
      <c r="E720">
        <v>275</v>
      </c>
      <c r="F720">
        <v>99700</v>
      </c>
      <c r="G720">
        <f t="shared" si="12"/>
        <v>3.3099297893681046E-2</v>
      </c>
    </row>
    <row r="721" spans="1:7" x14ac:dyDescent="0.35">
      <c r="A721" t="s">
        <v>25</v>
      </c>
      <c r="B721" t="s">
        <v>19</v>
      </c>
      <c r="C721" t="s">
        <v>36</v>
      </c>
      <c r="D721" t="s">
        <v>11</v>
      </c>
      <c r="E721">
        <v>460</v>
      </c>
      <c r="F721">
        <v>41400</v>
      </c>
      <c r="G721">
        <f t="shared" si="12"/>
        <v>0.13333333333333333</v>
      </c>
    </row>
    <row r="722" spans="1:7" x14ac:dyDescent="0.35">
      <c r="A722" t="s">
        <v>25</v>
      </c>
      <c r="B722" t="s">
        <v>20</v>
      </c>
      <c r="C722" t="s">
        <v>34</v>
      </c>
      <c r="D722" t="s">
        <v>7</v>
      </c>
      <c r="E722">
        <v>36</v>
      </c>
      <c r="F722">
        <v>993900</v>
      </c>
      <c r="G722">
        <f t="shared" si="12"/>
        <v>4.3465137337760334E-4</v>
      </c>
    </row>
    <row r="723" spans="1:7" x14ac:dyDescent="0.35">
      <c r="A723" t="s">
        <v>25</v>
      </c>
      <c r="B723" t="s">
        <v>20</v>
      </c>
      <c r="C723" t="s">
        <v>34</v>
      </c>
      <c r="D723" t="s">
        <v>8</v>
      </c>
      <c r="E723">
        <v>470</v>
      </c>
      <c r="F723">
        <v>3051499.9999999995</v>
      </c>
      <c r="G723">
        <f t="shared" si="12"/>
        <v>1.8482713419629691E-3</v>
      </c>
    </row>
    <row r="724" spans="1:7" x14ac:dyDescent="0.35">
      <c r="A724" t="s">
        <v>25</v>
      </c>
      <c r="B724" t="s">
        <v>20</v>
      </c>
      <c r="C724" t="s">
        <v>34</v>
      </c>
      <c r="D724" t="s">
        <v>9</v>
      </c>
      <c r="E724">
        <v>447</v>
      </c>
      <c r="F724">
        <v>328700</v>
      </c>
      <c r="G724">
        <f t="shared" si="12"/>
        <v>1.6318831761484635E-2</v>
      </c>
    </row>
    <row r="725" spans="1:7" x14ac:dyDescent="0.35">
      <c r="A725" t="s">
        <v>25</v>
      </c>
      <c r="B725" t="s">
        <v>20</v>
      </c>
      <c r="C725" t="s">
        <v>34</v>
      </c>
      <c r="D725" t="s">
        <v>10</v>
      </c>
      <c r="E725">
        <v>670</v>
      </c>
      <c r="F725">
        <v>179800</v>
      </c>
      <c r="G725">
        <f t="shared" si="12"/>
        <v>4.4716351501668521E-2</v>
      </c>
    </row>
    <row r="726" spans="1:7" x14ac:dyDescent="0.35">
      <c r="A726" t="s">
        <v>25</v>
      </c>
      <c r="B726" t="s">
        <v>20</v>
      </c>
      <c r="C726" t="s">
        <v>34</v>
      </c>
      <c r="D726" t="s">
        <v>11</v>
      </c>
      <c r="E726">
        <v>801</v>
      </c>
      <c r="F726">
        <v>60700</v>
      </c>
      <c r="G726">
        <f t="shared" si="12"/>
        <v>0.15835255354200989</v>
      </c>
    </row>
    <row r="727" spans="1:7" x14ac:dyDescent="0.35">
      <c r="A727" t="s">
        <v>25</v>
      </c>
      <c r="B727" t="s">
        <v>20</v>
      </c>
      <c r="C727" t="s">
        <v>34</v>
      </c>
      <c r="D727" t="s">
        <v>39</v>
      </c>
      <c r="E727">
        <f>SUM(E722:E726)</f>
        <v>2424</v>
      </c>
      <c r="F727">
        <f>SUM(F722:F726)</f>
        <v>4614600</v>
      </c>
      <c r="G727">
        <f t="shared" si="12"/>
        <v>6.303471590170329E-3</v>
      </c>
    </row>
    <row r="728" spans="1:7" x14ac:dyDescent="0.35">
      <c r="A728" t="s">
        <v>25</v>
      </c>
      <c r="B728" t="s">
        <v>20</v>
      </c>
      <c r="C728" t="s">
        <v>35</v>
      </c>
      <c r="D728" t="s">
        <v>7</v>
      </c>
      <c r="E728">
        <v>22</v>
      </c>
      <c r="F728">
        <v>507799.99999999994</v>
      </c>
      <c r="G728">
        <f t="shared" si="12"/>
        <v>5.1988972036234741E-4</v>
      </c>
    </row>
    <row r="729" spans="1:7" x14ac:dyDescent="0.35">
      <c r="A729" t="s">
        <v>25</v>
      </c>
      <c r="B729" t="s">
        <v>20</v>
      </c>
      <c r="C729" t="s">
        <v>35</v>
      </c>
      <c r="D729" t="s">
        <v>8</v>
      </c>
      <c r="E729">
        <v>290</v>
      </c>
      <c r="F729">
        <v>1516600</v>
      </c>
      <c r="G729">
        <f t="shared" si="12"/>
        <v>2.2946063563233548E-3</v>
      </c>
    </row>
    <row r="730" spans="1:7" x14ac:dyDescent="0.35">
      <c r="A730" t="s">
        <v>25</v>
      </c>
      <c r="B730" t="s">
        <v>20</v>
      </c>
      <c r="C730" t="s">
        <v>35</v>
      </c>
      <c r="D730" t="s">
        <v>9</v>
      </c>
      <c r="E730">
        <v>269</v>
      </c>
      <c r="F730">
        <v>162300</v>
      </c>
      <c r="G730">
        <f t="shared" si="12"/>
        <v>1.9889094269870608E-2</v>
      </c>
    </row>
    <row r="731" spans="1:7" x14ac:dyDescent="0.35">
      <c r="A731" t="s">
        <v>25</v>
      </c>
      <c r="B731" t="s">
        <v>20</v>
      </c>
      <c r="C731" t="s">
        <v>35</v>
      </c>
      <c r="D731" t="s">
        <v>10</v>
      </c>
      <c r="E731">
        <v>372</v>
      </c>
      <c r="F731">
        <v>80000</v>
      </c>
      <c r="G731">
        <f t="shared" si="12"/>
        <v>5.5799999999999995E-2</v>
      </c>
    </row>
    <row r="732" spans="1:7" x14ac:dyDescent="0.35">
      <c r="A732" t="s">
        <v>25</v>
      </c>
      <c r="B732" t="s">
        <v>20</v>
      </c>
      <c r="C732" t="s">
        <v>35</v>
      </c>
      <c r="D732" t="s">
        <v>11</v>
      </c>
      <c r="E732">
        <v>291</v>
      </c>
      <c r="F732">
        <v>19300</v>
      </c>
      <c r="G732">
        <f t="shared" si="12"/>
        <v>0.18093264248704663</v>
      </c>
    </row>
    <row r="733" spans="1:7" x14ac:dyDescent="0.35">
      <c r="A733" t="s">
        <v>25</v>
      </c>
      <c r="B733" t="s">
        <v>20</v>
      </c>
      <c r="C733" t="s">
        <v>36</v>
      </c>
      <c r="D733" t="s">
        <v>7</v>
      </c>
      <c r="E733">
        <v>14</v>
      </c>
      <c r="F733">
        <v>486200</v>
      </c>
      <c r="G733">
        <f t="shared" si="12"/>
        <v>3.455368161250514E-4</v>
      </c>
    </row>
    <row r="734" spans="1:7" x14ac:dyDescent="0.35">
      <c r="A734" t="s">
        <v>25</v>
      </c>
      <c r="B734" t="s">
        <v>20</v>
      </c>
      <c r="C734" t="s">
        <v>36</v>
      </c>
      <c r="D734" t="s">
        <v>8</v>
      </c>
      <c r="E734">
        <v>180</v>
      </c>
      <c r="F734">
        <v>1534900</v>
      </c>
      <c r="G734">
        <f t="shared" si="12"/>
        <v>1.4072578018111928E-3</v>
      </c>
    </row>
    <row r="735" spans="1:7" x14ac:dyDescent="0.35">
      <c r="A735" t="s">
        <v>25</v>
      </c>
      <c r="B735" t="s">
        <v>20</v>
      </c>
      <c r="C735" t="s">
        <v>36</v>
      </c>
      <c r="D735" t="s">
        <v>9</v>
      </c>
      <c r="E735">
        <v>178</v>
      </c>
      <c r="F735">
        <v>166399.99999999997</v>
      </c>
      <c r="G735">
        <f t="shared" si="12"/>
        <v>1.2836538461538465E-2</v>
      </c>
    </row>
    <row r="736" spans="1:7" x14ac:dyDescent="0.35">
      <c r="A736" t="s">
        <v>25</v>
      </c>
      <c r="B736" t="s">
        <v>20</v>
      </c>
      <c r="C736" t="s">
        <v>36</v>
      </c>
      <c r="D736" t="s">
        <v>10</v>
      </c>
      <c r="E736">
        <v>298</v>
      </c>
      <c r="F736">
        <v>99700</v>
      </c>
      <c r="G736">
        <f t="shared" si="12"/>
        <v>3.5867602808425277E-2</v>
      </c>
    </row>
    <row r="737" spans="1:7" x14ac:dyDescent="0.35">
      <c r="A737" t="s">
        <v>25</v>
      </c>
      <c r="B737" t="s">
        <v>20</v>
      </c>
      <c r="C737" t="s">
        <v>36</v>
      </c>
      <c r="D737" t="s">
        <v>11</v>
      </c>
      <c r="E737">
        <v>510</v>
      </c>
      <c r="F737">
        <v>41400</v>
      </c>
      <c r="G737">
        <f t="shared" si="12"/>
        <v>0.14782608695652175</v>
      </c>
    </row>
    <row r="738" spans="1:7" x14ac:dyDescent="0.35">
      <c r="A738" t="s">
        <v>25</v>
      </c>
      <c r="B738" t="s">
        <v>21</v>
      </c>
      <c r="C738" t="s">
        <v>34</v>
      </c>
      <c r="D738" t="s">
        <v>7</v>
      </c>
      <c r="E738">
        <v>30</v>
      </c>
      <c r="F738">
        <v>993900</v>
      </c>
      <c r="G738">
        <f t="shared" si="12"/>
        <v>3.622094778146695E-4</v>
      </c>
    </row>
    <row r="739" spans="1:7" x14ac:dyDescent="0.35">
      <c r="A739" t="s">
        <v>25</v>
      </c>
      <c r="B739" t="s">
        <v>21</v>
      </c>
      <c r="C739" t="s">
        <v>34</v>
      </c>
      <c r="D739" t="s">
        <v>8</v>
      </c>
      <c r="E739">
        <v>451</v>
      </c>
      <c r="F739">
        <v>3051499.9999999995</v>
      </c>
      <c r="G739">
        <f t="shared" si="12"/>
        <v>1.7735539898410622E-3</v>
      </c>
    </row>
    <row r="740" spans="1:7" x14ac:dyDescent="0.35">
      <c r="A740" t="s">
        <v>25</v>
      </c>
      <c r="B740" t="s">
        <v>21</v>
      </c>
      <c r="C740" t="s">
        <v>34</v>
      </c>
      <c r="D740" t="s">
        <v>9</v>
      </c>
      <c r="E740">
        <v>432</v>
      </c>
      <c r="F740">
        <v>328700</v>
      </c>
      <c r="G740">
        <f t="shared" si="12"/>
        <v>1.5771219957407972E-2</v>
      </c>
    </row>
    <row r="741" spans="1:7" x14ac:dyDescent="0.35">
      <c r="A741" t="s">
        <v>25</v>
      </c>
      <c r="B741" t="s">
        <v>21</v>
      </c>
      <c r="C741" t="s">
        <v>34</v>
      </c>
      <c r="D741" t="s">
        <v>10</v>
      </c>
      <c r="E741">
        <v>679</v>
      </c>
      <c r="F741">
        <v>179800</v>
      </c>
      <c r="G741">
        <f t="shared" si="12"/>
        <v>4.5317018909899892E-2</v>
      </c>
    </row>
    <row r="742" spans="1:7" x14ac:dyDescent="0.35">
      <c r="A742" t="s">
        <v>25</v>
      </c>
      <c r="B742" t="s">
        <v>21</v>
      </c>
      <c r="C742" t="s">
        <v>34</v>
      </c>
      <c r="D742" t="s">
        <v>11</v>
      </c>
      <c r="E742">
        <v>804</v>
      </c>
      <c r="F742">
        <v>60700</v>
      </c>
      <c r="G742">
        <f t="shared" si="12"/>
        <v>0.15894563426688635</v>
      </c>
    </row>
    <row r="743" spans="1:7" x14ac:dyDescent="0.35">
      <c r="A743" t="s">
        <v>25</v>
      </c>
      <c r="B743" t="s">
        <v>21</v>
      </c>
      <c r="C743" t="s">
        <v>34</v>
      </c>
      <c r="D743" t="s">
        <v>39</v>
      </c>
      <c r="E743">
        <f>SUM(E738:E742)</f>
        <v>2396</v>
      </c>
      <c r="F743">
        <f>SUM(F738:F742)</f>
        <v>4614600</v>
      </c>
      <c r="G743">
        <f t="shared" si="12"/>
        <v>6.2306592120660517E-3</v>
      </c>
    </row>
    <row r="744" spans="1:7" x14ac:dyDescent="0.35">
      <c r="A744" t="s">
        <v>25</v>
      </c>
      <c r="B744" t="s">
        <v>21</v>
      </c>
      <c r="C744" t="s">
        <v>35</v>
      </c>
      <c r="D744" t="s">
        <v>7</v>
      </c>
      <c r="E744">
        <v>17</v>
      </c>
      <c r="F744">
        <v>507799.99999999994</v>
      </c>
      <c r="G744">
        <f t="shared" si="12"/>
        <v>4.0173296573454124E-4</v>
      </c>
    </row>
    <row r="745" spans="1:7" x14ac:dyDescent="0.35">
      <c r="A745" t="s">
        <v>25</v>
      </c>
      <c r="B745" t="s">
        <v>21</v>
      </c>
      <c r="C745" t="s">
        <v>35</v>
      </c>
      <c r="D745" t="s">
        <v>8</v>
      </c>
      <c r="E745">
        <v>289</v>
      </c>
      <c r="F745">
        <v>1516600</v>
      </c>
      <c r="G745">
        <f t="shared" si="12"/>
        <v>2.2866939206118951E-3</v>
      </c>
    </row>
    <row r="746" spans="1:7" x14ac:dyDescent="0.35">
      <c r="A746" t="s">
        <v>25</v>
      </c>
      <c r="B746" t="s">
        <v>21</v>
      </c>
      <c r="C746" t="s">
        <v>35</v>
      </c>
      <c r="D746" t="s">
        <v>9</v>
      </c>
      <c r="E746">
        <v>279</v>
      </c>
      <c r="F746">
        <v>162300</v>
      </c>
      <c r="G746">
        <f t="shared" si="12"/>
        <v>2.0628465804066541E-2</v>
      </c>
    </row>
    <row r="747" spans="1:7" x14ac:dyDescent="0.35">
      <c r="A747" t="s">
        <v>25</v>
      </c>
      <c r="B747" t="s">
        <v>21</v>
      </c>
      <c r="C747" t="s">
        <v>35</v>
      </c>
      <c r="D747" t="s">
        <v>10</v>
      </c>
      <c r="E747">
        <v>351</v>
      </c>
      <c r="F747">
        <v>80000</v>
      </c>
      <c r="G747">
        <f t="shared" si="12"/>
        <v>5.2650000000000002E-2</v>
      </c>
    </row>
    <row r="748" spans="1:7" x14ac:dyDescent="0.35">
      <c r="A748" t="s">
        <v>25</v>
      </c>
      <c r="B748" t="s">
        <v>21</v>
      </c>
      <c r="C748" t="s">
        <v>35</v>
      </c>
      <c r="D748" t="s">
        <v>11</v>
      </c>
      <c r="E748">
        <v>312</v>
      </c>
      <c r="F748">
        <v>19300</v>
      </c>
      <c r="G748">
        <f t="shared" si="12"/>
        <v>0.19398963730569951</v>
      </c>
    </row>
    <row r="749" spans="1:7" x14ac:dyDescent="0.35">
      <c r="A749" t="s">
        <v>25</v>
      </c>
      <c r="B749" t="s">
        <v>21</v>
      </c>
      <c r="C749" t="s">
        <v>36</v>
      </c>
      <c r="D749" t="s">
        <v>7</v>
      </c>
      <c r="E749">
        <v>13</v>
      </c>
      <c r="F749">
        <v>486200</v>
      </c>
      <c r="G749">
        <f t="shared" si="12"/>
        <v>3.2085561497326203E-4</v>
      </c>
    </row>
    <row r="750" spans="1:7" x14ac:dyDescent="0.35">
      <c r="A750" t="s">
        <v>25</v>
      </c>
      <c r="B750" t="s">
        <v>21</v>
      </c>
      <c r="C750" t="s">
        <v>36</v>
      </c>
      <c r="D750" t="s">
        <v>8</v>
      </c>
      <c r="E750">
        <v>162</v>
      </c>
      <c r="F750">
        <v>1534900</v>
      </c>
      <c r="G750">
        <f t="shared" si="12"/>
        <v>1.2665320216300735E-3</v>
      </c>
    </row>
    <row r="751" spans="1:7" x14ac:dyDescent="0.35">
      <c r="A751" t="s">
        <v>25</v>
      </c>
      <c r="B751" t="s">
        <v>21</v>
      </c>
      <c r="C751" t="s">
        <v>36</v>
      </c>
      <c r="D751" t="s">
        <v>9</v>
      </c>
      <c r="E751">
        <v>153</v>
      </c>
      <c r="F751">
        <v>166399.99999999997</v>
      </c>
      <c r="G751">
        <f t="shared" si="12"/>
        <v>1.1033653846153848E-2</v>
      </c>
    </row>
    <row r="752" spans="1:7" x14ac:dyDescent="0.35">
      <c r="A752" t="s">
        <v>25</v>
      </c>
      <c r="B752" t="s">
        <v>21</v>
      </c>
      <c r="C752" t="s">
        <v>36</v>
      </c>
      <c r="D752" t="s">
        <v>10</v>
      </c>
      <c r="E752">
        <v>328</v>
      </c>
      <c r="F752">
        <v>99700</v>
      </c>
      <c r="G752">
        <f t="shared" si="12"/>
        <v>3.9478435305917756E-2</v>
      </c>
    </row>
    <row r="753" spans="1:7" x14ac:dyDescent="0.35">
      <c r="A753" t="s">
        <v>25</v>
      </c>
      <c r="B753" t="s">
        <v>21</v>
      </c>
      <c r="C753" t="s">
        <v>36</v>
      </c>
      <c r="D753" t="s">
        <v>11</v>
      </c>
      <c r="E753">
        <v>492</v>
      </c>
      <c r="F753">
        <v>41400</v>
      </c>
      <c r="G753">
        <f t="shared" si="12"/>
        <v>0.14260869565217391</v>
      </c>
    </row>
    <row r="754" spans="1:7" x14ac:dyDescent="0.35">
      <c r="A754" t="s">
        <v>25</v>
      </c>
      <c r="B754" t="s">
        <v>22</v>
      </c>
      <c r="C754" t="s">
        <v>34</v>
      </c>
      <c r="D754" t="s">
        <v>7</v>
      </c>
      <c r="E754">
        <v>36</v>
      </c>
      <c r="F754">
        <v>993900</v>
      </c>
      <c r="G754">
        <f t="shared" ref="G754:G821" si="13">(E754/F754)*12</f>
        <v>4.3465137337760334E-4</v>
      </c>
    </row>
    <row r="755" spans="1:7" x14ac:dyDescent="0.35">
      <c r="A755" t="s">
        <v>25</v>
      </c>
      <c r="B755" t="s">
        <v>22</v>
      </c>
      <c r="C755" t="s">
        <v>34</v>
      </c>
      <c r="D755" t="s">
        <v>8</v>
      </c>
      <c r="E755">
        <v>521</v>
      </c>
      <c r="F755">
        <v>3051499.9999999995</v>
      </c>
      <c r="G755">
        <f t="shared" si="13"/>
        <v>2.048828445027036E-3</v>
      </c>
    </row>
    <row r="756" spans="1:7" x14ac:dyDescent="0.35">
      <c r="A756" t="s">
        <v>25</v>
      </c>
      <c r="B756" t="s">
        <v>22</v>
      </c>
      <c r="C756" t="s">
        <v>34</v>
      </c>
      <c r="D756" t="s">
        <v>9</v>
      </c>
      <c r="E756">
        <v>434</v>
      </c>
      <c r="F756">
        <v>328700</v>
      </c>
      <c r="G756">
        <f t="shared" si="13"/>
        <v>1.5844234864618195E-2</v>
      </c>
    </row>
    <row r="757" spans="1:7" x14ac:dyDescent="0.35">
      <c r="A757" t="s">
        <v>25</v>
      </c>
      <c r="B757" t="s">
        <v>22</v>
      </c>
      <c r="C757" t="s">
        <v>34</v>
      </c>
      <c r="D757" t="s">
        <v>10</v>
      </c>
      <c r="E757">
        <v>761</v>
      </c>
      <c r="F757">
        <v>179800</v>
      </c>
      <c r="G757">
        <f t="shared" si="13"/>
        <v>5.0789766407119026E-2</v>
      </c>
    </row>
    <row r="758" spans="1:7" x14ac:dyDescent="0.35">
      <c r="A758" t="s">
        <v>25</v>
      </c>
      <c r="B758" t="s">
        <v>22</v>
      </c>
      <c r="C758" t="s">
        <v>34</v>
      </c>
      <c r="D758" t="s">
        <v>11</v>
      </c>
      <c r="E758">
        <v>904</v>
      </c>
      <c r="F758">
        <v>60700</v>
      </c>
      <c r="G758">
        <f t="shared" si="13"/>
        <v>0.17871499176276773</v>
      </c>
    </row>
    <row r="759" spans="1:7" x14ac:dyDescent="0.35">
      <c r="A759" t="s">
        <v>25</v>
      </c>
      <c r="B759" t="s">
        <v>22</v>
      </c>
      <c r="C759" t="s">
        <v>34</v>
      </c>
      <c r="D759" t="s">
        <v>39</v>
      </c>
      <c r="E759">
        <f>SUM(E754:E758)</f>
        <v>2656</v>
      </c>
      <c r="F759">
        <f>SUM(F754:F758)</f>
        <v>4614600</v>
      </c>
      <c r="G759">
        <f t="shared" si="13"/>
        <v>6.9067741516057723E-3</v>
      </c>
    </row>
    <row r="760" spans="1:7" x14ac:dyDescent="0.35">
      <c r="A760" t="s">
        <v>25</v>
      </c>
      <c r="B760" t="s">
        <v>22</v>
      </c>
      <c r="C760" t="s">
        <v>35</v>
      </c>
      <c r="D760" t="s">
        <v>7</v>
      </c>
      <c r="E760">
        <v>17</v>
      </c>
      <c r="F760">
        <v>507799.99999999994</v>
      </c>
      <c r="G760">
        <f t="shared" si="13"/>
        <v>4.0173296573454124E-4</v>
      </c>
    </row>
    <row r="761" spans="1:7" x14ac:dyDescent="0.35">
      <c r="A761" t="s">
        <v>25</v>
      </c>
      <c r="B761" t="s">
        <v>22</v>
      </c>
      <c r="C761" t="s">
        <v>35</v>
      </c>
      <c r="D761" t="s">
        <v>8</v>
      </c>
      <c r="E761">
        <v>333</v>
      </c>
      <c r="F761">
        <v>1516600</v>
      </c>
      <c r="G761">
        <f t="shared" si="13"/>
        <v>2.6348410919161281E-3</v>
      </c>
    </row>
    <row r="762" spans="1:7" x14ac:dyDescent="0.35">
      <c r="A762" t="s">
        <v>25</v>
      </c>
      <c r="B762" t="s">
        <v>22</v>
      </c>
      <c r="C762" t="s">
        <v>35</v>
      </c>
      <c r="D762" t="s">
        <v>9</v>
      </c>
      <c r="E762">
        <v>275</v>
      </c>
      <c r="F762">
        <v>162300</v>
      </c>
      <c r="G762">
        <f t="shared" si="13"/>
        <v>2.0332717190388171E-2</v>
      </c>
    </row>
    <row r="763" spans="1:7" x14ac:dyDescent="0.35">
      <c r="A763" t="s">
        <v>25</v>
      </c>
      <c r="B763" t="s">
        <v>22</v>
      </c>
      <c r="C763" t="s">
        <v>35</v>
      </c>
      <c r="D763" t="s">
        <v>10</v>
      </c>
      <c r="E763">
        <v>393</v>
      </c>
      <c r="F763">
        <v>80000</v>
      </c>
      <c r="G763">
        <f t="shared" si="13"/>
        <v>5.8950000000000002E-2</v>
      </c>
    </row>
    <row r="764" spans="1:7" x14ac:dyDescent="0.35">
      <c r="A764" t="s">
        <v>25</v>
      </c>
      <c r="B764" t="s">
        <v>22</v>
      </c>
      <c r="C764" t="s">
        <v>35</v>
      </c>
      <c r="D764" t="s">
        <v>11</v>
      </c>
      <c r="E764">
        <v>351</v>
      </c>
      <c r="F764">
        <v>19300</v>
      </c>
      <c r="G764">
        <f t="shared" si="13"/>
        <v>0.2182383419689119</v>
      </c>
    </row>
    <row r="765" spans="1:7" x14ac:dyDescent="0.35">
      <c r="A765" t="s">
        <v>25</v>
      </c>
      <c r="B765" t="s">
        <v>22</v>
      </c>
      <c r="C765" t="s">
        <v>36</v>
      </c>
      <c r="D765" t="s">
        <v>7</v>
      </c>
      <c r="E765">
        <v>19</v>
      </c>
      <c r="F765">
        <v>486200</v>
      </c>
      <c r="G765">
        <f t="shared" si="13"/>
        <v>4.6894282188399838E-4</v>
      </c>
    </row>
    <row r="766" spans="1:7" x14ac:dyDescent="0.35">
      <c r="A766" t="s">
        <v>25</v>
      </c>
      <c r="B766" t="s">
        <v>22</v>
      </c>
      <c r="C766" t="s">
        <v>36</v>
      </c>
      <c r="D766" t="s">
        <v>8</v>
      </c>
      <c r="E766">
        <v>188</v>
      </c>
      <c r="F766">
        <v>1534900</v>
      </c>
      <c r="G766">
        <f t="shared" si="13"/>
        <v>1.4698025930028015E-3</v>
      </c>
    </row>
    <row r="767" spans="1:7" x14ac:dyDescent="0.35">
      <c r="A767" t="s">
        <v>25</v>
      </c>
      <c r="B767" t="s">
        <v>22</v>
      </c>
      <c r="C767" t="s">
        <v>36</v>
      </c>
      <c r="D767" t="s">
        <v>9</v>
      </c>
      <c r="E767">
        <v>159</v>
      </c>
      <c r="F767">
        <v>166399.99999999997</v>
      </c>
      <c r="G767">
        <f t="shared" si="13"/>
        <v>1.1466346153846155E-2</v>
      </c>
    </row>
    <row r="768" spans="1:7" x14ac:dyDescent="0.35">
      <c r="A768" t="s">
        <v>25</v>
      </c>
      <c r="B768" t="s">
        <v>22</v>
      </c>
      <c r="C768" t="s">
        <v>36</v>
      </c>
      <c r="D768" t="s">
        <v>10</v>
      </c>
      <c r="E768">
        <v>368</v>
      </c>
      <c r="F768">
        <v>99700</v>
      </c>
      <c r="G768">
        <f t="shared" si="13"/>
        <v>4.4292878635907723E-2</v>
      </c>
    </row>
    <row r="769" spans="1:7" x14ac:dyDescent="0.35">
      <c r="A769" t="s">
        <v>25</v>
      </c>
      <c r="B769" t="s">
        <v>22</v>
      </c>
      <c r="C769" t="s">
        <v>36</v>
      </c>
      <c r="D769" t="s">
        <v>11</v>
      </c>
      <c r="E769">
        <v>553</v>
      </c>
      <c r="F769">
        <v>41400</v>
      </c>
      <c r="G769">
        <f t="shared" si="13"/>
        <v>0.16028985507246377</v>
      </c>
    </row>
    <row r="770" spans="1:7" x14ac:dyDescent="0.35">
      <c r="A770" t="s">
        <v>26</v>
      </c>
      <c r="B770" t="s">
        <v>6</v>
      </c>
      <c r="C770" t="s">
        <v>34</v>
      </c>
      <c r="D770" t="s">
        <v>7</v>
      </c>
      <c r="E770">
        <v>28</v>
      </c>
      <c r="F770">
        <v>997600</v>
      </c>
      <c r="G770">
        <f t="shared" si="13"/>
        <v>3.3680834001603851E-4</v>
      </c>
    </row>
    <row r="771" spans="1:7" x14ac:dyDescent="0.35">
      <c r="A771" t="s">
        <v>26</v>
      </c>
      <c r="B771" t="s">
        <v>6</v>
      </c>
      <c r="C771" t="s">
        <v>34</v>
      </c>
      <c r="D771" t="s">
        <v>8</v>
      </c>
      <c r="E771">
        <v>523</v>
      </c>
      <c r="F771">
        <v>3058499.9999999995</v>
      </c>
      <c r="G771">
        <f t="shared" si="13"/>
        <v>2.051986267778323E-3</v>
      </c>
    </row>
    <row r="772" spans="1:7" x14ac:dyDescent="0.35">
      <c r="A772" t="s">
        <v>26</v>
      </c>
      <c r="B772" t="s">
        <v>6</v>
      </c>
      <c r="C772" t="s">
        <v>34</v>
      </c>
      <c r="D772" t="s">
        <v>9</v>
      </c>
      <c r="E772">
        <v>469</v>
      </c>
      <c r="F772">
        <v>341600</v>
      </c>
      <c r="G772">
        <f t="shared" si="13"/>
        <v>1.6475409836065574E-2</v>
      </c>
    </row>
    <row r="773" spans="1:7" x14ac:dyDescent="0.35">
      <c r="A773" t="s">
        <v>26</v>
      </c>
      <c r="B773" t="s">
        <v>6</v>
      </c>
      <c r="C773" t="s">
        <v>34</v>
      </c>
      <c r="D773" t="s">
        <v>10</v>
      </c>
      <c r="E773">
        <v>829</v>
      </c>
      <c r="F773">
        <v>185200</v>
      </c>
      <c r="G773">
        <f t="shared" si="13"/>
        <v>5.3714902807775383E-2</v>
      </c>
    </row>
    <row r="774" spans="1:7" x14ac:dyDescent="0.35">
      <c r="A774" t="s">
        <v>26</v>
      </c>
      <c r="B774" t="s">
        <v>6</v>
      </c>
      <c r="C774" t="s">
        <v>34</v>
      </c>
      <c r="D774" t="s">
        <v>11</v>
      </c>
      <c r="E774">
        <v>1013</v>
      </c>
      <c r="F774">
        <v>62700</v>
      </c>
      <c r="G774">
        <f t="shared" si="13"/>
        <v>0.19387559808612437</v>
      </c>
    </row>
    <row r="775" spans="1:7" x14ac:dyDescent="0.35">
      <c r="A775" t="s">
        <v>26</v>
      </c>
      <c r="B775" t="s">
        <v>6</v>
      </c>
      <c r="C775" t="s">
        <v>34</v>
      </c>
      <c r="D775" t="s">
        <v>39</v>
      </c>
      <c r="E775">
        <f>SUM(E770:E774)</f>
        <v>2862</v>
      </c>
      <c r="F775">
        <f>SUM(F770:F774)</f>
        <v>4645600</v>
      </c>
      <c r="G775">
        <f t="shared" si="13"/>
        <v>7.3928017909419674E-3</v>
      </c>
    </row>
    <row r="776" spans="1:7" x14ac:dyDescent="0.35">
      <c r="A776" t="s">
        <v>26</v>
      </c>
      <c r="B776" t="s">
        <v>6</v>
      </c>
      <c r="C776" t="s">
        <v>35</v>
      </c>
      <c r="D776" t="s">
        <v>7</v>
      </c>
      <c r="E776">
        <v>22</v>
      </c>
      <c r="F776">
        <v>509500</v>
      </c>
      <c r="G776">
        <f t="shared" si="13"/>
        <v>5.1815505397448478E-4</v>
      </c>
    </row>
    <row r="777" spans="1:7" x14ac:dyDescent="0.35">
      <c r="A777" t="s">
        <v>26</v>
      </c>
      <c r="B777" t="s">
        <v>6</v>
      </c>
      <c r="C777" t="s">
        <v>35</v>
      </c>
      <c r="D777" t="s">
        <v>8</v>
      </c>
      <c r="E777">
        <v>318</v>
      </c>
      <c r="F777">
        <v>1516900</v>
      </c>
      <c r="G777">
        <f t="shared" si="13"/>
        <v>2.5156569319005869E-3</v>
      </c>
    </row>
    <row r="778" spans="1:7" x14ac:dyDescent="0.35">
      <c r="A778" t="s">
        <v>26</v>
      </c>
      <c r="B778" t="s">
        <v>6</v>
      </c>
      <c r="C778" t="s">
        <v>35</v>
      </c>
      <c r="D778" t="s">
        <v>9</v>
      </c>
      <c r="E778">
        <v>281</v>
      </c>
      <c r="F778">
        <v>168900</v>
      </c>
      <c r="G778">
        <f t="shared" si="13"/>
        <v>1.9964476021314386E-2</v>
      </c>
    </row>
    <row r="779" spans="1:7" x14ac:dyDescent="0.35">
      <c r="A779" t="s">
        <v>26</v>
      </c>
      <c r="B779" t="s">
        <v>6</v>
      </c>
      <c r="C779" t="s">
        <v>35</v>
      </c>
      <c r="D779" t="s">
        <v>10</v>
      </c>
      <c r="E779">
        <v>426</v>
      </c>
      <c r="F779">
        <v>83300.000000000015</v>
      </c>
      <c r="G779">
        <f t="shared" si="13"/>
        <v>6.1368547418967578E-2</v>
      </c>
    </row>
    <row r="780" spans="1:7" x14ac:dyDescent="0.35">
      <c r="A780" t="s">
        <v>26</v>
      </c>
      <c r="B780" t="s">
        <v>6</v>
      </c>
      <c r="C780" t="s">
        <v>35</v>
      </c>
      <c r="D780" t="s">
        <v>11</v>
      </c>
      <c r="E780">
        <v>370</v>
      </c>
      <c r="F780">
        <v>20300</v>
      </c>
      <c r="G780">
        <f t="shared" si="13"/>
        <v>0.21871921182266008</v>
      </c>
    </row>
    <row r="781" spans="1:7" x14ac:dyDescent="0.35">
      <c r="A781" t="s">
        <v>26</v>
      </c>
      <c r="B781" t="s">
        <v>6</v>
      </c>
      <c r="C781" t="s">
        <v>36</v>
      </c>
      <c r="D781" t="s">
        <v>7</v>
      </c>
      <c r="E781">
        <v>6</v>
      </c>
      <c r="F781">
        <v>487900</v>
      </c>
      <c r="G781">
        <f t="shared" si="13"/>
        <v>1.4757122361139577E-4</v>
      </c>
    </row>
    <row r="782" spans="1:7" x14ac:dyDescent="0.35">
      <c r="A782" t="s">
        <v>26</v>
      </c>
      <c r="B782" t="s">
        <v>6</v>
      </c>
      <c r="C782" t="s">
        <v>36</v>
      </c>
      <c r="D782" t="s">
        <v>8</v>
      </c>
      <c r="E782">
        <v>205</v>
      </c>
      <c r="F782">
        <v>1541400</v>
      </c>
      <c r="G782">
        <f t="shared" si="13"/>
        <v>1.5959517321915144E-3</v>
      </c>
    </row>
    <row r="783" spans="1:7" x14ac:dyDescent="0.35">
      <c r="A783" t="s">
        <v>26</v>
      </c>
      <c r="B783" t="s">
        <v>6</v>
      </c>
      <c r="C783" t="s">
        <v>36</v>
      </c>
      <c r="D783" t="s">
        <v>9</v>
      </c>
      <c r="E783">
        <v>188</v>
      </c>
      <c r="F783">
        <v>172700</v>
      </c>
      <c r="G783">
        <f t="shared" si="13"/>
        <v>1.3063115228720324E-2</v>
      </c>
    </row>
    <row r="784" spans="1:7" x14ac:dyDescent="0.35">
      <c r="A784" t="s">
        <v>26</v>
      </c>
      <c r="B784" t="s">
        <v>6</v>
      </c>
      <c r="C784" t="s">
        <v>36</v>
      </c>
      <c r="D784" t="s">
        <v>10</v>
      </c>
      <c r="E784">
        <v>403</v>
      </c>
      <c r="F784">
        <v>101900</v>
      </c>
      <c r="G784">
        <f t="shared" si="13"/>
        <v>4.7458292443572136E-2</v>
      </c>
    </row>
    <row r="785" spans="1:7" x14ac:dyDescent="0.35">
      <c r="A785" t="s">
        <v>26</v>
      </c>
      <c r="B785" t="s">
        <v>6</v>
      </c>
      <c r="C785" t="s">
        <v>36</v>
      </c>
      <c r="D785" t="s">
        <v>11</v>
      </c>
      <c r="E785">
        <v>643</v>
      </c>
      <c r="F785">
        <v>42400</v>
      </c>
      <c r="G785">
        <f t="shared" si="13"/>
        <v>0.1819811320754717</v>
      </c>
    </row>
    <row r="786" spans="1:7" x14ac:dyDescent="0.35">
      <c r="A786" t="s">
        <v>26</v>
      </c>
      <c r="B786" t="s">
        <v>12</v>
      </c>
      <c r="C786" t="s">
        <v>34</v>
      </c>
      <c r="D786" t="s">
        <v>7</v>
      </c>
      <c r="E786">
        <v>17</v>
      </c>
      <c r="F786">
        <v>997600</v>
      </c>
      <c r="G786">
        <f t="shared" si="13"/>
        <v>2.0449077786688049E-4</v>
      </c>
    </row>
    <row r="787" spans="1:7" x14ac:dyDescent="0.35">
      <c r="A787" t="s">
        <v>26</v>
      </c>
      <c r="B787" t="s">
        <v>12</v>
      </c>
      <c r="C787" t="s">
        <v>34</v>
      </c>
      <c r="D787" t="s">
        <v>8</v>
      </c>
      <c r="E787">
        <v>501</v>
      </c>
      <c r="F787">
        <v>3058499.9999999995</v>
      </c>
      <c r="G787">
        <f t="shared" si="13"/>
        <v>1.965669445806768E-3</v>
      </c>
    </row>
    <row r="788" spans="1:7" x14ac:dyDescent="0.35">
      <c r="A788" t="s">
        <v>26</v>
      </c>
      <c r="B788" t="s">
        <v>12</v>
      </c>
      <c r="C788" t="s">
        <v>34</v>
      </c>
      <c r="D788" t="s">
        <v>9</v>
      </c>
      <c r="E788">
        <v>439</v>
      </c>
      <c r="F788">
        <v>341600</v>
      </c>
      <c r="G788">
        <f t="shared" si="13"/>
        <v>1.5421545667447306E-2</v>
      </c>
    </row>
    <row r="789" spans="1:7" x14ac:dyDescent="0.35">
      <c r="A789" t="s">
        <v>26</v>
      </c>
      <c r="B789" t="s">
        <v>12</v>
      </c>
      <c r="C789" t="s">
        <v>34</v>
      </c>
      <c r="D789" t="s">
        <v>10</v>
      </c>
      <c r="E789">
        <v>812</v>
      </c>
      <c r="F789">
        <v>185200</v>
      </c>
      <c r="G789">
        <f t="shared" si="13"/>
        <v>5.2613390928725703E-2</v>
      </c>
    </row>
    <row r="790" spans="1:7" x14ac:dyDescent="0.35">
      <c r="A790" t="s">
        <v>26</v>
      </c>
      <c r="B790" t="s">
        <v>12</v>
      </c>
      <c r="C790" t="s">
        <v>34</v>
      </c>
      <c r="D790" t="s">
        <v>11</v>
      </c>
      <c r="E790">
        <v>957</v>
      </c>
      <c r="F790">
        <v>62700</v>
      </c>
      <c r="G790">
        <f t="shared" si="13"/>
        <v>0.1831578947368421</v>
      </c>
    </row>
    <row r="791" spans="1:7" x14ac:dyDescent="0.35">
      <c r="A791" t="s">
        <v>26</v>
      </c>
      <c r="B791" t="s">
        <v>12</v>
      </c>
      <c r="C791" t="s">
        <v>34</v>
      </c>
      <c r="D791" t="s">
        <v>39</v>
      </c>
      <c r="E791">
        <f>SUM(E786:E790)</f>
        <v>2726</v>
      </c>
      <c r="F791">
        <f>SUM(F786:F790)</f>
        <v>4645600</v>
      </c>
      <c r="G791">
        <f t="shared" si="13"/>
        <v>7.0415016359566046E-3</v>
      </c>
    </row>
    <row r="792" spans="1:7" x14ac:dyDescent="0.35">
      <c r="A792" t="s">
        <v>26</v>
      </c>
      <c r="B792" t="s">
        <v>12</v>
      </c>
      <c r="C792" t="s">
        <v>35</v>
      </c>
      <c r="D792" t="s">
        <v>7</v>
      </c>
      <c r="E792">
        <v>10</v>
      </c>
      <c r="F792">
        <v>509500</v>
      </c>
      <c r="G792">
        <f t="shared" si="13"/>
        <v>2.3552502453385671E-4</v>
      </c>
    </row>
    <row r="793" spans="1:7" x14ac:dyDescent="0.35">
      <c r="A793" t="s">
        <v>26</v>
      </c>
      <c r="B793" t="s">
        <v>12</v>
      </c>
      <c r="C793" t="s">
        <v>35</v>
      </c>
      <c r="D793" t="s">
        <v>8</v>
      </c>
      <c r="E793">
        <v>319</v>
      </c>
      <c r="F793">
        <v>1516900</v>
      </c>
      <c r="G793">
        <f t="shared" si="13"/>
        <v>2.5235678027556202E-3</v>
      </c>
    </row>
    <row r="794" spans="1:7" x14ac:dyDescent="0.35">
      <c r="A794" t="s">
        <v>26</v>
      </c>
      <c r="B794" t="s">
        <v>12</v>
      </c>
      <c r="C794" t="s">
        <v>35</v>
      </c>
      <c r="D794" t="s">
        <v>9</v>
      </c>
      <c r="E794">
        <v>257</v>
      </c>
      <c r="F794">
        <v>168900</v>
      </c>
      <c r="G794">
        <f t="shared" si="13"/>
        <v>1.8259325044404973E-2</v>
      </c>
    </row>
    <row r="795" spans="1:7" x14ac:dyDescent="0.35">
      <c r="A795" t="s">
        <v>26</v>
      </c>
      <c r="B795" t="s">
        <v>12</v>
      </c>
      <c r="C795" t="s">
        <v>35</v>
      </c>
      <c r="D795" t="s">
        <v>10</v>
      </c>
      <c r="E795">
        <v>395</v>
      </c>
      <c r="F795">
        <v>83300.000000000015</v>
      </c>
      <c r="G795">
        <f t="shared" si="13"/>
        <v>5.6902761104441771E-2</v>
      </c>
    </row>
    <row r="796" spans="1:7" x14ac:dyDescent="0.35">
      <c r="A796" t="s">
        <v>26</v>
      </c>
      <c r="B796" t="s">
        <v>12</v>
      </c>
      <c r="C796" t="s">
        <v>35</v>
      </c>
      <c r="D796" t="s">
        <v>11</v>
      </c>
      <c r="E796">
        <v>351</v>
      </c>
      <c r="F796">
        <v>20300</v>
      </c>
      <c r="G796">
        <f t="shared" si="13"/>
        <v>0.20748768472906404</v>
      </c>
    </row>
    <row r="797" spans="1:7" x14ac:dyDescent="0.35">
      <c r="A797" t="s">
        <v>26</v>
      </c>
      <c r="B797" t="s">
        <v>12</v>
      </c>
      <c r="C797" t="s">
        <v>36</v>
      </c>
      <c r="D797" t="s">
        <v>7</v>
      </c>
      <c r="E797">
        <v>7</v>
      </c>
      <c r="F797">
        <v>487900</v>
      </c>
      <c r="G797">
        <f t="shared" si="13"/>
        <v>1.7216642754662841E-4</v>
      </c>
    </row>
    <row r="798" spans="1:7" x14ac:dyDescent="0.35">
      <c r="A798" t="s">
        <v>26</v>
      </c>
      <c r="B798" t="s">
        <v>12</v>
      </c>
      <c r="C798" t="s">
        <v>36</v>
      </c>
      <c r="D798" t="s">
        <v>8</v>
      </c>
      <c r="E798">
        <v>182</v>
      </c>
      <c r="F798">
        <v>1541400</v>
      </c>
      <c r="G798">
        <f t="shared" si="13"/>
        <v>1.4168937329700271E-3</v>
      </c>
    </row>
    <row r="799" spans="1:7" x14ac:dyDescent="0.35">
      <c r="A799" t="s">
        <v>26</v>
      </c>
      <c r="B799" t="s">
        <v>12</v>
      </c>
      <c r="C799" t="s">
        <v>36</v>
      </c>
      <c r="D799" t="s">
        <v>9</v>
      </c>
      <c r="E799">
        <v>182</v>
      </c>
      <c r="F799">
        <v>172700</v>
      </c>
      <c r="G799">
        <f t="shared" si="13"/>
        <v>1.2646207295888823E-2</v>
      </c>
    </row>
    <row r="800" spans="1:7" x14ac:dyDescent="0.35">
      <c r="A800" t="s">
        <v>26</v>
      </c>
      <c r="B800" t="s">
        <v>12</v>
      </c>
      <c r="C800" t="s">
        <v>36</v>
      </c>
      <c r="D800" t="s">
        <v>10</v>
      </c>
      <c r="E800">
        <v>417</v>
      </c>
      <c r="F800">
        <v>101900</v>
      </c>
      <c r="G800">
        <f t="shared" si="13"/>
        <v>4.9106967615309124E-2</v>
      </c>
    </row>
    <row r="801" spans="1:7" x14ac:dyDescent="0.35">
      <c r="A801" t="s">
        <v>26</v>
      </c>
      <c r="B801" t="s">
        <v>12</v>
      </c>
      <c r="C801" t="s">
        <v>36</v>
      </c>
      <c r="D801" t="s">
        <v>11</v>
      </c>
      <c r="E801">
        <v>606</v>
      </c>
      <c r="F801">
        <v>42400</v>
      </c>
      <c r="G801">
        <f t="shared" si="13"/>
        <v>0.17150943396226415</v>
      </c>
    </row>
    <row r="802" spans="1:7" x14ac:dyDescent="0.35">
      <c r="A802" t="s">
        <v>26</v>
      </c>
      <c r="B802" t="s">
        <v>13</v>
      </c>
      <c r="C802" t="s">
        <v>34</v>
      </c>
      <c r="D802" t="s">
        <v>7</v>
      </c>
      <c r="E802">
        <v>37</v>
      </c>
      <c r="F802">
        <v>997600</v>
      </c>
      <c r="G802">
        <f t="shared" si="13"/>
        <v>4.4506816359262232E-4</v>
      </c>
    </row>
    <row r="803" spans="1:7" x14ac:dyDescent="0.35">
      <c r="A803" t="s">
        <v>26</v>
      </c>
      <c r="B803" t="s">
        <v>13</v>
      </c>
      <c r="C803" t="s">
        <v>34</v>
      </c>
      <c r="D803" t="s">
        <v>8</v>
      </c>
      <c r="E803">
        <v>513</v>
      </c>
      <c r="F803">
        <v>3058499.9999999995</v>
      </c>
      <c r="G803">
        <f t="shared" si="13"/>
        <v>2.0127513487003435E-3</v>
      </c>
    </row>
    <row r="804" spans="1:7" x14ac:dyDescent="0.35">
      <c r="A804" t="s">
        <v>26</v>
      </c>
      <c r="B804" t="s">
        <v>13</v>
      </c>
      <c r="C804" t="s">
        <v>34</v>
      </c>
      <c r="D804" t="s">
        <v>9</v>
      </c>
      <c r="E804">
        <v>450</v>
      </c>
      <c r="F804">
        <v>341600</v>
      </c>
      <c r="G804">
        <f t="shared" si="13"/>
        <v>1.5807962529274005E-2</v>
      </c>
    </row>
    <row r="805" spans="1:7" x14ac:dyDescent="0.35">
      <c r="A805" t="s">
        <v>26</v>
      </c>
      <c r="B805" t="s">
        <v>13</v>
      </c>
      <c r="C805" t="s">
        <v>34</v>
      </c>
      <c r="D805" t="s">
        <v>10</v>
      </c>
      <c r="E805">
        <v>772</v>
      </c>
      <c r="F805">
        <v>185200</v>
      </c>
      <c r="G805">
        <f t="shared" si="13"/>
        <v>5.0021598272138229E-2</v>
      </c>
    </row>
    <row r="806" spans="1:7" x14ac:dyDescent="0.35">
      <c r="A806" t="s">
        <v>26</v>
      </c>
      <c r="B806" t="s">
        <v>13</v>
      </c>
      <c r="C806" t="s">
        <v>34</v>
      </c>
      <c r="D806" t="s">
        <v>11</v>
      </c>
      <c r="E806">
        <v>916</v>
      </c>
      <c r="F806">
        <v>62700</v>
      </c>
      <c r="G806">
        <f t="shared" si="13"/>
        <v>0.17531100478468897</v>
      </c>
    </row>
    <row r="807" spans="1:7" x14ac:dyDescent="0.35">
      <c r="A807" t="s">
        <v>26</v>
      </c>
      <c r="B807" t="s">
        <v>13</v>
      </c>
      <c r="C807" t="s">
        <v>34</v>
      </c>
      <c r="D807" t="s">
        <v>39</v>
      </c>
      <c r="E807">
        <f>SUM(E802:E806)</f>
        <v>2688</v>
      </c>
      <c r="F807">
        <f>SUM(F802:F806)</f>
        <v>4645600</v>
      </c>
      <c r="G807">
        <f t="shared" si="13"/>
        <v>6.9433442397106946E-3</v>
      </c>
    </row>
    <row r="808" spans="1:7" x14ac:dyDescent="0.35">
      <c r="A808" t="s">
        <v>26</v>
      </c>
      <c r="B808" t="s">
        <v>13</v>
      </c>
      <c r="C808" t="s">
        <v>35</v>
      </c>
      <c r="D808" t="s">
        <v>7</v>
      </c>
      <c r="E808">
        <v>23</v>
      </c>
      <c r="F808">
        <v>509500</v>
      </c>
      <c r="G808">
        <f t="shared" si="13"/>
        <v>5.4170755642787046E-4</v>
      </c>
    </row>
    <row r="809" spans="1:7" x14ac:dyDescent="0.35">
      <c r="A809" t="s">
        <v>26</v>
      </c>
      <c r="B809" t="s">
        <v>13</v>
      </c>
      <c r="C809" t="s">
        <v>35</v>
      </c>
      <c r="D809" t="s">
        <v>8</v>
      </c>
      <c r="E809">
        <v>317</v>
      </c>
      <c r="F809">
        <v>1516900</v>
      </c>
      <c r="G809">
        <f t="shared" si="13"/>
        <v>2.5077460610455535E-3</v>
      </c>
    </row>
    <row r="810" spans="1:7" x14ac:dyDescent="0.35">
      <c r="A810" t="s">
        <v>26</v>
      </c>
      <c r="B810" t="s">
        <v>13</v>
      </c>
      <c r="C810" t="s">
        <v>35</v>
      </c>
      <c r="D810" t="s">
        <v>9</v>
      </c>
      <c r="E810">
        <v>264</v>
      </c>
      <c r="F810">
        <v>168900</v>
      </c>
      <c r="G810">
        <f t="shared" si="13"/>
        <v>1.8756660746003552E-2</v>
      </c>
    </row>
    <row r="811" spans="1:7" x14ac:dyDescent="0.35">
      <c r="A811" t="s">
        <v>26</v>
      </c>
      <c r="B811" t="s">
        <v>13</v>
      </c>
      <c r="C811" t="s">
        <v>35</v>
      </c>
      <c r="D811" t="s">
        <v>10</v>
      </c>
      <c r="E811">
        <v>425</v>
      </c>
      <c r="F811">
        <v>83300.000000000015</v>
      </c>
      <c r="G811">
        <f t="shared" si="13"/>
        <v>6.1224489795918352E-2</v>
      </c>
    </row>
    <row r="812" spans="1:7" x14ac:dyDescent="0.35">
      <c r="A812" t="s">
        <v>26</v>
      </c>
      <c r="B812" t="s">
        <v>13</v>
      </c>
      <c r="C812" t="s">
        <v>35</v>
      </c>
      <c r="D812" t="s">
        <v>11</v>
      </c>
      <c r="E812">
        <v>356</v>
      </c>
      <c r="F812">
        <v>20300</v>
      </c>
      <c r="G812">
        <f t="shared" si="13"/>
        <v>0.21044334975369458</v>
      </c>
    </row>
    <row r="813" spans="1:7" x14ac:dyDescent="0.35">
      <c r="A813" t="s">
        <v>26</v>
      </c>
      <c r="B813" t="s">
        <v>13</v>
      </c>
      <c r="C813" t="s">
        <v>36</v>
      </c>
      <c r="D813" t="s">
        <v>7</v>
      </c>
      <c r="E813">
        <v>14</v>
      </c>
      <c r="F813">
        <v>487900</v>
      </c>
      <c r="G813">
        <f t="shared" si="13"/>
        <v>3.4433285509325682E-4</v>
      </c>
    </row>
    <row r="814" spans="1:7" x14ac:dyDescent="0.35">
      <c r="A814" t="s">
        <v>26</v>
      </c>
      <c r="B814" t="s">
        <v>13</v>
      </c>
      <c r="C814" t="s">
        <v>36</v>
      </c>
      <c r="D814" t="s">
        <v>8</v>
      </c>
      <c r="E814">
        <v>196</v>
      </c>
      <c r="F814">
        <v>1541400</v>
      </c>
      <c r="G814">
        <f t="shared" si="13"/>
        <v>1.5258855585831062E-3</v>
      </c>
    </row>
    <row r="815" spans="1:7" x14ac:dyDescent="0.35">
      <c r="A815" t="s">
        <v>26</v>
      </c>
      <c r="B815" t="s">
        <v>13</v>
      </c>
      <c r="C815" t="s">
        <v>36</v>
      </c>
      <c r="D815" t="s">
        <v>9</v>
      </c>
      <c r="E815">
        <v>186</v>
      </c>
      <c r="F815">
        <v>172700</v>
      </c>
      <c r="G815">
        <f t="shared" si="13"/>
        <v>1.292414591777649E-2</v>
      </c>
    </row>
    <row r="816" spans="1:7" x14ac:dyDescent="0.35">
      <c r="A816" t="s">
        <v>26</v>
      </c>
      <c r="B816" t="s">
        <v>13</v>
      </c>
      <c r="C816" t="s">
        <v>36</v>
      </c>
      <c r="D816" t="s">
        <v>10</v>
      </c>
      <c r="E816">
        <v>347</v>
      </c>
      <c r="F816">
        <v>101900</v>
      </c>
      <c r="G816">
        <f t="shared" si="13"/>
        <v>4.0863591756624143E-2</v>
      </c>
    </row>
    <row r="817" spans="1:7" x14ac:dyDescent="0.35">
      <c r="A817" t="s">
        <v>26</v>
      </c>
      <c r="B817" t="s">
        <v>13</v>
      </c>
      <c r="C817" t="s">
        <v>36</v>
      </c>
      <c r="D817" t="s">
        <v>11</v>
      </c>
      <c r="E817">
        <v>560</v>
      </c>
      <c r="F817">
        <v>42400</v>
      </c>
      <c r="G817">
        <f t="shared" si="13"/>
        <v>0.15849056603773587</v>
      </c>
    </row>
    <row r="818" spans="1:7" x14ac:dyDescent="0.35">
      <c r="A818" t="s">
        <v>26</v>
      </c>
      <c r="B818" t="s">
        <v>14</v>
      </c>
      <c r="C818" t="s">
        <v>34</v>
      </c>
      <c r="D818" t="s">
        <v>7</v>
      </c>
      <c r="E818">
        <v>40</v>
      </c>
      <c r="F818">
        <v>997600</v>
      </c>
      <c r="G818">
        <f t="shared" si="13"/>
        <v>4.8115477145148355E-4</v>
      </c>
    </row>
    <row r="819" spans="1:7" x14ac:dyDescent="0.35">
      <c r="A819" t="s">
        <v>26</v>
      </c>
      <c r="B819" t="s">
        <v>14</v>
      </c>
      <c r="C819" t="s">
        <v>34</v>
      </c>
      <c r="D819" t="s">
        <v>8</v>
      </c>
      <c r="E819">
        <v>477</v>
      </c>
      <c r="F819">
        <v>3058499.9999999995</v>
      </c>
      <c r="G819">
        <f t="shared" si="13"/>
        <v>1.8715056400196177E-3</v>
      </c>
    </row>
    <row r="820" spans="1:7" x14ac:dyDescent="0.35">
      <c r="A820" t="s">
        <v>26</v>
      </c>
      <c r="B820" t="s">
        <v>14</v>
      </c>
      <c r="C820" t="s">
        <v>34</v>
      </c>
      <c r="D820" t="s">
        <v>9</v>
      </c>
      <c r="E820">
        <v>464</v>
      </c>
      <c r="F820">
        <v>341600</v>
      </c>
      <c r="G820">
        <f t="shared" si="13"/>
        <v>1.6299765807962531E-2</v>
      </c>
    </row>
    <row r="821" spans="1:7" x14ac:dyDescent="0.35">
      <c r="A821" t="s">
        <v>26</v>
      </c>
      <c r="B821" t="s">
        <v>14</v>
      </c>
      <c r="C821" t="s">
        <v>34</v>
      </c>
      <c r="D821" t="s">
        <v>10</v>
      </c>
      <c r="E821">
        <v>687</v>
      </c>
      <c r="F821">
        <v>185200</v>
      </c>
      <c r="G821">
        <f t="shared" si="13"/>
        <v>4.4514038876889851E-2</v>
      </c>
    </row>
    <row r="822" spans="1:7" x14ac:dyDescent="0.35">
      <c r="A822" t="s">
        <v>26</v>
      </c>
      <c r="B822" t="s">
        <v>14</v>
      </c>
      <c r="C822" t="s">
        <v>34</v>
      </c>
      <c r="D822" t="s">
        <v>11</v>
      </c>
      <c r="E822">
        <v>806</v>
      </c>
      <c r="F822">
        <v>62700</v>
      </c>
      <c r="G822">
        <f t="shared" ref="G822:G890" si="14">(E822/F822)*12</f>
        <v>0.15425837320574165</v>
      </c>
    </row>
    <row r="823" spans="1:7" x14ac:dyDescent="0.35">
      <c r="A823" t="s">
        <v>26</v>
      </c>
      <c r="B823" t="s">
        <v>14</v>
      </c>
      <c r="C823" t="s">
        <v>34</v>
      </c>
      <c r="D823" t="s">
        <v>39</v>
      </c>
      <c r="E823">
        <f>SUM(E818:E822)</f>
        <v>2474</v>
      </c>
      <c r="F823">
        <f>SUM(F818:F822)</f>
        <v>4645600</v>
      </c>
      <c r="G823">
        <f t="shared" si="14"/>
        <v>6.390563113483726E-3</v>
      </c>
    </row>
    <row r="824" spans="1:7" x14ac:dyDescent="0.35">
      <c r="A824" t="s">
        <v>26</v>
      </c>
      <c r="B824" t="s">
        <v>14</v>
      </c>
      <c r="C824" t="s">
        <v>35</v>
      </c>
      <c r="D824" t="s">
        <v>7</v>
      </c>
      <c r="E824">
        <v>23</v>
      </c>
      <c r="F824">
        <v>509500</v>
      </c>
      <c r="G824">
        <f t="shared" si="14"/>
        <v>5.4170755642787046E-4</v>
      </c>
    </row>
    <row r="825" spans="1:7" x14ac:dyDescent="0.35">
      <c r="A825" t="s">
        <v>26</v>
      </c>
      <c r="B825" t="s">
        <v>14</v>
      </c>
      <c r="C825" t="s">
        <v>35</v>
      </c>
      <c r="D825" t="s">
        <v>8</v>
      </c>
      <c r="E825">
        <v>309</v>
      </c>
      <c r="F825">
        <v>1516900</v>
      </c>
      <c r="G825">
        <f t="shared" si="14"/>
        <v>2.4444590942052872E-3</v>
      </c>
    </row>
    <row r="826" spans="1:7" x14ac:dyDescent="0.35">
      <c r="A826" t="s">
        <v>26</v>
      </c>
      <c r="B826" t="s">
        <v>14</v>
      </c>
      <c r="C826" t="s">
        <v>35</v>
      </c>
      <c r="D826" t="s">
        <v>9</v>
      </c>
      <c r="E826">
        <v>267</v>
      </c>
      <c r="F826">
        <v>168900</v>
      </c>
      <c r="G826">
        <f t="shared" si="14"/>
        <v>1.8969804618117231E-2</v>
      </c>
    </row>
    <row r="827" spans="1:7" x14ac:dyDescent="0.35">
      <c r="A827" t="s">
        <v>26</v>
      </c>
      <c r="B827" t="s">
        <v>14</v>
      </c>
      <c r="C827" t="s">
        <v>35</v>
      </c>
      <c r="D827" t="s">
        <v>10</v>
      </c>
      <c r="E827">
        <v>371</v>
      </c>
      <c r="F827">
        <v>83300.000000000015</v>
      </c>
      <c r="G827">
        <f t="shared" si="14"/>
        <v>5.3445378151260492E-2</v>
      </c>
    </row>
    <row r="828" spans="1:7" x14ac:dyDescent="0.35">
      <c r="A828" t="s">
        <v>26</v>
      </c>
      <c r="B828" t="s">
        <v>14</v>
      </c>
      <c r="C828" t="s">
        <v>35</v>
      </c>
      <c r="D828" t="s">
        <v>11</v>
      </c>
      <c r="E828">
        <v>278</v>
      </c>
      <c r="F828">
        <v>20300</v>
      </c>
      <c r="G828">
        <f t="shared" si="14"/>
        <v>0.16433497536945813</v>
      </c>
    </row>
    <row r="829" spans="1:7" x14ac:dyDescent="0.35">
      <c r="A829" t="s">
        <v>26</v>
      </c>
      <c r="B829" t="s">
        <v>14</v>
      </c>
      <c r="C829" t="s">
        <v>36</v>
      </c>
      <c r="D829" t="s">
        <v>7</v>
      </c>
      <c r="E829">
        <v>17</v>
      </c>
      <c r="F829">
        <v>487900</v>
      </c>
      <c r="G829">
        <f t="shared" si="14"/>
        <v>4.181184668989547E-4</v>
      </c>
    </row>
    <row r="830" spans="1:7" x14ac:dyDescent="0.35">
      <c r="A830" t="s">
        <v>26</v>
      </c>
      <c r="B830" t="s">
        <v>14</v>
      </c>
      <c r="C830" t="s">
        <v>36</v>
      </c>
      <c r="D830" t="s">
        <v>8</v>
      </c>
      <c r="E830">
        <v>168</v>
      </c>
      <c r="F830">
        <v>1541400</v>
      </c>
      <c r="G830">
        <f t="shared" si="14"/>
        <v>1.3079019073569482E-3</v>
      </c>
    </row>
    <row r="831" spans="1:7" x14ac:dyDescent="0.35">
      <c r="A831" t="s">
        <v>26</v>
      </c>
      <c r="B831" t="s">
        <v>14</v>
      </c>
      <c r="C831" t="s">
        <v>36</v>
      </c>
      <c r="D831" t="s">
        <v>9</v>
      </c>
      <c r="E831">
        <v>197</v>
      </c>
      <c r="F831">
        <v>172700</v>
      </c>
      <c r="G831">
        <f t="shared" si="14"/>
        <v>1.3688477127967575E-2</v>
      </c>
    </row>
    <row r="832" spans="1:7" x14ac:dyDescent="0.35">
      <c r="A832" t="s">
        <v>26</v>
      </c>
      <c r="B832" t="s">
        <v>14</v>
      </c>
      <c r="C832" t="s">
        <v>36</v>
      </c>
      <c r="D832" t="s">
        <v>10</v>
      </c>
      <c r="E832">
        <v>316</v>
      </c>
      <c r="F832">
        <v>101900</v>
      </c>
      <c r="G832">
        <f t="shared" si="14"/>
        <v>3.7212953876349361E-2</v>
      </c>
    </row>
    <row r="833" spans="1:7" x14ac:dyDescent="0.35">
      <c r="A833" t="s">
        <v>26</v>
      </c>
      <c r="B833" t="s">
        <v>14</v>
      </c>
      <c r="C833" t="s">
        <v>36</v>
      </c>
      <c r="D833" t="s">
        <v>11</v>
      </c>
      <c r="E833">
        <v>528</v>
      </c>
      <c r="F833">
        <v>42400</v>
      </c>
      <c r="G833">
        <f t="shared" si="14"/>
        <v>0.14943396226415095</v>
      </c>
    </row>
    <row r="834" spans="1:7" x14ac:dyDescent="0.35">
      <c r="A834" t="s">
        <v>26</v>
      </c>
      <c r="B834" t="s">
        <v>15</v>
      </c>
      <c r="C834" t="s">
        <v>34</v>
      </c>
      <c r="D834" t="s">
        <v>7</v>
      </c>
      <c r="E834">
        <v>27</v>
      </c>
      <c r="F834">
        <v>997600</v>
      </c>
      <c r="G834">
        <f t="shared" si="14"/>
        <v>3.2477947072975138E-4</v>
      </c>
    </row>
    <row r="835" spans="1:7" x14ac:dyDescent="0.35">
      <c r="A835" t="s">
        <v>26</v>
      </c>
      <c r="B835" t="s">
        <v>15</v>
      </c>
      <c r="C835" t="s">
        <v>34</v>
      </c>
      <c r="D835" t="s">
        <v>8</v>
      </c>
      <c r="E835">
        <v>440</v>
      </c>
      <c r="F835">
        <v>3058499.9999999995</v>
      </c>
      <c r="G835">
        <f t="shared" si="14"/>
        <v>1.7263364394310941E-3</v>
      </c>
    </row>
    <row r="836" spans="1:7" x14ac:dyDescent="0.35">
      <c r="A836" t="s">
        <v>26</v>
      </c>
      <c r="B836" t="s">
        <v>15</v>
      </c>
      <c r="C836" t="s">
        <v>34</v>
      </c>
      <c r="D836" t="s">
        <v>9</v>
      </c>
      <c r="E836">
        <v>416</v>
      </c>
      <c r="F836">
        <v>341600</v>
      </c>
      <c r="G836">
        <f t="shared" si="14"/>
        <v>1.4613583138173302E-2</v>
      </c>
    </row>
    <row r="837" spans="1:7" x14ac:dyDescent="0.35">
      <c r="A837" t="s">
        <v>26</v>
      </c>
      <c r="B837" t="s">
        <v>15</v>
      </c>
      <c r="C837" t="s">
        <v>34</v>
      </c>
      <c r="D837" t="s">
        <v>10</v>
      </c>
      <c r="E837">
        <v>692</v>
      </c>
      <c r="F837">
        <v>185200</v>
      </c>
      <c r="G837">
        <f t="shared" si="14"/>
        <v>4.4838012958963287E-2</v>
      </c>
    </row>
    <row r="838" spans="1:7" x14ac:dyDescent="0.35">
      <c r="A838" t="s">
        <v>26</v>
      </c>
      <c r="B838" t="s">
        <v>15</v>
      </c>
      <c r="C838" t="s">
        <v>34</v>
      </c>
      <c r="D838" t="s">
        <v>11</v>
      </c>
      <c r="E838">
        <v>763</v>
      </c>
      <c r="F838">
        <v>62700</v>
      </c>
      <c r="G838">
        <f t="shared" si="14"/>
        <v>0.14602870813397129</v>
      </c>
    </row>
    <row r="839" spans="1:7" x14ac:dyDescent="0.35">
      <c r="A839" t="s">
        <v>26</v>
      </c>
      <c r="B839" t="s">
        <v>15</v>
      </c>
      <c r="C839" t="s">
        <v>34</v>
      </c>
      <c r="D839" t="s">
        <v>39</v>
      </c>
      <c r="E839">
        <f>SUM(E834:E838)</f>
        <v>2338</v>
      </c>
      <c r="F839">
        <f>SUM(F834:F838)</f>
        <v>4645600</v>
      </c>
      <c r="G839">
        <f t="shared" si="14"/>
        <v>6.0392629584983641E-3</v>
      </c>
    </row>
    <row r="840" spans="1:7" x14ac:dyDescent="0.35">
      <c r="A840" t="s">
        <v>26</v>
      </c>
      <c r="B840" t="s">
        <v>15</v>
      </c>
      <c r="C840" t="s">
        <v>35</v>
      </c>
      <c r="D840" t="s">
        <v>7</v>
      </c>
      <c r="E840">
        <v>17</v>
      </c>
      <c r="F840">
        <v>509500</v>
      </c>
      <c r="G840">
        <f t="shared" si="14"/>
        <v>4.0039254170755637E-4</v>
      </c>
    </row>
    <row r="841" spans="1:7" x14ac:dyDescent="0.35">
      <c r="A841" t="s">
        <v>26</v>
      </c>
      <c r="B841" t="s">
        <v>15</v>
      </c>
      <c r="C841" t="s">
        <v>35</v>
      </c>
      <c r="D841" t="s">
        <v>8</v>
      </c>
      <c r="E841">
        <v>279</v>
      </c>
      <c r="F841">
        <v>1516900</v>
      </c>
      <c r="G841">
        <f t="shared" si="14"/>
        <v>2.2071329685542885E-3</v>
      </c>
    </row>
    <row r="842" spans="1:7" x14ac:dyDescent="0.35">
      <c r="A842" t="s">
        <v>26</v>
      </c>
      <c r="B842" t="s">
        <v>15</v>
      </c>
      <c r="C842" t="s">
        <v>35</v>
      </c>
      <c r="D842" t="s">
        <v>9</v>
      </c>
      <c r="E842">
        <v>232</v>
      </c>
      <c r="F842">
        <v>168900</v>
      </c>
      <c r="G842">
        <f t="shared" si="14"/>
        <v>1.6483126110124334E-2</v>
      </c>
    </row>
    <row r="843" spans="1:7" x14ac:dyDescent="0.35">
      <c r="A843" t="s">
        <v>26</v>
      </c>
      <c r="B843" t="s">
        <v>15</v>
      </c>
      <c r="C843" t="s">
        <v>35</v>
      </c>
      <c r="D843" t="s">
        <v>10</v>
      </c>
      <c r="E843">
        <v>369</v>
      </c>
      <c r="F843">
        <v>83300.000000000015</v>
      </c>
      <c r="G843">
        <f t="shared" si="14"/>
        <v>5.3157262905162053E-2</v>
      </c>
    </row>
    <row r="844" spans="1:7" x14ac:dyDescent="0.35">
      <c r="A844" t="s">
        <v>26</v>
      </c>
      <c r="B844" t="s">
        <v>15</v>
      </c>
      <c r="C844" t="s">
        <v>35</v>
      </c>
      <c r="D844" t="s">
        <v>11</v>
      </c>
      <c r="E844">
        <v>289</v>
      </c>
      <c r="F844">
        <v>20300</v>
      </c>
      <c r="G844">
        <f t="shared" si="14"/>
        <v>0.17083743842364532</v>
      </c>
    </row>
    <row r="845" spans="1:7" x14ac:dyDescent="0.35">
      <c r="A845" t="s">
        <v>26</v>
      </c>
      <c r="B845" t="s">
        <v>15</v>
      </c>
      <c r="C845" t="s">
        <v>36</v>
      </c>
      <c r="D845" t="s">
        <v>7</v>
      </c>
      <c r="E845">
        <v>10</v>
      </c>
      <c r="F845">
        <v>487900</v>
      </c>
      <c r="G845">
        <f t="shared" si="14"/>
        <v>2.4595203935232632E-4</v>
      </c>
    </row>
    <row r="846" spans="1:7" x14ac:dyDescent="0.35">
      <c r="A846" t="s">
        <v>26</v>
      </c>
      <c r="B846" t="s">
        <v>15</v>
      </c>
      <c r="C846" t="s">
        <v>36</v>
      </c>
      <c r="D846" t="s">
        <v>8</v>
      </c>
      <c r="E846">
        <v>161</v>
      </c>
      <c r="F846">
        <v>1541400</v>
      </c>
      <c r="G846">
        <f t="shared" si="14"/>
        <v>1.2534059945504086E-3</v>
      </c>
    </row>
    <row r="847" spans="1:7" x14ac:dyDescent="0.35">
      <c r="A847" t="s">
        <v>26</v>
      </c>
      <c r="B847" t="s">
        <v>15</v>
      </c>
      <c r="C847" t="s">
        <v>36</v>
      </c>
      <c r="D847" t="s">
        <v>9</v>
      </c>
      <c r="E847">
        <v>184</v>
      </c>
      <c r="F847">
        <v>172700</v>
      </c>
      <c r="G847">
        <f t="shared" si="14"/>
        <v>1.2785176606832656E-2</v>
      </c>
    </row>
    <row r="848" spans="1:7" x14ac:dyDescent="0.35">
      <c r="A848" t="s">
        <v>26</v>
      </c>
      <c r="B848" t="s">
        <v>15</v>
      </c>
      <c r="C848" t="s">
        <v>36</v>
      </c>
      <c r="D848" t="s">
        <v>10</v>
      </c>
      <c r="E848">
        <v>323</v>
      </c>
      <c r="F848">
        <v>101900</v>
      </c>
      <c r="G848">
        <f t="shared" si="14"/>
        <v>3.8037291462217862E-2</v>
      </c>
    </row>
    <row r="849" spans="1:7" x14ac:dyDescent="0.35">
      <c r="A849" t="s">
        <v>26</v>
      </c>
      <c r="B849" t="s">
        <v>15</v>
      </c>
      <c r="C849" t="s">
        <v>36</v>
      </c>
      <c r="D849" t="s">
        <v>11</v>
      </c>
      <c r="E849">
        <v>474</v>
      </c>
      <c r="F849">
        <v>42400</v>
      </c>
      <c r="G849">
        <f t="shared" si="14"/>
        <v>0.13415094339622641</v>
      </c>
    </row>
    <row r="850" spans="1:7" x14ac:dyDescent="0.35">
      <c r="A850" t="s">
        <v>26</v>
      </c>
      <c r="B850" t="s">
        <v>16</v>
      </c>
      <c r="C850" t="s">
        <v>34</v>
      </c>
      <c r="D850" t="s">
        <v>7</v>
      </c>
      <c r="E850">
        <v>32</v>
      </c>
      <c r="F850">
        <v>997600</v>
      </c>
      <c r="G850">
        <f t="shared" si="14"/>
        <v>3.8492381716118688E-4</v>
      </c>
    </row>
    <row r="851" spans="1:7" x14ac:dyDescent="0.35">
      <c r="A851" t="s">
        <v>26</v>
      </c>
      <c r="B851" t="s">
        <v>16</v>
      </c>
      <c r="C851" t="s">
        <v>34</v>
      </c>
      <c r="D851" t="s">
        <v>8</v>
      </c>
      <c r="E851">
        <v>446</v>
      </c>
      <c r="F851">
        <v>3058499.9999999995</v>
      </c>
      <c r="G851">
        <f t="shared" si="14"/>
        <v>1.7498773908778817E-3</v>
      </c>
    </row>
    <row r="852" spans="1:7" x14ac:dyDescent="0.35">
      <c r="A852" t="s">
        <v>26</v>
      </c>
      <c r="B852" t="s">
        <v>16</v>
      </c>
      <c r="C852" t="s">
        <v>34</v>
      </c>
      <c r="D852" t="s">
        <v>9</v>
      </c>
      <c r="E852">
        <v>417</v>
      </c>
      <c r="F852">
        <v>341600</v>
      </c>
      <c r="G852">
        <f t="shared" si="14"/>
        <v>1.4648711943793913E-2</v>
      </c>
    </row>
    <row r="853" spans="1:7" x14ac:dyDescent="0.35">
      <c r="A853" t="s">
        <v>26</v>
      </c>
      <c r="B853" t="s">
        <v>16</v>
      </c>
      <c r="C853" t="s">
        <v>34</v>
      </c>
      <c r="D853" t="s">
        <v>10</v>
      </c>
      <c r="E853">
        <v>639</v>
      </c>
      <c r="F853">
        <v>185200</v>
      </c>
      <c r="G853">
        <f t="shared" si="14"/>
        <v>4.1403887688984883E-2</v>
      </c>
    </row>
    <row r="854" spans="1:7" x14ac:dyDescent="0.35">
      <c r="A854" t="s">
        <v>26</v>
      </c>
      <c r="B854" t="s">
        <v>16</v>
      </c>
      <c r="C854" t="s">
        <v>34</v>
      </c>
      <c r="D854" t="s">
        <v>11</v>
      </c>
      <c r="E854">
        <v>700</v>
      </c>
      <c r="F854">
        <v>62700</v>
      </c>
      <c r="G854">
        <f t="shared" si="14"/>
        <v>0.13397129186602871</v>
      </c>
    </row>
    <row r="855" spans="1:7" x14ac:dyDescent="0.35">
      <c r="A855" t="s">
        <v>26</v>
      </c>
      <c r="B855" t="s">
        <v>16</v>
      </c>
      <c r="C855" t="s">
        <v>34</v>
      </c>
      <c r="D855" t="s">
        <v>39</v>
      </c>
      <c r="E855">
        <f>SUM(E850:E854)</f>
        <v>2234</v>
      </c>
      <c r="F855">
        <f>SUM(F850:F854)</f>
        <v>4645600</v>
      </c>
      <c r="G855">
        <f t="shared" si="14"/>
        <v>5.7706216635095573E-3</v>
      </c>
    </row>
    <row r="856" spans="1:7" x14ac:dyDescent="0.35">
      <c r="A856" t="s">
        <v>26</v>
      </c>
      <c r="B856" t="s">
        <v>16</v>
      </c>
      <c r="C856" t="s">
        <v>35</v>
      </c>
      <c r="D856" t="s">
        <v>7</v>
      </c>
      <c r="E856">
        <v>18</v>
      </c>
      <c r="F856">
        <v>509500</v>
      </c>
      <c r="G856">
        <f t="shared" si="14"/>
        <v>4.2394504416094211E-4</v>
      </c>
    </row>
    <row r="857" spans="1:7" x14ac:dyDescent="0.35">
      <c r="A857" t="s">
        <v>26</v>
      </c>
      <c r="B857" t="s">
        <v>16</v>
      </c>
      <c r="C857" t="s">
        <v>35</v>
      </c>
      <c r="D857" t="s">
        <v>8</v>
      </c>
      <c r="E857">
        <v>281</v>
      </c>
      <c r="F857">
        <v>1516900</v>
      </c>
      <c r="G857">
        <f t="shared" si="14"/>
        <v>2.2229547102643552E-3</v>
      </c>
    </row>
    <row r="858" spans="1:7" x14ac:dyDescent="0.35">
      <c r="A858" t="s">
        <v>26</v>
      </c>
      <c r="B858" t="s">
        <v>16</v>
      </c>
      <c r="C858" t="s">
        <v>35</v>
      </c>
      <c r="D858" t="s">
        <v>9</v>
      </c>
      <c r="E858">
        <v>249</v>
      </c>
      <c r="F858">
        <v>168900</v>
      </c>
      <c r="G858">
        <f t="shared" si="14"/>
        <v>1.7690941385435168E-2</v>
      </c>
    </row>
    <row r="859" spans="1:7" x14ac:dyDescent="0.35">
      <c r="A859" t="s">
        <v>26</v>
      </c>
      <c r="B859" t="s">
        <v>16</v>
      </c>
      <c r="C859" t="s">
        <v>35</v>
      </c>
      <c r="D859" t="s">
        <v>10</v>
      </c>
      <c r="E859">
        <v>364</v>
      </c>
      <c r="F859">
        <v>83300.000000000015</v>
      </c>
      <c r="G859">
        <f t="shared" si="14"/>
        <v>5.2436974789915949E-2</v>
      </c>
    </row>
    <row r="860" spans="1:7" x14ac:dyDescent="0.35">
      <c r="A860" t="s">
        <v>26</v>
      </c>
      <c r="B860" t="s">
        <v>16</v>
      </c>
      <c r="C860" t="s">
        <v>35</v>
      </c>
      <c r="D860" t="s">
        <v>11</v>
      </c>
      <c r="E860">
        <v>263</v>
      </c>
      <c r="F860">
        <v>20300</v>
      </c>
      <c r="G860">
        <f t="shared" si="14"/>
        <v>0.15546798029556652</v>
      </c>
    </row>
    <row r="861" spans="1:7" x14ac:dyDescent="0.35">
      <c r="A861" t="s">
        <v>26</v>
      </c>
      <c r="B861" t="s">
        <v>16</v>
      </c>
      <c r="C861" t="s">
        <v>36</v>
      </c>
      <c r="D861" t="s">
        <v>7</v>
      </c>
      <c r="E861">
        <v>14</v>
      </c>
      <c r="F861">
        <v>487900</v>
      </c>
      <c r="G861">
        <f t="shared" si="14"/>
        <v>3.4433285509325682E-4</v>
      </c>
    </row>
    <row r="862" spans="1:7" x14ac:dyDescent="0.35">
      <c r="A862" t="s">
        <v>26</v>
      </c>
      <c r="B862" t="s">
        <v>16</v>
      </c>
      <c r="C862" t="s">
        <v>36</v>
      </c>
      <c r="D862" t="s">
        <v>8</v>
      </c>
      <c r="E862">
        <v>165</v>
      </c>
      <c r="F862">
        <v>1541400</v>
      </c>
      <c r="G862">
        <f t="shared" si="14"/>
        <v>1.2845465161541456E-3</v>
      </c>
    </row>
    <row r="863" spans="1:7" x14ac:dyDescent="0.35">
      <c r="A863" t="s">
        <v>26</v>
      </c>
      <c r="B863" t="s">
        <v>16</v>
      </c>
      <c r="C863" t="s">
        <v>36</v>
      </c>
      <c r="D863" t="s">
        <v>9</v>
      </c>
      <c r="E863">
        <v>168</v>
      </c>
      <c r="F863">
        <v>172700</v>
      </c>
      <c r="G863">
        <f t="shared" si="14"/>
        <v>1.1673422119281992E-2</v>
      </c>
    </row>
    <row r="864" spans="1:7" x14ac:dyDescent="0.35">
      <c r="A864" t="s">
        <v>26</v>
      </c>
      <c r="B864" t="s">
        <v>16</v>
      </c>
      <c r="C864" t="s">
        <v>36</v>
      </c>
      <c r="D864" t="s">
        <v>10</v>
      </c>
      <c r="E864">
        <v>275</v>
      </c>
      <c r="F864">
        <v>101900</v>
      </c>
      <c r="G864">
        <f t="shared" si="14"/>
        <v>3.23846908734053E-2</v>
      </c>
    </row>
    <row r="865" spans="1:7" x14ac:dyDescent="0.35">
      <c r="A865" t="s">
        <v>26</v>
      </c>
      <c r="B865" t="s">
        <v>16</v>
      </c>
      <c r="C865" t="s">
        <v>36</v>
      </c>
      <c r="D865" t="s">
        <v>11</v>
      </c>
      <c r="E865">
        <v>437</v>
      </c>
      <c r="F865">
        <v>42400</v>
      </c>
      <c r="G865">
        <f t="shared" si="14"/>
        <v>0.12367924528301887</v>
      </c>
    </row>
    <row r="866" spans="1:7" x14ac:dyDescent="0.35">
      <c r="A866" t="s">
        <v>26</v>
      </c>
      <c r="B866" t="s">
        <v>17</v>
      </c>
      <c r="C866" t="s">
        <v>34</v>
      </c>
      <c r="D866" t="s">
        <v>7</v>
      </c>
      <c r="E866">
        <v>35</v>
      </c>
      <c r="F866">
        <v>997600</v>
      </c>
      <c r="G866">
        <f t="shared" si="14"/>
        <v>4.2101042502004811E-4</v>
      </c>
    </row>
    <row r="867" spans="1:7" x14ac:dyDescent="0.35">
      <c r="A867" t="s">
        <v>26</v>
      </c>
      <c r="B867" t="s">
        <v>17</v>
      </c>
      <c r="C867" t="s">
        <v>34</v>
      </c>
      <c r="D867" t="s">
        <v>8</v>
      </c>
      <c r="E867">
        <v>503</v>
      </c>
      <c r="F867">
        <v>3058499.9999999995</v>
      </c>
      <c r="G867">
        <f t="shared" si="14"/>
        <v>1.9735164296223644E-3</v>
      </c>
    </row>
    <row r="868" spans="1:7" x14ac:dyDescent="0.35">
      <c r="A868" t="s">
        <v>26</v>
      </c>
      <c r="B868" t="s">
        <v>17</v>
      </c>
      <c r="C868" t="s">
        <v>34</v>
      </c>
      <c r="D868" t="s">
        <v>9</v>
      </c>
      <c r="E868">
        <v>411</v>
      </c>
      <c r="F868">
        <v>341600</v>
      </c>
      <c r="G868">
        <f t="shared" si="14"/>
        <v>1.4437939110070259E-2</v>
      </c>
    </row>
    <row r="869" spans="1:7" x14ac:dyDescent="0.35">
      <c r="A869" t="s">
        <v>26</v>
      </c>
      <c r="B869" t="s">
        <v>17</v>
      </c>
      <c r="C869" t="s">
        <v>34</v>
      </c>
      <c r="D869" t="s">
        <v>10</v>
      </c>
      <c r="E869">
        <v>666</v>
      </c>
      <c r="F869">
        <v>185200</v>
      </c>
      <c r="G869">
        <f t="shared" si="14"/>
        <v>4.3153347732181428E-2</v>
      </c>
    </row>
    <row r="870" spans="1:7" x14ac:dyDescent="0.35">
      <c r="A870" t="s">
        <v>26</v>
      </c>
      <c r="B870" t="s">
        <v>17</v>
      </c>
      <c r="C870" t="s">
        <v>34</v>
      </c>
      <c r="D870" t="s">
        <v>11</v>
      </c>
      <c r="E870">
        <v>744</v>
      </c>
      <c r="F870">
        <v>62700</v>
      </c>
      <c r="G870">
        <f t="shared" si="14"/>
        <v>0.14239234449760765</v>
      </c>
    </row>
    <row r="871" spans="1:7" x14ac:dyDescent="0.35">
      <c r="A871" t="s">
        <v>26</v>
      </c>
      <c r="B871" t="s">
        <v>17</v>
      </c>
      <c r="C871" t="s">
        <v>34</v>
      </c>
      <c r="D871" t="s">
        <v>39</v>
      </c>
      <c r="E871">
        <f>SUM(E866:E870)</f>
        <v>2359</v>
      </c>
      <c r="F871">
        <f>SUM(F866:F870)</f>
        <v>4645600</v>
      </c>
      <c r="G871">
        <f t="shared" si="14"/>
        <v>6.0935078353711036E-3</v>
      </c>
    </row>
    <row r="872" spans="1:7" x14ac:dyDescent="0.35">
      <c r="A872" t="s">
        <v>26</v>
      </c>
      <c r="B872" t="s">
        <v>17</v>
      </c>
      <c r="C872" t="s">
        <v>35</v>
      </c>
      <c r="D872" t="s">
        <v>7</v>
      </c>
      <c r="E872">
        <v>17</v>
      </c>
      <c r="F872">
        <v>509500</v>
      </c>
      <c r="G872">
        <f t="shared" si="14"/>
        <v>4.0039254170755637E-4</v>
      </c>
    </row>
    <row r="873" spans="1:7" x14ac:dyDescent="0.35">
      <c r="A873" t="s">
        <v>26</v>
      </c>
      <c r="B873" t="s">
        <v>17</v>
      </c>
      <c r="C873" t="s">
        <v>35</v>
      </c>
      <c r="D873" t="s">
        <v>8</v>
      </c>
      <c r="E873">
        <v>317</v>
      </c>
      <c r="F873">
        <v>1516900</v>
      </c>
      <c r="G873">
        <f t="shared" si="14"/>
        <v>2.5077460610455535E-3</v>
      </c>
    </row>
    <row r="874" spans="1:7" x14ac:dyDescent="0.35">
      <c r="A874" t="s">
        <v>26</v>
      </c>
      <c r="B874" t="s">
        <v>17</v>
      </c>
      <c r="C874" t="s">
        <v>35</v>
      </c>
      <c r="D874" t="s">
        <v>9</v>
      </c>
      <c r="E874">
        <v>261</v>
      </c>
      <c r="F874">
        <v>168900</v>
      </c>
      <c r="G874">
        <f t="shared" si="14"/>
        <v>1.8543516873889877E-2</v>
      </c>
    </row>
    <row r="875" spans="1:7" x14ac:dyDescent="0.35">
      <c r="A875" t="s">
        <v>26</v>
      </c>
      <c r="B875" t="s">
        <v>17</v>
      </c>
      <c r="C875" t="s">
        <v>35</v>
      </c>
      <c r="D875" t="s">
        <v>10</v>
      </c>
      <c r="E875">
        <v>379</v>
      </c>
      <c r="F875">
        <v>83300.000000000015</v>
      </c>
      <c r="G875">
        <f t="shared" si="14"/>
        <v>5.4597839135654254E-2</v>
      </c>
    </row>
    <row r="876" spans="1:7" x14ac:dyDescent="0.35">
      <c r="A876" t="s">
        <v>26</v>
      </c>
      <c r="B876" t="s">
        <v>17</v>
      </c>
      <c r="C876" t="s">
        <v>35</v>
      </c>
      <c r="D876" t="s">
        <v>11</v>
      </c>
      <c r="E876">
        <v>252</v>
      </c>
      <c r="F876">
        <v>20300</v>
      </c>
      <c r="G876">
        <f t="shared" si="14"/>
        <v>0.1489655172413793</v>
      </c>
    </row>
    <row r="877" spans="1:7" x14ac:dyDescent="0.35">
      <c r="A877" t="s">
        <v>26</v>
      </c>
      <c r="B877" t="s">
        <v>17</v>
      </c>
      <c r="C877" t="s">
        <v>36</v>
      </c>
      <c r="D877" t="s">
        <v>7</v>
      </c>
      <c r="E877">
        <v>18</v>
      </c>
      <c r="F877">
        <v>487900</v>
      </c>
      <c r="G877">
        <f t="shared" si="14"/>
        <v>4.4271367083418731E-4</v>
      </c>
    </row>
    <row r="878" spans="1:7" x14ac:dyDescent="0.35">
      <c r="A878" t="s">
        <v>26</v>
      </c>
      <c r="B878" t="s">
        <v>17</v>
      </c>
      <c r="C878" t="s">
        <v>36</v>
      </c>
      <c r="D878" t="s">
        <v>8</v>
      </c>
      <c r="E878">
        <v>186</v>
      </c>
      <c r="F878">
        <v>1541400</v>
      </c>
      <c r="G878">
        <f t="shared" si="14"/>
        <v>1.4480342545737641E-3</v>
      </c>
    </row>
    <row r="879" spans="1:7" x14ac:dyDescent="0.35">
      <c r="A879" t="s">
        <v>26</v>
      </c>
      <c r="B879" t="s">
        <v>17</v>
      </c>
      <c r="C879" t="s">
        <v>36</v>
      </c>
      <c r="D879" t="s">
        <v>9</v>
      </c>
      <c r="E879">
        <v>150</v>
      </c>
      <c r="F879">
        <v>172700</v>
      </c>
      <c r="G879">
        <f t="shared" si="14"/>
        <v>1.0422698320787493E-2</v>
      </c>
    </row>
    <row r="880" spans="1:7" x14ac:dyDescent="0.35">
      <c r="A880" t="s">
        <v>26</v>
      </c>
      <c r="B880" t="s">
        <v>17</v>
      </c>
      <c r="C880" t="s">
        <v>36</v>
      </c>
      <c r="D880" t="s">
        <v>10</v>
      </c>
      <c r="E880">
        <v>287</v>
      </c>
      <c r="F880">
        <v>101900</v>
      </c>
      <c r="G880">
        <f t="shared" si="14"/>
        <v>3.3797841020608441E-2</v>
      </c>
    </row>
    <row r="881" spans="1:7" x14ac:dyDescent="0.35">
      <c r="A881" t="s">
        <v>26</v>
      </c>
      <c r="B881" t="s">
        <v>17</v>
      </c>
      <c r="C881" t="s">
        <v>36</v>
      </c>
      <c r="D881" t="s">
        <v>11</v>
      </c>
      <c r="E881">
        <v>492</v>
      </c>
      <c r="F881">
        <v>42400</v>
      </c>
      <c r="G881">
        <f t="shared" si="14"/>
        <v>0.1392452830188679</v>
      </c>
    </row>
    <row r="882" spans="1:7" x14ac:dyDescent="0.35">
      <c r="A882" t="s">
        <v>26</v>
      </c>
      <c r="B882" t="s">
        <v>18</v>
      </c>
      <c r="C882" t="s">
        <v>34</v>
      </c>
      <c r="D882" t="s">
        <v>7</v>
      </c>
      <c r="E882">
        <v>33</v>
      </c>
      <c r="F882">
        <v>997600</v>
      </c>
      <c r="G882">
        <f t="shared" si="14"/>
        <v>3.969526864474739E-4</v>
      </c>
    </row>
    <row r="883" spans="1:7" x14ac:dyDescent="0.35">
      <c r="A883" t="s">
        <v>26</v>
      </c>
      <c r="B883" t="s">
        <v>18</v>
      </c>
      <c r="C883" t="s">
        <v>34</v>
      </c>
      <c r="D883" t="s">
        <v>8</v>
      </c>
      <c r="E883">
        <v>471</v>
      </c>
      <c r="F883">
        <v>3058499.9999999995</v>
      </c>
      <c r="G883">
        <f t="shared" si="14"/>
        <v>1.8479646885728299E-3</v>
      </c>
    </row>
    <row r="884" spans="1:7" x14ac:dyDescent="0.35">
      <c r="A884" t="s">
        <v>26</v>
      </c>
      <c r="B884" t="s">
        <v>18</v>
      </c>
      <c r="C884" t="s">
        <v>34</v>
      </c>
      <c r="D884" t="s">
        <v>9</v>
      </c>
      <c r="E884">
        <v>443</v>
      </c>
      <c r="F884">
        <v>341600</v>
      </c>
      <c r="G884">
        <f t="shared" si="14"/>
        <v>1.5562060889929744E-2</v>
      </c>
    </row>
    <row r="885" spans="1:7" x14ac:dyDescent="0.35">
      <c r="A885" t="s">
        <v>26</v>
      </c>
      <c r="B885" t="s">
        <v>18</v>
      </c>
      <c r="C885" t="s">
        <v>34</v>
      </c>
      <c r="D885" t="s">
        <v>10</v>
      </c>
      <c r="E885">
        <v>692</v>
      </c>
      <c r="F885">
        <v>185200</v>
      </c>
      <c r="G885">
        <f t="shared" si="14"/>
        <v>4.4838012958963287E-2</v>
      </c>
    </row>
    <row r="886" spans="1:7" x14ac:dyDescent="0.35">
      <c r="A886" t="s">
        <v>26</v>
      </c>
      <c r="B886" t="s">
        <v>18</v>
      </c>
      <c r="C886" t="s">
        <v>34</v>
      </c>
      <c r="D886" t="s">
        <v>11</v>
      </c>
      <c r="E886">
        <v>706</v>
      </c>
      <c r="F886">
        <v>62700</v>
      </c>
      <c r="G886">
        <f t="shared" si="14"/>
        <v>0.13511961722488039</v>
      </c>
    </row>
    <row r="887" spans="1:7" x14ac:dyDescent="0.35">
      <c r="A887" t="s">
        <v>26</v>
      </c>
      <c r="B887" t="s">
        <v>18</v>
      </c>
      <c r="C887" t="s">
        <v>34</v>
      </c>
      <c r="D887" t="s">
        <v>39</v>
      </c>
      <c r="E887">
        <f>SUM(E882:E886)</f>
        <v>2345</v>
      </c>
      <c r="F887">
        <f>SUM(F882:F886)</f>
        <v>4645600</v>
      </c>
      <c r="G887">
        <f t="shared" si="14"/>
        <v>6.0573445841226106E-3</v>
      </c>
    </row>
    <row r="888" spans="1:7" x14ac:dyDescent="0.35">
      <c r="A888" t="s">
        <v>26</v>
      </c>
      <c r="B888" t="s">
        <v>18</v>
      </c>
      <c r="C888" t="s">
        <v>35</v>
      </c>
      <c r="D888" t="s">
        <v>7</v>
      </c>
      <c r="E888">
        <v>18</v>
      </c>
      <c r="F888">
        <v>509500</v>
      </c>
      <c r="G888">
        <f t="shared" si="14"/>
        <v>4.2394504416094211E-4</v>
      </c>
    </row>
    <row r="889" spans="1:7" x14ac:dyDescent="0.35">
      <c r="A889" t="s">
        <v>26</v>
      </c>
      <c r="B889" t="s">
        <v>18</v>
      </c>
      <c r="C889" t="s">
        <v>35</v>
      </c>
      <c r="D889" t="s">
        <v>8</v>
      </c>
      <c r="E889">
        <v>292</v>
      </c>
      <c r="F889">
        <v>1516900</v>
      </c>
      <c r="G889">
        <f t="shared" si="14"/>
        <v>2.3099742896697212E-3</v>
      </c>
    </row>
    <row r="890" spans="1:7" x14ac:dyDescent="0.35">
      <c r="A890" t="s">
        <v>26</v>
      </c>
      <c r="B890" t="s">
        <v>18</v>
      </c>
      <c r="C890" t="s">
        <v>35</v>
      </c>
      <c r="D890" t="s">
        <v>9</v>
      </c>
      <c r="E890">
        <v>270</v>
      </c>
      <c r="F890">
        <v>168900</v>
      </c>
      <c r="G890">
        <f t="shared" si="14"/>
        <v>1.9182948490230906E-2</v>
      </c>
    </row>
    <row r="891" spans="1:7" x14ac:dyDescent="0.35">
      <c r="A891" t="s">
        <v>26</v>
      </c>
      <c r="B891" t="s">
        <v>18</v>
      </c>
      <c r="C891" t="s">
        <v>35</v>
      </c>
      <c r="D891" t="s">
        <v>10</v>
      </c>
      <c r="E891">
        <v>361</v>
      </c>
      <c r="F891">
        <v>83300.000000000015</v>
      </c>
      <c r="G891">
        <f t="shared" ref="G891:G958" si="15">(E891/F891)*12</f>
        <v>5.2004801920768298E-2</v>
      </c>
    </row>
    <row r="892" spans="1:7" x14ac:dyDescent="0.35">
      <c r="A892" t="s">
        <v>26</v>
      </c>
      <c r="B892" t="s">
        <v>18</v>
      </c>
      <c r="C892" t="s">
        <v>35</v>
      </c>
      <c r="D892" t="s">
        <v>11</v>
      </c>
      <c r="E892">
        <v>272</v>
      </c>
      <c r="F892">
        <v>20300</v>
      </c>
      <c r="G892">
        <f t="shared" si="15"/>
        <v>0.16078817733990147</v>
      </c>
    </row>
    <row r="893" spans="1:7" x14ac:dyDescent="0.35">
      <c r="A893" t="s">
        <v>26</v>
      </c>
      <c r="B893" t="s">
        <v>18</v>
      </c>
      <c r="C893" t="s">
        <v>36</v>
      </c>
      <c r="D893" t="s">
        <v>7</v>
      </c>
      <c r="E893">
        <v>15</v>
      </c>
      <c r="F893">
        <v>487900</v>
      </c>
      <c r="G893">
        <f t="shared" si="15"/>
        <v>3.6892805902848948E-4</v>
      </c>
    </row>
    <row r="894" spans="1:7" x14ac:dyDescent="0.35">
      <c r="A894" t="s">
        <v>26</v>
      </c>
      <c r="B894" t="s">
        <v>18</v>
      </c>
      <c r="C894" t="s">
        <v>36</v>
      </c>
      <c r="D894" t="s">
        <v>8</v>
      </c>
      <c r="E894">
        <v>179</v>
      </c>
      <c r="F894">
        <v>1541400</v>
      </c>
      <c r="G894">
        <f t="shared" si="15"/>
        <v>1.3935383417672245E-3</v>
      </c>
    </row>
    <row r="895" spans="1:7" x14ac:dyDescent="0.35">
      <c r="A895" t="s">
        <v>26</v>
      </c>
      <c r="B895" t="s">
        <v>18</v>
      </c>
      <c r="C895" t="s">
        <v>36</v>
      </c>
      <c r="D895" t="s">
        <v>9</v>
      </c>
      <c r="E895">
        <v>173</v>
      </c>
      <c r="F895">
        <v>172700</v>
      </c>
      <c r="G895">
        <f t="shared" si="15"/>
        <v>1.2020845396641576E-2</v>
      </c>
    </row>
    <row r="896" spans="1:7" x14ac:dyDescent="0.35">
      <c r="A896" t="s">
        <v>26</v>
      </c>
      <c r="B896" t="s">
        <v>18</v>
      </c>
      <c r="C896" t="s">
        <v>36</v>
      </c>
      <c r="D896" t="s">
        <v>10</v>
      </c>
      <c r="E896">
        <v>331</v>
      </c>
      <c r="F896">
        <v>101900</v>
      </c>
      <c r="G896">
        <f t="shared" si="15"/>
        <v>3.8979391560353287E-2</v>
      </c>
    </row>
    <row r="897" spans="1:7" x14ac:dyDescent="0.35">
      <c r="A897" t="s">
        <v>26</v>
      </c>
      <c r="B897" t="s">
        <v>18</v>
      </c>
      <c r="C897" t="s">
        <v>36</v>
      </c>
      <c r="D897" t="s">
        <v>11</v>
      </c>
      <c r="E897">
        <v>434</v>
      </c>
      <c r="F897">
        <v>42400</v>
      </c>
      <c r="G897">
        <f t="shared" si="15"/>
        <v>0.12283018867924528</v>
      </c>
    </row>
    <row r="898" spans="1:7" x14ac:dyDescent="0.35">
      <c r="A898" t="s">
        <v>26</v>
      </c>
      <c r="B898" t="s">
        <v>19</v>
      </c>
      <c r="C898" t="s">
        <v>34</v>
      </c>
      <c r="D898" t="s">
        <v>7</v>
      </c>
      <c r="E898">
        <v>31</v>
      </c>
      <c r="F898">
        <v>997600</v>
      </c>
      <c r="G898">
        <f t="shared" si="15"/>
        <v>3.728949478748998E-4</v>
      </c>
    </row>
    <row r="899" spans="1:7" x14ac:dyDescent="0.35">
      <c r="A899" t="s">
        <v>26</v>
      </c>
      <c r="B899" t="s">
        <v>19</v>
      </c>
      <c r="C899" t="s">
        <v>34</v>
      </c>
      <c r="D899" t="s">
        <v>8</v>
      </c>
      <c r="E899">
        <v>423</v>
      </c>
      <c r="F899">
        <v>3058499.9999999995</v>
      </c>
      <c r="G899">
        <f t="shared" si="15"/>
        <v>1.6596370769985289E-3</v>
      </c>
    </row>
    <row r="900" spans="1:7" x14ac:dyDescent="0.35">
      <c r="A900" t="s">
        <v>26</v>
      </c>
      <c r="B900" t="s">
        <v>19</v>
      </c>
      <c r="C900" t="s">
        <v>34</v>
      </c>
      <c r="D900" t="s">
        <v>9</v>
      </c>
      <c r="E900">
        <v>436</v>
      </c>
      <c r="F900">
        <v>341600</v>
      </c>
      <c r="G900">
        <f t="shared" si="15"/>
        <v>1.5316159250585482E-2</v>
      </c>
    </row>
    <row r="901" spans="1:7" x14ac:dyDescent="0.35">
      <c r="A901" t="s">
        <v>26</v>
      </c>
      <c r="B901" t="s">
        <v>19</v>
      </c>
      <c r="C901" t="s">
        <v>34</v>
      </c>
      <c r="D901" t="s">
        <v>10</v>
      </c>
      <c r="E901">
        <v>646</v>
      </c>
      <c r="F901">
        <v>185200</v>
      </c>
      <c r="G901">
        <f t="shared" si="15"/>
        <v>4.1857451403887691E-2</v>
      </c>
    </row>
    <row r="902" spans="1:7" x14ac:dyDescent="0.35">
      <c r="A902" t="s">
        <v>26</v>
      </c>
      <c r="B902" t="s">
        <v>19</v>
      </c>
      <c r="C902" t="s">
        <v>34</v>
      </c>
      <c r="D902" t="s">
        <v>11</v>
      </c>
      <c r="E902">
        <v>702</v>
      </c>
      <c r="F902">
        <v>62700</v>
      </c>
      <c r="G902">
        <f t="shared" si="15"/>
        <v>0.13435406698564592</v>
      </c>
    </row>
    <row r="903" spans="1:7" x14ac:dyDescent="0.35">
      <c r="A903" t="s">
        <v>26</v>
      </c>
      <c r="B903" t="s">
        <v>19</v>
      </c>
      <c r="C903" t="s">
        <v>34</v>
      </c>
      <c r="D903" t="s">
        <v>39</v>
      </c>
      <c r="E903">
        <f>SUM(E898:E902)</f>
        <v>2238</v>
      </c>
      <c r="F903">
        <f>SUM(F898:F902)</f>
        <v>4645600</v>
      </c>
      <c r="G903">
        <f t="shared" si="15"/>
        <v>5.7809540210091272E-3</v>
      </c>
    </row>
    <row r="904" spans="1:7" x14ac:dyDescent="0.35">
      <c r="A904" t="s">
        <v>26</v>
      </c>
      <c r="B904" t="s">
        <v>19</v>
      </c>
      <c r="C904" t="s">
        <v>35</v>
      </c>
      <c r="D904" t="s">
        <v>7</v>
      </c>
      <c r="E904">
        <v>16</v>
      </c>
      <c r="F904">
        <v>509500</v>
      </c>
      <c r="G904">
        <f t="shared" si="15"/>
        <v>3.768400392541708E-4</v>
      </c>
    </row>
    <row r="905" spans="1:7" x14ac:dyDescent="0.35">
      <c r="A905" t="s">
        <v>26</v>
      </c>
      <c r="B905" t="s">
        <v>19</v>
      </c>
      <c r="C905" t="s">
        <v>35</v>
      </c>
      <c r="D905" t="s">
        <v>8</v>
      </c>
      <c r="E905">
        <v>271</v>
      </c>
      <c r="F905">
        <v>1516900</v>
      </c>
      <c r="G905">
        <f t="shared" si="15"/>
        <v>2.1438460017140222E-3</v>
      </c>
    </row>
    <row r="906" spans="1:7" x14ac:dyDescent="0.35">
      <c r="A906" t="s">
        <v>26</v>
      </c>
      <c r="B906" t="s">
        <v>19</v>
      </c>
      <c r="C906" t="s">
        <v>35</v>
      </c>
      <c r="D906" t="s">
        <v>9</v>
      </c>
      <c r="E906">
        <v>269</v>
      </c>
      <c r="F906">
        <v>168900</v>
      </c>
      <c r="G906">
        <f t="shared" si="15"/>
        <v>1.9111900532859681E-2</v>
      </c>
    </row>
    <row r="907" spans="1:7" x14ac:dyDescent="0.35">
      <c r="A907" t="s">
        <v>26</v>
      </c>
      <c r="B907" t="s">
        <v>19</v>
      </c>
      <c r="C907" t="s">
        <v>35</v>
      </c>
      <c r="D907" t="s">
        <v>10</v>
      </c>
      <c r="E907">
        <v>373</v>
      </c>
      <c r="F907">
        <v>83300.000000000015</v>
      </c>
      <c r="G907">
        <f t="shared" si="15"/>
        <v>5.3733493397358938E-2</v>
      </c>
    </row>
    <row r="908" spans="1:7" x14ac:dyDescent="0.35">
      <c r="A908" t="s">
        <v>26</v>
      </c>
      <c r="B908" t="s">
        <v>19</v>
      </c>
      <c r="C908" t="s">
        <v>35</v>
      </c>
      <c r="D908" t="s">
        <v>11</v>
      </c>
      <c r="E908">
        <v>255</v>
      </c>
      <c r="F908">
        <v>20300</v>
      </c>
      <c r="G908">
        <f t="shared" si="15"/>
        <v>0.15073891625615762</v>
      </c>
    </row>
    <row r="909" spans="1:7" x14ac:dyDescent="0.35">
      <c r="A909" t="s">
        <v>26</v>
      </c>
      <c r="B909" t="s">
        <v>19</v>
      </c>
      <c r="C909" t="s">
        <v>36</v>
      </c>
      <c r="D909" t="s">
        <v>7</v>
      </c>
      <c r="E909">
        <v>15</v>
      </c>
      <c r="F909">
        <v>487900</v>
      </c>
      <c r="G909">
        <f t="shared" si="15"/>
        <v>3.6892805902848948E-4</v>
      </c>
    </row>
    <row r="910" spans="1:7" x14ac:dyDescent="0.35">
      <c r="A910" t="s">
        <v>26</v>
      </c>
      <c r="B910" t="s">
        <v>19</v>
      </c>
      <c r="C910" t="s">
        <v>36</v>
      </c>
      <c r="D910" t="s">
        <v>8</v>
      </c>
      <c r="E910">
        <v>152</v>
      </c>
      <c r="F910">
        <v>1541400</v>
      </c>
      <c r="G910">
        <f t="shared" si="15"/>
        <v>1.1833398209420008E-3</v>
      </c>
    </row>
    <row r="911" spans="1:7" x14ac:dyDescent="0.35">
      <c r="A911" t="s">
        <v>26</v>
      </c>
      <c r="B911" t="s">
        <v>19</v>
      </c>
      <c r="C911" t="s">
        <v>36</v>
      </c>
      <c r="D911" t="s">
        <v>9</v>
      </c>
      <c r="E911">
        <v>167</v>
      </c>
      <c r="F911">
        <v>172700</v>
      </c>
      <c r="G911">
        <f t="shared" si="15"/>
        <v>1.1603937463810075E-2</v>
      </c>
    </row>
    <row r="912" spans="1:7" x14ac:dyDescent="0.35">
      <c r="A912" t="s">
        <v>26</v>
      </c>
      <c r="B912" t="s">
        <v>19</v>
      </c>
      <c r="C912" t="s">
        <v>36</v>
      </c>
      <c r="D912" t="s">
        <v>10</v>
      </c>
      <c r="E912">
        <v>273</v>
      </c>
      <c r="F912">
        <v>101900</v>
      </c>
      <c r="G912">
        <f t="shared" si="15"/>
        <v>3.2149165848871439E-2</v>
      </c>
    </row>
    <row r="913" spans="1:7" x14ac:dyDescent="0.35">
      <c r="A913" t="s">
        <v>26</v>
      </c>
      <c r="B913" t="s">
        <v>19</v>
      </c>
      <c r="C913" t="s">
        <v>36</v>
      </c>
      <c r="D913" t="s">
        <v>11</v>
      </c>
      <c r="E913">
        <v>447</v>
      </c>
      <c r="F913">
        <v>42400</v>
      </c>
      <c r="G913">
        <f t="shared" si="15"/>
        <v>0.12650943396226416</v>
      </c>
    </row>
    <row r="914" spans="1:7" x14ac:dyDescent="0.35">
      <c r="A914" t="s">
        <v>26</v>
      </c>
      <c r="B914" t="s">
        <v>20</v>
      </c>
      <c r="C914" t="s">
        <v>34</v>
      </c>
      <c r="D914" t="s">
        <v>7</v>
      </c>
      <c r="E914">
        <v>19</v>
      </c>
      <c r="F914">
        <v>997600</v>
      </c>
      <c r="G914">
        <f t="shared" si="15"/>
        <v>2.2854851643945467E-4</v>
      </c>
    </row>
    <row r="915" spans="1:7" x14ac:dyDescent="0.35">
      <c r="A915" t="s">
        <v>26</v>
      </c>
      <c r="B915" t="s">
        <v>20</v>
      </c>
      <c r="C915" t="s">
        <v>34</v>
      </c>
      <c r="D915" t="s">
        <v>8</v>
      </c>
      <c r="E915">
        <v>477</v>
      </c>
      <c r="F915">
        <v>3058499.9999999995</v>
      </c>
      <c r="G915">
        <f t="shared" si="15"/>
        <v>1.8715056400196177E-3</v>
      </c>
    </row>
    <row r="916" spans="1:7" x14ac:dyDescent="0.35">
      <c r="A916" t="s">
        <v>26</v>
      </c>
      <c r="B916" t="s">
        <v>20</v>
      </c>
      <c r="C916" t="s">
        <v>34</v>
      </c>
      <c r="D916" t="s">
        <v>9</v>
      </c>
      <c r="E916">
        <v>434</v>
      </c>
      <c r="F916">
        <v>341600</v>
      </c>
      <c r="G916">
        <f t="shared" si="15"/>
        <v>1.5245901639344261E-2</v>
      </c>
    </row>
    <row r="917" spans="1:7" x14ac:dyDescent="0.35">
      <c r="A917" t="s">
        <v>26</v>
      </c>
      <c r="B917" t="s">
        <v>20</v>
      </c>
      <c r="C917" t="s">
        <v>34</v>
      </c>
      <c r="D917" t="s">
        <v>10</v>
      </c>
      <c r="E917">
        <v>705</v>
      </c>
      <c r="F917">
        <v>185200</v>
      </c>
      <c r="G917">
        <f t="shared" si="15"/>
        <v>4.568034557235421E-2</v>
      </c>
    </row>
    <row r="918" spans="1:7" x14ac:dyDescent="0.35">
      <c r="A918" t="s">
        <v>26</v>
      </c>
      <c r="B918" t="s">
        <v>20</v>
      </c>
      <c r="C918" t="s">
        <v>34</v>
      </c>
      <c r="D918" t="s">
        <v>11</v>
      </c>
      <c r="E918">
        <v>825</v>
      </c>
      <c r="F918">
        <v>62700</v>
      </c>
      <c r="G918">
        <f t="shared" si="15"/>
        <v>0.15789473684210525</v>
      </c>
    </row>
    <row r="919" spans="1:7" x14ac:dyDescent="0.35">
      <c r="A919" t="s">
        <v>26</v>
      </c>
      <c r="B919" t="s">
        <v>20</v>
      </c>
      <c r="C919" t="s">
        <v>34</v>
      </c>
      <c r="D919" t="s">
        <v>39</v>
      </c>
      <c r="E919">
        <f>SUM(E914:E918)</f>
        <v>2460</v>
      </c>
      <c r="F919">
        <f>SUM(F914:F918)</f>
        <v>4645600</v>
      </c>
      <c r="G919">
        <f t="shared" si="15"/>
        <v>6.354399862235233E-3</v>
      </c>
    </row>
    <row r="920" spans="1:7" x14ac:dyDescent="0.35">
      <c r="A920" t="s">
        <v>26</v>
      </c>
      <c r="B920" t="s">
        <v>20</v>
      </c>
      <c r="C920" t="s">
        <v>35</v>
      </c>
      <c r="D920" t="s">
        <v>7</v>
      </c>
      <c r="E920">
        <v>13</v>
      </c>
      <c r="F920">
        <v>509500</v>
      </c>
      <c r="G920">
        <f t="shared" si="15"/>
        <v>3.0618253189401375E-4</v>
      </c>
    </row>
    <row r="921" spans="1:7" x14ac:dyDescent="0.35">
      <c r="A921" t="s">
        <v>26</v>
      </c>
      <c r="B921" t="s">
        <v>20</v>
      </c>
      <c r="C921" t="s">
        <v>35</v>
      </c>
      <c r="D921" t="s">
        <v>8</v>
      </c>
      <c r="E921">
        <v>305</v>
      </c>
      <c r="F921">
        <v>1516900</v>
      </c>
      <c r="G921">
        <f t="shared" si="15"/>
        <v>2.4128156107851538E-3</v>
      </c>
    </row>
    <row r="922" spans="1:7" x14ac:dyDescent="0.35">
      <c r="A922" t="s">
        <v>26</v>
      </c>
      <c r="B922" t="s">
        <v>20</v>
      </c>
      <c r="C922" t="s">
        <v>35</v>
      </c>
      <c r="D922" t="s">
        <v>9</v>
      </c>
      <c r="E922">
        <v>261</v>
      </c>
      <c r="F922">
        <v>168900</v>
      </c>
      <c r="G922">
        <f t="shared" si="15"/>
        <v>1.8543516873889877E-2</v>
      </c>
    </row>
    <row r="923" spans="1:7" x14ac:dyDescent="0.35">
      <c r="A923" t="s">
        <v>26</v>
      </c>
      <c r="B923" t="s">
        <v>20</v>
      </c>
      <c r="C923" t="s">
        <v>35</v>
      </c>
      <c r="D923" t="s">
        <v>10</v>
      </c>
      <c r="E923">
        <v>369</v>
      </c>
      <c r="F923">
        <v>83300.000000000015</v>
      </c>
      <c r="G923">
        <f t="shared" si="15"/>
        <v>5.3157262905162053E-2</v>
      </c>
    </row>
    <row r="924" spans="1:7" x14ac:dyDescent="0.35">
      <c r="A924" t="s">
        <v>26</v>
      </c>
      <c r="B924" t="s">
        <v>20</v>
      </c>
      <c r="C924" t="s">
        <v>35</v>
      </c>
      <c r="D924" t="s">
        <v>11</v>
      </c>
      <c r="E924">
        <v>316</v>
      </c>
      <c r="F924">
        <v>20300</v>
      </c>
      <c r="G924">
        <f t="shared" si="15"/>
        <v>0.18679802955665023</v>
      </c>
    </row>
    <row r="925" spans="1:7" x14ac:dyDescent="0.35">
      <c r="A925" t="s">
        <v>26</v>
      </c>
      <c r="B925" t="s">
        <v>20</v>
      </c>
      <c r="C925" t="s">
        <v>36</v>
      </c>
      <c r="D925" t="s">
        <v>7</v>
      </c>
      <c r="E925">
        <v>6</v>
      </c>
      <c r="F925">
        <v>487900</v>
      </c>
      <c r="G925">
        <f t="shared" si="15"/>
        <v>1.4757122361139577E-4</v>
      </c>
    </row>
    <row r="926" spans="1:7" x14ac:dyDescent="0.35">
      <c r="A926" t="s">
        <v>26</v>
      </c>
      <c r="B926" t="s">
        <v>20</v>
      </c>
      <c r="C926" t="s">
        <v>36</v>
      </c>
      <c r="D926" t="s">
        <v>8</v>
      </c>
      <c r="E926">
        <v>172</v>
      </c>
      <c r="F926">
        <v>1541400</v>
      </c>
      <c r="G926">
        <f t="shared" si="15"/>
        <v>1.339042428960685E-3</v>
      </c>
    </row>
    <row r="927" spans="1:7" x14ac:dyDescent="0.35">
      <c r="A927" t="s">
        <v>26</v>
      </c>
      <c r="B927" t="s">
        <v>20</v>
      </c>
      <c r="C927" t="s">
        <v>36</v>
      </c>
      <c r="D927" t="s">
        <v>9</v>
      </c>
      <c r="E927">
        <v>173</v>
      </c>
      <c r="F927">
        <v>172700</v>
      </c>
      <c r="G927">
        <f t="shared" si="15"/>
        <v>1.2020845396641576E-2</v>
      </c>
    </row>
    <row r="928" spans="1:7" x14ac:dyDescent="0.35">
      <c r="A928" t="s">
        <v>26</v>
      </c>
      <c r="B928" t="s">
        <v>20</v>
      </c>
      <c r="C928" t="s">
        <v>36</v>
      </c>
      <c r="D928" t="s">
        <v>10</v>
      </c>
      <c r="E928">
        <v>336</v>
      </c>
      <c r="F928">
        <v>101900</v>
      </c>
      <c r="G928">
        <f t="shared" si="15"/>
        <v>3.9568204121687933E-2</v>
      </c>
    </row>
    <row r="929" spans="1:7" x14ac:dyDescent="0.35">
      <c r="A929" t="s">
        <v>26</v>
      </c>
      <c r="B929" t="s">
        <v>20</v>
      </c>
      <c r="C929" t="s">
        <v>36</v>
      </c>
      <c r="D929" t="s">
        <v>11</v>
      </c>
      <c r="E929">
        <v>509</v>
      </c>
      <c r="F929">
        <v>42400</v>
      </c>
      <c r="G929">
        <f t="shared" si="15"/>
        <v>0.1440566037735849</v>
      </c>
    </row>
    <row r="930" spans="1:7" x14ac:dyDescent="0.35">
      <c r="A930" t="s">
        <v>26</v>
      </c>
      <c r="B930" t="s">
        <v>21</v>
      </c>
      <c r="C930" t="s">
        <v>34</v>
      </c>
      <c r="D930" t="s">
        <v>7</v>
      </c>
      <c r="E930">
        <v>28</v>
      </c>
      <c r="F930">
        <v>997600</v>
      </c>
      <c r="G930">
        <f t="shared" si="15"/>
        <v>3.3680834001603851E-4</v>
      </c>
    </row>
    <row r="931" spans="1:7" x14ac:dyDescent="0.35">
      <c r="A931" t="s">
        <v>26</v>
      </c>
      <c r="B931" t="s">
        <v>21</v>
      </c>
      <c r="C931" t="s">
        <v>34</v>
      </c>
      <c r="D931" t="s">
        <v>8</v>
      </c>
      <c r="E931">
        <v>504</v>
      </c>
      <c r="F931">
        <v>3058499.9999999995</v>
      </c>
      <c r="G931">
        <f t="shared" si="15"/>
        <v>1.9774399215301622E-3</v>
      </c>
    </row>
    <row r="932" spans="1:7" x14ac:dyDescent="0.35">
      <c r="A932" t="s">
        <v>26</v>
      </c>
      <c r="B932" t="s">
        <v>21</v>
      </c>
      <c r="C932" t="s">
        <v>34</v>
      </c>
      <c r="D932" t="s">
        <v>9</v>
      </c>
      <c r="E932">
        <v>465</v>
      </c>
      <c r="F932">
        <v>341600</v>
      </c>
      <c r="G932">
        <f t="shared" si="15"/>
        <v>1.6334894613583138E-2</v>
      </c>
    </row>
    <row r="933" spans="1:7" x14ac:dyDescent="0.35">
      <c r="A933" t="s">
        <v>26</v>
      </c>
      <c r="B933" t="s">
        <v>21</v>
      </c>
      <c r="C933" t="s">
        <v>34</v>
      </c>
      <c r="D933" t="s">
        <v>10</v>
      </c>
      <c r="E933">
        <v>701</v>
      </c>
      <c r="F933">
        <v>185200</v>
      </c>
      <c r="G933">
        <f t="shared" si="15"/>
        <v>4.542116630669546E-2</v>
      </c>
    </row>
    <row r="934" spans="1:7" x14ac:dyDescent="0.35">
      <c r="A934" t="s">
        <v>26</v>
      </c>
      <c r="B934" t="s">
        <v>21</v>
      </c>
      <c r="C934" t="s">
        <v>34</v>
      </c>
      <c r="D934" t="s">
        <v>11</v>
      </c>
      <c r="E934">
        <v>747</v>
      </c>
      <c r="F934">
        <v>62700</v>
      </c>
      <c r="G934">
        <f t="shared" si="15"/>
        <v>0.14296650717703349</v>
      </c>
    </row>
    <row r="935" spans="1:7" x14ac:dyDescent="0.35">
      <c r="A935" t="s">
        <v>26</v>
      </c>
      <c r="B935" t="s">
        <v>21</v>
      </c>
      <c r="C935" t="s">
        <v>34</v>
      </c>
      <c r="D935" t="s">
        <v>39</v>
      </c>
      <c r="E935">
        <f>SUM(E930:E934)</f>
        <v>2445</v>
      </c>
      <c r="F935">
        <f>SUM(F930:F934)</f>
        <v>4645600</v>
      </c>
      <c r="G935">
        <f t="shared" si="15"/>
        <v>6.3156535216118475E-3</v>
      </c>
    </row>
    <row r="936" spans="1:7" x14ac:dyDescent="0.35">
      <c r="A936" t="s">
        <v>26</v>
      </c>
      <c r="B936" t="s">
        <v>21</v>
      </c>
      <c r="C936" t="s">
        <v>35</v>
      </c>
      <c r="D936" t="s">
        <v>7</v>
      </c>
      <c r="E936">
        <v>16</v>
      </c>
      <c r="F936">
        <v>509500</v>
      </c>
      <c r="G936">
        <f t="shared" si="15"/>
        <v>3.768400392541708E-4</v>
      </c>
    </row>
    <row r="937" spans="1:7" x14ac:dyDescent="0.35">
      <c r="A937" t="s">
        <v>26</v>
      </c>
      <c r="B937" t="s">
        <v>21</v>
      </c>
      <c r="C937" t="s">
        <v>35</v>
      </c>
      <c r="D937" t="s">
        <v>8</v>
      </c>
      <c r="E937">
        <v>317</v>
      </c>
      <c r="F937">
        <v>1516900</v>
      </c>
      <c r="G937">
        <f t="shared" si="15"/>
        <v>2.5077460610455535E-3</v>
      </c>
    </row>
    <row r="938" spans="1:7" x14ac:dyDescent="0.35">
      <c r="A938" t="s">
        <v>26</v>
      </c>
      <c r="B938" t="s">
        <v>21</v>
      </c>
      <c r="C938" t="s">
        <v>35</v>
      </c>
      <c r="D938" t="s">
        <v>9</v>
      </c>
      <c r="E938">
        <v>283</v>
      </c>
      <c r="F938">
        <v>168900</v>
      </c>
      <c r="G938">
        <f t="shared" si="15"/>
        <v>2.010657193605684E-2</v>
      </c>
    </row>
    <row r="939" spans="1:7" x14ac:dyDescent="0.35">
      <c r="A939" t="s">
        <v>26</v>
      </c>
      <c r="B939" t="s">
        <v>21</v>
      </c>
      <c r="C939" t="s">
        <v>35</v>
      </c>
      <c r="D939" t="s">
        <v>10</v>
      </c>
      <c r="E939">
        <v>392</v>
      </c>
      <c r="F939">
        <v>83300.000000000015</v>
      </c>
      <c r="G939">
        <f t="shared" si="15"/>
        <v>5.6470588235294113E-2</v>
      </c>
    </row>
    <row r="940" spans="1:7" x14ac:dyDescent="0.35">
      <c r="A940" t="s">
        <v>26</v>
      </c>
      <c r="B940" t="s">
        <v>21</v>
      </c>
      <c r="C940" t="s">
        <v>35</v>
      </c>
      <c r="D940" t="s">
        <v>11</v>
      </c>
      <c r="E940">
        <v>283</v>
      </c>
      <c r="F940">
        <v>20300</v>
      </c>
      <c r="G940">
        <f t="shared" si="15"/>
        <v>0.16729064039408867</v>
      </c>
    </row>
    <row r="941" spans="1:7" x14ac:dyDescent="0.35">
      <c r="A941" t="s">
        <v>26</v>
      </c>
      <c r="B941" t="s">
        <v>21</v>
      </c>
      <c r="C941" t="s">
        <v>36</v>
      </c>
      <c r="D941" t="s">
        <v>7</v>
      </c>
      <c r="E941">
        <v>12</v>
      </c>
      <c r="F941">
        <v>487900</v>
      </c>
      <c r="G941">
        <f t="shared" si="15"/>
        <v>2.9514244722279154E-4</v>
      </c>
    </row>
    <row r="942" spans="1:7" x14ac:dyDescent="0.35">
      <c r="A942" t="s">
        <v>26</v>
      </c>
      <c r="B942" t="s">
        <v>21</v>
      </c>
      <c r="C942" t="s">
        <v>36</v>
      </c>
      <c r="D942" t="s">
        <v>8</v>
      </c>
      <c r="E942">
        <v>187</v>
      </c>
      <c r="F942">
        <v>1541400</v>
      </c>
      <c r="G942">
        <f t="shared" si="15"/>
        <v>1.4558193849746985E-3</v>
      </c>
    </row>
    <row r="943" spans="1:7" x14ac:dyDescent="0.35">
      <c r="A943" t="s">
        <v>26</v>
      </c>
      <c r="B943" t="s">
        <v>21</v>
      </c>
      <c r="C943" t="s">
        <v>36</v>
      </c>
      <c r="D943" t="s">
        <v>9</v>
      </c>
      <c r="E943">
        <v>182</v>
      </c>
      <c r="F943">
        <v>172700</v>
      </c>
      <c r="G943">
        <f t="shared" si="15"/>
        <v>1.2646207295888823E-2</v>
      </c>
    </row>
    <row r="944" spans="1:7" x14ac:dyDescent="0.35">
      <c r="A944" t="s">
        <v>26</v>
      </c>
      <c r="B944" t="s">
        <v>21</v>
      </c>
      <c r="C944" t="s">
        <v>36</v>
      </c>
      <c r="D944" t="s">
        <v>10</v>
      </c>
      <c r="E944">
        <v>309</v>
      </c>
      <c r="F944">
        <v>101900</v>
      </c>
      <c r="G944">
        <f t="shared" si="15"/>
        <v>3.638861629048086E-2</v>
      </c>
    </row>
    <row r="945" spans="1:7" x14ac:dyDescent="0.35">
      <c r="A945" t="s">
        <v>26</v>
      </c>
      <c r="B945" t="s">
        <v>21</v>
      </c>
      <c r="C945" t="s">
        <v>36</v>
      </c>
      <c r="D945" t="s">
        <v>11</v>
      </c>
      <c r="E945">
        <v>464</v>
      </c>
      <c r="F945">
        <v>42400</v>
      </c>
      <c r="G945">
        <f t="shared" si="15"/>
        <v>0.13132075471698113</v>
      </c>
    </row>
    <row r="946" spans="1:7" x14ac:dyDescent="0.35">
      <c r="A946" t="s">
        <v>26</v>
      </c>
      <c r="B946" t="s">
        <v>22</v>
      </c>
      <c r="C946" t="s">
        <v>34</v>
      </c>
      <c r="D946" t="s">
        <v>7</v>
      </c>
      <c r="E946">
        <v>29</v>
      </c>
      <c r="F946">
        <v>997600</v>
      </c>
      <c r="G946">
        <f t="shared" si="15"/>
        <v>3.4883720930232559E-4</v>
      </c>
    </row>
    <row r="947" spans="1:7" x14ac:dyDescent="0.35">
      <c r="A947" t="s">
        <v>26</v>
      </c>
      <c r="B947" t="s">
        <v>22</v>
      </c>
      <c r="C947" t="s">
        <v>34</v>
      </c>
      <c r="D947" t="s">
        <v>8</v>
      </c>
      <c r="E947">
        <v>494</v>
      </c>
      <c r="F947">
        <v>3058499.9999999995</v>
      </c>
      <c r="G947">
        <f t="shared" si="15"/>
        <v>1.9382050024521827E-3</v>
      </c>
    </row>
    <row r="948" spans="1:7" x14ac:dyDescent="0.35">
      <c r="A948" t="s">
        <v>26</v>
      </c>
      <c r="B948" t="s">
        <v>22</v>
      </c>
      <c r="C948" t="s">
        <v>34</v>
      </c>
      <c r="D948" t="s">
        <v>9</v>
      </c>
      <c r="E948">
        <v>481</v>
      </c>
      <c r="F948">
        <v>341600</v>
      </c>
      <c r="G948">
        <f t="shared" si="15"/>
        <v>1.6896955503512882E-2</v>
      </c>
    </row>
    <row r="949" spans="1:7" x14ac:dyDescent="0.35">
      <c r="A949" t="s">
        <v>26</v>
      </c>
      <c r="B949" t="s">
        <v>22</v>
      </c>
      <c r="C949" t="s">
        <v>34</v>
      </c>
      <c r="D949" t="s">
        <v>10</v>
      </c>
      <c r="E949">
        <v>763</v>
      </c>
      <c r="F949">
        <v>185200</v>
      </c>
      <c r="G949">
        <f t="shared" si="15"/>
        <v>4.9438444924406043E-2</v>
      </c>
    </row>
    <row r="950" spans="1:7" x14ac:dyDescent="0.35">
      <c r="A950" t="s">
        <v>26</v>
      </c>
      <c r="B950" t="s">
        <v>22</v>
      </c>
      <c r="C950" t="s">
        <v>34</v>
      </c>
      <c r="D950" t="s">
        <v>11</v>
      </c>
      <c r="E950">
        <v>958</v>
      </c>
      <c r="F950">
        <v>62700</v>
      </c>
      <c r="G950">
        <f t="shared" si="15"/>
        <v>0.18334928229665073</v>
      </c>
    </row>
    <row r="951" spans="1:7" x14ac:dyDescent="0.35">
      <c r="A951" t="s">
        <v>26</v>
      </c>
      <c r="B951" t="s">
        <v>22</v>
      </c>
      <c r="C951" t="s">
        <v>34</v>
      </c>
      <c r="D951" t="s">
        <v>39</v>
      </c>
      <c r="E951">
        <f>SUM(E946:E950)</f>
        <v>2725</v>
      </c>
      <c r="F951">
        <f>SUM(F946:F950)</f>
        <v>4645600</v>
      </c>
      <c r="G951">
        <f t="shared" si="15"/>
        <v>7.0389185465817121E-3</v>
      </c>
    </row>
    <row r="952" spans="1:7" x14ac:dyDescent="0.35">
      <c r="A952" t="s">
        <v>26</v>
      </c>
      <c r="B952" t="s">
        <v>22</v>
      </c>
      <c r="C952" t="s">
        <v>35</v>
      </c>
      <c r="D952" t="s">
        <v>7</v>
      </c>
      <c r="E952">
        <v>15</v>
      </c>
      <c r="F952">
        <v>509500</v>
      </c>
      <c r="G952">
        <f t="shared" si="15"/>
        <v>3.5328753680078506E-4</v>
      </c>
    </row>
    <row r="953" spans="1:7" x14ac:dyDescent="0.35">
      <c r="A953" t="s">
        <v>26</v>
      </c>
      <c r="B953" t="s">
        <v>22</v>
      </c>
      <c r="C953" t="s">
        <v>35</v>
      </c>
      <c r="D953" t="s">
        <v>8</v>
      </c>
      <c r="E953">
        <v>330</v>
      </c>
      <c r="F953">
        <v>1516900</v>
      </c>
      <c r="G953">
        <f t="shared" si="15"/>
        <v>2.6105873821609862E-3</v>
      </c>
    </row>
    <row r="954" spans="1:7" x14ac:dyDescent="0.35">
      <c r="A954" t="s">
        <v>26</v>
      </c>
      <c r="B954" t="s">
        <v>22</v>
      </c>
      <c r="C954" t="s">
        <v>35</v>
      </c>
      <c r="D954" t="s">
        <v>9</v>
      </c>
      <c r="E954">
        <v>287</v>
      </c>
      <c r="F954">
        <v>168900</v>
      </c>
      <c r="G954">
        <f t="shared" si="15"/>
        <v>2.039076376554174E-2</v>
      </c>
    </row>
    <row r="955" spans="1:7" x14ac:dyDescent="0.35">
      <c r="A955" t="s">
        <v>26</v>
      </c>
      <c r="B955" t="s">
        <v>22</v>
      </c>
      <c r="C955" t="s">
        <v>35</v>
      </c>
      <c r="D955" t="s">
        <v>10</v>
      </c>
      <c r="E955">
        <v>403</v>
      </c>
      <c r="F955">
        <v>83300.000000000015</v>
      </c>
      <c r="G955">
        <f t="shared" si="15"/>
        <v>5.8055222088835519E-2</v>
      </c>
    </row>
    <row r="956" spans="1:7" x14ac:dyDescent="0.35">
      <c r="A956" t="s">
        <v>26</v>
      </c>
      <c r="B956" t="s">
        <v>22</v>
      </c>
      <c r="C956" t="s">
        <v>35</v>
      </c>
      <c r="D956" t="s">
        <v>11</v>
      </c>
      <c r="E956">
        <v>355</v>
      </c>
      <c r="F956">
        <v>20300</v>
      </c>
      <c r="G956">
        <f t="shared" si="15"/>
        <v>0.20985221674876847</v>
      </c>
    </row>
    <row r="957" spans="1:7" x14ac:dyDescent="0.35">
      <c r="A957" t="s">
        <v>26</v>
      </c>
      <c r="B957" t="s">
        <v>22</v>
      </c>
      <c r="C957" t="s">
        <v>36</v>
      </c>
      <c r="D957" t="s">
        <v>7</v>
      </c>
      <c r="E957">
        <v>14</v>
      </c>
      <c r="F957">
        <v>487900</v>
      </c>
      <c r="G957">
        <f t="shared" si="15"/>
        <v>3.4433285509325682E-4</v>
      </c>
    </row>
    <row r="958" spans="1:7" x14ac:dyDescent="0.35">
      <c r="A958" t="s">
        <v>26</v>
      </c>
      <c r="B958" t="s">
        <v>22</v>
      </c>
      <c r="C958" t="s">
        <v>36</v>
      </c>
      <c r="D958" t="s">
        <v>8</v>
      </c>
      <c r="E958">
        <v>164</v>
      </c>
      <c r="F958">
        <v>1541400</v>
      </c>
      <c r="G958">
        <f t="shared" si="15"/>
        <v>1.2767613857532114E-3</v>
      </c>
    </row>
    <row r="959" spans="1:7" x14ac:dyDescent="0.35">
      <c r="A959" t="s">
        <v>26</v>
      </c>
      <c r="B959" t="s">
        <v>22</v>
      </c>
      <c r="C959" t="s">
        <v>36</v>
      </c>
      <c r="D959" t="s">
        <v>9</v>
      </c>
      <c r="E959">
        <v>194</v>
      </c>
      <c r="F959">
        <v>172700</v>
      </c>
      <c r="G959">
        <f t="shared" ref="G959:G1026" si="16">(E959/F959)*12</f>
        <v>1.3480023161551823E-2</v>
      </c>
    </row>
    <row r="960" spans="1:7" x14ac:dyDescent="0.35">
      <c r="A960" t="s">
        <v>26</v>
      </c>
      <c r="B960" t="s">
        <v>22</v>
      </c>
      <c r="C960" t="s">
        <v>36</v>
      </c>
      <c r="D960" t="s">
        <v>10</v>
      </c>
      <c r="E960">
        <v>360</v>
      </c>
      <c r="F960">
        <v>101900</v>
      </c>
      <c r="G960">
        <f t="shared" si="16"/>
        <v>4.2394504416094207E-2</v>
      </c>
    </row>
    <row r="961" spans="1:7" x14ac:dyDescent="0.35">
      <c r="A961" t="s">
        <v>26</v>
      </c>
      <c r="B961" t="s">
        <v>22</v>
      </c>
      <c r="C961" t="s">
        <v>36</v>
      </c>
      <c r="D961" t="s">
        <v>11</v>
      </c>
      <c r="E961">
        <v>603</v>
      </c>
      <c r="F961">
        <v>42400</v>
      </c>
      <c r="G961">
        <f t="shared" si="16"/>
        <v>0.17066037735849057</v>
      </c>
    </row>
    <row r="962" spans="1:7" x14ac:dyDescent="0.35">
      <c r="A962" t="s">
        <v>27</v>
      </c>
      <c r="B962" t="s">
        <v>6</v>
      </c>
      <c r="C962" t="s">
        <v>34</v>
      </c>
      <c r="D962" t="s">
        <v>7</v>
      </c>
      <c r="E962">
        <v>34</v>
      </c>
      <c r="F962">
        <v>1001600</v>
      </c>
      <c r="G962">
        <f t="shared" si="16"/>
        <v>4.0734824281150157E-4</v>
      </c>
    </row>
    <row r="963" spans="1:7" x14ac:dyDescent="0.35">
      <c r="A963" t="s">
        <v>27</v>
      </c>
      <c r="B963" t="s">
        <v>6</v>
      </c>
      <c r="C963" t="s">
        <v>34</v>
      </c>
      <c r="D963" t="s">
        <v>8</v>
      </c>
      <c r="E963">
        <v>484</v>
      </c>
      <c r="F963">
        <v>3075900</v>
      </c>
      <c r="G963">
        <f t="shared" si="16"/>
        <v>1.8882278357553886E-3</v>
      </c>
    </row>
    <row r="964" spans="1:7" x14ac:dyDescent="0.35">
      <c r="A964" t="s">
        <v>27</v>
      </c>
      <c r="B964" t="s">
        <v>6</v>
      </c>
      <c r="C964" t="s">
        <v>34</v>
      </c>
      <c r="D964" t="s">
        <v>9</v>
      </c>
      <c r="E964">
        <v>495</v>
      </c>
      <c r="F964">
        <v>354400</v>
      </c>
      <c r="G964">
        <f t="shared" si="16"/>
        <v>1.6760722347629799E-2</v>
      </c>
    </row>
    <row r="965" spans="1:7" x14ac:dyDescent="0.35">
      <c r="A965" t="s">
        <v>27</v>
      </c>
      <c r="B965" t="s">
        <v>6</v>
      </c>
      <c r="C965" t="s">
        <v>34</v>
      </c>
      <c r="D965" t="s">
        <v>10</v>
      </c>
      <c r="E965">
        <v>900</v>
      </c>
      <c r="F965">
        <v>191000</v>
      </c>
      <c r="G965">
        <f t="shared" si="16"/>
        <v>5.6544502617801043E-2</v>
      </c>
    </row>
    <row r="966" spans="1:7" x14ac:dyDescent="0.35">
      <c r="A966" t="s">
        <v>27</v>
      </c>
      <c r="B966" t="s">
        <v>6</v>
      </c>
      <c r="C966" t="s">
        <v>34</v>
      </c>
      <c r="D966" t="s">
        <v>11</v>
      </c>
      <c r="E966">
        <v>1082</v>
      </c>
      <c r="F966">
        <v>64900.000000000007</v>
      </c>
      <c r="G966">
        <f t="shared" si="16"/>
        <v>0.20006163328197224</v>
      </c>
    </row>
    <row r="967" spans="1:7" x14ac:dyDescent="0.35">
      <c r="A967" t="s">
        <v>27</v>
      </c>
      <c r="B967" t="s">
        <v>6</v>
      </c>
      <c r="C967" t="s">
        <v>34</v>
      </c>
      <c r="D967" t="s">
        <v>39</v>
      </c>
      <c r="E967">
        <f>SUM(E962:E966)</f>
        <v>2995</v>
      </c>
      <c r="F967">
        <f>SUM(F962:F966)</f>
        <v>4687800</v>
      </c>
      <c r="G967">
        <f t="shared" si="16"/>
        <v>7.666709330602841E-3</v>
      </c>
    </row>
    <row r="968" spans="1:7" x14ac:dyDescent="0.35">
      <c r="A968" t="s">
        <v>27</v>
      </c>
      <c r="B968" t="s">
        <v>6</v>
      </c>
      <c r="C968" t="s">
        <v>35</v>
      </c>
      <c r="D968" t="s">
        <v>7</v>
      </c>
      <c r="E968">
        <v>18</v>
      </c>
      <c r="F968">
        <v>511799.99999999994</v>
      </c>
      <c r="G968">
        <f t="shared" si="16"/>
        <v>4.220398593200469E-4</v>
      </c>
    </row>
    <row r="969" spans="1:7" x14ac:dyDescent="0.35">
      <c r="A969" t="s">
        <v>27</v>
      </c>
      <c r="B969" t="s">
        <v>6</v>
      </c>
      <c r="C969" t="s">
        <v>35</v>
      </c>
      <c r="D969" t="s">
        <v>8</v>
      </c>
      <c r="E969">
        <v>304</v>
      </c>
      <c r="F969">
        <v>1523300</v>
      </c>
      <c r="G969">
        <f t="shared" si="16"/>
        <v>2.3948007615046279E-3</v>
      </c>
    </row>
    <row r="970" spans="1:7" x14ac:dyDescent="0.35">
      <c r="A970" t="s">
        <v>27</v>
      </c>
      <c r="B970" t="s">
        <v>6</v>
      </c>
      <c r="C970" t="s">
        <v>35</v>
      </c>
      <c r="D970" t="s">
        <v>9</v>
      </c>
      <c r="E970">
        <v>298</v>
      </c>
      <c r="F970">
        <v>174800</v>
      </c>
      <c r="G970">
        <f t="shared" si="16"/>
        <v>2.0457665903890161E-2</v>
      </c>
    </row>
    <row r="971" spans="1:7" x14ac:dyDescent="0.35">
      <c r="A971" t="s">
        <v>27</v>
      </c>
      <c r="B971" t="s">
        <v>6</v>
      </c>
      <c r="C971" t="s">
        <v>35</v>
      </c>
      <c r="D971" t="s">
        <v>10</v>
      </c>
      <c r="E971">
        <v>467</v>
      </c>
      <c r="F971">
        <v>86500</v>
      </c>
      <c r="G971">
        <f t="shared" si="16"/>
        <v>6.4786127167630048E-2</v>
      </c>
    </row>
    <row r="972" spans="1:7" x14ac:dyDescent="0.35">
      <c r="A972" t="s">
        <v>27</v>
      </c>
      <c r="B972" t="s">
        <v>6</v>
      </c>
      <c r="C972" t="s">
        <v>35</v>
      </c>
      <c r="D972" t="s">
        <v>11</v>
      </c>
      <c r="E972">
        <v>379</v>
      </c>
      <c r="F972">
        <v>21400</v>
      </c>
      <c r="G972">
        <f t="shared" si="16"/>
        <v>0.2125233644859813</v>
      </c>
    </row>
    <row r="973" spans="1:7" x14ac:dyDescent="0.35">
      <c r="A973" t="s">
        <v>27</v>
      </c>
      <c r="B973" t="s">
        <v>6</v>
      </c>
      <c r="C973" t="s">
        <v>36</v>
      </c>
      <c r="D973" t="s">
        <v>7</v>
      </c>
      <c r="E973">
        <v>16</v>
      </c>
      <c r="F973">
        <v>490000</v>
      </c>
      <c r="G973">
        <f t="shared" si="16"/>
        <v>3.9183673469387752E-4</v>
      </c>
    </row>
    <row r="974" spans="1:7" x14ac:dyDescent="0.35">
      <c r="A974" t="s">
        <v>27</v>
      </c>
      <c r="B974" t="s">
        <v>6</v>
      </c>
      <c r="C974" t="s">
        <v>36</v>
      </c>
      <c r="D974" t="s">
        <v>8</v>
      </c>
      <c r="E974">
        <v>180</v>
      </c>
      <c r="F974">
        <v>1552699.9999999998</v>
      </c>
      <c r="G974">
        <f t="shared" si="16"/>
        <v>1.3911251368583758E-3</v>
      </c>
    </row>
    <row r="975" spans="1:7" x14ac:dyDescent="0.35">
      <c r="A975" t="s">
        <v>27</v>
      </c>
      <c r="B975" t="s">
        <v>6</v>
      </c>
      <c r="C975" t="s">
        <v>36</v>
      </c>
      <c r="D975" t="s">
        <v>9</v>
      </c>
      <c r="E975">
        <v>197</v>
      </c>
      <c r="F975">
        <v>179500</v>
      </c>
      <c r="G975">
        <f t="shared" si="16"/>
        <v>1.316991643454039E-2</v>
      </c>
    </row>
    <row r="976" spans="1:7" x14ac:dyDescent="0.35">
      <c r="A976" t="s">
        <v>27</v>
      </c>
      <c r="B976" t="s">
        <v>6</v>
      </c>
      <c r="C976" t="s">
        <v>36</v>
      </c>
      <c r="D976" t="s">
        <v>10</v>
      </c>
      <c r="E976">
        <v>433</v>
      </c>
      <c r="F976">
        <v>104400</v>
      </c>
      <c r="G976">
        <f t="shared" si="16"/>
        <v>4.977011494252874E-2</v>
      </c>
    </row>
    <row r="977" spans="1:7" x14ac:dyDescent="0.35">
      <c r="A977" t="s">
        <v>27</v>
      </c>
      <c r="B977" t="s">
        <v>6</v>
      </c>
      <c r="C977" t="s">
        <v>36</v>
      </c>
      <c r="D977" t="s">
        <v>11</v>
      </c>
      <c r="E977">
        <v>703</v>
      </c>
      <c r="F977">
        <v>43500</v>
      </c>
      <c r="G977">
        <f t="shared" si="16"/>
        <v>0.19393103448275861</v>
      </c>
    </row>
    <row r="978" spans="1:7" x14ac:dyDescent="0.35">
      <c r="A978" t="s">
        <v>27</v>
      </c>
      <c r="B978" t="s">
        <v>12</v>
      </c>
      <c r="C978" t="s">
        <v>34</v>
      </c>
      <c r="D978" t="s">
        <v>7</v>
      </c>
      <c r="E978">
        <v>22</v>
      </c>
      <c r="F978">
        <v>1001600</v>
      </c>
      <c r="G978">
        <f t="shared" si="16"/>
        <v>2.6357827476038338E-4</v>
      </c>
    </row>
    <row r="979" spans="1:7" x14ac:dyDescent="0.35">
      <c r="A979" t="s">
        <v>27</v>
      </c>
      <c r="B979" t="s">
        <v>12</v>
      </c>
      <c r="C979" t="s">
        <v>34</v>
      </c>
      <c r="D979" t="s">
        <v>8</v>
      </c>
      <c r="E979">
        <v>453</v>
      </c>
      <c r="F979">
        <v>3075900</v>
      </c>
      <c r="G979">
        <f t="shared" si="16"/>
        <v>1.767287623134692E-3</v>
      </c>
    </row>
    <row r="980" spans="1:7" x14ac:dyDescent="0.35">
      <c r="A980" t="s">
        <v>27</v>
      </c>
      <c r="B980" t="s">
        <v>12</v>
      </c>
      <c r="C980" t="s">
        <v>34</v>
      </c>
      <c r="D980" t="s">
        <v>9</v>
      </c>
      <c r="E980">
        <v>440</v>
      </c>
      <c r="F980">
        <v>354400</v>
      </c>
      <c r="G980">
        <f t="shared" si="16"/>
        <v>1.4898419864559819E-2</v>
      </c>
    </row>
    <row r="981" spans="1:7" x14ac:dyDescent="0.35">
      <c r="A981" t="s">
        <v>27</v>
      </c>
      <c r="B981" t="s">
        <v>12</v>
      </c>
      <c r="C981" t="s">
        <v>34</v>
      </c>
      <c r="D981" t="s">
        <v>10</v>
      </c>
      <c r="E981">
        <v>814</v>
      </c>
      <c r="F981">
        <v>191000</v>
      </c>
      <c r="G981">
        <f t="shared" si="16"/>
        <v>5.1141361256544504E-2</v>
      </c>
    </row>
    <row r="982" spans="1:7" x14ac:dyDescent="0.35">
      <c r="A982" t="s">
        <v>27</v>
      </c>
      <c r="B982" t="s">
        <v>12</v>
      </c>
      <c r="C982" t="s">
        <v>34</v>
      </c>
      <c r="D982" t="s">
        <v>11</v>
      </c>
      <c r="E982">
        <v>1057</v>
      </c>
      <c r="F982">
        <v>64900.000000000007</v>
      </c>
      <c r="G982">
        <f t="shared" si="16"/>
        <v>0.19543913713405237</v>
      </c>
    </row>
    <row r="983" spans="1:7" x14ac:dyDescent="0.35">
      <c r="A983" t="s">
        <v>27</v>
      </c>
      <c r="B983" t="s">
        <v>12</v>
      </c>
      <c r="C983" t="s">
        <v>34</v>
      </c>
      <c r="D983" t="s">
        <v>39</v>
      </c>
      <c r="E983">
        <f>SUM(E978:E982)</f>
        <v>2786</v>
      </c>
      <c r="F983">
        <f>SUM(F978:F982)</f>
        <v>4687800</v>
      </c>
      <c r="G983">
        <f t="shared" si="16"/>
        <v>7.1317035709714573E-3</v>
      </c>
    </row>
    <row r="984" spans="1:7" x14ac:dyDescent="0.35">
      <c r="A984" t="s">
        <v>27</v>
      </c>
      <c r="B984" t="s">
        <v>12</v>
      </c>
      <c r="C984" t="s">
        <v>35</v>
      </c>
      <c r="D984" t="s">
        <v>7</v>
      </c>
      <c r="E984">
        <v>16</v>
      </c>
      <c r="F984">
        <v>511799.99999999994</v>
      </c>
      <c r="G984">
        <f t="shared" si="16"/>
        <v>3.7514654161781953E-4</v>
      </c>
    </row>
    <row r="985" spans="1:7" x14ac:dyDescent="0.35">
      <c r="A985" t="s">
        <v>27</v>
      </c>
      <c r="B985" t="s">
        <v>12</v>
      </c>
      <c r="C985" t="s">
        <v>35</v>
      </c>
      <c r="D985" t="s">
        <v>8</v>
      </c>
      <c r="E985">
        <v>264</v>
      </c>
      <c r="F985">
        <v>1523300</v>
      </c>
      <c r="G985">
        <f t="shared" si="16"/>
        <v>2.079695398148756E-3</v>
      </c>
    </row>
    <row r="986" spans="1:7" x14ac:dyDescent="0.35">
      <c r="A986" t="s">
        <v>27</v>
      </c>
      <c r="B986" t="s">
        <v>12</v>
      </c>
      <c r="C986" t="s">
        <v>35</v>
      </c>
      <c r="D986" t="s">
        <v>9</v>
      </c>
      <c r="E986">
        <v>262</v>
      </c>
      <c r="F986">
        <v>174800</v>
      </c>
      <c r="G986">
        <f t="shared" si="16"/>
        <v>1.7986270022883295E-2</v>
      </c>
    </row>
    <row r="987" spans="1:7" x14ac:dyDescent="0.35">
      <c r="A987" t="s">
        <v>27</v>
      </c>
      <c r="B987" t="s">
        <v>12</v>
      </c>
      <c r="C987" t="s">
        <v>35</v>
      </c>
      <c r="D987" t="s">
        <v>10</v>
      </c>
      <c r="E987">
        <v>448</v>
      </c>
      <c r="F987">
        <v>86500</v>
      </c>
      <c r="G987">
        <f t="shared" si="16"/>
        <v>6.2150289017341043E-2</v>
      </c>
    </row>
    <row r="988" spans="1:7" x14ac:dyDescent="0.35">
      <c r="A988" t="s">
        <v>27</v>
      </c>
      <c r="B988" t="s">
        <v>12</v>
      </c>
      <c r="C988" t="s">
        <v>35</v>
      </c>
      <c r="D988" t="s">
        <v>11</v>
      </c>
      <c r="E988">
        <v>373</v>
      </c>
      <c r="F988">
        <v>21400</v>
      </c>
      <c r="G988">
        <f t="shared" si="16"/>
        <v>0.20915887850467291</v>
      </c>
    </row>
    <row r="989" spans="1:7" x14ac:dyDescent="0.35">
      <c r="A989" t="s">
        <v>27</v>
      </c>
      <c r="B989" t="s">
        <v>12</v>
      </c>
      <c r="C989" t="s">
        <v>36</v>
      </c>
      <c r="D989" t="s">
        <v>7</v>
      </c>
      <c r="E989">
        <v>6</v>
      </c>
      <c r="F989">
        <v>490000</v>
      </c>
      <c r="G989">
        <f t="shared" si="16"/>
        <v>1.4693877551020409E-4</v>
      </c>
    </row>
    <row r="990" spans="1:7" x14ac:dyDescent="0.35">
      <c r="A990" t="s">
        <v>27</v>
      </c>
      <c r="B990" t="s">
        <v>12</v>
      </c>
      <c r="C990" t="s">
        <v>36</v>
      </c>
      <c r="D990" t="s">
        <v>8</v>
      </c>
      <c r="E990">
        <v>189</v>
      </c>
      <c r="F990">
        <v>1552699.9999999998</v>
      </c>
      <c r="G990">
        <f t="shared" si="16"/>
        <v>1.4606813937012948E-3</v>
      </c>
    </row>
    <row r="991" spans="1:7" x14ac:dyDescent="0.35">
      <c r="A991" t="s">
        <v>27</v>
      </c>
      <c r="B991" t="s">
        <v>12</v>
      </c>
      <c r="C991" t="s">
        <v>36</v>
      </c>
      <c r="D991" t="s">
        <v>9</v>
      </c>
      <c r="E991">
        <v>178</v>
      </c>
      <c r="F991">
        <v>179500</v>
      </c>
      <c r="G991">
        <f t="shared" si="16"/>
        <v>1.1899721448467966E-2</v>
      </c>
    </row>
    <row r="992" spans="1:7" x14ac:dyDescent="0.35">
      <c r="A992" t="s">
        <v>27</v>
      </c>
      <c r="B992" t="s">
        <v>12</v>
      </c>
      <c r="C992" t="s">
        <v>36</v>
      </c>
      <c r="D992" t="s">
        <v>10</v>
      </c>
      <c r="E992">
        <v>366</v>
      </c>
      <c r="F992">
        <v>104400</v>
      </c>
      <c r="G992">
        <f t="shared" si="16"/>
        <v>4.2068965517241382E-2</v>
      </c>
    </row>
    <row r="993" spans="1:7" x14ac:dyDescent="0.35">
      <c r="A993" t="s">
        <v>27</v>
      </c>
      <c r="B993" t="s">
        <v>12</v>
      </c>
      <c r="C993" t="s">
        <v>36</v>
      </c>
      <c r="D993" t="s">
        <v>11</v>
      </c>
      <c r="E993">
        <v>684</v>
      </c>
      <c r="F993">
        <v>43500</v>
      </c>
      <c r="G993">
        <f t="shared" si="16"/>
        <v>0.18868965517241376</v>
      </c>
    </row>
    <row r="994" spans="1:7" x14ac:dyDescent="0.35">
      <c r="A994" t="s">
        <v>27</v>
      </c>
      <c r="B994" t="s">
        <v>13</v>
      </c>
      <c r="C994" t="s">
        <v>34</v>
      </c>
      <c r="D994" t="s">
        <v>7</v>
      </c>
      <c r="E994">
        <v>24</v>
      </c>
      <c r="F994">
        <v>1001600</v>
      </c>
      <c r="G994">
        <f t="shared" si="16"/>
        <v>2.8753993610223643E-4</v>
      </c>
    </row>
    <row r="995" spans="1:7" x14ac:dyDescent="0.35">
      <c r="A995" t="s">
        <v>27</v>
      </c>
      <c r="B995" t="s">
        <v>13</v>
      </c>
      <c r="C995" t="s">
        <v>34</v>
      </c>
      <c r="D995" t="s">
        <v>8</v>
      </c>
      <c r="E995">
        <v>494</v>
      </c>
      <c r="F995">
        <v>3075900</v>
      </c>
      <c r="G995">
        <f t="shared" si="16"/>
        <v>1.9272408075685164E-3</v>
      </c>
    </row>
    <row r="996" spans="1:7" x14ac:dyDescent="0.35">
      <c r="A996" t="s">
        <v>27</v>
      </c>
      <c r="B996" t="s">
        <v>13</v>
      </c>
      <c r="C996" t="s">
        <v>34</v>
      </c>
      <c r="D996" t="s">
        <v>9</v>
      </c>
      <c r="E996">
        <v>503</v>
      </c>
      <c r="F996">
        <v>354400</v>
      </c>
      <c r="G996">
        <f t="shared" si="16"/>
        <v>1.7031602708803613E-2</v>
      </c>
    </row>
    <row r="997" spans="1:7" x14ac:dyDescent="0.35">
      <c r="A997" t="s">
        <v>27</v>
      </c>
      <c r="B997" t="s">
        <v>13</v>
      </c>
      <c r="C997" t="s">
        <v>34</v>
      </c>
      <c r="D997" t="s">
        <v>10</v>
      </c>
      <c r="E997">
        <v>863</v>
      </c>
      <c r="F997">
        <v>191000</v>
      </c>
      <c r="G997">
        <f t="shared" si="16"/>
        <v>5.421989528795812E-2</v>
      </c>
    </row>
    <row r="998" spans="1:7" x14ac:dyDescent="0.35">
      <c r="A998" t="s">
        <v>27</v>
      </c>
      <c r="B998" t="s">
        <v>13</v>
      </c>
      <c r="C998" t="s">
        <v>34</v>
      </c>
      <c r="D998" t="s">
        <v>11</v>
      </c>
      <c r="E998">
        <v>1032</v>
      </c>
      <c r="F998">
        <v>64900.000000000007</v>
      </c>
      <c r="G998">
        <f t="shared" si="16"/>
        <v>0.19081664098613249</v>
      </c>
    </row>
    <row r="999" spans="1:7" x14ac:dyDescent="0.35">
      <c r="A999" t="s">
        <v>27</v>
      </c>
      <c r="B999" t="s">
        <v>13</v>
      </c>
      <c r="C999" t="s">
        <v>34</v>
      </c>
      <c r="D999" t="s">
        <v>39</v>
      </c>
      <c r="E999">
        <f>SUM(E994:E998)</f>
        <v>2916</v>
      </c>
      <c r="F999">
        <f>SUM(F994:F998)</f>
        <v>4687800</v>
      </c>
      <c r="G999">
        <f t="shared" si="16"/>
        <v>7.4644822731345199E-3</v>
      </c>
    </row>
    <row r="1000" spans="1:7" x14ac:dyDescent="0.35">
      <c r="A1000" t="s">
        <v>27</v>
      </c>
      <c r="B1000" t="s">
        <v>13</v>
      </c>
      <c r="C1000" t="s">
        <v>35</v>
      </c>
      <c r="D1000" t="s">
        <v>7</v>
      </c>
      <c r="E1000">
        <v>11</v>
      </c>
      <c r="F1000">
        <v>511799.99999999994</v>
      </c>
      <c r="G1000">
        <f t="shared" si="16"/>
        <v>2.5791324736225093E-4</v>
      </c>
    </row>
    <row r="1001" spans="1:7" x14ac:dyDescent="0.35">
      <c r="A1001" t="s">
        <v>27</v>
      </c>
      <c r="B1001" t="s">
        <v>13</v>
      </c>
      <c r="C1001" t="s">
        <v>35</v>
      </c>
      <c r="D1001" t="s">
        <v>8</v>
      </c>
      <c r="E1001">
        <v>302</v>
      </c>
      <c r="F1001">
        <v>1523300</v>
      </c>
      <c r="G1001">
        <f t="shared" si="16"/>
        <v>2.3790454933368347E-3</v>
      </c>
    </row>
    <row r="1002" spans="1:7" x14ac:dyDescent="0.35">
      <c r="A1002" t="s">
        <v>27</v>
      </c>
      <c r="B1002" t="s">
        <v>13</v>
      </c>
      <c r="C1002" t="s">
        <v>35</v>
      </c>
      <c r="D1002" t="s">
        <v>9</v>
      </c>
      <c r="E1002">
        <v>299</v>
      </c>
      <c r="F1002">
        <v>174800</v>
      </c>
      <c r="G1002">
        <f t="shared" si="16"/>
        <v>2.0526315789473684E-2</v>
      </c>
    </row>
    <row r="1003" spans="1:7" x14ac:dyDescent="0.35">
      <c r="A1003" t="s">
        <v>27</v>
      </c>
      <c r="B1003" t="s">
        <v>13</v>
      </c>
      <c r="C1003" t="s">
        <v>35</v>
      </c>
      <c r="D1003" t="s">
        <v>10</v>
      </c>
      <c r="E1003">
        <v>455</v>
      </c>
      <c r="F1003">
        <v>86500</v>
      </c>
      <c r="G1003">
        <f t="shared" si="16"/>
        <v>6.312138728323699E-2</v>
      </c>
    </row>
    <row r="1004" spans="1:7" x14ac:dyDescent="0.35">
      <c r="A1004" t="s">
        <v>27</v>
      </c>
      <c r="B1004" t="s">
        <v>13</v>
      </c>
      <c r="C1004" t="s">
        <v>35</v>
      </c>
      <c r="D1004" t="s">
        <v>11</v>
      </c>
      <c r="E1004">
        <v>379</v>
      </c>
      <c r="F1004">
        <v>21400</v>
      </c>
      <c r="G1004">
        <f t="shared" si="16"/>
        <v>0.2125233644859813</v>
      </c>
    </row>
    <row r="1005" spans="1:7" x14ac:dyDescent="0.35">
      <c r="A1005" t="s">
        <v>27</v>
      </c>
      <c r="B1005" t="s">
        <v>13</v>
      </c>
      <c r="C1005" t="s">
        <v>36</v>
      </c>
      <c r="D1005" t="s">
        <v>7</v>
      </c>
      <c r="E1005">
        <v>13</v>
      </c>
      <c r="F1005">
        <v>490000</v>
      </c>
      <c r="G1005">
        <f t="shared" si="16"/>
        <v>3.1836734693877552E-4</v>
      </c>
    </row>
    <row r="1006" spans="1:7" x14ac:dyDescent="0.35">
      <c r="A1006" t="s">
        <v>27</v>
      </c>
      <c r="B1006" t="s">
        <v>13</v>
      </c>
      <c r="C1006" t="s">
        <v>36</v>
      </c>
      <c r="D1006" t="s">
        <v>8</v>
      </c>
      <c r="E1006">
        <v>192</v>
      </c>
      <c r="F1006">
        <v>1552699.9999999998</v>
      </c>
      <c r="G1006">
        <f t="shared" si="16"/>
        <v>1.4838668126489346E-3</v>
      </c>
    </row>
    <row r="1007" spans="1:7" x14ac:dyDescent="0.35">
      <c r="A1007" t="s">
        <v>27</v>
      </c>
      <c r="B1007" t="s">
        <v>13</v>
      </c>
      <c r="C1007" t="s">
        <v>36</v>
      </c>
      <c r="D1007" t="s">
        <v>9</v>
      </c>
      <c r="E1007">
        <v>204</v>
      </c>
      <c r="F1007">
        <v>179500</v>
      </c>
      <c r="G1007">
        <f t="shared" si="16"/>
        <v>1.3637883008356545E-2</v>
      </c>
    </row>
    <row r="1008" spans="1:7" x14ac:dyDescent="0.35">
      <c r="A1008" t="s">
        <v>27</v>
      </c>
      <c r="B1008" t="s">
        <v>13</v>
      </c>
      <c r="C1008" t="s">
        <v>36</v>
      </c>
      <c r="D1008" t="s">
        <v>10</v>
      </c>
      <c r="E1008">
        <v>408</v>
      </c>
      <c r="F1008">
        <v>104400</v>
      </c>
      <c r="G1008">
        <f t="shared" si="16"/>
        <v>4.6896551724137925E-2</v>
      </c>
    </row>
    <row r="1009" spans="1:7" x14ac:dyDescent="0.35">
      <c r="A1009" t="s">
        <v>27</v>
      </c>
      <c r="B1009" t="s">
        <v>13</v>
      </c>
      <c r="C1009" t="s">
        <v>36</v>
      </c>
      <c r="D1009" t="s">
        <v>11</v>
      </c>
      <c r="E1009">
        <v>653</v>
      </c>
      <c r="F1009">
        <v>43500</v>
      </c>
      <c r="G1009">
        <f t="shared" si="16"/>
        <v>0.18013793103448275</v>
      </c>
    </row>
    <row r="1010" spans="1:7" x14ac:dyDescent="0.35">
      <c r="A1010" t="s">
        <v>27</v>
      </c>
      <c r="B1010" t="s">
        <v>14</v>
      </c>
      <c r="C1010" t="s">
        <v>34</v>
      </c>
      <c r="D1010" t="s">
        <v>7</v>
      </c>
      <c r="E1010">
        <v>28</v>
      </c>
      <c r="F1010">
        <v>1001600</v>
      </c>
      <c r="G1010">
        <f t="shared" si="16"/>
        <v>3.3546325878594247E-4</v>
      </c>
    </row>
    <row r="1011" spans="1:7" x14ac:dyDescent="0.35">
      <c r="A1011" t="s">
        <v>27</v>
      </c>
      <c r="B1011" t="s">
        <v>14</v>
      </c>
      <c r="C1011" t="s">
        <v>34</v>
      </c>
      <c r="D1011" t="s">
        <v>8</v>
      </c>
      <c r="E1011">
        <v>491</v>
      </c>
      <c r="F1011">
        <v>3075900</v>
      </c>
      <c r="G1011">
        <f t="shared" si="16"/>
        <v>1.9155369160245783E-3</v>
      </c>
    </row>
    <row r="1012" spans="1:7" x14ac:dyDescent="0.35">
      <c r="A1012" t="s">
        <v>27</v>
      </c>
      <c r="B1012" t="s">
        <v>14</v>
      </c>
      <c r="C1012" t="s">
        <v>34</v>
      </c>
      <c r="D1012" t="s">
        <v>9</v>
      </c>
      <c r="E1012">
        <v>454</v>
      </c>
      <c r="F1012">
        <v>354400</v>
      </c>
      <c r="G1012">
        <f t="shared" si="16"/>
        <v>1.5372460496613994E-2</v>
      </c>
    </row>
    <row r="1013" spans="1:7" x14ac:dyDescent="0.35">
      <c r="A1013" t="s">
        <v>27</v>
      </c>
      <c r="B1013" t="s">
        <v>14</v>
      </c>
      <c r="C1013" t="s">
        <v>34</v>
      </c>
      <c r="D1013" t="s">
        <v>10</v>
      </c>
      <c r="E1013">
        <v>675</v>
      </c>
      <c r="F1013">
        <v>191000</v>
      </c>
      <c r="G1013">
        <f t="shared" si="16"/>
        <v>4.2408376963350786E-2</v>
      </c>
    </row>
    <row r="1014" spans="1:7" x14ac:dyDescent="0.35">
      <c r="A1014" t="s">
        <v>27</v>
      </c>
      <c r="B1014" t="s">
        <v>14</v>
      </c>
      <c r="C1014" t="s">
        <v>34</v>
      </c>
      <c r="D1014" t="s">
        <v>11</v>
      </c>
      <c r="E1014">
        <v>867</v>
      </c>
      <c r="F1014">
        <v>64900.000000000007</v>
      </c>
      <c r="G1014">
        <f t="shared" si="16"/>
        <v>0.16030816640986129</v>
      </c>
    </row>
    <row r="1015" spans="1:7" x14ac:dyDescent="0.35">
      <c r="A1015" t="s">
        <v>27</v>
      </c>
      <c r="B1015" t="s">
        <v>14</v>
      </c>
      <c r="C1015" t="s">
        <v>34</v>
      </c>
      <c r="D1015" t="s">
        <v>39</v>
      </c>
      <c r="E1015">
        <f>SUM(E1010:E1014)</f>
        <v>2515</v>
      </c>
      <c r="F1015">
        <f>SUM(F1010:F1014)</f>
        <v>4687800</v>
      </c>
      <c r="G1015">
        <f t="shared" si="16"/>
        <v>6.4379879687699992E-3</v>
      </c>
    </row>
    <row r="1016" spans="1:7" x14ac:dyDescent="0.35">
      <c r="A1016" t="s">
        <v>27</v>
      </c>
      <c r="B1016" t="s">
        <v>14</v>
      </c>
      <c r="C1016" t="s">
        <v>35</v>
      </c>
      <c r="D1016" t="s">
        <v>7</v>
      </c>
      <c r="E1016">
        <v>14</v>
      </c>
      <c r="F1016">
        <v>511799.99999999994</v>
      </c>
      <c r="G1016">
        <f t="shared" si="16"/>
        <v>3.282532239155921E-4</v>
      </c>
    </row>
    <row r="1017" spans="1:7" x14ac:dyDescent="0.35">
      <c r="A1017" t="s">
        <v>27</v>
      </c>
      <c r="B1017" t="s">
        <v>14</v>
      </c>
      <c r="C1017" t="s">
        <v>35</v>
      </c>
      <c r="D1017" t="s">
        <v>8</v>
      </c>
      <c r="E1017">
        <v>302</v>
      </c>
      <c r="F1017">
        <v>1523300</v>
      </c>
      <c r="G1017">
        <f t="shared" si="16"/>
        <v>2.3790454933368347E-3</v>
      </c>
    </row>
    <row r="1018" spans="1:7" x14ac:dyDescent="0.35">
      <c r="A1018" t="s">
        <v>27</v>
      </c>
      <c r="B1018" t="s">
        <v>14</v>
      </c>
      <c r="C1018" t="s">
        <v>35</v>
      </c>
      <c r="D1018" t="s">
        <v>9</v>
      </c>
      <c r="E1018">
        <v>286</v>
      </c>
      <c r="F1018">
        <v>174800</v>
      </c>
      <c r="G1018">
        <f t="shared" si="16"/>
        <v>1.9633867276887873E-2</v>
      </c>
    </row>
    <row r="1019" spans="1:7" x14ac:dyDescent="0.35">
      <c r="A1019" t="s">
        <v>27</v>
      </c>
      <c r="B1019" t="s">
        <v>14</v>
      </c>
      <c r="C1019" t="s">
        <v>35</v>
      </c>
      <c r="D1019" t="s">
        <v>10</v>
      </c>
      <c r="E1019">
        <v>363</v>
      </c>
      <c r="F1019">
        <v>86500</v>
      </c>
      <c r="G1019">
        <f t="shared" si="16"/>
        <v>5.0358381502890168E-2</v>
      </c>
    </row>
    <row r="1020" spans="1:7" x14ac:dyDescent="0.35">
      <c r="A1020" t="s">
        <v>27</v>
      </c>
      <c r="B1020" t="s">
        <v>14</v>
      </c>
      <c r="C1020" t="s">
        <v>35</v>
      </c>
      <c r="D1020" t="s">
        <v>11</v>
      </c>
      <c r="E1020">
        <v>312</v>
      </c>
      <c r="F1020">
        <v>21400</v>
      </c>
      <c r="G1020">
        <f t="shared" si="16"/>
        <v>0.17495327102803737</v>
      </c>
    </row>
    <row r="1021" spans="1:7" x14ac:dyDescent="0.35">
      <c r="A1021" t="s">
        <v>27</v>
      </c>
      <c r="B1021" t="s">
        <v>14</v>
      </c>
      <c r="C1021" t="s">
        <v>36</v>
      </c>
      <c r="D1021" t="s">
        <v>7</v>
      </c>
      <c r="E1021">
        <v>14</v>
      </c>
      <c r="F1021">
        <v>490000</v>
      </c>
      <c r="G1021">
        <f t="shared" si="16"/>
        <v>3.4285714285714285E-4</v>
      </c>
    </row>
    <row r="1022" spans="1:7" x14ac:dyDescent="0.35">
      <c r="A1022" t="s">
        <v>27</v>
      </c>
      <c r="B1022" t="s">
        <v>14</v>
      </c>
      <c r="C1022" t="s">
        <v>36</v>
      </c>
      <c r="D1022" t="s">
        <v>8</v>
      </c>
      <c r="E1022">
        <v>189</v>
      </c>
      <c r="F1022">
        <v>1552699.9999999998</v>
      </c>
      <c r="G1022">
        <f t="shared" si="16"/>
        <v>1.4606813937012948E-3</v>
      </c>
    </row>
    <row r="1023" spans="1:7" x14ac:dyDescent="0.35">
      <c r="A1023" t="s">
        <v>27</v>
      </c>
      <c r="B1023" t="s">
        <v>14</v>
      </c>
      <c r="C1023" t="s">
        <v>36</v>
      </c>
      <c r="D1023" t="s">
        <v>9</v>
      </c>
      <c r="E1023">
        <v>168</v>
      </c>
      <c r="F1023">
        <v>179500</v>
      </c>
      <c r="G1023">
        <f t="shared" si="16"/>
        <v>1.1231197771587743E-2</v>
      </c>
    </row>
    <row r="1024" spans="1:7" x14ac:dyDescent="0.35">
      <c r="A1024" t="s">
        <v>27</v>
      </c>
      <c r="B1024" t="s">
        <v>14</v>
      </c>
      <c r="C1024" t="s">
        <v>36</v>
      </c>
      <c r="D1024" t="s">
        <v>10</v>
      </c>
      <c r="E1024">
        <v>312</v>
      </c>
      <c r="F1024">
        <v>104400</v>
      </c>
      <c r="G1024">
        <f t="shared" si="16"/>
        <v>3.5862068965517246E-2</v>
      </c>
    </row>
    <row r="1025" spans="1:7" x14ac:dyDescent="0.35">
      <c r="A1025" t="s">
        <v>27</v>
      </c>
      <c r="B1025" t="s">
        <v>14</v>
      </c>
      <c r="C1025" t="s">
        <v>36</v>
      </c>
      <c r="D1025" t="s">
        <v>11</v>
      </c>
      <c r="E1025">
        <v>555</v>
      </c>
      <c r="F1025">
        <v>43500</v>
      </c>
      <c r="G1025">
        <f t="shared" si="16"/>
        <v>0.15310344827586209</v>
      </c>
    </row>
    <row r="1026" spans="1:7" x14ac:dyDescent="0.35">
      <c r="A1026" t="s">
        <v>27</v>
      </c>
      <c r="B1026" t="s">
        <v>15</v>
      </c>
      <c r="C1026" t="s">
        <v>34</v>
      </c>
      <c r="D1026" t="s">
        <v>7</v>
      </c>
      <c r="E1026">
        <v>29</v>
      </c>
      <c r="F1026">
        <v>1001600</v>
      </c>
      <c r="G1026">
        <f t="shared" si="16"/>
        <v>3.4744408945686903E-4</v>
      </c>
    </row>
    <row r="1027" spans="1:7" x14ac:dyDescent="0.35">
      <c r="A1027" t="s">
        <v>27</v>
      </c>
      <c r="B1027" t="s">
        <v>15</v>
      </c>
      <c r="C1027" t="s">
        <v>34</v>
      </c>
      <c r="D1027" t="s">
        <v>8</v>
      </c>
      <c r="E1027">
        <v>482</v>
      </c>
      <c r="F1027">
        <v>3075900</v>
      </c>
      <c r="G1027">
        <f t="shared" ref="G1027:G1094" si="17">(E1027/F1027)*12</f>
        <v>1.8804252413927632E-3</v>
      </c>
    </row>
    <row r="1028" spans="1:7" x14ac:dyDescent="0.35">
      <c r="A1028" t="s">
        <v>27</v>
      </c>
      <c r="B1028" t="s">
        <v>15</v>
      </c>
      <c r="C1028" t="s">
        <v>34</v>
      </c>
      <c r="D1028" t="s">
        <v>9</v>
      </c>
      <c r="E1028">
        <v>435</v>
      </c>
      <c r="F1028">
        <v>354400</v>
      </c>
      <c r="G1028">
        <f t="shared" si="17"/>
        <v>1.4729119638826185E-2</v>
      </c>
    </row>
    <row r="1029" spans="1:7" x14ac:dyDescent="0.35">
      <c r="A1029" t="s">
        <v>27</v>
      </c>
      <c r="B1029" t="s">
        <v>15</v>
      </c>
      <c r="C1029" t="s">
        <v>34</v>
      </c>
      <c r="D1029" t="s">
        <v>10</v>
      </c>
      <c r="E1029">
        <v>754</v>
      </c>
      <c r="F1029">
        <v>191000</v>
      </c>
      <c r="G1029">
        <f t="shared" si="17"/>
        <v>4.7371727748691098E-2</v>
      </c>
    </row>
    <row r="1030" spans="1:7" x14ac:dyDescent="0.35">
      <c r="A1030" t="s">
        <v>27</v>
      </c>
      <c r="B1030" t="s">
        <v>15</v>
      </c>
      <c r="C1030" t="s">
        <v>34</v>
      </c>
      <c r="D1030" t="s">
        <v>11</v>
      </c>
      <c r="E1030">
        <v>868</v>
      </c>
      <c r="F1030">
        <v>64900.000000000007</v>
      </c>
      <c r="G1030">
        <f t="shared" si="17"/>
        <v>0.16049306625577811</v>
      </c>
    </row>
    <row r="1031" spans="1:7" x14ac:dyDescent="0.35">
      <c r="A1031" t="s">
        <v>27</v>
      </c>
      <c r="B1031" t="s">
        <v>15</v>
      </c>
      <c r="C1031" t="s">
        <v>34</v>
      </c>
      <c r="D1031" t="s">
        <v>39</v>
      </c>
      <c r="E1031">
        <f>SUM(E1026:E1030)</f>
        <v>2568</v>
      </c>
      <c r="F1031">
        <f>SUM(F1026:F1030)</f>
        <v>4687800</v>
      </c>
      <c r="G1031">
        <f t="shared" si="17"/>
        <v>6.573659285805708E-3</v>
      </c>
    </row>
    <row r="1032" spans="1:7" x14ac:dyDescent="0.35">
      <c r="A1032" t="s">
        <v>27</v>
      </c>
      <c r="B1032" t="s">
        <v>15</v>
      </c>
      <c r="C1032" t="s">
        <v>35</v>
      </c>
      <c r="D1032" t="s">
        <v>7</v>
      </c>
      <c r="E1032">
        <v>17</v>
      </c>
      <c r="F1032">
        <v>511799.99999999994</v>
      </c>
      <c r="G1032">
        <f t="shared" si="17"/>
        <v>3.9859320046893316E-4</v>
      </c>
    </row>
    <row r="1033" spans="1:7" x14ac:dyDescent="0.35">
      <c r="A1033" t="s">
        <v>27</v>
      </c>
      <c r="B1033" t="s">
        <v>15</v>
      </c>
      <c r="C1033" t="s">
        <v>35</v>
      </c>
      <c r="D1033" t="s">
        <v>8</v>
      </c>
      <c r="E1033">
        <v>300</v>
      </c>
      <c r="F1033">
        <v>1523300</v>
      </c>
      <c r="G1033">
        <f t="shared" si="17"/>
        <v>2.3632902251690411E-3</v>
      </c>
    </row>
    <row r="1034" spans="1:7" x14ac:dyDescent="0.35">
      <c r="A1034" t="s">
        <v>27</v>
      </c>
      <c r="B1034" t="s">
        <v>15</v>
      </c>
      <c r="C1034" t="s">
        <v>35</v>
      </c>
      <c r="D1034" t="s">
        <v>9</v>
      </c>
      <c r="E1034">
        <v>263</v>
      </c>
      <c r="F1034">
        <v>174800</v>
      </c>
      <c r="G1034">
        <f t="shared" si="17"/>
        <v>1.8054919908466818E-2</v>
      </c>
    </row>
    <row r="1035" spans="1:7" x14ac:dyDescent="0.35">
      <c r="A1035" t="s">
        <v>27</v>
      </c>
      <c r="B1035" t="s">
        <v>15</v>
      </c>
      <c r="C1035" t="s">
        <v>35</v>
      </c>
      <c r="D1035" t="s">
        <v>10</v>
      </c>
      <c r="E1035">
        <v>421</v>
      </c>
      <c r="F1035">
        <v>86500</v>
      </c>
      <c r="G1035">
        <f t="shared" si="17"/>
        <v>5.8404624277456643E-2</v>
      </c>
    </row>
    <row r="1036" spans="1:7" x14ac:dyDescent="0.35">
      <c r="A1036" t="s">
        <v>27</v>
      </c>
      <c r="B1036" t="s">
        <v>15</v>
      </c>
      <c r="C1036" t="s">
        <v>35</v>
      </c>
      <c r="D1036" t="s">
        <v>11</v>
      </c>
      <c r="E1036">
        <v>333</v>
      </c>
      <c r="F1036">
        <v>21400</v>
      </c>
      <c r="G1036">
        <f t="shared" si="17"/>
        <v>0.18672897196261681</v>
      </c>
    </row>
    <row r="1037" spans="1:7" x14ac:dyDescent="0.35">
      <c r="A1037" t="s">
        <v>27</v>
      </c>
      <c r="B1037" t="s">
        <v>15</v>
      </c>
      <c r="C1037" t="s">
        <v>36</v>
      </c>
      <c r="D1037" t="s">
        <v>7</v>
      </c>
      <c r="E1037">
        <v>12</v>
      </c>
      <c r="F1037">
        <v>490000</v>
      </c>
      <c r="G1037">
        <f t="shared" si="17"/>
        <v>2.9387755102040818E-4</v>
      </c>
    </row>
    <row r="1038" spans="1:7" x14ac:dyDescent="0.35">
      <c r="A1038" t="s">
        <v>27</v>
      </c>
      <c r="B1038" t="s">
        <v>15</v>
      </c>
      <c r="C1038" t="s">
        <v>36</v>
      </c>
      <c r="D1038" t="s">
        <v>8</v>
      </c>
      <c r="E1038">
        <v>182</v>
      </c>
      <c r="F1038">
        <v>1552699.9999999998</v>
      </c>
      <c r="G1038">
        <f t="shared" si="17"/>
        <v>1.406582082823469E-3</v>
      </c>
    </row>
    <row r="1039" spans="1:7" x14ac:dyDescent="0.35">
      <c r="A1039" t="s">
        <v>27</v>
      </c>
      <c r="B1039" t="s">
        <v>15</v>
      </c>
      <c r="C1039" t="s">
        <v>36</v>
      </c>
      <c r="D1039" t="s">
        <v>9</v>
      </c>
      <c r="E1039">
        <v>172</v>
      </c>
      <c r="F1039">
        <v>179500</v>
      </c>
      <c r="G1039">
        <f t="shared" si="17"/>
        <v>1.1498607242339833E-2</v>
      </c>
    </row>
    <row r="1040" spans="1:7" x14ac:dyDescent="0.35">
      <c r="A1040" t="s">
        <v>27</v>
      </c>
      <c r="B1040" t="s">
        <v>15</v>
      </c>
      <c r="C1040" t="s">
        <v>36</v>
      </c>
      <c r="D1040" t="s">
        <v>10</v>
      </c>
      <c r="E1040">
        <v>333</v>
      </c>
      <c r="F1040">
        <v>104400</v>
      </c>
      <c r="G1040">
        <f t="shared" si="17"/>
        <v>3.8275862068965522E-2</v>
      </c>
    </row>
    <row r="1041" spans="1:7" x14ac:dyDescent="0.35">
      <c r="A1041" t="s">
        <v>27</v>
      </c>
      <c r="B1041" t="s">
        <v>15</v>
      </c>
      <c r="C1041" t="s">
        <v>36</v>
      </c>
      <c r="D1041" t="s">
        <v>11</v>
      </c>
      <c r="E1041">
        <v>535</v>
      </c>
      <c r="F1041">
        <v>43500</v>
      </c>
      <c r="G1041">
        <f t="shared" si="17"/>
        <v>0.14758620689655172</v>
      </c>
    </row>
    <row r="1042" spans="1:7" x14ac:dyDescent="0.35">
      <c r="A1042" t="s">
        <v>27</v>
      </c>
      <c r="B1042" t="s">
        <v>16</v>
      </c>
      <c r="C1042" t="s">
        <v>34</v>
      </c>
      <c r="D1042" t="s">
        <v>7</v>
      </c>
      <c r="E1042">
        <v>25</v>
      </c>
      <c r="F1042">
        <v>1001600</v>
      </c>
      <c r="G1042">
        <f t="shared" si="17"/>
        <v>2.9952076677316293E-4</v>
      </c>
    </row>
    <row r="1043" spans="1:7" x14ac:dyDescent="0.35">
      <c r="A1043" t="s">
        <v>27</v>
      </c>
      <c r="B1043" t="s">
        <v>16</v>
      </c>
      <c r="C1043" t="s">
        <v>34</v>
      </c>
      <c r="D1043" t="s">
        <v>8</v>
      </c>
      <c r="E1043">
        <v>459</v>
      </c>
      <c r="F1043">
        <v>3075900</v>
      </c>
      <c r="G1043">
        <f t="shared" si="17"/>
        <v>1.7906954062225692E-3</v>
      </c>
    </row>
    <row r="1044" spans="1:7" x14ac:dyDescent="0.35">
      <c r="A1044" t="s">
        <v>27</v>
      </c>
      <c r="B1044" t="s">
        <v>16</v>
      </c>
      <c r="C1044" t="s">
        <v>34</v>
      </c>
      <c r="D1044" t="s">
        <v>9</v>
      </c>
      <c r="E1044">
        <v>410</v>
      </c>
      <c r="F1044">
        <v>354400</v>
      </c>
      <c r="G1044">
        <f t="shared" si="17"/>
        <v>1.3882618510158014E-2</v>
      </c>
    </row>
    <row r="1045" spans="1:7" x14ac:dyDescent="0.35">
      <c r="A1045" t="s">
        <v>27</v>
      </c>
      <c r="B1045" t="s">
        <v>16</v>
      </c>
      <c r="C1045" t="s">
        <v>34</v>
      </c>
      <c r="D1045" t="s">
        <v>10</v>
      </c>
      <c r="E1045">
        <v>634</v>
      </c>
      <c r="F1045">
        <v>191000</v>
      </c>
      <c r="G1045">
        <f t="shared" si="17"/>
        <v>3.9832460732984291E-2</v>
      </c>
    </row>
    <row r="1046" spans="1:7" x14ac:dyDescent="0.35">
      <c r="A1046" t="s">
        <v>27</v>
      </c>
      <c r="B1046" t="s">
        <v>16</v>
      </c>
      <c r="C1046" t="s">
        <v>34</v>
      </c>
      <c r="D1046" t="s">
        <v>11</v>
      </c>
      <c r="E1046">
        <v>759</v>
      </c>
      <c r="F1046">
        <v>64900.000000000007</v>
      </c>
      <c r="G1046">
        <f t="shared" si="17"/>
        <v>0.14033898305084747</v>
      </c>
    </row>
    <row r="1047" spans="1:7" x14ac:dyDescent="0.35">
      <c r="A1047" t="s">
        <v>27</v>
      </c>
      <c r="B1047" t="s">
        <v>16</v>
      </c>
      <c r="C1047" t="s">
        <v>34</v>
      </c>
      <c r="D1047" t="s">
        <v>39</v>
      </c>
      <c r="E1047">
        <f>SUM(E1042:E1046)</f>
        <v>2287</v>
      </c>
      <c r="F1047">
        <f>SUM(F1042:F1046)</f>
        <v>4687800</v>
      </c>
      <c r="G1047">
        <f t="shared" si="17"/>
        <v>5.8543453218993981E-3</v>
      </c>
    </row>
    <row r="1048" spans="1:7" x14ac:dyDescent="0.35">
      <c r="A1048" t="s">
        <v>27</v>
      </c>
      <c r="B1048" t="s">
        <v>16</v>
      </c>
      <c r="C1048" t="s">
        <v>35</v>
      </c>
      <c r="D1048" t="s">
        <v>7</v>
      </c>
      <c r="E1048">
        <v>15</v>
      </c>
      <c r="F1048">
        <v>511799.99999999994</v>
      </c>
      <c r="G1048">
        <f t="shared" si="17"/>
        <v>3.5169988276670578E-4</v>
      </c>
    </row>
    <row r="1049" spans="1:7" x14ac:dyDescent="0.35">
      <c r="A1049" t="s">
        <v>27</v>
      </c>
      <c r="B1049" t="s">
        <v>16</v>
      </c>
      <c r="C1049" t="s">
        <v>35</v>
      </c>
      <c r="D1049" t="s">
        <v>8</v>
      </c>
      <c r="E1049">
        <v>287</v>
      </c>
      <c r="F1049">
        <v>1523300</v>
      </c>
      <c r="G1049">
        <f t="shared" si="17"/>
        <v>2.2608809820783824E-3</v>
      </c>
    </row>
    <row r="1050" spans="1:7" x14ac:dyDescent="0.35">
      <c r="A1050" t="s">
        <v>27</v>
      </c>
      <c r="B1050" t="s">
        <v>16</v>
      </c>
      <c r="C1050" t="s">
        <v>35</v>
      </c>
      <c r="D1050" t="s">
        <v>9</v>
      </c>
      <c r="E1050">
        <v>263</v>
      </c>
      <c r="F1050">
        <v>174800</v>
      </c>
      <c r="G1050">
        <f t="shared" si="17"/>
        <v>1.8054919908466818E-2</v>
      </c>
    </row>
    <row r="1051" spans="1:7" x14ac:dyDescent="0.35">
      <c r="A1051" t="s">
        <v>27</v>
      </c>
      <c r="B1051" t="s">
        <v>16</v>
      </c>
      <c r="C1051" t="s">
        <v>35</v>
      </c>
      <c r="D1051" t="s">
        <v>10</v>
      </c>
      <c r="E1051">
        <v>346</v>
      </c>
      <c r="F1051">
        <v>86500</v>
      </c>
      <c r="G1051">
        <f t="shared" si="17"/>
        <v>4.8000000000000001E-2</v>
      </c>
    </row>
    <row r="1052" spans="1:7" x14ac:dyDescent="0.35">
      <c r="A1052" t="s">
        <v>27</v>
      </c>
      <c r="B1052" t="s">
        <v>16</v>
      </c>
      <c r="C1052" t="s">
        <v>35</v>
      </c>
      <c r="D1052" t="s">
        <v>11</v>
      </c>
      <c r="E1052">
        <v>262</v>
      </c>
      <c r="F1052">
        <v>21400</v>
      </c>
      <c r="G1052">
        <f t="shared" si="17"/>
        <v>0.14691588785046727</v>
      </c>
    </row>
    <row r="1053" spans="1:7" x14ac:dyDescent="0.35">
      <c r="A1053" t="s">
        <v>27</v>
      </c>
      <c r="B1053" t="s">
        <v>16</v>
      </c>
      <c r="C1053" t="s">
        <v>36</v>
      </c>
      <c r="D1053" t="s">
        <v>7</v>
      </c>
      <c r="E1053">
        <v>10</v>
      </c>
      <c r="F1053">
        <v>490000</v>
      </c>
      <c r="G1053">
        <f t="shared" si="17"/>
        <v>2.4489795918367346E-4</v>
      </c>
    </row>
    <row r="1054" spans="1:7" x14ac:dyDescent="0.35">
      <c r="A1054" t="s">
        <v>27</v>
      </c>
      <c r="B1054" t="s">
        <v>16</v>
      </c>
      <c r="C1054" t="s">
        <v>36</v>
      </c>
      <c r="D1054" t="s">
        <v>8</v>
      </c>
      <c r="E1054">
        <v>172</v>
      </c>
      <c r="F1054">
        <v>1552699.9999999998</v>
      </c>
      <c r="G1054">
        <f t="shared" si="17"/>
        <v>1.3292973529980036E-3</v>
      </c>
    </row>
    <row r="1055" spans="1:7" x14ac:dyDescent="0.35">
      <c r="A1055" t="s">
        <v>27</v>
      </c>
      <c r="B1055" t="s">
        <v>16</v>
      </c>
      <c r="C1055" t="s">
        <v>36</v>
      </c>
      <c r="D1055" t="s">
        <v>9</v>
      </c>
      <c r="E1055">
        <v>147</v>
      </c>
      <c r="F1055">
        <v>179500</v>
      </c>
      <c r="G1055">
        <f t="shared" si="17"/>
        <v>9.8272980501392763E-3</v>
      </c>
    </row>
    <row r="1056" spans="1:7" x14ac:dyDescent="0.35">
      <c r="A1056" t="s">
        <v>27</v>
      </c>
      <c r="B1056" t="s">
        <v>16</v>
      </c>
      <c r="C1056" t="s">
        <v>36</v>
      </c>
      <c r="D1056" t="s">
        <v>10</v>
      </c>
      <c r="E1056">
        <v>288</v>
      </c>
      <c r="F1056">
        <v>104400</v>
      </c>
      <c r="G1056">
        <f t="shared" si="17"/>
        <v>3.3103448275862063E-2</v>
      </c>
    </row>
    <row r="1057" spans="1:7" x14ac:dyDescent="0.35">
      <c r="A1057" t="s">
        <v>27</v>
      </c>
      <c r="B1057" t="s">
        <v>16</v>
      </c>
      <c r="C1057" t="s">
        <v>36</v>
      </c>
      <c r="D1057" t="s">
        <v>11</v>
      </c>
      <c r="E1057">
        <v>497</v>
      </c>
      <c r="F1057">
        <v>43500</v>
      </c>
      <c r="G1057">
        <f t="shared" si="17"/>
        <v>0.13710344827586207</v>
      </c>
    </row>
    <row r="1058" spans="1:7" x14ac:dyDescent="0.35">
      <c r="A1058" t="s">
        <v>27</v>
      </c>
      <c r="B1058" t="s">
        <v>17</v>
      </c>
      <c r="C1058" t="s">
        <v>34</v>
      </c>
      <c r="D1058" t="s">
        <v>7</v>
      </c>
      <c r="E1058">
        <v>30</v>
      </c>
      <c r="F1058">
        <v>1001600</v>
      </c>
      <c r="G1058">
        <f t="shared" si="17"/>
        <v>3.5942492012779552E-4</v>
      </c>
    </row>
    <row r="1059" spans="1:7" x14ac:dyDescent="0.35">
      <c r="A1059" t="s">
        <v>27</v>
      </c>
      <c r="B1059" t="s">
        <v>17</v>
      </c>
      <c r="C1059" t="s">
        <v>34</v>
      </c>
      <c r="D1059" t="s">
        <v>8</v>
      </c>
      <c r="E1059">
        <v>432</v>
      </c>
      <c r="F1059">
        <v>3075900</v>
      </c>
      <c r="G1059">
        <f t="shared" si="17"/>
        <v>1.6853603823271236E-3</v>
      </c>
    </row>
    <row r="1060" spans="1:7" x14ac:dyDescent="0.35">
      <c r="A1060" t="s">
        <v>27</v>
      </c>
      <c r="B1060" t="s">
        <v>17</v>
      </c>
      <c r="C1060" t="s">
        <v>34</v>
      </c>
      <c r="D1060" t="s">
        <v>9</v>
      </c>
      <c r="E1060">
        <v>458</v>
      </c>
      <c r="F1060">
        <v>354400</v>
      </c>
      <c r="G1060">
        <f t="shared" si="17"/>
        <v>1.5507900677200901E-2</v>
      </c>
    </row>
    <row r="1061" spans="1:7" x14ac:dyDescent="0.35">
      <c r="A1061" t="s">
        <v>27</v>
      </c>
      <c r="B1061" t="s">
        <v>17</v>
      </c>
      <c r="C1061" t="s">
        <v>34</v>
      </c>
      <c r="D1061" t="s">
        <v>10</v>
      </c>
      <c r="E1061">
        <v>600</v>
      </c>
      <c r="F1061">
        <v>191000</v>
      </c>
      <c r="G1061">
        <f t="shared" si="17"/>
        <v>3.7696335078534031E-2</v>
      </c>
    </row>
    <row r="1062" spans="1:7" x14ac:dyDescent="0.35">
      <c r="A1062" t="s">
        <v>27</v>
      </c>
      <c r="B1062" t="s">
        <v>17</v>
      </c>
      <c r="C1062" t="s">
        <v>34</v>
      </c>
      <c r="D1062" t="s">
        <v>11</v>
      </c>
      <c r="E1062">
        <v>715</v>
      </c>
      <c r="F1062">
        <v>64900.000000000007</v>
      </c>
      <c r="G1062">
        <f t="shared" si="17"/>
        <v>0.13220338983050844</v>
      </c>
    </row>
    <row r="1063" spans="1:7" x14ac:dyDescent="0.35">
      <c r="A1063" t="s">
        <v>27</v>
      </c>
      <c r="B1063" t="s">
        <v>17</v>
      </c>
      <c r="C1063" t="s">
        <v>34</v>
      </c>
      <c r="D1063" t="s">
        <v>39</v>
      </c>
      <c r="E1063">
        <f>SUM(E1058:E1062)</f>
        <v>2235</v>
      </c>
      <c r="F1063">
        <f>SUM(F1058:F1062)</f>
        <v>4687800</v>
      </c>
      <c r="G1063">
        <f t="shared" si="17"/>
        <v>5.7212338410341738E-3</v>
      </c>
    </row>
    <row r="1064" spans="1:7" x14ac:dyDescent="0.35">
      <c r="A1064" t="s">
        <v>27</v>
      </c>
      <c r="B1064" t="s">
        <v>17</v>
      </c>
      <c r="C1064" t="s">
        <v>35</v>
      </c>
      <c r="D1064" t="s">
        <v>7</v>
      </c>
      <c r="E1064">
        <v>16</v>
      </c>
      <c r="F1064">
        <v>511799.99999999994</v>
      </c>
      <c r="G1064">
        <f t="shared" si="17"/>
        <v>3.7514654161781953E-4</v>
      </c>
    </row>
    <row r="1065" spans="1:7" x14ac:dyDescent="0.35">
      <c r="A1065" t="s">
        <v>27</v>
      </c>
      <c r="B1065" t="s">
        <v>17</v>
      </c>
      <c r="C1065" t="s">
        <v>35</v>
      </c>
      <c r="D1065" t="s">
        <v>8</v>
      </c>
      <c r="E1065">
        <v>262</v>
      </c>
      <c r="F1065">
        <v>1523300</v>
      </c>
      <c r="G1065">
        <f t="shared" si="17"/>
        <v>2.0639401299809624E-3</v>
      </c>
    </row>
    <row r="1066" spans="1:7" x14ac:dyDescent="0.35">
      <c r="A1066" t="s">
        <v>27</v>
      </c>
      <c r="B1066" t="s">
        <v>17</v>
      </c>
      <c r="C1066" t="s">
        <v>35</v>
      </c>
      <c r="D1066" t="s">
        <v>9</v>
      </c>
      <c r="E1066">
        <v>276</v>
      </c>
      <c r="F1066">
        <v>174800</v>
      </c>
      <c r="G1066">
        <f t="shared" si="17"/>
        <v>1.8947368421052629E-2</v>
      </c>
    </row>
    <row r="1067" spans="1:7" x14ac:dyDescent="0.35">
      <c r="A1067" t="s">
        <v>27</v>
      </c>
      <c r="B1067" t="s">
        <v>17</v>
      </c>
      <c r="C1067" t="s">
        <v>35</v>
      </c>
      <c r="D1067" t="s">
        <v>10</v>
      </c>
      <c r="E1067">
        <v>304</v>
      </c>
      <c r="F1067">
        <v>86500</v>
      </c>
      <c r="G1067">
        <f t="shared" si="17"/>
        <v>4.217341040462428E-2</v>
      </c>
    </row>
    <row r="1068" spans="1:7" x14ac:dyDescent="0.35">
      <c r="A1068" t="s">
        <v>27</v>
      </c>
      <c r="B1068" t="s">
        <v>17</v>
      </c>
      <c r="C1068" t="s">
        <v>35</v>
      </c>
      <c r="D1068" t="s">
        <v>11</v>
      </c>
      <c r="E1068">
        <v>280</v>
      </c>
      <c r="F1068">
        <v>21400</v>
      </c>
      <c r="G1068">
        <f t="shared" si="17"/>
        <v>0.15700934579439252</v>
      </c>
    </row>
    <row r="1069" spans="1:7" x14ac:dyDescent="0.35">
      <c r="A1069" t="s">
        <v>27</v>
      </c>
      <c r="B1069" t="s">
        <v>17</v>
      </c>
      <c r="C1069" t="s">
        <v>36</v>
      </c>
      <c r="D1069" t="s">
        <v>7</v>
      </c>
      <c r="E1069">
        <v>14</v>
      </c>
      <c r="F1069">
        <v>490000</v>
      </c>
      <c r="G1069">
        <f t="shared" si="17"/>
        <v>3.4285714285714285E-4</v>
      </c>
    </row>
    <row r="1070" spans="1:7" x14ac:dyDescent="0.35">
      <c r="A1070" t="s">
        <v>27</v>
      </c>
      <c r="B1070" t="s">
        <v>17</v>
      </c>
      <c r="C1070" t="s">
        <v>36</v>
      </c>
      <c r="D1070" t="s">
        <v>8</v>
      </c>
      <c r="E1070">
        <v>170</v>
      </c>
      <c r="F1070">
        <v>1552699.9999999998</v>
      </c>
      <c r="G1070">
        <f t="shared" si="17"/>
        <v>1.3138404070329106E-3</v>
      </c>
    </row>
    <row r="1071" spans="1:7" x14ac:dyDescent="0.35">
      <c r="A1071" t="s">
        <v>27</v>
      </c>
      <c r="B1071" t="s">
        <v>17</v>
      </c>
      <c r="C1071" t="s">
        <v>36</v>
      </c>
      <c r="D1071" t="s">
        <v>9</v>
      </c>
      <c r="E1071">
        <v>182</v>
      </c>
      <c r="F1071">
        <v>179500</v>
      </c>
      <c r="G1071">
        <f t="shared" si="17"/>
        <v>1.2167130919220056E-2</v>
      </c>
    </row>
    <row r="1072" spans="1:7" x14ac:dyDescent="0.35">
      <c r="A1072" t="s">
        <v>27</v>
      </c>
      <c r="B1072" t="s">
        <v>17</v>
      </c>
      <c r="C1072" t="s">
        <v>36</v>
      </c>
      <c r="D1072" t="s">
        <v>10</v>
      </c>
      <c r="E1072">
        <v>296</v>
      </c>
      <c r="F1072">
        <v>104400</v>
      </c>
      <c r="G1072">
        <f t="shared" si="17"/>
        <v>3.4022988505747129E-2</v>
      </c>
    </row>
    <row r="1073" spans="1:7" x14ac:dyDescent="0.35">
      <c r="A1073" t="s">
        <v>27</v>
      </c>
      <c r="B1073" t="s">
        <v>17</v>
      </c>
      <c r="C1073" t="s">
        <v>36</v>
      </c>
      <c r="D1073" t="s">
        <v>11</v>
      </c>
      <c r="E1073">
        <v>435</v>
      </c>
      <c r="F1073">
        <v>43500</v>
      </c>
      <c r="G1073">
        <f t="shared" si="17"/>
        <v>0.12</v>
      </c>
    </row>
    <row r="1074" spans="1:7" x14ac:dyDescent="0.35">
      <c r="A1074" t="s">
        <v>27</v>
      </c>
      <c r="B1074" t="s">
        <v>18</v>
      </c>
      <c r="C1074" t="s">
        <v>34</v>
      </c>
      <c r="D1074" t="s">
        <v>7</v>
      </c>
      <c r="E1074">
        <v>30</v>
      </c>
      <c r="F1074">
        <v>1001600</v>
      </c>
      <c r="G1074">
        <f t="shared" si="17"/>
        <v>3.5942492012779552E-4</v>
      </c>
    </row>
    <row r="1075" spans="1:7" x14ac:dyDescent="0.35">
      <c r="A1075" t="s">
        <v>27</v>
      </c>
      <c r="B1075" t="s">
        <v>18</v>
      </c>
      <c r="C1075" t="s">
        <v>34</v>
      </c>
      <c r="D1075" t="s">
        <v>8</v>
      </c>
      <c r="E1075">
        <v>450</v>
      </c>
      <c r="F1075">
        <v>3075900</v>
      </c>
      <c r="G1075">
        <f t="shared" si="17"/>
        <v>1.7555837315907539E-3</v>
      </c>
    </row>
    <row r="1076" spans="1:7" x14ac:dyDescent="0.35">
      <c r="A1076" t="s">
        <v>27</v>
      </c>
      <c r="B1076" t="s">
        <v>18</v>
      </c>
      <c r="C1076" t="s">
        <v>34</v>
      </c>
      <c r="D1076" t="s">
        <v>9</v>
      </c>
      <c r="E1076">
        <v>410</v>
      </c>
      <c r="F1076">
        <v>354400</v>
      </c>
      <c r="G1076">
        <f t="shared" si="17"/>
        <v>1.3882618510158014E-2</v>
      </c>
    </row>
    <row r="1077" spans="1:7" x14ac:dyDescent="0.35">
      <c r="A1077" t="s">
        <v>27</v>
      </c>
      <c r="B1077" t="s">
        <v>18</v>
      </c>
      <c r="C1077" t="s">
        <v>34</v>
      </c>
      <c r="D1077" t="s">
        <v>10</v>
      </c>
      <c r="E1077">
        <v>679</v>
      </c>
      <c r="F1077">
        <v>191000</v>
      </c>
      <c r="G1077">
        <f t="shared" si="17"/>
        <v>4.265968586387435E-2</v>
      </c>
    </row>
    <row r="1078" spans="1:7" x14ac:dyDescent="0.35">
      <c r="A1078" t="s">
        <v>27</v>
      </c>
      <c r="B1078" t="s">
        <v>18</v>
      </c>
      <c r="C1078" t="s">
        <v>34</v>
      </c>
      <c r="D1078" t="s">
        <v>11</v>
      </c>
      <c r="E1078">
        <v>787</v>
      </c>
      <c r="F1078">
        <v>64900.000000000007</v>
      </c>
      <c r="G1078">
        <f t="shared" si="17"/>
        <v>0.1455161787365177</v>
      </c>
    </row>
    <row r="1079" spans="1:7" x14ac:dyDescent="0.35">
      <c r="A1079" t="s">
        <v>27</v>
      </c>
      <c r="B1079" t="s">
        <v>18</v>
      </c>
      <c r="C1079" t="s">
        <v>34</v>
      </c>
      <c r="D1079" t="s">
        <v>39</v>
      </c>
      <c r="E1079">
        <f>SUM(E1074:E1078)</f>
        <v>2356</v>
      </c>
      <c r="F1079">
        <f>SUM(F1074:F1078)</f>
        <v>4687800</v>
      </c>
      <c r="G1079">
        <f t="shared" si="17"/>
        <v>6.03097401766287E-3</v>
      </c>
    </row>
    <row r="1080" spans="1:7" x14ac:dyDescent="0.35">
      <c r="A1080" t="s">
        <v>27</v>
      </c>
      <c r="B1080" t="s">
        <v>18</v>
      </c>
      <c r="C1080" t="s">
        <v>35</v>
      </c>
      <c r="D1080" t="s">
        <v>7</v>
      </c>
      <c r="E1080">
        <v>18</v>
      </c>
      <c r="F1080">
        <v>511799.99999999994</v>
      </c>
      <c r="G1080">
        <f t="shared" si="17"/>
        <v>4.220398593200469E-4</v>
      </c>
    </row>
    <row r="1081" spans="1:7" x14ac:dyDescent="0.35">
      <c r="A1081" t="s">
        <v>27</v>
      </c>
      <c r="B1081" t="s">
        <v>18</v>
      </c>
      <c r="C1081" t="s">
        <v>35</v>
      </c>
      <c r="D1081" t="s">
        <v>8</v>
      </c>
      <c r="E1081">
        <v>290</v>
      </c>
      <c r="F1081">
        <v>1523300</v>
      </c>
      <c r="G1081">
        <f t="shared" si="17"/>
        <v>2.2845138843300729E-3</v>
      </c>
    </row>
    <row r="1082" spans="1:7" x14ac:dyDescent="0.35">
      <c r="A1082" t="s">
        <v>27</v>
      </c>
      <c r="B1082" t="s">
        <v>18</v>
      </c>
      <c r="C1082" t="s">
        <v>35</v>
      </c>
      <c r="D1082" t="s">
        <v>9</v>
      </c>
      <c r="E1082">
        <v>236</v>
      </c>
      <c r="F1082">
        <v>174800</v>
      </c>
      <c r="G1082">
        <f t="shared" si="17"/>
        <v>1.6201372997711669E-2</v>
      </c>
    </row>
    <row r="1083" spans="1:7" x14ac:dyDescent="0.35">
      <c r="A1083" t="s">
        <v>27</v>
      </c>
      <c r="B1083" t="s">
        <v>18</v>
      </c>
      <c r="C1083" t="s">
        <v>35</v>
      </c>
      <c r="D1083" t="s">
        <v>10</v>
      </c>
      <c r="E1083">
        <v>387</v>
      </c>
      <c r="F1083">
        <v>86500</v>
      </c>
      <c r="G1083">
        <f t="shared" si="17"/>
        <v>5.3687861271676303E-2</v>
      </c>
    </row>
    <row r="1084" spans="1:7" x14ac:dyDescent="0.35">
      <c r="A1084" t="s">
        <v>27</v>
      </c>
      <c r="B1084" t="s">
        <v>18</v>
      </c>
      <c r="C1084" t="s">
        <v>35</v>
      </c>
      <c r="D1084" t="s">
        <v>11</v>
      </c>
      <c r="E1084">
        <v>291</v>
      </c>
      <c r="F1084">
        <v>21400</v>
      </c>
      <c r="G1084">
        <f t="shared" si="17"/>
        <v>0.16317757009345796</v>
      </c>
    </row>
    <row r="1085" spans="1:7" x14ac:dyDescent="0.35">
      <c r="A1085" t="s">
        <v>27</v>
      </c>
      <c r="B1085" t="s">
        <v>18</v>
      </c>
      <c r="C1085" t="s">
        <v>36</v>
      </c>
      <c r="D1085" t="s">
        <v>7</v>
      </c>
      <c r="E1085">
        <v>12</v>
      </c>
      <c r="F1085">
        <v>490000</v>
      </c>
      <c r="G1085">
        <f t="shared" si="17"/>
        <v>2.9387755102040818E-4</v>
      </c>
    </row>
    <row r="1086" spans="1:7" x14ac:dyDescent="0.35">
      <c r="A1086" t="s">
        <v>27</v>
      </c>
      <c r="B1086" t="s">
        <v>18</v>
      </c>
      <c r="C1086" t="s">
        <v>36</v>
      </c>
      <c r="D1086" t="s">
        <v>8</v>
      </c>
      <c r="E1086">
        <v>160</v>
      </c>
      <c r="F1086">
        <v>1552699.9999999998</v>
      </c>
      <c r="G1086">
        <f t="shared" si="17"/>
        <v>1.2365556772074454E-3</v>
      </c>
    </row>
    <row r="1087" spans="1:7" x14ac:dyDescent="0.35">
      <c r="A1087" t="s">
        <v>27</v>
      </c>
      <c r="B1087" t="s">
        <v>18</v>
      </c>
      <c r="C1087" t="s">
        <v>36</v>
      </c>
      <c r="D1087" t="s">
        <v>9</v>
      </c>
      <c r="E1087">
        <v>174</v>
      </c>
      <c r="F1087">
        <v>179500</v>
      </c>
      <c r="G1087">
        <f t="shared" si="17"/>
        <v>1.1632311977715876E-2</v>
      </c>
    </row>
    <row r="1088" spans="1:7" x14ac:dyDescent="0.35">
      <c r="A1088" t="s">
        <v>27</v>
      </c>
      <c r="B1088" t="s">
        <v>18</v>
      </c>
      <c r="C1088" t="s">
        <v>36</v>
      </c>
      <c r="D1088" t="s">
        <v>10</v>
      </c>
      <c r="E1088">
        <v>292</v>
      </c>
      <c r="F1088">
        <v>104400</v>
      </c>
      <c r="G1088">
        <f t="shared" si="17"/>
        <v>3.3563218390804596E-2</v>
      </c>
    </row>
    <row r="1089" spans="1:7" x14ac:dyDescent="0.35">
      <c r="A1089" t="s">
        <v>27</v>
      </c>
      <c r="B1089" t="s">
        <v>18</v>
      </c>
      <c r="C1089" t="s">
        <v>36</v>
      </c>
      <c r="D1089" t="s">
        <v>11</v>
      </c>
      <c r="E1089">
        <v>496</v>
      </c>
      <c r="F1089">
        <v>43500</v>
      </c>
      <c r="G1089">
        <f t="shared" si="17"/>
        <v>0.13682758620689656</v>
      </c>
    </row>
    <row r="1090" spans="1:7" x14ac:dyDescent="0.35">
      <c r="A1090" t="s">
        <v>27</v>
      </c>
      <c r="B1090" t="s">
        <v>19</v>
      </c>
      <c r="C1090" t="s">
        <v>34</v>
      </c>
      <c r="D1090" t="s">
        <v>7</v>
      </c>
      <c r="E1090">
        <v>32</v>
      </c>
      <c r="F1090">
        <v>1001600</v>
      </c>
      <c r="G1090">
        <f t="shared" si="17"/>
        <v>3.8338658146964857E-4</v>
      </c>
    </row>
    <row r="1091" spans="1:7" x14ac:dyDescent="0.35">
      <c r="A1091" t="s">
        <v>27</v>
      </c>
      <c r="B1091" t="s">
        <v>19</v>
      </c>
      <c r="C1091" t="s">
        <v>34</v>
      </c>
      <c r="D1091" t="s">
        <v>8</v>
      </c>
      <c r="E1091">
        <v>471</v>
      </c>
      <c r="F1091">
        <v>3075900</v>
      </c>
      <c r="G1091">
        <f t="shared" si="17"/>
        <v>1.8375109723983226E-3</v>
      </c>
    </row>
    <row r="1092" spans="1:7" x14ac:dyDescent="0.35">
      <c r="A1092" t="s">
        <v>27</v>
      </c>
      <c r="B1092" t="s">
        <v>19</v>
      </c>
      <c r="C1092" t="s">
        <v>34</v>
      </c>
      <c r="D1092" t="s">
        <v>9</v>
      </c>
      <c r="E1092">
        <v>421</v>
      </c>
      <c r="F1092">
        <v>354400</v>
      </c>
      <c r="G1092">
        <f t="shared" si="17"/>
        <v>1.4255079006772009E-2</v>
      </c>
    </row>
    <row r="1093" spans="1:7" x14ac:dyDescent="0.35">
      <c r="A1093" t="s">
        <v>27</v>
      </c>
      <c r="B1093" t="s">
        <v>19</v>
      </c>
      <c r="C1093" t="s">
        <v>34</v>
      </c>
      <c r="D1093" t="s">
        <v>10</v>
      </c>
      <c r="E1093">
        <v>707</v>
      </c>
      <c r="F1093">
        <v>191000</v>
      </c>
      <c r="G1093">
        <f t="shared" si="17"/>
        <v>4.4418848167539271E-2</v>
      </c>
    </row>
    <row r="1094" spans="1:7" x14ac:dyDescent="0.35">
      <c r="A1094" t="s">
        <v>27</v>
      </c>
      <c r="B1094" t="s">
        <v>19</v>
      </c>
      <c r="C1094" t="s">
        <v>34</v>
      </c>
      <c r="D1094" t="s">
        <v>11</v>
      </c>
      <c r="E1094">
        <v>793</v>
      </c>
      <c r="F1094">
        <v>64900.000000000007</v>
      </c>
      <c r="G1094">
        <f t="shared" si="17"/>
        <v>0.14662557781201846</v>
      </c>
    </row>
    <row r="1095" spans="1:7" x14ac:dyDescent="0.35">
      <c r="A1095" t="s">
        <v>27</v>
      </c>
      <c r="B1095" t="s">
        <v>19</v>
      </c>
      <c r="C1095" t="s">
        <v>34</v>
      </c>
      <c r="D1095" t="s">
        <v>39</v>
      </c>
      <c r="E1095">
        <f>SUM(E1090:E1094)</f>
        <v>2424</v>
      </c>
      <c r="F1095">
        <f>SUM(F1090:F1094)</f>
        <v>4687800</v>
      </c>
      <c r="G1095">
        <f t="shared" ref="G1095" si="18">(E1095/F1095)*12</f>
        <v>6.2050428772558557E-3</v>
      </c>
    </row>
    <row r="1096" spans="1:7" x14ac:dyDescent="0.35">
      <c r="A1096" t="s">
        <v>27</v>
      </c>
      <c r="B1096" t="s">
        <v>19</v>
      </c>
      <c r="C1096" t="s">
        <v>35</v>
      </c>
      <c r="D1096" t="s">
        <v>7</v>
      </c>
      <c r="E1096">
        <v>20</v>
      </c>
      <c r="F1096">
        <v>511799.99999999994</v>
      </c>
      <c r="G1096">
        <f t="shared" ref="G1096:G1163" si="19">(E1096/F1096)*12</f>
        <v>4.6893317702227438E-4</v>
      </c>
    </row>
    <row r="1097" spans="1:7" x14ac:dyDescent="0.35">
      <c r="A1097" t="s">
        <v>27</v>
      </c>
      <c r="B1097" t="s">
        <v>19</v>
      </c>
      <c r="C1097" t="s">
        <v>35</v>
      </c>
      <c r="D1097" t="s">
        <v>8</v>
      </c>
      <c r="E1097">
        <v>310</v>
      </c>
      <c r="F1097">
        <v>1523300</v>
      </c>
      <c r="G1097">
        <f t="shared" si="19"/>
        <v>2.4420665660080088E-3</v>
      </c>
    </row>
    <row r="1098" spans="1:7" x14ac:dyDescent="0.35">
      <c r="A1098" t="s">
        <v>27</v>
      </c>
      <c r="B1098" t="s">
        <v>19</v>
      </c>
      <c r="C1098" t="s">
        <v>35</v>
      </c>
      <c r="D1098" t="s">
        <v>9</v>
      </c>
      <c r="E1098">
        <v>247</v>
      </c>
      <c r="F1098">
        <v>174800</v>
      </c>
      <c r="G1098">
        <f t="shared" si="19"/>
        <v>1.6956521739130436E-2</v>
      </c>
    </row>
    <row r="1099" spans="1:7" x14ac:dyDescent="0.35">
      <c r="A1099" t="s">
        <v>27</v>
      </c>
      <c r="B1099" t="s">
        <v>19</v>
      </c>
      <c r="C1099" t="s">
        <v>35</v>
      </c>
      <c r="D1099" t="s">
        <v>10</v>
      </c>
      <c r="E1099">
        <v>359</v>
      </c>
      <c r="F1099">
        <v>86500</v>
      </c>
      <c r="G1099">
        <f t="shared" si="19"/>
        <v>4.9803468208092491E-2</v>
      </c>
    </row>
    <row r="1100" spans="1:7" x14ac:dyDescent="0.35">
      <c r="A1100" t="s">
        <v>27</v>
      </c>
      <c r="B1100" t="s">
        <v>19</v>
      </c>
      <c r="C1100" t="s">
        <v>35</v>
      </c>
      <c r="D1100" t="s">
        <v>11</v>
      </c>
      <c r="E1100">
        <v>303</v>
      </c>
      <c r="F1100">
        <v>21400</v>
      </c>
      <c r="G1100">
        <f t="shared" si="19"/>
        <v>0.16990654205607475</v>
      </c>
    </row>
    <row r="1101" spans="1:7" x14ac:dyDescent="0.35">
      <c r="A1101" t="s">
        <v>27</v>
      </c>
      <c r="B1101" t="s">
        <v>19</v>
      </c>
      <c r="C1101" t="s">
        <v>36</v>
      </c>
      <c r="D1101" t="s">
        <v>7</v>
      </c>
      <c r="E1101">
        <v>12</v>
      </c>
      <c r="F1101">
        <v>490000</v>
      </c>
      <c r="G1101">
        <f t="shared" si="19"/>
        <v>2.9387755102040818E-4</v>
      </c>
    </row>
    <row r="1102" spans="1:7" x14ac:dyDescent="0.35">
      <c r="A1102" t="s">
        <v>27</v>
      </c>
      <c r="B1102" t="s">
        <v>19</v>
      </c>
      <c r="C1102" t="s">
        <v>36</v>
      </c>
      <c r="D1102" t="s">
        <v>8</v>
      </c>
      <c r="E1102">
        <v>161</v>
      </c>
      <c r="F1102">
        <v>1552699.9999999998</v>
      </c>
      <c r="G1102">
        <f t="shared" si="19"/>
        <v>1.244284150189992E-3</v>
      </c>
    </row>
    <row r="1103" spans="1:7" x14ac:dyDescent="0.35">
      <c r="A1103" t="s">
        <v>27</v>
      </c>
      <c r="B1103" t="s">
        <v>19</v>
      </c>
      <c r="C1103" t="s">
        <v>36</v>
      </c>
      <c r="D1103" t="s">
        <v>9</v>
      </c>
      <c r="E1103">
        <v>174</v>
      </c>
      <c r="F1103">
        <v>179500</v>
      </c>
      <c r="G1103">
        <f t="shared" si="19"/>
        <v>1.1632311977715876E-2</v>
      </c>
    </row>
    <row r="1104" spans="1:7" x14ac:dyDescent="0.35">
      <c r="A1104" t="s">
        <v>27</v>
      </c>
      <c r="B1104" t="s">
        <v>19</v>
      </c>
      <c r="C1104" t="s">
        <v>36</v>
      </c>
      <c r="D1104" t="s">
        <v>10</v>
      </c>
      <c r="E1104">
        <v>348</v>
      </c>
      <c r="F1104">
        <v>104400</v>
      </c>
      <c r="G1104">
        <f t="shared" si="19"/>
        <v>0.04</v>
      </c>
    </row>
    <row r="1105" spans="1:7" x14ac:dyDescent="0.35">
      <c r="A1105" t="s">
        <v>27</v>
      </c>
      <c r="B1105" t="s">
        <v>19</v>
      </c>
      <c r="C1105" t="s">
        <v>36</v>
      </c>
      <c r="D1105" t="s">
        <v>11</v>
      </c>
      <c r="E1105">
        <v>490</v>
      </c>
      <c r="F1105">
        <v>43500</v>
      </c>
      <c r="G1105">
        <f t="shared" si="19"/>
        <v>0.13517241379310344</v>
      </c>
    </row>
    <row r="1106" spans="1:7" x14ac:dyDescent="0.35">
      <c r="A1106" t="s">
        <v>27</v>
      </c>
      <c r="B1106" t="s">
        <v>20</v>
      </c>
      <c r="C1106" t="s">
        <v>34</v>
      </c>
      <c r="D1106" t="s">
        <v>7</v>
      </c>
      <c r="E1106">
        <v>35</v>
      </c>
      <c r="F1106">
        <v>1001600</v>
      </c>
      <c r="G1106">
        <f t="shared" si="19"/>
        <v>4.1932907348242812E-4</v>
      </c>
    </row>
    <row r="1107" spans="1:7" x14ac:dyDescent="0.35">
      <c r="A1107" t="s">
        <v>27</v>
      </c>
      <c r="B1107" t="s">
        <v>20</v>
      </c>
      <c r="C1107" t="s">
        <v>34</v>
      </c>
      <c r="D1107" t="s">
        <v>8</v>
      </c>
      <c r="E1107">
        <v>522</v>
      </c>
      <c r="F1107">
        <v>3075900</v>
      </c>
      <c r="G1107">
        <f t="shared" si="19"/>
        <v>2.0364771286452746E-3</v>
      </c>
    </row>
    <row r="1108" spans="1:7" x14ac:dyDescent="0.35">
      <c r="A1108" t="s">
        <v>27</v>
      </c>
      <c r="B1108" t="s">
        <v>20</v>
      </c>
      <c r="C1108" t="s">
        <v>34</v>
      </c>
      <c r="D1108" t="s">
        <v>9</v>
      </c>
      <c r="E1108">
        <v>462</v>
      </c>
      <c r="F1108">
        <v>354400</v>
      </c>
      <c r="G1108">
        <f t="shared" si="19"/>
        <v>1.5643340857787812E-2</v>
      </c>
    </row>
    <row r="1109" spans="1:7" x14ac:dyDescent="0.35">
      <c r="A1109" t="s">
        <v>27</v>
      </c>
      <c r="B1109" t="s">
        <v>20</v>
      </c>
      <c r="C1109" t="s">
        <v>34</v>
      </c>
      <c r="D1109" t="s">
        <v>10</v>
      </c>
      <c r="E1109">
        <v>733</v>
      </c>
      <c r="F1109">
        <v>191000</v>
      </c>
      <c r="G1109">
        <f t="shared" si="19"/>
        <v>4.605235602094241E-2</v>
      </c>
    </row>
    <row r="1110" spans="1:7" x14ac:dyDescent="0.35">
      <c r="A1110" t="s">
        <v>27</v>
      </c>
      <c r="B1110" t="s">
        <v>20</v>
      </c>
      <c r="C1110" t="s">
        <v>34</v>
      </c>
      <c r="D1110" t="s">
        <v>11</v>
      </c>
      <c r="E1110">
        <v>878</v>
      </c>
      <c r="F1110">
        <v>64900.000000000007</v>
      </c>
      <c r="G1110">
        <f t="shared" si="19"/>
        <v>0.16234206471494605</v>
      </c>
    </row>
    <row r="1111" spans="1:7" x14ac:dyDescent="0.35">
      <c r="A1111" t="s">
        <v>27</v>
      </c>
      <c r="B1111" t="s">
        <v>20</v>
      </c>
      <c r="C1111" t="s">
        <v>34</v>
      </c>
      <c r="D1111" t="s">
        <v>39</v>
      </c>
      <c r="E1111">
        <f>SUM(E1106:E1110)</f>
        <v>2630</v>
      </c>
      <c r="F1111">
        <f>SUM(F1106:F1110)</f>
        <v>4687800</v>
      </c>
      <c r="G1111">
        <f t="shared" si="19"/>
        <v>6.7323691283757842E-3</v>
      </c>
    </row>
    <row r="1112" spans="1:7" x14ac:dyDescent="0.35">
      <c r="A1112" t="s">
        <v>27</v>
      </c>
      <c r="B1112" t="s">
        <v>20</v>
      </c>
      <c r="C1112" t="s">
        <v>35</v>
      </c>
      <c r="D1112" t="s">
        <v>7</v>
      </c>
      <c r="E1112">
        <v>22</v>
      </c>
      <c r="F1112">
        <v>511799.99999999994</v>
      </c>
      <c r="G1112">
        <f t="shared" si="19"/>
        <v>5.1582649472450186E-4</v>
      </c>
    </row>
    <row r="1113" spans="1:7" x14ac:dyDescent="0.35">
      <c r="A1113" t="s">
        <v>27</v>
      </c>
      <c r="B1113" t="s">
        <v>20</v>
      </c>
      <c r="C1113" t="s">
        <v>35</v>
      </c>
      <c r="D1113" t="s">
        <v>8</v>
      </c>
      <c r="E1113">
        <v>315</v>
      </c>
      <c r="F1113">
        <v>1523300</v>
      </c>
      <c r="G1113">
        <f t="shared" si="19"/>
        <v>2.4814547364274929E-3</v>
      </c>
    </row>
    <row r="1114" spans="1:7" x14ac:dyDescent="0.35">
      <c r="A1114" t="s">
        <v>27</v>
      </c>
      <c r="B1114" t="s">
        <v>20</v>
      </c>
      <c r="C1114" t="s">
        <v>35</v>
      </c>
      <c r="D1114" t="s">
        <v>9</v>
      </c>
      <c r="E1114">
        <v>274</v>
      </c>
      <c r="F1114">
        <v>174800</v>
      </c>
      <c r="G1114">
        <f t="shared" si="19"/>
        <v>1.8810068649885586E-2</v>
      </c>
    </row>
    <row r="1115" spans="1:7" x14ac:dyDescent="0.35">
      <c r="A1115" t="s">
        <v>27</v>
      </c>
      <c r="B1115" t="s">
        <v>20</v>
      </c>
      <c r="C1115" t="s">
        <v>35</v>
      </c>
      <c r="D1115" t="s">
        <v>10</v>
      </c>
      <c r="E1115">
        <v>417</v>
      </c>
      <c r="F1115">
        <v>86500</v>
      </c>
      <c r="G1115">
        <f t="shared" si="19"/>
        <v>5.784971098265896E-2</v>
      </c>
    </row>
    <row r="1116" spans="1:7" x14ac:dyDescent="0.35">
      <c r="A1116" t="s">
        <v>27</v>
      </c>
      <c r="B1116" t="s">
        <v>20</v>
      </c>
      <c r="C1116" t="s">
        <v>35</v>
      </c>
      <c r="D1116" t="s">
        <v>11</v>
      </c>
      <c r="E1116">
        <v>330</v>
      </c>
      <c r="F1116">
        <v>21400</v>
      </c>
      <c r="G1116">
        <f t="shared" si="19"/>
        <v>0.18504672897196262</v>
      </c>
    </row>
    <row r="1117" spans="1:7" x14ac:dyDescent="0.35">
      <c r="A1117" t="s">
        <v>27</v>
      </c>
      <c r="B1117" t="s">
        <v>20</v>
      </c>
      <c r="C1117" t="s">
        <v>36</v>
      </c>
      <c r="D1117" t="s">
        <v>7</v>
      </c>
      <c r="E1117">
        <v>13</v>
      </c>
      <c r="F1117">
        <v>490000</v>
      </c>
      <c r="G1117">
        <f t="shared" si="19"/>
        <v>3.1836734693877552E-4</v>
      </c>
    </row>
    <row r="1118" spans="1:7" x14ac:dyDescent="0.35">
      <c r="A1118" t="s">
        <v>27</v>
      </c>
      <c r="B1118" t="s">
        <v>20</v>
      </c>
      <c r="C1118" t="s">
        <v>36</v>
      </c>
      <c r="D1118" t="s">
        <v>8</v>
      </c>
      <c r="E1118">
        <v>207</v>
      </c>
      <c r="F1118">
        <v>1552699.9999999998</v>
      </c>
      <c r="G1118">
        <f t="shared" si="19"/>
        <v>1.5997939073871324E-3</v>
      </c>
    </row>
    <row r="1119" spans="1:7" x14ac:dyDescent="0.35">
      <c r="A1119" t="s">
        <v>27</v>
      </c>
      <c r="B1119" t="s">
        <v>20</v>
      </c>
      <c r="C1119" t="s">
        <v>36</v>
      </c>
      <c r="D1119" t="s">
        <v>9</v>
      </c>
      <c r="E1119">
        <v>188</v>
      </c>
      <c r="F1119">
        <v>179500</v>
      </c>
      <c r="G1119">
        <f t="shared" si="19"/>
        <v>1.2568245125348191E-2</v>
      </c>
    </row>
    <row r="1120" spans="1:7" x14ac:dyDescent="0.35">
      <c r="A1120" t="s">
        <v>27</v>
      </c>
      <c r="B1120" t="s">
        <v>20</v>
      </c>
      <c r="C1120" t="s">
        <v>36</v>
      </c>
      <c r="D1120" t="s">
        <v>10</v>
      </c>
      <c r="E1120">
        <v>316</v>
      </c>
      <c r="F1120">
        <v>104400</v>
      </c>
      <c r="G1120">
        <f t="shared" si="19"/>
        <v>3.6321839080459772E-2</v>
      </c>
    </row>
    <row r="1121" spans="1:7" x14ac:dyDescent="0.35">
      <c r="A1121" t="s">
        <v>27</v>
      </c>
      <c r="B1121" t="s">
        <v>20</v>
      </c>
      <c r="C1121" t="s">
        <v>36</v>
      </c>
      <c r="D1121" t="s">
        <v>11</v>
      </c>
      <c r="E1121">
        <v>548</v>
      </c>
      <c r="F1121">
        <v>43500</v>
      </c>
      <c r="G1121">
        <f t="shared" si="19"/>
        <v>0.15117241379310345</v>
      </c>
    </row>
    <row r="1122" spans="1:7" x14ac:dyDescent="0.35">
      <c r="A1122" t="s">
        <v>27</v>
      </c>
      <c r="B1122" t="s">
        <v>21</v>
      </c>
      <c r="C1122" t="s">
        <v>34</v>
      </c>
      <c r="D1122" t="s">
        <v>7</v>
      </c>
      <c r="E1122">
        <v>26</v>
      </c>
      <c r="F1122">
        <v>1001600</v>
      </c>
      <c r="G1122">
        <f t="shared" si="19"/>
        <v>3.1150159744408948E-4</v>
      </c>
    </row>
    <row r="1123" spans="1:7" x14ac:dyDescent="0.35">
      <c r="A1123" t="s">
        <v>27</v>
      </c>
      <c r="B1123" t="s">
        <v>21</v>
      </c>
      <c r="C1123" t="s">
        <v>34</v>
      </c>
      <c r="D1123" t="s">
        <v>8</v>
      </c>
      <c r="E1123">
        <v>444</v>
      </c>
      <c r="F1123">
        <v>3075900</v>
      </c>
      <c r="G1123">
        <f t="shared" si="19"/>
        <v>1.7321759485028772E-3</v>
      </c>
    </row>
    <row r="1124" spans="1:7" x14ac:dyDescent="0.35">
      <c r="A1124" t="s">
        <v>27</v>
      </c>
      <c r="B1124" t="s">
        <v>21</v>
      </c>
      <c r="C1124" t="s">
        <v>34</v>
      </c>
      <c r="D1124" t="s">
        <v>9</v>
      </c>
      <c r="E1124">
        <v>425</v>
      </c>
      <c r="F1124">
        <v>354400</v>
      </c>
      <c r="G1124">
        <f t="shared" si="19"/>
        <v>1.4390519187358916E-2</v>
      </c>
    </row>
    <row r="1125" spans="1:7" x14ac:dyDescent="0.35">
      <c r="A1125" t="s">
        <v>27</v>
      </c>
      <c r="B1125" t="s">
        <v>21</v>
      </c>
      <c r="C1125" t="s">
        <v>34</v>
      </c>
      <c r="D1125" t="s">
        <v>10</v>
      </c>
      <c r="E1125">
        <v>700</v>
      </c>
      <c r="F1125">
        <v>191000</v>
      </c>
      <c r="G1125">
        <f t="shared" si="19"/>
        <v>4.3979057591623037E-2</v>
      </c>
    </row>
    <row r="1126" spans="1:7" x14ac:dyDescent="0.35">
      <c r="A1126" t="s">
        <v>27</v>
      </c>
      <c r="B1126" t="s">
        <v>21</v>
      </c>
      <c r="C1126" t="s">
        <v>34</v>
      </c>
      <c r="D1126" t="s">
        <v>11</v>
      </c>
      <c r="E1126">
        <v>803</v>
      </c>
      <c r="F1126">
        <v>64900.000000000007</v>
      </c>
      <c r="G1126">
        <f t="shared" si="19"/>
        <v>0.14847457627118643</v>
      </c>
    </row>
    <row r="1127" spans="1:7" x14ac:dyDescent="0.35">
      <c r="A1127" t="s">
        <v>27</v>
      </c>
      <c r="B1127" t="s">
        <v>21</v>
      </c>
      <c r="C1127" t="s">
        <v>34</v>
      </c>
      <c r="D1127" t="s">
        <v>39</v>
      </c>
      <c r="E1127">
        <f>SUM(E1122:E1126)</f>
        <v>2398</v>
      </c>
      <c r="F1127">
        <f>SUM(F1122:F1126)</f>
        <v>4687800</v>
      </c>
      <c r="G1127">
        <f t="shared" si="19"/>
        <v>6.1384871368232435E-3</v>
      </c>
    </row>
    <row r="1128" spans="1:7" x14ac:dyDescent="0.35">
      <c r="A1128" t="s">
        <v>27</v>
      </c>
      <c r="B1128" t="s">
        <v>21</v>
      </c>
      <c r="C1128" t="s">
        <v>35</v>
      </c>
      <c r="D1128" t="s">
        <v>7</v>
      </c>
      <c r="E1128">
        <v>16</v>
      </c>
      <c r="F1128">
        <v>511799.99999999994</v>
      </c>
      <c r="G1128">
        <f t="shared" si="19"/>
        <v>3.7514654161781953E-4</v>
      </c>
    </row>
    <row r="1129" spans="1:7" x14ac:dyDescent="0.35">
      <c r="A1129" t="s">
        <v>27</v>
      </c>
      <c r="B1129" t="s">
        <v>21</v>
      </c>
      <c r="C1129" t="s">
        <v>35</v>
      </c>
      <c r="D1129" t="s">
        <v>8</v>
      </c>
      <c r="E1129">
        <v>261</v>
      </c>
      <c r="F1129">
        <v>1523300</v>
      </c>
      <c r="G1129">
        <f t="shared" si="19"/>
        <v>2.0560624958970656E-3</v>
      </c>
    </row>
    <row r="1130" spans="1:7" x14ac:dyDescent="0.35">
      <c r="A1130" t="s">
        <v>27</v>
      </c>
      <c r="B1130" t="s">
        <v>21</v>
      </c>
      <c r="C1130" t="s">
        <v>35</v>
      </c>
      <c r="D1130" t="s">
        <v>9</v>
      </c>
      <c r="E1130">
        <v>262</v>
      </c>
      <c r="F1130">
        <v>174800</v>
      </c>
      <c r="G1130">
        <f t="shared" si="19"/>
        <v>1.7986270022883295E-2</v>
      </c>
    </row>
    <row r="1131" spans="1:7" x14ac:dyDescent="0.35">
      <c r="A1131" t="s">
        <v>27</v>
      </c>
      <c r="B1131" t="s">
        <v>21</v>
      </c>
      <c r="C1131" t="s">
        <v>35</v>
      </c>
      <c r="D1131" t="s">
        <v>10</v>
      </c>
      <c r="E1131">
        <v>405</v>
      </c>
      <c r="F1131">
        <v>86500</v>
      </c>
      <c r="G1131">
        <f t="shared" si="19"/>
        <v>5.6184971098265896E-2</v>
      </c>
    </row>
    <row r="1132" spans="1:7" x14ac:dyDescent="0.35">
      <c r="A1132" t="s">
        <v>27</v>
      </c>
      <c r="B1132" t="s">
        <v>21</v>
      </c>
      <c r="C1132" t="s">
        <v>35</v>
      </c>
      <c r="D1132" t="s">
        <v>11</v>
      </c>
      <c r="E1132">
        <v>317</v>
      </c>
      <c r="F1132">
        <v>21400</v>
      </c>
      <c r="G1132">
        <f t="shared" si="19"/>
        <v>0.17775700934579441</v>
      </c>
    </row>
    <row r="1133" spans="1:7" x14ac:dyDescent="0.35">
      <c r="A1133" t="s">
        <v>27</v>
      </c>
      <c r="B1133" t="s">
        <v>21</v>
      </c>
      <c r="C1133" t="s">
        <v>36</v>
      </c>
      <c r="D1133" t="s">
        <v>7</v>
      </c>
      <c r="E1133">
        <v>10</v>
      </c>
      <c r="F1133">
        <v>490000</v>
      </c>
      <c r="G1133">
        <f t="shared" si="19"/>
        <v>2.4489795918367346E-4</v>
      </c>
    </row>
    <row r="1134" spans="1:7" x14ac:dyDescent="0.35">
      <c r="A1134" t="s">
        <v>27</v>
      </c>
      <c r="B1134" t="s">
        <v>21</v>
      </c>
      <c r="C1134" t="s">
        <v>36</v>
      </c>
      <c r="D1134" t="s">
        <v>8</v>
      </c>
      <c r="E1134">
        <v>183</v>
      </c>
      <c r="F1134">
        <v>1552699.9999999998</v>
      </c>
      <c r="G1134">
        <f t="shared" si="19"/>
        <v>1.4143105558060156E-3</v>
      </c>
    </row>
    <row r="1135" spans="1:7" x14ac:dyDescent="0.35">
      <c r="A1135" t="s">
        <v>27</v>
      </c>
      <c r="B1135" t="s">
        <v>21</v>
      </c>
      <c r="C1135" t="s">
        <v>36</v>
      </c>
      <c r="D1135" t="s">
        <v>9</v>
      </c>
      <c r="E1135">
        <v>163</v>
      </c>
      <c r="F1135">
        <v>179500</v>
      </c>
      <c r="G1135">
        <f t="shared" si="19"/>
        <v>1.0896935933147632E-2</v>
      </c>
    </row>
    <row r="1136" spans="1:7" x14ac:dyDescent="0.35">
      <c r="A1136" t="s">
        <v>27</v>
      </c>
      <c r="B1136" t="s">
        <v>21</v>
      </c>
      <c r="C1136" t="s">
        <v>36</v>
      </c>
      <c r="D1136" t="s">
        <v>10</v>
      </c>
      <c r="E1136">
        <v>295</v>
      </c>
      <c r="F1136">
        <v>104400</v>
      </c>
      <c r="G1136">
        <f t="shared" si="19"/>
        <v>3.390804597701149E-2</v>
      </c>
    </row>
    <row r="1137" spans="1:7" x14ac:dyDescent="0.35">
      <c r="A1137" t="s">
        <v>27</v>
      </c>
      <c r="B1137" t="s">
        <v>21</v>
      </c>
      <c r="C1137" t="s">
        <v>36</v>
      </c>
      <c r="D1137" t="s">
        <v>11</v>
      </c>
      <c r="E1137">
        <v>486</v>
      </c>
      <c r="F1137">
        <v>43500</v>
      </c>
      <c r="G1137">
        <f t="shared" si="19"/>
        <v>0.13406896551724137</v>
      </c>
    </row>
    <row r="1138" spans="1:7" x14ac:dyDescent="0.35">
      <c r="A1138" t="s">
        <v>27</v>
      </c>
      <c r="B1138" t="s">
        <v>22</v>
      </c>
      <c r="C1138" t="s">
        <v>34</v>
      </c>
      <c r="D1138" t="s">
        <v>7</v>
      </c>
      <c r="E1138">
        <v>16</v>
      </c>
      <c r="F1138">
        <v>1001600</v>
      </c>
      <c r="G1138">
        <f t="shared" si="19"/>
        <v>1.9169329073482429E-4</v>
      </c>
    </row>
    <row r="1139" spans="1:7" x14ac:dyDescent="0.35">
      <c r="A1139" t="s">
        <v>27</v>
      </c>
      <c r="B1139" t="s">
        <v>22</v>
      </c>
      <c r="C1139" t="s">
        <v>34</v>
      </c>
      <c r="D1139" t="s">
        <v>8</v>
      </c>
      <c r="E1139">
        <v>516</v>
      </c>
      <c r="F1139">
        <v>3075900</v>
      </c>
      <c r="G1139">
        <f t="shared" si="19"/>
        <v>2.0130693455573979E-3</v>
      </c>
    </row>
    <row r="1140" spans="1:7" x14ac:dyDescent="0.35">
      <c r="A1140" t="s">
        <v>27</v>
      </c>
      <c r="B1140" t="s">
        <v>22</v>
      </c>
      <c r="C1140" t="s">
        <v>34</v>
      </c>
      <c r="D1140" t="s">
        <v>9</v>
      </c>
      <c r="E1140">
        <v>478</v>
      </c>
      <c r="F1140">
        <v>354400</v>
      </c>
      <c r="G1140">
        <f t="shared" si="19"/>
        <v>1.618510158013544E-2</v>
      </c>
    </row>
    <row r="1141" spans="1:7" x14ac:dyDescent="0.35">
      <c r="A1141" t="s">
        <v>27</v>
      </c>
      <c r="B1141" t="s">
        <v>22</v>
      </c>
      <c r="C1141" t="s">
        <v>34</v>
      </c>
      <c r="D1141" t="s">
        <v>10</v>
      </c>
      <c r="E1141">
        <v>793</v>
      </c>
      <c r="F1141">
        <v>191000</v>
      </c>
      <c r="G1141">
        <f t="shared" si="19"/>
        <v>4.982198952879581E-2</v>
      </c>
    </row>
    <row r="1142" spans="1:7" x14ac:dyDescent="0.35">
      <c r="A1142" t="s">
        <v>27</v>
      </c>
      <c r="B1142" t="s">
        <v>22</v>
      </c>
      <c r="C1142" t="s">
        <v>34</v>
      </c>
      <c r="D1142" t="s">
        <v>11</v>
      </c>
      <c r="E1142">
        <v>952</v>
      </c>
      <c r="F1142">
        <v>64900.000000000007</v>
      </c>
      <c r="G1142">
        <f t="shared" si="19"/>
        <v>0.17602465331278888</v>
      </c>
    </row>
    <row r="1143" spans="1:7" x14ac:dyDescent="0.35">
      <c r="A1143" t="s">
        <v>27</v>
      </c>
      <c r="B1143" t="s">
        <v>22</v>
      </c>
      <c r="C1143" t="s">
        <v>34</v>
      </c>
      <c r="D1143" t="s">
        <v>39</v>
      </c>
      <c r="E1143">
        <f>SUM(E1138:E1142)</f>
        <v>2755</v>
      </c>
      <c r="F1143">
        <f>SUM(F1138:F1142)</f>
        <v>4687800</v>
      </c>
      <c r="G1143">
        <f t="shared" si="19"/>
        <v>7.0523486496864192E-3</v>
      </c>
    </row>
    <row r="1144" spans="1:7" x14ac:dyDescent="0.35">
      <c r="A1144" t="s">
        <v>27</v>
      </c>
      <c r="B1144" t="s">
        <v>22</v>
      </c>
      <c r="C1144" t="s">
        <v>35</v>
      </c>
      <c r="D1144" t="s">
        <v>7</v>
      </c>
      <c r="E1144">
        <v>8</v>
      </c>
      <c r="F1144">
        <v>511799.99999999994</v>
      </c>
      <c r="G1144">
        <f t="shared" si="19"/>
        <v>1.8757327080890976E-4</v>
      </c>
    </row>
    <row r="1145" spans="1:7" x14ac:dyDescent="0.35">
      <c r="A1145" t="s">
        <v>27</v>
      </c>
      <c r="B1145" t="s">
        <v>22</v>
      </c>
      <c r="C1145" t="s">
        <v>35</v>
      </c>
      <c r="D1145" t="s">
        <v>8</v>
      </c>
      <c r="E1145">
        <v>317</v>
      </c>
      <c r="F1145">
        <v>1523300</v>
      </c>
      <c r="G1145">
        <f t="shared" si="19"/>
        <v>2.4972100045952865E-3</v>
      </c>
    </row>
    <row r="1146" spans="1:7" x14ac:dyDescent="0.35">
      <c r="A1146" t="s">
        <v>27</v>
      </c>
      <c r="B1146" t="s">
        <v>22</v>
      </c>
      <c r="C1146" t="s">
        <v>35</v>
      </c>
      <c r="D1146" t="s">
        <v>9</v>
      </c>
      <c r="E1146">
        <v>295</v>
      </c>
      <c r="F1146">
        <v>174800</v>
      </c>
      <c r="G1146">
        <f t="shared" si="19"/>
        <v>2.0251716247139586E-2</v>
      </c>
    </row>
    <row r="1147" spans="1:7" x14ac:dyDescent="0.35">
      <c r="A1147" t="s">
        <v>27</v>
      </c>
      <c r="B1147" t="s">
        <v>22</v>
      </c>
      <c r="C1147" t="s">
        <v>35</v>
      </c>
      <c r="D1147" t="s">
        <v>10</v>
      </c>
      <c r="E1147">
        <v>434</v>
      </c>
      <c r="F1147">
        <v>86500</v>
      </c>
      <c r="G1147">
        <f t="shared" si="19"/>
        <v>6.0208092485549133E-2</v>
      </c>
    </row>
    <row r="1148" spans="1:7" x14ac:dyDescent="0.35">
      <c r="A1148" t="s">
        <v>27</v>
      </c>
      <c r="B1148" t="s">
        <v>22</v>
      </c>
      <c r="C1148" t="s">
        <v>35</v>
      </c>
      <c r="D1148" t="s">
        <v>11</v>
      </c>
      <c r="E1148">
        <v>340</v>
      </c>
      <c r="F1148">
        <v>21400</v>
      </c>
      <c r="G1148">
        <f t="shared" si="19"/>
        <v>0.19065420560747665</v>
      </c>
    </row>
    <row r="1149" spans="1:7" x14ac:dyDescent="0.35">
      <c r="A1149" t="s">
        <v>27</v>
      </c>
      <c r="B1149" t="s">
        <v>22</v>
      </c>
      <c r="C1149" t="s">
        <v>36</v>
      </c>
      <c r="D1149" t="s">
        <v>7</v>
      </c>
      <c r="E1149">
        <v>8</v>
      </c>
      <c r="F1149">
        <v>490000</v>
      </c>
      <c r="G1149">
        <f t="shared" si="19"/>
        <v>1.9591836734693876E-4</v>
      </c>
    </row>
    <row r="1150" spans="1:7" x14ac:dyDescent="0.35">
      <c r="A1150" t="s">
        <v>27</v>
      </c>
      <c r="B1150" t="s">
        <v>22</v>
      </c>
      <c r="C1150" t="s">
        <v>36</v>
      </c>
      <c r="D1150" t="s">
        <v>8</v>
      </c>
      <c r="E1150">
        <v>199</v>
      </c>
      <c r="F1150">
        <v>1552699.9999999998</v>
      </c>
      <c r="G1150">
        <f t="shared" si="19"/>
        <v>1.5379661235267602E-3</v>
      </c>
    </row>
    <row r="1151" spans="1:7" x14ac:dyDescent="0.35">
      <c r="A1151" t="s">
        <v>27</v>
      </c>
      <c r="B1151" t="s">
        <v>22</v>
      </c>
      <c r="C1151" t="s">
        <v>36</v>
      </c>
      <c r="D1151" t="s">
        <v>9</v>
      </c>
      <c r="E1151">
        <v>183</v>
      </c>
      <c r="F1151">
        <v>179500</v>
      </c>
      <c r="G1151">
        <f t="shared" si="19"/>
        <v>1.2233983286908079E-2</v>
      </c>
    </row>
    <row r="1152" spans="1:7" x14ac:dyDescent="0.35">
      <c r="A1152" t="s">
        <v>27</v>
      </c>
      <c r="B1152" t="s">
        <v>22</v>
      </c>
      <c r="C1152" t="s">
        <v>36</v>
      </c>
      <c r="D1152" t="s">
        <v>10</v>
      </c>
      <c r="E1152">
        <v>359</v>
      </c>
      <c r="F1152">
        <v>104400</v>
      </c>
      <c r="G1152">
        <f t="shared" si="19"/>
        <v>4.1264367816091954E-2</v>
      </c>
    </row>
    <row r="1153" spans="1:7" x14ac:dyDescent="0.35">
      <c r="A1153" t="s">
        <v>27</v>
      </c>
      <c r="B1153" t="s">
        <v>22</v>
      </c>
      <c r="C1153" t="s">
        <v>36</v>
      </c>
      <c r="D1153" t="s">
        <v>11</v>
      </c>
      <c r="E1153">
        <v>612</v>
      </c>
      <c r="F1153">
        <v>43500</v>
      </c>
      <c r="G1153">
        <f t="shared" si="19"/>
        <v>0.16882758620689656</v>
      </c>
    </row>
    <row r="1154" spans="1:7" x14ac:dyDescent="0.35">
      <c r="A1154" t="s">
        <v>28</v>
      </c>
      <c r="B1154" t="s">
        <v>6</v>
      </c>
      <c r="C1154" t="s">
        <v>34</v>
      </c>
      <c r="D1154" t="s">
        <v>7</v>
      </c>
      <c r="E1154">
        <v>27</v>
      </c>
      <c r="F1154">
        <v>1005600</v>
      </c>
      <c r="G1154">
        <f t="shared" si="19"/>
        <v>3.2219570405727922E-4</v>
      </c>
    </row>
    <row r="1155" spans="1:7" x14ac:dyDescent="0.35">
      <c r="A1155" t="s">
        <v>28</v>
      </c>
      <c r="B1155" t="s">
        <v>6</v>
      </c>
      <c r="C1155" t="s">
        <v>34</v>
      </c>
      <c r="D1155" t="s">
        <v>8</v>
      </c>
      <c r="E1155">
        <v>549</v>
      </c>
      <c r="F1155">
        <v>3104300</v>
      </c>
      <c r="G1155">
        <f t="shared" si="19"/>
        <v>2.1222175691782367E-3</v>
      </c>
    </row>
    <row r="1156" spans="1:7" x14ac:dyDescent="0.35">
      <c r="A1156" t="s">
        <v>28</v>
      </c>
      <c r="B1156" t="s">
        <v>6</v>
      </c>
      <c r="C1156" t="s">
        <v>34</v>
      </c>
      <c r="D1156" t="s">
        <v>9</v>
      </c>
      <c r="E1156">
        <v>540</v>
      </c>
      <c r="F1156">
        <v>367900</v>
      </c>
      <c r="G1156">
        <f t="shared" si="19"/>
        <v>1.761348192443599E-2</v>
      </c>
    </row>
    <row r="1157" spans="1:7" x14ac:dyDescent="0.35">
      <c r="A1157" t="s">
        <v>28</v>
      </c>
      <c r="B1157" t="s">
        <v>6</v>
      </c>
      <c r="C1157" t="s">
        <v>34</v>
      </c>
      <c r="D1157" t="s">
        <v>10</v>
      </c>
      <c r="E1157">
        <v>898</v>
      </c>
      <c r="F1157">
        <v>194700</v>
      </c>
      <c r="G1157">
        <f t="shared" si="19"/>
        <v>5.5346687211093995E-2</v>
      </c>
    </row>
    <row r="1158" spans="1:7" x14ac:dyDescent="0.35">
      <c r="A1158" t="s">
        <v>28</v>
      </c>
      <c r="B1158" t="s">
        <v>6</v>
      </c>
      <c r="C1158" t="s">
        <v>34</v>
      </c>
      <c r="D1158" t="s">
        <v>11</v>
      </c>
      <c r="E1158">
        <v>1126</v>
      </c>
      <c r="F1158">
        <v>67300</v>
      </c>
      <c r="G1158">
        <f t="shared" si="19"/>
        <v>0.20077265973254088</v>
      </c>
    </row>
    <row r="1159" spans="1:7" x14ac:dyDescent="0.35">
      <c r="A1159" t="s">
        <v>28</v>
      </c>
      <c r="B1159" t="s">
        <v>6</v>
      </c>
      <c r="C1159" t="s">
        <v>34</v>
      </c>
      <c r="D1159" t="s">
        <v>39</v>
      </c>
      <c r="E1159">
        <f>SUM(E1154:E1158)</f>
        <v>3140</v>
      </c>
      <c r="F1159">
        <f>SUM(F1154:F1158)</f>
        <v>4739800</v>
      </c>
      <c r="G1159">
        <f t="shared" si="19"/>
        <v>7.9497025190936321E-3</v>
      </c>
    </row>
    <row r="1160" spans="1:7" x14ac:dyDescent="0.35">
      <c r="A1160" t="s">
        <v>28</v>
      </c>
      <c r="B1160" t="s">
        <v>6</v>
      </c>
      <c r="C1160" t="s">
        <v>35</v>
      </c>
      <c r="D1160" t="s">
        <v>7</v>
      </c>
      <c r="E1160">
        <v>16</v>
      </c>
      <c r="F1160">
        <v>514200.00000000006</v>
      </c>
      <c r="G1160">
        <f t="shared" si="19"/>
        <v>3.7339556592765456E-4</v>
      </c>
    </row>
    <row r="1161" spans="1:7" x14ac:dyDescent="0.35">
      <c r="A1161" t="s">
        <v>28</v>
      </c>
      <c r="B1161" t="s">
        <v>6</v>
      </c>
      <c r="C1161" t="s">
        <v>35</v>
      </c>
      <c r="D1161" t="s">
        <v>8</v>
      </c>
      <c r="E1161">
        <v>350</v>
      </c>
      <c r="F1161">
        <v>1539300</v>
      </c>
      <c r="G1161">
        <f t="shared" si="19"/>
        <v>2.7285129604365621E-3</v>
      </c>
    </row>
    <row r="1162" spans="1:7" x14ac:dyDescent="0.35">
      <c r="A1162" t="s">
        <v>28</v>
      </c>
      <c r="B1162" t="s">
        <v>6</v>
      </c>
      <c r="C1162" t="s">
        <v>35</v>
      </c>
      <c r="D1162" t="s">
        <v>9</v>
      </c>
      <c r="E1162">
        <v>324</v>
      </c>
      <c r="F1162">
        <v>181800</v>
      </c>
      <c r="G1162">
        <f t="shared" si="19"/>
        <v>2.1386138613861388E-2</v>
      </c>
    </row>
    <row r="1163" spans="1:7" x14ac:dyDescent="0.35">
      <c r="A1163" t="s">
        <v>28</v>
      </c>
      <c r="B1163" t="s">
        <v>6</v>
      </c>
      <c r="C1163" t="s">
        <v>35</v>
      </c>
      <c r="D1163" t="s">
        <v>10</v>
      </c>
      <c r="E1163">
        <v>485</v>
      </c>
      <c r="F1163">
        <v>88400</v>
      </c>
      <c r="G1163">
        <f t="shared" si="19"/>
        <v>6.5837104072398178E-2</v>
      </c>
    </row>
    <row r="1164" spans="1:7" x14ac:dyDescent="0.35">
      <c r="A1164" t="s">
        <v>28</v>
      </c>
      <c r="B1164" t="s">
        <v>6</v>
      </c>
      <c r="C1164" t="s">
        <v>35</v>
      </c>
      <c r="D1164" t="s">
        <v>11</v>
      </c>
      <c r="E1164">
        <v>420</v>
      </c>
      <c r="F1164">
        <v>23000</v>
      </c>
      <c r="G1164">
        <f t="shared" ref="G1164:G1231" si="20">(E1164/F1164)*12</f>
        <v>0.21913043478260871</v>
      </c>
    </row>
    <row r="1165" spans="1:7" x14ac:dyDescent="0.35">
      <c r="A1165" t="s">
        <v>28</v>
      </c>
      <c r="B1165" t="s">
        <v>6</v>
      </c>
      <c r="C1165" t="s">
        <v>36</v>
      </c>
      <c r="D1165" t="s">
        <v>7</v>
      </c>
      <c r="E1165">
        <v>11</v>
      </c>
      <c r="F1165">
        <v>491300</v>
      </c>
      <c r="G1165">
        <f t="shared" si="20"/>
        <v>2.6867494402605334E-4</v>
      </c>
    </row>
    <row r="1166" spans="1:7" x14ac:dyDescent="0.35">
      <c r="A1166" t="s">
        <v>28</v>
      </c>
      <c r="B1166" t="s">
        <v>6</v>
      </c>
      <c r="C1166" t="s">
        <v>36</v>
      </c>
      <c r="D1166" t="s">
        <v>8</v>
      </c>
      <c r="E1166">
        <v>199</v>
      </c>
      <c r="F1166">
        <v>1565100</v>
      </c>
      <c r="G1166">
        <f t="shared" si="20"/>
        <v>1.5257811002491856E-3</v>
      </c>
    </row>
    <row r="1167" spans="1:7" x14ac:dyDescent="0.35">
      <c r="A1167" t="s">
        <v>28</v>
      </c>
      <c r="B1167" t="s">
        <v>6</v>
      </c>
      <c r="C1167" t="s">
        <v>36</v>
      </c>
      <c r="D1167" t="s">
        <v>9</v>
      </c>
      <c r="E1167">
        <v>216</v>
      </c>
      <c r="F1167">
        <v>186100</v>
      </c>
      <c r="G1167">
        <f t="shared" si="20"/>
        <v>1.3927995701235894E-2</v>
      </c>
    </row>
    <row r="1168" spans="1:7" x14ac:dyDescent="0.35">
      <c r="A1168" t="s">
        <v>28</v>
      </c>
      <c r="B1168" t="s">
        <v>6</v>
      </c>
      <c r="C1168" t="s">
        <v>36</v>
      </c>
      <c r="D1168" t="s">
        <v>10</v>
      </c>
      <c r="E1168">
        <v>413</v>
      </c>
      <c r="F1168">
        <v>106200</v>
      </c>
      <c r="G1168">
        <f t="shared" si="20"/>
        <v>4.6666666666666662E-2</v>
      </c>
    </row>
    <row r="1169" spans="1:7" x14ac:dyDescent="0.35">
      <c r="A1169" t="s">
        <v>28</v>
      </c>
      <c r="B1169" t="s">
        <v>6</v>
      </c>
      <c r="C1169" t="s">
        <v>36</v>
      </c>
      <c r="D1169" t="s">
        <v>11</v>
      </c>
      <c r="E1169">
        <v>706</v>
      </c>
      <c r="F1169">
        <v>44400</v>
      </c>
      <c r="G1169">
        <f t="shared" si="20"/>
        <v>0.1908108108108108</v>
      </c>
    </row>
    <row r="1170" spans="1:7" x14ac:dyDescent="0.35">
      <c r="A1170" t="s">
        <v>28</v>
      </c>
      <c r="B1170" t="s">
        <v>12</v>
      </c>
      <c r="C1170" t="s">
        <v>34</v>
      </c>
      <c r="D1170" t="s">
        <v>7</v>
      </c>
      <c r="E1170">
        <v>19</v>
      </c>
      <c r="F1170">
        <v>1005600</v>
      </c>
      <c r="G1170">
        <f t="shared" si="20"/>
        <v>2.2673031026252985E-4</v>
      </c>
    </row>
    <row r="1171" spans="1:7" x14ac:dyDescent="0.35">
      <c r="A1171" t="s">
        <v>28</v>
      </c>
      <c r="B1171" t="s">
        <v>12</v>
      </c>
      <c r="C1171" t="s">
        <v>34</v>
      </c>
      <c r="D1171" t="s">
        <v>8</v>
      </c>
      <c r="E1171">
        <v>489</v>
      </c>
      <c r="F1171">
        <v>3104300</v>
      </c>
      <c r="G1171">
        <f t="shared" si="20"/>
        <v>1.8902812228199593E-3</v>
      </c>
    </row>
    <row r="1172" spans="1:7" x14ac:dyDescent="0.35">
      <c r="A1172" t="s">
        <v>28</v>
      </c>
      <c r="B1172" t="s">
        <v>12</v>
      </c>
      <c r="C1172" t="s">
        <v>34</v>
      </c>
      <c r="D1172" t="s">
        <v>9</v>
      </c>
      <c r="E1172">
        <v>469</v>
      </c>
      <c r="F1172">
        <v>367900</v>
      </c>
      <c r="G1172">
        <f t="shared" si="20"/>
        <v>1.5297635226963847E-2</v>
      </c>
    </row>
    <row r="1173" spans="1:7" x14ac:dyDescent="0.35">
      <c r="A1173" t="s">
        <v>28</v>
      </c>
      <c r="B1173" t="s">
        <v>12</v>
      </c>
      <c r="C1173" t="s">
        <v>34</v>
      </c>
      <c r="D1173" t="s">
        <v>10</v>
      </c>
      <c r="E1173">
        <v>797</v>
      </c>
      <c r="F1173">
        <v>194700</v>
      </c>
      <c r="G1173">
        <f t="shared" si="20"/>
        <v>4.9121725731895216E-2</v>
      </c>
    </row>
    <row r="1174" spans="1:7" x14ac:dyDescent="0.35">
      <c r="A1174" t="s">
        <v>28</v>
      </c>
      <c r="B1174" t="s">
        <v>12</v>
      </c>
      <c r="C1174" t="s">
        <v>34</v>
      </c>
      <c r="D1174" t="s">
        <v>11</v>
      </c>
      <c r="E1174">
        <v>945</v>
      </c>
      <c r="F1174">
        <v>67300</v>
      </c>
      <c r="G1174">
        <f t="shared" si="20"/>
        <v>0.16849925705794949</v>
      </c>
    </row>
    <row r="1175" spans="1:7" x14ac:dyDescent="0.35">
      <c r="A1175" t="s">
        <v>28</v>
      </c>
      <c r="B1175" t="s">
        <v>12</v>
      </c>
      <c r="C1175" t="s">
        <v>34</v>
      </c>
      <c r="D1175" t="s">
        <v>39</v>
      </c>
      <c r="E1175">
        <f>SUM(E1170:E1174)</f>
        <v>2719</v>
      </c>
      <c r="F1175">
        <f>SUM(F1170:F1174)</f>
        <v>4739800</v>
      </c>
      <c r="G1175">
        <f t="shared" si="20"/>
        <v>6.8838347609603782E-3</v>
      </c>
    </row>
    <row r="1176" spans="1:7" x14ac:dyDescent="0.35">
      <c r="A1176" t="s">
        <v>28</v>
      </c>
      <c r="B1176" t="s">
        <v>12</v>
      </c>
      <c r="C1176" t="s">
        <v>35</v>
      </c>
      <c r="D1176" t="s">
        <v>7</v>
      </c>
      <c r="E1176">
        <v>12</v>
      </c>
      <c r="F1176">
        <v>514200.00000000006</v>
      </c>
      <c r="G1176">
        <f t="shared" si="20"/>
        <v>2.8004667444574095E-4</v>
      </c>
    </row>
    <row r="1177" spans="1:7" x14ac:dyDescent="0.35">
      <c r="A1177" t="s">
        <v>28</v>
      </c>
      <c r="B1177" t="s">
        <v>12</v>
      </c>
      <c r="C1177" t="s">
        <v>35</v>
      </c>
      <c r="D1177" t="s">
        <v>8</v>
      </c>
      <c r="E1177">
        <v>292</v>
      </c>
      <c r="F1177">
        <v>1539300</v>
      </c>
      <c r="G1177">
        <f t="shared" si="20"/>
        <v>2.276359384135646E-3</v>
      </c>
    </row>
    <row r="1178" spans="1:7" x14ac:dyDescent="0.35">
      <c r="A1178" t="s">
        <v>28</v>
      </c>
      <c r="B1178" t="s">
        <v>12</v>
      </c>
      <c r="C1178" t="s">
        <v>35</v>
      </c>
      <c r="D1178" t="s">
        <v>9</v>
      </c>
      <c r="E1178">
        <v>276</v>
      </c>
      <c r="F1178">
        <v>181800</v>
      </c>
      <c r="G1178">
        <f t="shared" si="20"/>
        <v>1.8217821782178217E-2</v>
      </c>
    </row>
    <row r="1179" spans="1:7" x14ac:dyDescent="0.35">
      <c r="A1179" t="s">
        <v>28</v>
      </c>
      <c r="B1179" t="s">
        <v>12</v>
      </c>
      <c r="C1179" t="s">
        <v>35</v>
      </c>
      <c r="D1179" t="s">
        <v>10</v>
      </c>
      <c r="E1179">
        <v>463</v>
      </c>
      <c r="F1179">
        <v>88400</v>
      </c>
      <c r="G1179">
        <f t="shared" si="20"/>
        <v>6.285067873303167E-2</v>
      </c>
    </row>
    <row r="1180" spans="1:7" x14ac:dyDescent="0.35">
      <c r="A1180" t="s">
        <v>28</v>
      </c>
      <c r="B1180" t="s">
        <v>12</v>
      </c>
      <c r="C1180" t="s">
        <v>35</v>
      </c>
      <c r="D1180" t="s">
        <v>11</v>
      </c>
      <c r="E1180">
        <v>345</v>
      </c>
      <c r="F1180">
        <v>23000</v>
      </c>
      <c r="G1180">
        <f t="shared" si="20"/>
        <v>0.18</v>
      </c>
    </row>
    <row r="1181" spans="1:7" x14ac:dyDescent="0.35">
      <c r="A1181" t="s">
        <v>28</v>
      </c>
      <c r="B1181" t="s">
        <v>12</v>
      </c>
      <c r="C1181" t="s">
        <v>36</v>
      </c>
      <c r="D1181" t="s">
        <v>7</v>
      </c>
      <c r="E1181">
        <v>7</v>
      </c>
      <c r="F1181">
        <v>491300</v>
      </c>
      <c r="G1181">
        <f t="shared" si="20"/>
        <v>1.7097496438021575E-4</v>
      </c>
    </row>
    <row r="1182" spans="1:7" x14ac:dyDescent="0.35">
      <c r="A1182" t="s">
        <v>28</v>
      </c>
      <c r="B1182" t="s">
        <v>12</v>
      </c>
      <c r="C1182" t="s">
        <v>36</v>
      </c>
      <c r="D1182" t="s">
        <v>8</v>
      </c>
      <c r="E1182">
        <v>197</v>
      </c>
      <c r="F1182">
        <v>1565100</v>
      </c>
      <c r="G1182">
        <f t="shared" si="20"/>
        <v>1.5104466168295956E-3</v>
      </c>
    </row>
    <row r="1183" spans="1:7" x14ac:dyDescent="0.35">
      <c r="A1183" t="s">
        <v>28</v>
      </c>
      <c r="B1183" t="s">
        <v>12</v>
      </c>
      <c r="C1183" t="s">
        <v>36</v>
      </c>
      <c r="D1183" t="s">
        <v>9</v>
      </c>
      <c r="E1183">
        <v>193</v>
      </c>
      <c r="F1183">
        <v>186100</v>
      </c>
      <c r="G1183">
        <f t="shared" si="20"/>
        <v>1.2444922084900591E-2</v>
      </c>
    </row>
    <row r="1184" spans="1:7" x14ac:dyDescent="0.35">
      <c r="A1184" t="s">
        <v>28</v>
      </c>
      <c r="B1184" t="s">
        <v>12</v>
      </c>
      <c r="C1184" t="s">
        <v>36</v>
      </c>
      <c r="D1184" t="s">
        <v>10</v>
      </c>
      <c r="E1184">
        <v>334</v>
      </c>
      <c r="F1184">
        <v>106200</v>
      </c>
      <c r="G1184">
        <f t="shared" si="20"/>
        <v>3.7740112994350282E-2</v>
      </c>
    </row>
    <row r="1185" spans="1:7" x14ac:dyDescent="0.35">
      <c r="A1185" t="s">
        <v>28</v>
      </c>
      <c r="B1185" t="s">
        <v>12</v>
      </c>
      <c r="C1185" t="s">
        <v>36</v>
      </c>
      <c r="D1185" t="s">
        <v>11</v>
      </c>
      <c r="E1185">
        <v>600</v>
      </c>
      <c r="F1185">
        <v>44400</v>
      </c>
      <c r="G1185">
        <f t="shared" si="20"/>
        <v>0.16216216216216217</v>
      </c>
    </row>
    <row r="1186" spans="1:7" x14ac:dyDescent="0.35">
      <c r="A1186" t="s">
        <v>28</v>
      </c>
      <c r="B1186" t="s">
        <v>13</v>
      </c>
      <c r="C1186" t="s">
        <v>34</v>
      </c>
      <c r="D1186" t="s">
        <v>7</v>
      </c>
      <c r="E1186">
        <v>28</v>
      </c>
      <c r="F1186">
        <v>1005600</v>
      </c>
      <c r="G1186">
        <f t="shared" si="20"/>
        <v>3.3412887828162294E-4</v>
      </c>
    </row>
    <row r="1187" spans="1:7" x14ac:dyDescent="0.35">
      <c r="A1187" t="s">
        <v>28</v>
      </c>
      <c r="B1187" t="s">
        <v>13</v>
      </c>
      <c r="C1187" t="s">
        <v>34</v>
      </c>
      <c r="D1187" t="s">
        <v>8</v>
      </c>
      <c r="E1187">
        <v>524</v>
      </c>
      <c r="F1187">
        <v>3104300</v>
      </c>
      <c r="G1187">
        <f t="shared" si="20"/>
        <v>2.0255774248622879E-3</v>
      </c>
    </row>
    <row r="1188" spans="1:7" x14ac:dyDescent="0.35">
      <c r="A1188" t="s">
        <v>28</v>
      </c>
      <c r="B1188" t="s">
        <v>13</v>
      </c>
      <c r="C1188" t="s">
        <v>34</v>
      </c>
      <c r="D1188" t="s">
        <v>9</v>
      </c>
      <c r="E1188">
        <v>489</v>
      </c>
      <c r="F1188">
        <v>367900</v>
      </c>
      <c r="G1188">
        <f t="shared" si="20"/>
        <v>1.5949986409350369E-2</v>
      </c>
    </row>
    <row r="1189" spans="1:7" x14ac:dyDescent="0.35">
      <c r="A1189" t="s">
        <v>28</v>
      </c>
      <c r="B1189" t="s">
        <v>13</v>
      </c>
      <c r="C1189" t="s">
        <v>34</v>
      </c>
      <c r="D1189" t="s">
        <v>10</v>
      </c>
      <c r="E1189">
        <v>828</v>
      </c>
      <c r="F1189">
        <v>194700</v>
      </c>
      <c r="G1189">
        <f t="shared" si="20"/>
        <v>5.1032357473035431E-2</v>
      </c>
    </row>
    <row r="1190" spans="1:7" x14ac:dyDescent="0.35">
      <c r="A1190" t="s">
        <v>28</v>
      </c>
      <c r="B1190" t="s">
        <v>13</v>
      </c>
      <c r="C1190" t="s">
        <v>34</v>
      </c>
      <c r="D1190" t="s">
        <v>11</v>
      </c>
      <c r="E1190">
        <v>1016</v>
      </c>
      <c r="F1190">
        <v>67300</v>
      </c>
      <c r="G1190">
        <f t="shared" si="20"/>
        <v>0.1811589895988113</v>
      </c>
    </row>
    <row r="1191" spans="1:7" x14ac:dyDescent="0.35">
      <c r="A1191" t="s">
        <v>28</v>
      </c>
      <c r="B1191" t="s">
        <v>13</v>
      </c>
      <c r="C1191" t="s">
        <v>34</v>
      </c>
      <c r="D1191" t="s">
        <v>39</v>
      </c>
      <c r="E1191">
        <f>SUM(E1186:E1190)</f>
        <v>2885</v>
      </c>
      <c r="F1191">
        <f>SUM(F1186:F1190)</f>
        <v>4739800</v>
      </c>
      <c r="G1191">
        <f t="shared" si="20"/>
        <v>7.3041056584666024E-3</v>
      </c>
    </row>
    <row r="1192" spans="1:7" x14ac:dyDescent="0.35">
      <c r="A1192" t="s">
        <v>28</v>
      </c>
      <c r="B1192" t="s">
        <v>13</v>
      </c>
      <c r="C1192" t="s">
        <v>35</v>
      </c>
      <c r="D1192" t="s">
        <v>7</v>
      </c>
      <c r="E1192">
        <v>18</v>
      </c>
      <c r="F1192">
        <v>514200.00000000006</v>
      </c>
      <c r="G1192">
        <f t="shared" si="20"/>
        <v>4.2007001166861143E-4</v>
      </c>
    </row>
    <row r="1193" spans="1:7" x14ac:dyDescent="0.35">
      <c r="A1193" t="s">
        <v>28</v>
      </c>
      <c r="B1193" t="s">
        <v>13</v>
      </c>
      <c r="C1193" t="s">
        <v>35</v>
      </c>
      <c r="D1193" t="s">
        <v>8</v>
      </c>
      <c r="E1193">
        <v>335</v>
      </c>
      <c r="F1193">
        <v>1539300</v>
      </c>
      <c r="G1193">
        <f t="shared" si="20"/>
        <v>2.6115766907035664E-3</v>
      </c>
    </row>
    <row r="1194" spans="1:7" x14ac:dyDescent="0.35">
      <c r="A1194" t="s">
        <v>28</v>
      </c>
      <c r="B1194" t="s">
        <v>13</v>
      </c>
      <c r="C1194" t="s">
        <v>35</v>
      </c>
      <c r="D1194" t="s">
        <v>9</v>
      </c>
      <c r="E1194">
        <v>299</v>
      </c>
      <c r="F1194">
        <v>181800</v>
      </c>
      <c r="G1194">
        <f t="shared" si="20"/>
        <v>1.9735973597359735E-2</v>
      </c>
    </row>
    <row r="1195" spans="1:7" x14ac:dyDescent="0.35">
      <c r="A1195" t="s">
        <v>28</v>
      </c>
      <c r="B1195" t="s">
        <v>13</v>
      </c>
      <c r="C1195" t="s">
        <v>35</v>
      </c>
      <c r="D1195" t="s">
        <v>10</v>
      </c>
      <c r="E1195">
        <v>447</v>
      </c>
      <c r="F1195">
        <v>88400</v>
      </c>
      <c r="G1195">
        <f t="shared" si="20"/>
        <v>6.0678733031674204E-2</v>
      </c>
    </row>
    <row r="1196" spans="1:7" x14ac:dyDescent="0.35">
      <c r="A1196" t="s">
        <v>28</v>
      </c>
      <c r="B1196" t="s">
        <v>13</v>
      </c>
      <c r="C1196" t="s">
        <v>35</v>
      </c>
      <c r="D1196" t="s">
        <v>11</v>
      </c>
      <c r="E1196">
        <v>369</v>
      </c>
      <c r="F1196">
        <v>23000</v>
      </c>
      <c r="G1196">
        <f t="shared" si="20"/>
        <v>0.1925217391304348</v>
      </c>
    </row>
    <row r="1197" spans="1:7" x14ac:dyDescent="0.35">
      <c r="A1197" t="s">
        <v>28</v>
      </c>
      <c r="B1197" t="s">
        <v>13</v>
      </c>
      <c r="C1197" t="s">
        <v>36</v>
      </c>
      <c r="D1197" t="s">
        <v>7</v>
      </c>
      <c r="E1197">
        <v>10</v>
      </c>
      <c r="F1197">
        <v>491300</v>
      </c>
      <c r="G1197">
        <f t="shared" si="20"/>
        <v>2.4424994911459398E-4</v>
      </c>
    </row>
    <row r="1198" spans="1:7" x14ac:dyDescent="0.35">
      <c r="A1198" t="s">
        <v>28</v>
      </c>
      <c r="B1198" t="s">
        <v>13</v>
      </c>
      <c r="C1198" t="s">
        <v>36</v>
      </c>
      <c r="D1198" t="s">
        <v>8</v>
      </c>
      <c r="E1198">
        <v>189</v>
      </c>
      <c r="F1198">
        <v>1565100</v>
      </c>
      <c r="G1198">
        <f t="shared" si="20"/>
        <v>1.4491086831512363E-3</v>
      </c>
    </row>
    <row r="1199" spans="1:7" x14ac:dyDescent="0.35">
      <c r="A1199" t="s">
        <v>28</v>
      </c>
      <c r="B1199" t="s">
        <v>13</v>
      </c>
      <c r="C1199" t="s">
        <v>36</v>
      </c>
      <c r="D1199" t="s">
        <v>9</v>
      </c>
      <c r="E1199">
        <v>190</v>
      </c>
      <c r="F1199">
        <v>186100</v>
      </c>
      <c r="G1199">
        <f t="shared" si="20"/>
        <v>1.2251477700161204E-2</v>
      </c>
    </row>
    <row r="1200" spans="1:7" x14ac:dyDescent="0.35">
      <c r="A1200" t="s">
        <v>28</v>
      </c>
      <c r="B1200" t="s">
        <v>13</v>
      </c>
      <c r="C1200" t="s">
        <v>36</v>
      </c>
      <c r="D1200" t="s">
        <v>10</v>
      </c>
      <c r="E1200">
        <v>381</v>
      </c>
      <c r="F1200">
        <v>106200</v>
      </c>
      <c r="G1200">
        <f t="shared" si="20"/>
        <v>4.305084745762712E-2</v>
      </c>
    </row>
    <row r="1201" spans="1:7" x14ac:dyDescent="0.35">
      <c r="A1201" t="s">
        <v>28</v>
      </c>
      <c r="B1201" t="s">
        <v>13</v>
      </c>
      <c r="C1201" t="s">
        <v>36</v>
      </c>
      <c r="D1201" t="s">
        <v>11</v>
      </c>
      <c r="E1201">
        <v>647</v>
      </c>
      <c r="F1201">
        <v>44400</v>
      </c>
      <c r="G1201">
        <f t="shared" si="20"/>
        <v>0.17486486486486486</v>
      </c>
    </row>
    <row r="1202" spans="1:7" x14ac:dyDescent="0.35">
      <c r="A1202" t="s">
        <v>28</v>
      </c>
      <c r="B1202" t="s">
        <v>14</v>
      </c>
      <c r="C1202" t="s">
        <v>34</v>
      </c>
      <c r="D1202" t="s">
        <v>7</v>
      </c>
      <c r="E1202">
        <v>19</v>
      </c>
      <c r="F1202">
        <v>1005600</v>
      </c>
      <c r="G1202">
        <f t="shared" si="20"/>
        <v>2.2673031026252985E-4</v>
      </c>
    </row>
    <row r="1203" spans="1:7" x14ac:dyDescent="0.35">
      <c r="A1203" t="s">
        <v>28</v>
      </c>
      <c r="B1203" t="s">
        <v>14</v>
      </c>
      <c r="C1203" t="s">
        <v>34</v>
      </c>
      <c r="D1203" t="s">
        <v>8</v>
      </c>
      <c r="E1203">
        <v>479</v>
      </c>
      <c r="F1203">
        <v>3104300</v>
      </c>
      <c r="G1203">
        <f t="shared" si="20"/>
        <v>1.8516251650935798E-3</v>
      </c>
    </row>
    <row r="1204" spans="1:7" x14ac:dyDescent="0.35">
      <c r="A1204" t="s">
        <v>28</v>
      </c>
      <c r="B1204" t="s">
        <v>14</v>
      </c>
      <c r="C1204" t="s">
        <v>34</v>
      </c>
      <c r="D1204" t="s">
        <v>9</v>
      </c>
      <c r="E1204">
        <v>445</v>
      </c>
      <c r="F1204">
        <v>367900</v>
      </c>
      <c r="G1204">
        <f t="shared" si="20"/>
        <v>1.4514813808100026E-2</v>
      </c>
    </row>
    <row r="1205" spans="1:7" x14ac:dyDescent="0.35">
      <c r="A1205" t="s">
        <v>28</v>
      </c>
      <c r="B1205" t="s">
        <v>14</v>
      </c>
      <c r="C1205" t="s">
        <v>34</v>
      </c>
      <c r="D1205" t="s">
        <v>10</v>
      </c>
      <c r="E1205">
        <v>762</v>
      </c>
      <c r="F1205">
        <v>194700</v>
      </c>
      <c r="G1205">
        <f t="shared" si="20"/>
        <v>4.6964560862865948E-2</v>
      </c>
    </row>
    <row r="1206" spans="1:7" x14ac:dyDescent="0.35">
      <c r="A1206" t="s">
        <v>28</v>
      </c>
      <c r="B1206" t="s">
        <v>14</v>
      </c>
      <c r="C1206" t="s">
        <v>34</v>
      </c>
      <c r="D1206" t="s">
        <v>11</v>
      </c>
      <c r="E1206">
        <v>865</v>
      </c>
      <c r="F1206">
        <v>67300</v>
      </c>
      <c r="G1206">
        <f t="shared" si="20"/>
        <v>0.15423476968796435</v>
      </c>
    </row>
    <row r="1207" spans="1:7" x14ac:dyDescent="0.35">
      <c r="A1207" t="s">
        <v>28</v>
      </c>
      <c r="B1207" t="s">
        <v>14</v>
      </c>
      <c r="C1207" t="s">
        <v>34</v>
      </c>
      <c r="D1207" t="s">
        <v>39</v>
      </c>
      <c r="E1207">
        <f>SUM(E1202:E1206)</f>
        <v>2570</v>
      </c>
      <c r="F1207">
        <f>SUM(F1202:F1206)</f>
        <v>4739800</v>
      </c>
      <c r="G1207">
        <f t="shared" si="20"/>
        <v>6.5066036541626231E-3</v>
      </c>
    </row>
    <row r="1208" spans="1:7" x14ac:dyDescent="0.35">
      <c r="A1208" t="s">
        <v>28</v>
      </c>
      <c r="B1208" t="s">
        <v>14</v>
      </c>
      <c r="C1208" t="s">
        <v>35</v>
      </c>
      <c r="D1208" t="s">
        <v>7</v>
      </c>
      <c r="E1208">
        <v>11</v>
      </c>
      <c r="F1208">
        <v>514200.00000000006</v>
      </c>
      <c r="G1208">
        <f t="shared" si="20"/>
        <v>2.5670945157526252E-4</v>
      </c>
    </row>
    <row r="1209" spans="1:7" x14ac:dyDescent="0.35">
      <c r="A1209" t="s">
        <v>28</v>
      </c>
      <c r="B1209" t="s">
        <v>14</v>
      </c>
      <c r="C1209" t="s">
        <v>35</v>
      </c>
      <c r="D1209" t="s">
        <v>8</v>
      </c>
      <c r="E1209">
        <v>304</v>
      </c>
      <c r="F1209">
        <v>1539300</v>
      </c>
      <c r="G1209">
        <f t="shared" si="20"/>
        <v>2.3699083999220425E-3</v>
      </c>
    </row>
    <row r="1210" spans="1:7" x14ac:dyDescent="0.35">
      <c r="A1210" t="s">
        <v>28</v>
      </c>
      <c r="B1210" t="s">
        <v>14</v>
      </c>
      <c r="C1210" t="s">
        <v>35</v>
      </c>
      <c r="D1210" t="s">
        <v>9</v>
      </c>
      <c r="E1210">
        <v>266</v>
      </c>
      <c r="F1210">
        <v>181800</v>
      </c>
      <c r="G1210">
        <f t="shared" si="20"/>
        <v>1.7557755775577555E-2</v>
      </c>
    </row>
    <row r="1211" spans="1:7" x14ac:dyDescent="0.35">
      <c r="A1211" t="s">
        <v>28</v>
      </c>
      <c r="B1211" t="s">
        <v>14</v>
      </c>
      <c r="C1211" t="s">
        <v>35</v>
      </c>
      <c r="D1211" t="s">
        <v>10</v>
      </c>
      <c r="E1211">
        <v>443</v>
      </c>
      <c r="F1211">
        <v>88400</v>
      </c>
      <c r="G1211">
        <f t="shared" si="20"/>
        <v>6.013574660633484E-2</v>
      </c>
    </row>
    <row r="1212" spans="1:7" x14ac:dyDescent="0.35">
      <c r="A1212" t="s">
        <v>28</v>
      </c>
      <c r="B1212" t="s">
        <v>14</v>
      </c>
      <c r="C1212" t="s">
        <v>35</v>
      </c>
      <c r="D1212" t="s">
        <v>11</v>
      </c>
      <c r="E1212">
        <v>319</v>
      </c>
      <c r="F1212">
        <v>23000</v>
      </c>
      <c r="G1212">
        <f t="shared" si="20"/>
        <v>0.16643478260869565</v>
      </c>
    </row>
    <row r="1213" spans="1:7" x14ac:dyDescent="0.35">
      <c r="A1213" t="s">
        <v>28</v>
      </c>
      <c r="B1213" t="s">
        <v>14</v>
      </c>
      <c r="C1213" t="s">
        <v>36</v>
      </c>
      <c r="D1213" t="s">
        <v>7</v>
      </c>
      <c r="E1213">
        <v>8</v>
      </c>
      <c r="F1213">
        <v>491300</v>
      </c>
      <c r="G1213">
        <f t="shared" si="20"/>
        <v>1.9539995929167514E-4</v>
      </c>
    </row>
    <row r="1214" spans="1:7" x14ac:dyDescent="0.35">
      <c r="A1214" t="s">
        <v>28</v>
      </c>
      <c r="B1214" t="s">
        <v>14</v>
      </c>
      <c r="C1214" t="s">
        <v>36</v>
      </c>
      <c r="D1214" t="s">
        <v>8</v>
      </c>
      <c r="E1214">
        <v>175</v>
      </c>
      <c r="F1214">
        <v>1565100</v>
      </c>
      <c r="G1214">
        <f t="shared" si="20"/>
        <v>1.3417672992141077E-3</v>
      </c>
    </row>
    <row r="1215" spans="1:7" x14ac:dyDescent="0.35">
      <c r="A1215" t="s">
        <v>28</v>
      </c>
      <c r="B1215" t="s">
        <v>14</v>
      </c>
      <c r="C1215" t="s">
        <v>36</v>
      </c>
      <c r="D1215" t="s">
        <v>9</v>
      </c>
      <c r="E1215">
        <v>179</v>
      </c>
      <c r="F1215">
        <v>186100</v>
      </c>
      <c r="G1215">
        <f t="shared" si="20"/>
        <v>1.1542181622783448E-2</v>
      </c>
    </row>
    <row r="1216" spans="1:7" x14ac:dyDescent="0.35">
      <c r="A1216" t="s">
        <v>28</v>
      </c>
      <c r="B1216" t="s">
        <v>14</v>
      </c>
      <c r="C1216" t="s">
        <v>36</v>
      </c>
      <c r="D1216" t="s">
        <v>10</v>
      </c>
      <c r="E1216">
        <v>319</v>
      </c>
      <c r="F1216">
        <v>106200</v>
      </c>
      <c r="G1216">
        <f t="shared" si="20"/>
        <v>3.6045197740113E-2</v>
      </c>
    </row>
    <row r="1217" spans="1:7" x14ac:dyDescent="0.35">
      <c r="A1217" t="s">
        <v>28</v>
      </c>
      <c r="B1217" t="s">
        <v>14</v>
      </c>
      <c r="C1217" t="s">
        <v>36</v>
      </c>
      <c r="D1217" t="s">
        <v>11</v>
      </c>
      <c r="E1217">
        <v>546</v>
      </c>
      <c r="F1217">
        <v>44400</v>
      </c>
      <c r="G1217">
        <f t="shared" si="20"/>
        <v>0.14756756756756756</v>
      </c>
    </row>
    <row r="1218" spans="1:7" x14ac:dyDescent="0.35">
      <c r="A1218" t="s">
        <v>28</v>
      </c>
      <c r="B1218" t="s">
        <v>15</v>
      </c>
      <c r="C1218" t="s">
        <v>34</v>
      </c>
      <c r="D1218" t="s">
        <v>7</v>
      </c>
      <c r="E1218">
        <v>38</v>
      </c>
      <c r="F1218">
        <v>1005600</v>
      </c>
      <c r="G1218">
        <f t="shared" si="20"/>
        <v>4.5346062052505971E-4</v>
      </c>
    </row>
    <row r="1219" spans="1:7" x14ac:dyDescent="0.35">
      <c r="A1219" t="s">
        <v>28</v>
      </c>
      <c r="B1219" t="s">
        <v>15</v>
      </c>
      <c r="C1219" t="s">
        <v>34</v>
      </c>
      <c r="D1219" t="s">
        <v>8</v>
      </c>
      <c r="E1219">
        <v>467</v>
      </c>
      <c r="F1219">
        <v>3104300</v>
      </c>
      <c r="G1219">
        <f t="shared" si="20"/>
        <v>1.8052378958219244E-3</v>
      </c>
    </row>
    <row r="1220" spans="1:7" x14ac:dyDescent="0.35">
      <c r="A1220" t="s">
        <v>28</v>
      </c>
      <c r="B1220" t="s">
        <v>15</v>
      </c>
      <c r="C1220" t="s">
        <v>34</v>
      </c>
      <c r="D1220" t="s">
        <v>9</v>
      </c>
      <c r="E1220">
        <v>436</v>
      </c>
      <c r="F1220">
        <v>367900</v>
      </c>
      <c r="G1220">
        <f t="shared" si="20"/>
        <v>1.4221255776026093E-2</v>
      </c>
    </row>
    <row r="1221" spans="1:7" x14ac:dyDescent="0.35">
      <c r="A1221" t="s">
        <v>28</v>
      </c>
      <c r="B1221" t="s">
        <v>15</v>
      </c>
      <c r="C1221" t="s">
        <v>34</v>
      </c>
      <c r="D1221" t="s">
        <v>10</v>
      </c>
      <c r="E1221">
        <v>758</v>
      </c>
      <c r="F1221">
        <v>194700</v>
      </c>
      <c r="G1221">
        <f t="shared" si="20"/>
        <v>4.6718027734976887E-2</v>
      </c>
    </row>
    <row r="1222" spans="1:7" x14ac:dyDescent="0.35">
      <c r="A1222" t="s">
        <v>28</v>
      </c>
      <c r="B1222" t="s">
        <v>15</v>
      </c>
      <c r="C1222" t="s">
        <v>34</v>
      </c>
      <c r="D1222" t="s">
        <v>11</v>
      </c>
      <c r="E1222">
        <v>825</v>
      </c>
      <c r="F1222">
        <v>67300</v>
      </c>
      <c r="G1222">
        <f t="shared" si="20"/>
        <v>0.14710252600297177</v>
      </c>
    </row>
    <row r="1223" spans="1:7" x14ac:dyDescent="0.35">
      <c r="A1223" t="s">
        <v>28</v>
      </c>
      <c r="B1223" t="s">
        <v>15</v>
      </c>
      <c r="C1223" t="s">
        <v>34</v>
      </c>
      <c r="D1223" t="s">
        <v>39</v>
      </c>
      <c r="E1223">
        <f>SUM(E1218:E1222)</f>
        <v>2524</v>
      </c>
      <c r="F1223">
        <f>SUM(F1218:F1222)</f>
        <v>4739800</v>
      </c>
      <c r="G1223">
        <f t="shared" si="20"/>
        <v>6.3901430440102954E-3</v>
      </c>
    </row>
    <row r="1224" spans="1:7" x14ac:dyDescent="0.35">
      <c r="A1224" t="s">
        <v>28</v>
      </c>
      <c r="B1224" t="s">
        <v>15</v>
      </c>
      <c r="C1224" t="s">
        <v>35</v>
      </c>
      <c r="D1224" t="s">
        <v>7</v>
      </c>
      <c r="E1224">
        <v>24</v>
      </c>
      <c r="F1224">
        <v>514200.00000000006</v>
      </c>
      <c r="G1224">
        <f t="shared" si="20"/>
        <v>5.600933488914819E-4</v>
      </c>
    </row>
    <row r="1225" spans="1:7" x14ac:dyDescent="0.35">
      <c r="A1225" t="s">
        <v>28</v>
      </c>
      <c r="B1225" t="s">
        <v>15</v>
      </c>
      <c r="C1225" t="s">
        <v>35</v>
      </c>
      <c r="D1225" t="s">
        <v>8</v>
      </c>
      <c r="E1225">
        <v>300</v>
      </c>
      <c r="F1225">
        <v>1539300</v>
      </c>
      <c r="G1225">
        <f t="shared" si="20"/>
        <v>2.3387253946599105E-3</v>
      </c>
    </row>
    <row r="1226" spans="1:7" x14ac:dyDescent="0.35">
      <c r="A1226" t="s">
        <v>28</v>
      </c>
      <c r="B1226" t="s">
        <v>15</v>
      </c>
      <c r="C1226" t="s">
        <v>35</v>
      </c>
      <c r="D1226" t="s">
        <v>9</v>
      </c>
      <c r="E1226">
        <v>260</v>
      </c>
      <c r="F1226">
        <v>181800</v>
      </c>
      <c r="G1226">
        <f t="shared" si="20"/>
        <v>1.7161716171617162E-2</v>
      </c>
    </row>
    <row r="1227" spans="1:7" x14ac:dyDescent="0.35">
      <c r="A1227" t="s">
        <v>28</v>
      </c>
      <c r="B1227" t="s">
        <v>15</v>
      </c>
      <c r="C1227" t="s">
        <v>35</v>
      </c>
      <c r="D1227" t="s">
        <v>10</v>
      </c>
      <c r="E1227">
        <v>438</v>
      </c>
      <c r="F1227">
        <v>88400</v>
      </c>
      <c r="G1227">
        <f t="shared" si="20"/>
        <v>5.9457013574660635E-2</v>
      </c>
    </row>
    <row r="1228" spans="1:7" x14ac:dyDescent="0.35">
      <c r="A1228" t="s">
        <v>28</v>
      </c>
      <c r="B1228" t="s">
        <v>15</v>
      </c>
      <c r="C1228" t="s">
        <v>35</v>
      </c>
      <c r="D1228" t="s">
        <v>11</v>
      </c>
      <c r="E1228">
        <v>335</v>
      </c>
      <c r="F1228">
        <v>23000</v>
      </c>
      <c r="G1228">
        <f t="shared" si="20"/>
        <v>0.17478260869565218</v>
      </c>
    </row>
    <row r="1229" spans="1:7" x14ac:dyDescent="0.35">
      <c r="A1229" t="s">
        <v>28</v>
      </c>
      <c r="B1229" t="s">
        <v>15</v>
      </c>
      <c r="C1229" t="s">
        <v>36</v>
      </c>
      <c r="D1229" t="s">
        <v>7</v>
      </c>
      <c r="E1229">
        <v>14</v>
      </c>
      <c r="F1229">
        <v>491300</v>
      </c>
      <c r="G1229">
        <f t="shared" si="20"/>
        <v>3.4194992876043149E-4</v>
      </c>
    </row>
    <row r="1230" spans="1:7" x14ac:dyDescent="0.35">
      <c r="A1230" t="s">
        <v>28</v>
      </c>
      <c r="B1230" t="s">
        <v>15</v>
      </c>
      <c r="C1230" t="s">
        <v>36</v>
      </c>
      <c r="D1230" t="s">
        <v>8</v>
      </c>
      <c r="E1230">
        <v>167</v>
      </c>
      <c r="F1230">
        <v>1565100</v>
      </c>
      <c r="G1230">
        <f t="shared" si="20"/>
        <v>1.2804293655357486E-3</v>
      </c>
    </row>
    <row r="1231" spans="1:7" x14ac:dyDescent="0.35">
      <c r="A1231" t="s">
        <v>28</v>
      </c>
      <c r="B1231" t="s">
        <v>15</v>
      </c>
      <c r="C1231" t="s">
        <v>36</v>
      </c>
      <c r="D1231" t="s">
        <v>9</v>
      </c>
      <c r="E1231">
        <v>176</v>
      </c>
      <c r="F1231">
        <v>186100</v>
      </c>
      <c r="G1231">
        <f t="shared" si="20"/>
        <v>1.1348737238044063E-2</v>
      </c>
    </row>
    <row r="1232" spans="1:7" x14ac:dyDescent="0.35">
      <c r="A1232" t="s">
        <v>28</v>
      </c>
      <c r="B1232" t="s">
        <v>15</v>
      </c>
      <c r="C1232" t="s">
        <v>36</v>
      </c>
      <c r="D1232" t="s">
        <v>10</v>
      </c>
      <c r="E1232">
        <v>320</v>
      </c>
      <c r="F1232">
        <v>106200</v>
      </c>
      <c r="G1232">
        <f t="shared" ref="G1232:G1299" si="21">(E1232/F1232)*12</f>
        <v>3.6158192090395481E-2</v>
      </c>
    </row>
    <row r="1233" spans="1:7" x14ac:dyDescent="0.35">
      <c r="A1233" t="s">
        <v>28</v>
      </c>
      <c r="B1233" t="s">
        <v>15</v>
      </c>
      <c r="C1233" t="s">
        <v>36</v>
      </c>
      <c r="D1233" t="s">
        <v>11</v>
      </c>
      <c r="E1233">
        <v>490</v>
      </c>
      <c r="F1233">
        <v>44400</v>
      </c>
      <c r="G1233">
        <f t="shared" si="21"/>
        <v>0.13243243243243244</v>
      </c>
    </row>
    <row r="1234" spans="1:7" x14ac:dyDescent="0.35">
      <c r="A1234" t="s">
        <v>28</v>
      </c>
      <c r="B1234" t="s">
        <v>16</v>
      </c>
      <c r="C1234" t="s">
        <v>34</v>
      </c>
      <c r="D1234" t="s">
        <v>7</v>
      </c>
      <c r="E1234">
        <v>26</v>
      </c>
      <c r="F1234">
        <v>1005600</v>
      </c>
      <c r="G1234">
        <f t="shared" si="21"/>
        <v>3.1026252983293556E-4</v>
      </c>
    </row>
    <row r="1235" spans="1:7" x14ac:dyDescent="0.35">
      <c r="A1235" t="s">
        <v>28</v>
      </c>
      <c r="B1235" t="s">
        <v>16</v>
      </c>
      <c r="C1235" t="s">
        <v>34</v>
      </c>
      <c r="D1235" t="s">
        <v>8</v>
      </c>
      <c r="E1235">
        <v>443</v>
      </c>
      <c r="F1235">
        <v>3104300</v>
      </c>
      <c r="G1235">
        <f t="shared" si="21"/>
        <v>1.7124633572786136E-3</v>
      </c>
    </row>
    <row r="1236" spans="1:7" x14ac:dyDescent="0.35">
      <c r="A1236" t="s">
        <v>28</v>
      </c>
      <c r="B1236" t="s">
        <v>16</v>
      </c>
      <c r="C1236" t="s">
        <v>34</v>
      </c>
      <c r="D1236" t="s">
        <v>9</v>
      </c>
      <c r="E1236">
        <v>424</v>
      </c>
      <c r="F1236">
        <v>367900</v>
      </c>
      <c r="G1236">
        <f t="shared" si="21"/>
        <v>1.3829845066594182E-2</v>
      </c>
    </row>
    <row r="1237" spans="1:7" x14ac:dyDescent="0.35">
      <c r="A1237" t="s">
        <v>28</v>
      </c>
      <c r="B1237" t="s">
        <v>16</v>
      </c>
      <c r="C1237" t="s">
        <v>34</v>
      </c>
      <c r="D1237" t="s">
        <v>10</v>
      </c>
      <c r="E1237">
        <v>661</v>
      </c>
      <c r="F1237">
        <v>194700</v>
      </c>
      <c r="G1237">
        <f t="shared" si="21"/>
        <v>4.0739599383667183E-2</v>
      </c>
    </row>
    <row r="1238" spans="1:7" x14ac:dyDescent="0.35">
      <c r="A1238" t="s">
        <v>28</v>
      </c>
      <c r="B1238" t="s">
        <v>16</v>
      </c>
      <c r="C1238" t="s">
        <v>34</v>
      </c>
      <c r="D1238" t="s">
        <v>11</v>
      </c>
      <c r="E1238">
        <v>752</v>
      </c>
      <c r="F1238">
        <v>67300</v>
      </c>
      <c r="G1238">
        <f t="shared" si="21"/>
        <v>0.13408618127786032</v>
      </c>
    </row>
    <row r="1239" spans="1:7" x14ac:dyDescent="0.35">
      <c r="A1239" t="s">
        <v>28</v>
      </c>
      <c r="B1239" t="s">
        <v>16</v>
      </c>
      <c r="C1239" t="s">
        <v>34</v>
      </c>
      <c r="D1239" t="s">
        <v>39</v>
      </c>
      <c r="E1239">
        <f>SUM(E1234:E1238)</f>
        <v>2306</v>
      </c>
      <c r="F1239">
        <f>SUM(F1234:F1238)</f>
        <v>4739800</v>
      </c>
      <c r="G1239">
        <f t="shared" si="21"/>
        <v>5.8382210219840502E-3</v>
      </c>
    </row>
    <row r="1240" spans="1:7" x14ac:dyDescent="0.35">
      <c r="A1240" t="s">
        <v>28</v>
      </c>
      <c r="B1240" t="s">
        <v>16</v>
      </c>
      <c r="C1240" t="s">
        <v>35</v>
      </c>
      <c r="D1240" t="s">
        <v>7</v>
      </c>
      <c r="E1240">
        <v>12</v>
      </c>
      <c r="F1240">
        <v>514200.00000000006</v>
      </c>
      <c r="G1240">
        <f t="shared" si="21"/>
        <v>2.8004667444574095E-4</v>
      </c>
    </row>
    <row r="1241" spans="1:7" x14ac:dyDescent="0.35">
      <c r="A1241" t="s">
        <v>28</v>
      </c>
      <c r="B1241" t="s">
        <v>16</v>
      </c>
      <c r="C1241" t="s">
        <v>35</v>
      </c>
      <c r="D1241" t="s">
        <v>8</v>
      </c>
      <c r="E1241">
        <v>275</v>
      </c>
      <c r="F1241">
        <v>1539300</v>
      </c>
      <c r="G1241">
        <f t="shared" si="21"/>
        <v>2.1438316117715845E-3</v>
      </c>
    </row>
    <row r="1242" spans="1:7" x14ac:dyDescent="0.35">
      <c r="A1242" t="s">
        <v>28</v>
      </c>
      <c r="B1242" t="s">
        <v>16</v>
      </c>
      <c r="C1242" t="s">
        <v>35</v>
      </c>
      <c r="D1242" t="s">
        <v>9</v>
      </c>
      <c r="E1242">
        <v>246</v>
      </c>
      <c r="F1242">
        <v>181800</v>
      </c>
      <c r="G1242">
        <f t="shared" si="21"/>
        <v>1.6237623762376238E-2</v>
      </c>
    </row>
    <row r="1243" spans="1:7" x14ac:dyDescent="0.35">
      <c r="A1243" t="s">
        <v>28</v>
      </c>
      <c r="B1243" t="s">
        <v>16</v>
      </c>
      <c r="C1243" t="s">
        <v>35</v>
      </c>
      <c r="D1243" t="s">
        <v>10</v>
      </c>
      <c r="E1243">
        <v>353</v>
      </c>
      <c r="F1243">
        <v>88400</v>
      </c>
      <c r="G1243">
        <f t="shared" si="21"/>
        <v>4.7918552036199095E-2</v>
      </c>
    </row>
    <row r="1244" spans="1:7" x14ac:dyDescent="0.35">
      <c r="A1244" t="s">
        <v>28</v>
      </c>
      <c r="B1244" t="s">
        <v>16</v>
      </c>
      <c r="C1244" t="s">
        <v>35</v>
      </c>
      <c r="D1244" t="s">
        <v>11</v>
      </c>
      <c r="E1244">
        <v>294</v>
      </c>
      <c r="F1244">
        <v>23000</v>
      </c>
      <c r="G1244">
        <f t="shared" si="21"/>
        <v>0.15339130434782608</v>
      </c>
    </row>
    <row r="1245" spans="1:7" x14ac:dyDescent="0.35">
      <c r="A1245" t="s">
        <v>28</v>
      </c>
      <c r="B1245" t="s">
        <v>16</v>
      </c>
      <c r="C1245" t="s">
        <v>36</v>
      </c>
      <c r="D1245" t="s">
        <v>7</v>
      </c>
      <c r="E1245">
        <v>14</v>
      </c>
      <c r="F1245">
        <v>491300</v>
      </c>
      <c r="G1245">
        <f t="shared" si="21"/>
        <v>3.4194992876043149E-4</v>
      </c>
    </row>
    <row r="1246" spans="1:7" x14ac:dyDescent="0.35">
      <c r="A1246" t="s">
        <v>28</v>
      </c>
      <c r="B1246" t="s">
        <v>16</v>
      </c>
      <c r="C1246" t="s">
        <v>36</v>
      </c>
      <c r="D1246" t="s">
        <v>8</v>
      </c>
      <c r="E1246">
        <v>168</v>
      </c>
      <c r="F1246">
        <v>1565100</v>
      </c>
      <c r="G1246">
        <f t="shared" si="21"/>
        <v>1.2880966072455434E-3</v>
      </c>
    </row>
    <row r="1247" spans="1:7" x14ac:dyDescent="0.35">
      <c r="A1247" t="s">
        <v>28</v>
      </c>
      <c r="B1247" t="s">
        <v>16</v>
      </c>
      <c r="C1247" t="s">
        <v>36</v>
      </c>
      <c r="D1247" t="s">
        <v>9</v>
      </c>
      <c r="E1247">
        <v>178</v>
      </c>
      <c r="F1247">
        <v>186100</v>
      </c>
      <c r="G1247">
        <f t="shared" si="21"/>
        <v>1.1477700161203653E-2</v>
      </c>
    </row>
    <row r="1248" spans="1:7" x14ac:dyDescent="0.35">
      <c r="A1248" t="s">
        <v>28</v>
      </c>
      <c r="B1248" t="s">
        <v>16</v>
      </c>
      <c r="C1248" t="s">
        <v>36</v>
      </c>
      <c r="D1248" t="s">
        <v>10</v>
      </c>
      <c r="E1248">
        <v>308</v>
      </c>
      <c r="F1248">
        <v>106200</v>
      </c>
      <c r="G1248">
        <f t="shared" si="21"/>
        <v>3.4802259887005652E-2</v>
      </c>
    </row>
    <row r="1249" spans="1:7" x14ac:dyDescent="0.35">
      <c r="A1249" t="s">
        <v>28</v>
      </c>
      <c r="B1249" t="s">
        <v>16</v>
      </c>
      <c r="C1249" t="s">
        <v>36</v>
      </c>
      <c r="D1249" t="s">
        <v>11</v>
      </c>
      <c r="E1249">
        <v>458</v>
      </c>
      <c r="F1249">
        <v>44400</v>
      </c>
      <c r="G1249">
        <f t="shared" si="21"/>
        <v>0.1237837837837838</v>
      </c>
    </row>
    <row r="1250" spans="1:7" x14ac:dyDescent="0.35">
      <c r="A1250" t="s">
        <v>28</v>
      </c>
      <c r="B1250" t="s">
        <v>17</v>
      </c>
      <c r="C1250" t="s">
        <v>34</v>
      </c>
      <c r="D1250" t="s">
        <v>7</v>
      </c>
      <c r="E1250">
        <v>25</v>
      </c>
      <c r="F1250">
        <v>1005600</v>
      </c>
      <c r="G1250">
        <f t="shared" si="21"/>
        <v>2.983293556085919E-4</v>
      </c>
    </row>
    <row r="1251" spans="1:7" x14ac:dyDescent="0.35">
      <c r="A1251" t="s">
        <v>28</v>
      </c>
      <c r="B1251" t="s">
        <v>17</v>
      </c>
      <c r="C1251" t="s">
        <v>34</v>
      </c>
      <c r="D1251" t="s">
        <v>8</v>
      </c>
      <c r="E1251">
        <v>454</v>
      </c>
      <c r="F1251">
        <v>3104300</v>
      </c>
      <c r="G1251">
        <f t="shared" si="21"/>
        <v>1.7549850207776311E-3</v>
      </c>
    </row>
    <row r="1252" spans="1:7" x14ac:dyDescent="0.35">
      <c r="A1252" t="s">
        <v>28</v>
      </c>
      <c r="B1252" t="s">
        <v>17</v>
      </c>
      <c r="C1252" t="s">
        <v>34</v>
      </c>
      <c r="D1252" t="s">
        <v>9</v>
      </c>
      <c r="E1252">
        <v>460</v>
      </c>
      <c r="F1252">
        <v>367900</v>
      </c>
      <c r="G1252">
        <f t="shared" si="21"/>
        <v>1.5004077194889914E-2</v>
      </c>
    </row>
    <row r="1253" spans="1:7" x14ac:dyDescent="0.35">
      <c r="A1253" t="s">
        <v>28</v>
      </c>
      <c r="B1253" t="s">
        <v>17</v>
      </c>
      <c r="C1253" t="s">
        <v>34</v>
      </c>
      <c r="D1253" t="s">
        <v>10</v>
      </c>
      <c r="E1253">
        <v>687</v>
      </c>
      <c r="F1253">
        <v>194700</v>
      </c>
      <c r="G1253">
        <f t="shared" si="21"/>
        <v>4.2342064714946073E-2</v>
      </c>
    </row>
    <row r="1254" spans="1:7" x14ac:dyDescent="0.35">
      <c r="A1254" t="s">
        <v>28</v>
      </c>
      <c r="B1254" t="s">
        <v>17</v>
      </c>
      <c r="C1254" t="s">
        <v>34</v>
      </c>
      <c r="D1254" t="s">
        <v>11</v>
      </c>
      <c r="E1254">
        <v>750</v>
      </c>
      <c r="F1254">
        <v>67300</v>
      </c>
      <c r="G1254">
        <f t="shared" si="21"/>
        <v>0.1337295690936107</v>
      </c>
    </row>
    <row r="1255" spans="1:7" x14ac:dyDescent="0.35">
      <c r="A1255" t="s">
        <v>28</v>
      </c>
      <c r="B1255" t="s">
        <v>17</v>
      </c>
      <c r="C1255" t="s">
        <v>34</v>
      </c>
      <c r="D1255" t="s">
        <v>39</v>
      </c>
      <c r="E1255">
        <f>SUM(E1250:E1254)</f>
        <v>2376</v>
      </c>
      <c r="F1255">
        <f>SUM(F1250:F1254)</f>
        <v>4739800</v>
      </c>
      <c r="G1255">
        <f t="shared" si="21"/>
        <v>6.0154436896071566E-3</v>
      </c>
    </row>
    <row r="1256" spans="1:7" x14ac:dyDescent="0.35">
      <c r="A1256" t="s">
        <v>28</v>
      </c>
      <c r="B1256" t="s">
        <v>17</v>
      </c>
      <c r="C1256" t="s">
        <v>35</v>
      </c>
      <c r="D1256" t="s">
        <v>7</v>
      </c>
      <c r="E1256">
        <v>13</v>
      </c>
      <c r="F1256">
        <v>514200.00000000006</v>
      </c>
      <c r="G1256">
        <f t="shared" si="21"/>
        <v>3.0338389731621933E-4</v>
      </c>
    </row>
    <row r="1257" spans="1:7" x14ac:dyDescent="0.35">
      <c r="A1257" t="s">
        <v>28</v>
      </c>
      <c r="B1257" t="s">
        <v>17</v>
      </c>
      <c r="C1257" t="s">
        <v>35</v>
      </c>
      <c r="D1257" t="s">
        <v>8</v>
      </c>
      <c r="E1257">
        <v>297</v>
      </c>
      <c r="F1257">
        <v>1539300</v>
      </c>
      <c r="G1257">
        <f t="shared" si="21"/>
        <v>2.3153381407133113E-3</v>
      </c>
    </row>
    <row r="1258" spans="1:7" x14ac:dyDescent="0.35">
      <c r="A1258" t="s">
        <v>28</v>
      </c>
      <c r="B1258" t="s">
        <v>17</v>
      </c>
      <c r="C1258" t="s">
        <v>35</v>
      </c>
      <c r="D1258" t="s">
        <v>9</v>
      </c>
      <c r="E1258">
        <v>247</v>
      </c>
      <c r="F1258">
        <v>181800</v>
      </c>
      <c r="G1258">
        <f t="shared" si="21"/>
        <v>1.6303630363036302E-2</v>
      </c>
    </row>
    <row r="1259" spans="1:7" x14ac:dyDescent="0.35">
      <c r="A1259" t="s">
        <v>28</v>
      </c>
      <c r="B1259" t="s">
        <v>17</v>
      </c>
      <c r="C1259" t="s">
        <v>35</v>
      </c>
      <c r="D1259" t="s">
        <v>10</v>
      </c>
      <c r="E1259">
        <v>356</v>
      </c>
      <c r="F1259">
        <v>88400</v>
      </c>
      <c r="G1259">
        <f t="shared" si="21"/>
        <v>4.8325791855203623E-2</v>
      </c>
    </row>
    <row r="1260" spans="1:7" x14ac:dyDescent="0.35">
      <c r="A1260" t="s">
        <v>28</v>
      </c>
      <c r="B1260" t="s">
        <v>17</v>
      </c>
      <c r="C1260" t="s">
        <v>35</v>
      </c>
      <c r="D1260" t="s">
        <v>11</v>
      </c>
      <c r="E1260">
        <v>291</v>
      </c>
      <c r="F1260">
        <v>23000</v>
      </c>
      <c r="G1260">
        <f t="shared" si="21"/>
        <v>0.15182608695652175</v>
      </c>
    </row>
    <row r="1261" spans="1:7" x14ac:dyDescent="0.35">
      <c r="A1261" t="s">
        <v>28</v>
      </c>
      <c r="B1261" t="s">
        <v>17</v>
      </c>
      <c r="C1261" t="s">
        <v>36</v>
      </c>
      <c r="D1261" t="s">
        <v>7</v>
      </c>
      <c r="E1261">
        <v>12</v>
      </c>
      <c r="F1261">
        <v>491300</v>
      </c>
      <c r="G1261">
        <f t="shared" si="21"/>
        <v>2.9309993893751271E-4</v>
      </c>
    </row>
    <row r="1262" spans="1:7" x14ac:dyDescent="0.35">
      <c r="A1262" t="s">
        <v>28</v>
      </c>
      <c r="B1262" t="s">
        <v>17</v>
      </c>
      <c r="C1262" t="s">
        <v>36</v>
      </c>
      <c r="D1262" t="s">
        <v>8</v>
      </c>
      <c r="E1262">
        <v>157</v>
      </c>
      <c r="F1262">
        <v>1565100</v>
      </c>
      <c r="G1262">
        <f t="shared" si="21"/>
        <v>1.2037569484377995E-3</v>
      </c>
    </row>
    <row r="1263" spans="1:7" x14ac:dyDescent="0.35">
      <c r="A1263" t="s">
        <v>28</v>
      </c>
      <c r="B1263" t="s">
        <v>17</v>
      </c>
      <c r="C1263" t="s">
        <v>36</v>
      </c>
      <c r="D1263" t="s">
        <v>9</v>
      </c>
      <c r="E1263">
        <v>213</v>
      </c>
      <c r="F1263">
        <v>186100</v>
      </c>
      <c r="G1263">
        <f t="shared" si="21"/>
        <v>1.3734551316496507E-2</v>
      </c>
    </row>
    <row r="1264" spans="1:7" x14ac:dyDescent="0.35">
      <c r="A1264" t="s">
        <v>28</v>
      </c>
      <c r="B1264" t="s">
        <v>17</v>
      </c>
      <c r="C1264" t="s">
        <v>36</v>
      </c>
      <c r="D1264" t="s">
        <v>10</v>
      </c>
      <c r="E1264">
        <v>331</v>
      </c>
      <c r="F1264">
        <v>106200</v>
      </c>
      <c r="G1264">
        <f t="shared" si="21"/>
        <v>3.7401129943502823E-2</v>
      </c>
    </row>
    <row r="1265" spans="1:7" x14ac:dyDescent="0.35">
      <c r="A1265" t="s">
        <v>28</v>
      </c>
      <c r="B1265" t="s">
        <v>17</v>
      </c>
      <c r="C1265" t="s">
        <v>36</v>
      </c>
      <c r="D1265" t="s">
        <v>11</v>
      </c>
      <c r="E1265">
        <v>459</v>
      </c>
      <c r="F1265">
        <v>44400</v>
      </c>
      <c r="G1265">
        <f t="shared" si="21"/>
        <v>0.12405405405405406</v>
      </c>
    </row>
    <row r="1266" spans="1:7" x14ac:dyDescent="0.35">
      <c r="A1266" t="s">
        <v>28</v>
      </c>
      <c r="B1266" t="s">
        <v>18</v>
      </c>
      <c r="C1266" t="s">
        <v>34</v>
      </c>
      <c r="D1266" t="s">
        <v>7</v>
      </c>
      <c r="E1266">
        <v>19</v>
      </c>
      <c r="F1266">
        <v>1005600</v>
      </c>
      <c r="G1266">
        <f t="shared" si="21"/>
        <v>2.2673031026252985E-4</v>
      </c>
    </row>
    <row r="1267" spans="1:7" x14ac:dyDescent="0.35">
      <c r="A1267" t="s">
        <v>28</v>
      </c>
      <c r="B1267" t="s">
        <v>18</v>
      </c>
      <c r="C1267" t="s">
        <v>34</v>
      </c>
      <c r="D1267" t="s">
        <v>8</v>
      </c>
      <c r="E1267">
        <v>441</v>
      </c>
      <c r="F1267">
        <v>3104300</v>
      </c>
      <c r="G1267">
        <f t="shared" si="21"/>
        <v>1.7047321457333378E-3</v>
      </c>
    </row>
    <row r="1268" spans="1:7" x14ac:dyDescent="0.35">
      <c r="A1268" t="s">
        <v>28</v>
      </c>
      <c r="B1268" t="s">
        <v>18</v>
      </c>
      <c r="C1268" t="s">
        <v>34</v>
      </c>
      <c r="D1268" t="s">
        <v>9</v>
      </c>
      <c r="E1268">
        <v>436</v>
      </c>
      <c r="F1268">
        <v>367900</v>
      </c>
      <c r="G1268">
        <f t="shared" si="21"/>
        <v>1.4221255776026093E-2</v>
      </c>
    </row>
    <row r="1269" spans="1:7" x14ac:dyDescent="0.35">
      <c r="A1269" t="s">
        <v>28</v>
      </c>
      <c r="B1269" t="s">
        <v>18</v>
      </c>
      <c r="C1269" t="s">
        <v>34</v>
      </c>
      <c r="D1269" t="s">
        <v>10</v>
      </c>
      <c r="E1269">
        <v>624</v>
      </c>
      <c r="F1269">
        <v>194700</v>
      </c>
      <c r="G1269">
        <f t="shared" si="21"/>
        <v>3.8459167950693374E-2</v>
      </c>
    </row>
    <row r="1270" spans="1:7" x14ac:dyDescent="0.35">
      <c r="A1270" t="s">
        <v>28</v>
      </c>
      <c r="B1270" t="s">
        <v>18</v>
      </c>
      <c r="C1270" t="s">
        <v>34</v>
      </c>
      <c r="D1270" t="s">
        <v>11</v>
      </c>
      <c r="E1270">
        <v>747</v>
      </c>
      <c r="F1270">
        <v>67300</v>
      </c>
      <c r="G1270">
        <f t="shared" si="21"/>
        <v>0.13319465081723625</v>
      </c>
    </row>
    <row r="1271" spans="1:7" x14ac:dyDescent="0.35">
      <c r="A1271" t="s">
        <v>28</v>
      </c>
      <c r="B1271" t="s">
        <v>18</v>
      </c>
      <c r="C1271" t="s">
        <v>34</v>
      </c>
      <c r="D1271" t="s">
        <v>39</v>
      </c>
      <c r="E1271">
        <f>SUM(E1266:E1270)</f>
        <v>2267</v>
      </c>
      <c r="F1271">
        <f>SUM(F1266:F1270)</f>
        <v>4739800</v>
      </c>
      <c r="G1271">
        <f t="shared" si="21"/>
        <v>5.739482678594034E-3</v>
      </c>
    </row>
    <row r="1272" spans="1:7" x14ac:dyDescent="0.35">
      <c r="A1272" t="s">
        <v>28</v>
      </c>
      <c r="B1272" t="s">
        <v>18</v>
      </c>
      <c r="C1272" t="s">
        <v>35</v>
      </c>
      <c r="D1272" t="s">
        <v>7</v>
      </c>
      <c r="E1272">
        <v>10</v>
      </c>
      <c r="F1272">
        <v>514200.00000000006</v>
      </c>
      <c r="G1272">
        <f t="shared" si="21"/>
        <v>2.3337222870478412E-4</v>
      </c>
    </row>
    <row r="1273" spans="1:7" x14ac:dyDescent="0.35">
      <c r="A1273" t="s">
        <v>28</v>
      </c>
      <c r="B1273" t="s">
        <v>18</v>
      </c>
      <c r="C1273" t="s">
        <v>35</v>
      </c>
      <c r="D1273" t="s">
        <v>8</v>
      </c>
      <c r="E1273">
        <v>275</v>
      </c>
      <c r="F1273">
        <v>1539300</v>
      </c>
      <c r="G1273">
        <f t="shared" si="21"/>
        <v>2.1438316117715845E-3</v>
      </c>
    </row>
    <row r="1274" spans="1:7" x14ac:dyDescent="0.35">
      <c r="A1274" t="s">
        <v>28</v>
      </c>
      <c r="B1274" t="s">
        <v>18</v>
      </c>
      <c r="C1274" t="s">
        <v>35</v>
      </c>
      <c r="D1274" t="s">
        <v>9</v>
      </c>
      <c r="E1274">
        <v>246</v>
      </c>
      <c r="F1274">
        <v>181800</v>
      </c>
      <c r="G1274">
        <f t="shared" si="21"/>
        <v>1.6237623762376238E-2</v>
      </c>
    </row>
    <row r="1275" spans="1:7" x14ac:dyDescent="0.35">
      <c r="A1275" t="s">
        <v>28</v>
      </c>
      <c r="B1275" t="s">
        <v>18</v>
      </c>
      <c r="C1275" t="s">
        <v>35</v>
      </c>
      <c r="D1275" t="s">
        <v>10</v>
      </c>
      <c r="E1275">
        <v>342</v>
      </c>
      <c r="F1275">
        <v>88400</v>
      </c>
      <c r="G1275">
        <f t="shared" si="21"/>
        <v>4.6425339366515835E-2</v>
      </c>
    </row>
    <row r="1276" spans="1:7" x14ac:dyDescent="0.35">
      <c r="A1276" t="s">
        <v>28</v>
      </c>
      <c r="B1276" t="s">
        <v>18</v>
      </c>
      <c r="C1276" t="s">
        <v>35</v>
      </c>
      <c r="D1276" t="s">
        <v>11</v>
      </c>
      <c r="E1276">
        <v>278</v>
      </c>
      <c r="F1276">
        <v>23000</v>
      </c>
      <c r="G1276">
        <f t="shared" si="21"/>
        <v>0.14504347826086955</v>
      </c>
    </row>
    <row r="1277" spans="1:7" x14ac:dyDescent="0.35">
      <c r="A1277" t="s">
        <v>28</v>
      </c>
      <c r="B1277" t="s">
        <v>18</v>
      </c>
      <c r="C1277" t="s">
        <v>36</v>
      </c>
      <c r="D1277" t="s">
        <v>7</v>
      </c>
      <c r="E1277">
        <v>9</v>
      </c>
      <c r="F1277">
        <v>491300</v>
      </c>
      <c r="G1277">
        <f t="shared" si="21"/>
        <v>2.1982495420313453E-4</v>
      </c>
    </row>
    <row r="1278" spans="1:7" x14ac:dyDescent="0.35">
      <c r="A1278" t="s">
        <v>28</v>
      </c>
      <c r="B1278" t="s">
        <v>18</v>
      </c>
      <c r="C1278" t="s">
        <v>36</v>
      </c>
      <c r="D1278" t="s">
        <v>8</v>
      </c>
      <c r="E1278">
        <v>166</v>
      </c>
      <c r="F1278">
        <v>1565100</v>
      </c>
      <c r="G1278">
        <f t="shared" si="21"/>
        <v>1.2727621238259536E-3</v>
      </c>
    </row>
    <row r="1279" spans="1:7" x14ac:dyDescent="0.35">
      <c r="A1279" t="s">
        <v>28</v>
      </c>
      <c r="B1279" t="s">
        <v>18</v>
      </c>
      <c r="C1279" t="s">
        <v>36</v>
      </c>
      <c r="D1279" t="s">
        <v>9</v>
      </c>
      <c r="E1279">
        <v>190</v>
      </c>
      <c r="F1279">
        <v>186100</v>
      </c>
      <c r="G1279">
        <f t="shared" si="21"/>
        <v>1.2251477700161204E-2</v>
      </c>
    </row>
    <row r="1280" spans="1:7" x14ac:dyDescent="0.35">
      <c r="A1280" t="s">
        <v>28</v>
      </c>
      <c r="B1280" t="s">
        <v>18</v>
      </c>
      <c r="C1280" t="s">
        <v>36</v>
      </c>
      <c r="D1280" t="s">
        <v>10</v>
      </c>
      <c r="E1280">
        <v>282</v>
      </c>
      <c r="F1280">
        <v>106200</v>
      </c>
      <c r="G1280">
        <f t="shared" si="21"/>
        <v>3.1864406779661014E-2</v>
      </c>
    </row>
    <row r="1281" spans="1:7" x14ac:dyDescent="0.35">
      <c r="A1281" t="s">
        <v>28</v>
      </c>
      <c r="B1281" t="s">
        <v>18</v>
      </c>
      <c r="C1281" t="s">
        <v>36</v>
      </c>
      <c r="D1281" t="s">
        <v>11</v>
      </c>
      <c r="E1281">
        <v>469</v>
      </c>
      <c r="F1281">
        <v>44400</v>
      </c>
      <c r="G1281">
        <f t="shared" si="21"/>
        <v>0.12675675675675674</v>
      </c>
    </row>
    <row r="1282" spans="1:7" x14ac:dyDescent="0.35">
      <c r="A1282" t="s">
        <v>28</v>
      </c>
      <c r="B1282" t="s">
        <v>19</v>
      </c>
      <c r="C1282" t="s">
        <v>34</v>
      </c>
      <c r="D1282" t="s">
        <v>7</v>
      </c>
      <c r="E1282">
        <v>31</v>
      </c>
      <c r="F1282">
        <v>1005600</v>
      </c>
      <c r="G1282">
        <f t="shared" si="21"/>
        <v>3.6992840095465397E-4</v>
      </c>
    </row>
    <row r="1283" spans="1:7" x14ac:dyDescent="0.35">
      <c r="A1283" t="s">
        <v>28</v>
      </c>
      <c r="B1283" t="s">
        <v>19</v>
      </c>
      <c r="C1283" t="s">
        <v>34</v>
      </c>
      <c r="D1283" t="s">
        <v>8</v>
      </c>
      <c r="E1283">
        <v>478</v>
      </c>
      <c r="F1283">
        <v>3104300</v>
      </c>
      <c r="G1283">
        <f t="shared" si="21"/>
        <v>1.8477595593209418E-3</v>
      </c>
    </row>
    <row r="1284" spans="1:7" x14ac:dyDescent="0.35">
      <c r="A1284" t="s">
        <v>28</v>
      </c>
      <c r="B1284" t="s">
        <v>19</v>
      </c>
      <c r="C1284" t="s">
        <v>34</v>
      </c>
      <c r="D1284" t="s">
        <v>9</v>
      </c>
      <c r="E1284">
        <v>440</v>
      </c>
      <c r="F1284">
        <v>367900</v>
      </c>
      <c r="G1284">
        <f t="shared" si="21"/>
        <v>1.4351726012503398E-2</v>
      </c>
    </row>
    <row r="1285" spans="1:7" x14ac:dyDescent="0.35">
      <c r="A1285" t="s">
        <v>28</v>
      </c>
      <c r="B1285" t="s">
        <v>19</v>
      </c>
      <c r="C1285" t="s">
        <v>34</v>
      </c>
      <c r="D1285" t="s">
        <v>10</v>
      </c>
      <c r="E1285">
        <v>703</v>
      </c>
      <c r="F1285">
        <v>194700</v>
      </c>
      <c r="G1285">
        <f t="shared" si="21"/>
        <v>4.3328197226502309E-2</v>
      </c>
    </row>
    <row r="1286" spans="1:7" x14ac:dyDescent="0.35">
      <c r="A1286" t="s">
        <v>28</v>
      </c>
      <c r="B1286" t="s">
        <v>19</v>
      </c>
      <c r="C1286" t="s">
        <v>34</v>
      </c>
      <c r="D1286" t="s">
        <v>11</v>
      </c>
      <c r="E1286">
        <v>763</v>
      </c>
      <c r="F1286">
        <v>67300</v>
      </c>
      <c r="G1286">
        <f t="shared" si="21"/>
        <v>0.13604754829123328</v>
      </c>
    </row>
    <row r="1287" spans="1:7" x14ac:dyDescent="0.35">
      <c r="A1287" t="s">
        <v>28</v>
      </c>
      <c r="B1287" t="s">
        <v>19</v>
      </c>
      <c r="C1287" t="s">
        <v>34</v>
      </c>
      <c r="D1287" t="s">
        <v>39</v>
      </c>
      <c r="E1287">
        <f>SUM(E1282:E1286)</f>
        <v>2415</v>
      </c>
      <c r="F1287">
        <f>SUM(F1282:F1286)</f>
        <v>4739800</v>
      </c>
      <c r="G1287">
        <f t="shared" si="21"/>
        <v>6.1141820329971728E-3</v>
      </c>
    </row>
    <row r="1288" spans="1:7" x14ac:dyDescent="0.35">
      <c r="A1288" t="s">
        <v>28</v>
      </c>
      <c r="B1288" t="s">
        <v>19</v>
      </c>
      <c r="C1288" t="s">
        <v>35</v>
      </c>
      <c r="D1288" t="s">
        <v>7</v>
      </c>
      <c r="E1288">
        <v>18</v>
      </c>
      <c r="F1288">
        <v>514200.00000000006</v>
      </c>
      <c r="G1288">
        <f t="shared" si="21"/>
        <v>4.2007001166861143E-4</v>
      </c>
    </row>
    <row r="1289" spans="1:7" x14ac:dyDescent="0.35">
      <c r="A1289" t="s">
        <v>28</v>
      </c>
      <c r="B1289" t="s">
        <v>19</v>
      </c>
      <c r="C1289" t="s">
        <v>35</v>
      </c>
      <c r="D1289" t="s">
        <v>8</v>
      </c>
      <c r="E1289">
        <v>299</v>
      </c>
      <c r="F1289">
        <v>1539300</v>
      </c>
      <c r="G1289">
        <f t="shared" si="21"/>
        <v>2.3309296433443776E-3</v>
      </c>
    </row>
    <row r="1290" spans="1:7" x14ac:dyDescent="0.35">
      <c r="A1290" t="s">
        <v>28</v>
      </c>
      <c r="B1290" t="s">
        <v>19</v>
      </c>
      <c r="C1290" t="s">
        <v>35</v>
      </c>
      <c r="D1290" t="s">
        <v>9</v>
      </c>
      <c r="E1290">
        <v>268</v>
      </c>
      <c r="F1290">
        <v>181800</v>
      </c>
      <c r="G1290">
        <f t="shared" si="21"/>
        <v>1.7689768976897689E-2</v>
      </c>
    </row>
    <row r="1291" spans="1:7" x14ac:dyDescent="0.35">
      <c r="A1291" t="s">
        <v>28</v>
      </c>
      <c r="B1291" t="s">
        <v>19</v>
      </c>
      <c r="C1291" t="s">
        <v>35</v>
      </c>
      <c r="D1291" t="s">
        <v>10</v>
      </c>
      <c r="E1291">
        <v>380</v>
      </c>
      <c r="F1291">
        <v>88400</v>
      </c>
      <c r="G1291">
        <f t="shared" si="21"/>
        <v>5.1583710407239823E-2</v>
      </c>
    </row>
    <row r="1292" spans="1:7" x14ac:dyDescent="0.35">
      <c r="A1292" t="s">
        <v>28</v>
      </c>
      <c r="B1292" t="s">
        <v>19</v>
      </c>
      <c r="C1292" t="s">
        <v>35</v>
      </c>
      <c r="D1292" t="s">
        <v>11</v>
      </c>
      <c r="E1292">
        <v>277</v>
      </c>
      <c r="F1292">
        <v>23000</v>
      </c>
      <c r="G1292">
        <f t="shared" si="21"/>
        <v>0.14452173913043478</v>
      </c>
    </row>
    <row r="1293" spans="1:7" x14ac:dyDescent="0.35">
      <c r="A1293" t="s">
        <v>28</v>
      </c>
      <c r="B1293" t="s">
        <v>19</v>
      </c>
      <c r="C1293" t="s">
        <v>36</v>
      </c>
      <c r="D1293" t="s">
        <v>7</v>
      </c>
      <c r="E1293">
        <v>13</v>
      </c>
      <c r="F1293">
        <v>491300</v>
      </c>
      <c r="G1293">
        <f t="shared" si="21"/>
        <v>3.1752493384897213E-4</v>
      </c>
    </row>
    <row r="1294" spans="1:7" x14ac:dyDescent="0.35">
      <c r="A1294" t="s">
        <v>28</v>
      </c>
      <c r="B1294" t="s">
        <v>19</v>
      </c>
      <c r="C1294" t="s">
        <v>36</v>
      </c>
      <c r="D1294" t="s">
        <v>8</v>
      </c>
      <c r="E1294">
        <v>179</v>
      </c>
      <c r="F1294">
        <v>1565100</v>
      </c>
      <c r="G1294">
        <f t="shared" si="21"/>
        <v>1.3724362660532874E-3</v>
      </c>
    </row>
    <row r="1295" spans="1:7" x14ac:dyDescent="0.35">
      <c r="A1295" t="s">
        <v>28</v>
      </c>
      <c r="B1295" t="s">
        <v>19</v>
      </c>
      <c r="C1295" t="s">
        <v>36</v>
      </c>
      <c r="D1295" t="s">
        <v>9</v>
      </c>
      <c r="E1295">
        <v>172</v>
      </c>
      <c r="F1295">
        <v>186100</v>
      </c>
      <c r="G1295">
        <f t="shared" si="21"/>
        <v>1.1090811391724879E-2</v>
      </c>
    </row>
    <row r="1296" spans="1:7" x14ac:dyDescent="0.35">
      <c r="A1296" t="s">
        <v>28</v>
      </c>
      <c r="B1296" t="s">
        <v>19</v>
      </c>
      <c r="C1296" t="s">
        <v>36</v>
      </c>
      <c r="D1296" t="s">
        <v>10</v>
      </c>
      <c r="E1296">
        <v>323</v>
      </c>
      <c r="F1296">
        <v>106200</v>
      </c>
      <c r="G1296">
        <f t="shared" si="21"/>
        <v>3.6497175141242934E-2</v>
      </c>
    </row>
    <row r="1297" spans="1:7" x14ac:dyDescent="0.35">
      <c r="A1297" t="s">
        <v>28</v>
      </c>
      <c r="B1297" t="s">
        <v>19</v>
      </c>
      <c r="C1297" t="s">
        <v>36</v>
      </c>
      <c r="D1297" t="s">
        <v>11</v>
      </c>
      <c r="E1297">
        <v>486</v>
      </c>
      <c r="F1297">
        <v>44400</v>
      </c>
      <c r="G1297">
        <f t="shared" si="21"/>
        <v>0.13135135135135134</v>
      </c>
    </row>
    <row r="1298" spans="1:7" x14ac:dyDescent="0.35">
      <c r="A1298" t="s">
        <v>28</v>
      </c>
      <c r="B1298" t="s">
        <v>20</v>
      </c>
      <c r="C1298" t="s">
        <v>34</v>
      </c>
      <c r="D1298" t="s">
        <v>7</v>
      </c>
      <c r="E1298">
        <v>27</v>
      </c>
      <c r="F1298">
        <v>1005600</v>
      </c>
      <c r="G1298">
        <f t="shared" si="21"/>
        <v>3.2219570405727922E-4</v>
      </c>
    </row>
    <row r="1299" spans="1:7" x14ac:dyDescent="0.35">
      <c r="A1299" t="s">
        <v>28</v>
      </c>
      <c r="B1299" t="s">
        <v>20</v>
      </c>
      <c r="C1299" t="s">
        <v>34</v>
      </c>
      <c r="D1299" t="s">
        <v>8</v>
      </c>
      <c r="E1299">
        <v>446</v>
      </c>
      <c r="F1299">
        <v>3104300</v>
      </c>
      <c r="G1299">
        <f t="shared" si="21"/>
        <v>1.7240601745965273E-3</v>
      </c>
    </row>
    <row r="1300" spans="1:7" x14ac:dyDescent="0.35">
      <c r="A1300" t="s">
        <v>28</v>
      </c>
      <c r="B1300" t="s">
        <v>20</v>
      </c>
      <c r="C1300" t="s">
        <v>34</v>
      </c>
      <c r="D1300" t="s">
        <v>9</v>
      </c>
      <c r="E1300">
        <v>451</v>
      </c>
      <c r="F1300">
        <v>367900</v>
      </c>
      <c r="G1300">
        <f t="shared" ref="G1300:G1368" si="22">(E1300/F1300)*12</f>
        <v>1.4710519162815981E-2</v>
      </c>
    </row>
    <row r="1301" spans="1:7" x14ac:dyDescent="0.35">
      <c r="A1301" t="s">
        <v>28</v>
      </c>
      <c r="B1301" t="s">
        <v>20</v>
      </c>
      <c r="C1301" t="s">
        <v>34</v>
      </c>
      <c r="D1301" t="s">
        <v>10</v>
      </c>
      <c r="E1301">
        <v>713</v>
      </c>
      <c r="F1301">
        <v>194700</v>
      </c>
      <c r="G1301">
        <f t="shared" si="22"/>
        <v>4.3944530046224964E-2</v>
      </c>
    </row>
    <row r="1302" spans="1:7" x14ac:dyDescent="0.35">
      <c r="A1302" t="s">
        <v>28</v>
      </c>
      <c r="B1302" t="s">
        <v>20</v>
      </c>
      <c r="C1302" t="s">
        <v>34</v>
      </c>
      <c r="D1302" t="s">
        <v>11</v>
      </c>
      <c r="E1302">
        <v>848</v>
      </c>
      <c r="F1302">
        <v>67300</v>
      </c>
      <c r="G1302">
        <f t="shared" si="22"/>
        <v>0.15120356612184249</v>
      </c>
    </row>
    <row r="1303" spans="1:7" x14ac:dyDescent="0.35">
      <c r="A1303" t="s">
        <v>28</v>
      </c>
      <c r="B1303" t="s">
        <v>20</v>
      </c>
      <c r="C1303" t="s">
        <v>34</v>
      </c>
      <c r="D1303" t="s">
        <v>39</v>
      </c>
      <c r="E1303">
        <f>SUM(E1298:E1302)</f>
        <v>2485</v>
      </c>
      <c r="F1303">
        <f>SUM(F1298:F1302)</f>
        <v>4739800</v>
      </c>
      <c r="G1303">
        <f t="shared" si="22"/>
        <v>6.2914047006202792E-3</v>
      </c>
    </row>
    <row r="1304" spans="1:7" x14ac:dyDescent="0.35">
      <c r="A1304" t="s">
        <v>28</v>
      </c>
      <c r="B1304" t="s">
        <v>20</v>
      </c>
      <c r="C1304" t="s">
        <v>35</v>
      </c>
      <c r="D1304" t="s">
        <v>7</v>
      </c>
      <c r="E1304">
        <v>18</v>
      </c>
      <c r="F1304">
        <v>514200.00000000006</v>
      </c>
      <c r="G1304">
        <f t="shared" si="22"/>
        <v>4.2007001166861143E-4</v>
      </c>
    </row>
    <row r="1305" spans="1:7" x14ac:dyDescent="0.35">
      <c r="A1305" t="s">
        <v>28</v>
      </c>
      <c r="B1305" t="s">
        <v>20</v>
      </c>
      <c r="C1305" t="s">
        <v>35</v>
      </c>
      <c r="D1305" t="s">
        <v>8</v>
      </c>
      <c r="E1305">
        <v>264</v>
      </c>
      <c r="F1305">
        <v>1539300</v>
      </c>
      <c r="G1305">
        <f t="shared" si="22"/>
        <v>2.0580783473007212E-3</v>
      </c>
    </row>
    <row r="1306" spans="1:7" x14ac:dyDescent="0.35">
      <c r="A1306" t="s">
        <v>28</v>
      </c>
      <c r="B1306" t="s">
        <v>20</v>
      </c>
      <c r="C1306" t="s">
        <v>35</v>
      </c>
      <c r="D1306" t="s">
        <v>9</v>
      </c>
      <c r="E1306">
        <v>252</v>
      </c>
      <c r="F1306">
        <v>181800</v>
      </c>
      <c r="G1306">
        <f t="shared" si="22"/>
        <v>1.6633663366336635E-2</v>
      </c>
    </row>
    <row r="1307" spans="1:7" x14ac:dyDescent="0.35">
      <c r="A1307" t="s">
        <v>28</v>
      </c>
      <c r="B1307" t="s">
        <v>20</v>
      </c>
      <c r="C1307" t="s">
        <v>35</v>
      </c>
      <c r="D1307" t="s">
        <v>10</v>
      </c>
      <c r="E1307">
        <v>387</v>
      </c>
      <c r="F1307">
        <v>88400</v>
      </c>
      <c r="G1307">
        <f t="shared" si="22"/>
        <v>5.2533936651583707E-2</v>
      </c>
    </row>
    <row r="1308" spans="1:7" x14ac:dyDescent="0.35">
      <c r="A1308" t="s">
        <v>28</v>
      </c>
      <c r="B1308" t="s">
        <v>20</v>
      </c>
      <c r="C1308" t="s">
        <v>35</v>
      </c>
      <c r="D1308" t="s">
        <v>11</v>
      </c>
      <c r="E1308">
        <v>329</v>
      </c>
      <c r="F1308">
        <v>23000</v>
      </c>
      <c r="G1308">
        <f t="shared" si="22"/>
        <v>0.17165217391304347</v>
      </c>
    </row>
    <row r="1309" spans="1:7" x14ac:dyDescent="0.35">
      <c r="A1309" t="s">
        <v>28</v>
      </c>
      <c r="B1309" t="s">
        <v>20</v>
      </c>
      <c r="C1309" t="s">
        <v>36</v>
      </c>
      <c r="D1309" t="s">
        <v>7</v>
      </c>
      <c r="E1309">
        <v>9</v>
      </c>
      <c r="F1309">
        <v>491300</v>
      </c>
      <c r="G1309">
        <f t="shared" si="22"/>
        <v>2.1982495420313453E-4</v>
      </c>
    </row>
    <row r="1310" spans="1:7" x14ac:dyDescent="0.35">
      <c r="A1310" t="s">
        <v>28</v>
      </c>
      <c r="B1310" t="s">
        <v>20</v>
      </c>
      <c r="C1310" t="s">
        <v>36</v>
      </c>
      <c r="D1310" t="s">
        <v>8</v>
      </c>
      <c r="E1310">
        <v>182</v>
      </c>
      <c r="F1310">
        <v>1565100</v>
      </c>
      <c r="G1310">
        <f t="shared" si="22"/>
        <v>1.3954379911826722E-3</v>
      </c>
    </row>
    <row r="1311" spans="1:7" x14ac:dyDescent="0.35">
      <c r="A1311" t="s">
        <v>28</v>
      </c>
      <c r="B1311" t="s">
        <v>20</v>
      </c>
      <c r="C1311" t="s">
        <v>36</v>
      </c>
      <c r="D1311" t="s">
        <v>9</v>
      </c>
      <c r="E1311">
        <v>199</v>
      </c>
      <c r="F1311">
        <v>186100</v>
      </c>
      <c r="G1311">
        <f t="shared" si="22"/>
        <v>1.2831810854379365E-2</v>
      </c>
    </row>
    <row r="1312" spans="1:7" x14ac:dyDescent="0.35">
      <c r="A1312" t="s">
        <v>28</v>
      </c>
      <c r="B1312" t="s">
        <v>20</v>
      </c>
      <c r="C1312" t="s">
        <v>36</v>
      </c>
      <c r="D1312" t="s">
        <v>10</v>
      </c>
      <c r="E1312">
        <v>326</v>
      </c>
      <c r="F1312">
        <v>106200</v>
      </c>
      <c r="G1312">
        <f t="shared" si="22"/>
        <v>3.6836158192090393E-2</v>
      </c>
    </row>
    <row r="1313" spans="1:7" x14ac:dyDescent="0.35">
      <c r="A1313" t="s">
        <v>28</v>
      </c>
      <c r="B1313" t="s">
        <v>20</v>
      </c>
      <c r="C1313" t="s">
        <v>36</v>
      </c>
      <c r="D1313" t="s">
        <v>11</v>
      </c>
      <c r="E1313">
        <v>519</v>
      </c>
      <c r="F1313">
        <v>44400</v>
      </c>
      <c r="G1313">
        <f t="shared" si="22"/>
        <v>0.14027027027027028</v>
      </c>
    </row>
    <row r="1314" spans="1:7" x14ac:dyDescent="0.35">
      <c r="A1314" t="s">
        <v>28</v>
      </c>
      <c r="B1314" t="s">
        <v>21</v>
      </c>
      <c r="C1314" t="s">
        <v>34</v>
      </c>
      <c r="D1314" t="s">
        <v>7</v>
      </c>
      <c r="E1314">
        <v>18</v>
      </c>
      <c r="F1314">
        <v>1005600</v>
      </c>
      <c r="G1314">
        <f t="shared" si="22"/>
        <v>2.1479713603818614E-4</v>
      </c>
    </row>
    <row r="1315" spans="1:7" x14ac:dyDescent="0.35">
      <c r="A1315" t="s">
        <v>28</v>
      </c>
      <c r="B1315" t="s">
        <v>21</v>
      </c>
      <c r="C1315" t="s">
        <v>34</v>
      </c>
      <c r="D1315" t="s">
        <v>8</v>
      </c>
      <c r="E1315">
        <v>460</v>
      </c>
      <c r="F1315">
        <v>3104300</v>
      </c>
      <c r="G1315">
        <f t="shared" si="22"/>
        <v>1.7781786554134588E-3</v>
      </c>
    </row>
    <row r="1316" spans="1:7" x14ac:dyDescent="0.35">
      <c r="A1316" t="s">
        <v>28</v>
      </c>
      <c r="B1316" t="s">
        <v>21</v>
      </c>
      <c r="C1316" t="s">
        <v>34</v>
      </c>
      <c r="D1316" t="s">
        <v>9</v>
      </c>
      <c r="E1316">
        <v>466</v>
      </c>
      <c r="F1316">
        <v>367900</v>
      </c>
      <c r="G1316">
        <f t="shared" si="22"/>
        <v>1.519978254960587E-2</v>
      </c>
    </row>
    <row r="1317" spans="1:7" x14ac:dyDescent="0.35">
      <c r="A1317" t="s">
        <v>28</v>
      </c>
      <c r="B1317" t="s">
        <v>21</v>
      </c>
      <c r="C1317" t="s">
        <v>34</v>
      </c>
      <c r="D1317" t="s">
        <v>10</v>
      </c>
      <c r="E1317">
        <v>760</v>
      </c>
      <c r="F1317">
        <v>194700</v>
      </c>
      <c r="G1317">
        <f t="shared" si="22"/>
        <v>4.6841294298921421E-2</v>
      </c>
    </row>
    <row r="1318" spans="1:7" x14ac:dyDescent="0.35">
      <c r="A1318" t="s">
        <v>28</v>
      </c>
      <c r="B1318" t="s">
        <v>21</v>
      </c>
      <c r="C1318" t="s">
        <v>34</v>
      </c>
      <c r="D1318" t="s">
        <v>11</v>
      </c>
      <c r="E1318">
        <v>899</v>
      </c>
      <c r="F1318">
        <v>67300</v>
      </c>
      <c r="G1318">
        <f t="shared" si="22"/>
        <v>0.16029717682020803</v>
      </c>
    </row>
    <row r="1319" spans="1:7" x14ac:dyDescent="0.35">
      <c r="A1319" t="s">
        <v>28</v>
      </c>
      <c r="B1319" t="s">
        <v>21</v>
      </c>
      <c r="C1319" t="s">
        <v>34</v>
      </c>
      <c r="D1319" t="s">
        <v>39</v>
      </c>
      <c r="E1319">
        <f>SUM(E1314:E1318)</f>
        <v>2603</v>
      </c>
      <c r="F1319">
        <f>SUM(F1314:F1318)</f>
        <v>4739800</v>
      </c>
      <c r="G1319">
        <f t="shared" si="22"/>
        <v>6.590151483184945E-3</v>
      </c>
    </row>
    <row r="1320" spans="1:7" x14ac:dyDescent="0.35">
      <c r="A1320" t="s">
        <v>28</v>
      </c>
      <c r="B1320" t="s">
        <v>21</v>
      </c>
      <c r="C1320" t="s">
        <v>35</v>
      </c>
      <c r="D1320" t="s">
        <v>7</v>
      </c>
      <c r="E1320">
        <v>8</v>
      </c>
      <c r="F1320">
        <v>514200.00000000006</v>
      </c>
      <c r="G1320">
        <f t="shared" si="22"/>
        <v>1.8669778296382728E-4</v>
      </c>
    </row>
    <row r="1321" spans="1:7" x14ac:dyDescent="0.35">
      <c r="A1321" t="s">
        <v>28</v>
      </c>
      <c r="B1321" t="s">
        <v>21</v>
      </c>
      <c r="C1321" t="s">
        <v>35</v>
      </c>
      <c r="D1321" t="s">
        <v>8</v>
      </c>
      <c r="E1321">
        <v>269</v>
      </c>
      <c r="F1321">
        <v>1539300</v>
      </c>
      <c r="G1321">
        <f t="shared" si="22"/>
        <v>2.0970571038783862E-3</v>
      </c>
    </row>
    <row r="1322" spans="1:7" x14ac:dyDescent="0.35">
      <c r="A1322" t="s">
        <v>28</v>
      </c>
      <c r="B1322" t="s">
        <v>21</v>
      </c>
      <c r="C1322" t="s">
        <v>35</v>
      </c>
      <c r="D1322" t="s">
        <v>9</v>
      </c>
      <c r="E1322">
        <v>286</v>
      </c>
      <c r="F1322">
        <v>181800</v>
      </c>
      <c r="G1322">
        <f t="shared" si="22"/>
        <v>1.8877887788778878E-2</v>
      </c>
    </row>
    <row r="1323" spans="1:7" x14ac:dyDescent="0.35">
      <c r="A1323" t="s">
        <v>28</v>
      </c>
      <c r="B1323" t="s">
        <v>21</v>
      </c>
      <c r="C1323" t="s">
        <v>35</v>
      </c>
      <c r="D1323" t="s">
        <v>10</v>
      </c>
      <c r="E1323">
        <v>423</v>
      </c>
      <c r="F1323">
        <v>88400</v>
      </c>
      <c r="G1323">
        <f t="shared" si="22"/>
        <v>5.742081447963801E-2</v>
      </c>
    </row>
    <row r="1324" spans="1:7" x14ac:dyDescent="0.35">
      <c r="A1324" t="s">
        <v>28</v>
      </c>
      <c r="B1324" t="s">
        <v>21</v>
      </c>
      <c r="C1324" t="s">
        <v>35</v>
      </c>
      <c r="D1324" t="s">
        <v>11</v>
      </c>
      <c r="E1324">
        <v>335</v>
      </c>
      <c r="F1324">
        <v>23000</v>
      </c>
      <c r="G1324">
        <f t="shared" si="22"/>
        <v>0.17478260869565218</v>
      </c>
    </row>
    <row r="1325" spans="1:7" x14ac:dyDescent="0.35">
      <c r="A1325" t="s">
        <v>28</v>
      </c>
      <c r="B1325" t="s">
        <v>21</v>
      </c>
      <c r="C1325" t="s">
        <v>36</v>
      </c>
      <c r="D1325" t="s">
        <v>7</v>
      </c>
      <c r="E1325">
        <v>10</v>
      </c>
      <c r="F1325">
        <v>491300</v>
      </c>
      <c r="G1325">
        <f t="shared" si="22"/>
        <v>2.4424994911459398E-4</v>
      </c>
    </row>
    <row r="1326" spans="1:7" x14ac:dyDescent="0.35">
      <c r="A1326" t="s">
        <v>28</v>
      </c>
      <c r="B1326" t="s">
        <v>21</v>
      </c>
      <c r="C1326" t="s">
        <v>36</v>
      </c>
      <c r="D1326" t="s">
        <v>8</v>
      </c>
      <c r="E1326">
        <v>191</v>
      </c>
      <c r="F1326">
        <v>1565100</v>
      </c>
      <c r="G1326">
        <f t="shared" si="22"/>
        <v>1.4644431665708261E-3</v>
      </c>
    </row>
    <row r="1327" spans="1:7" x14ac:dyDescent="0.35">
      <c r="A1327" t="s">
        <v>28</v>
      </c>
      <c r="B1327" t="s">
        <v>21</v>
      </c>
      <c r="C1327" t="s">
        <v>36</v>
      </c>
      <c r="D1327" t="s">
        <v>9</v>
      </c>
      <c r="E1327">
        <v>180</v>
      </c>
      <c r="F1327">
        <v>186100</v>
      </c>
      <c r="G1327">
        <f t="shared" si="22"/>
        <v>1.1606663084363245E-2</v>
      </c>
    </row>
    <row r="1328" spans="1:7" x14ac:dyDescent="0.35">
      <c r="A1328" t="s">
        <v>28</v>
      </c>
      <c r="B1328" t="s">
        <v>21</v>
      </c>
      <c r="C1328" t="s">
        <v>36</v>
      </c>
      <c r="D1328" t="s">
        <v>10</v>
      </c>
      <c r="E1328">
        <v>337</v>
      </c>
      <c r="F1328">
        <v>106200</v>
      </c>
      <c r="G1328">
        <f t="shared" si="22"/>
        <v>3.8079096045197741E-2</v>
      </c>
    </row>
    <row r="1329" spans="1:7" x14ac:dyDescent="0.35">
      <c r="A1329" t="s">
        <v>28</v>
      </c>
      <c r="B1329" t="s">
        <v>21</v>
      </c>
      <c r="C1329" t="s">
        <v>36</v>
      </c>
      <c r="D1329" t="s">
        <v>11</v>
      </c>
      <c r="E1329">
        <v>564</v>
      </c>
      <c r="F1329">
        <v>44400</v>
      </c>
      <c r="G1329">
        <f t="shared" si="22"/>
        <v>0.15243243243243243</v>
      </c>
    </row>
    <row r="1330" spans="1:7" x14ac:dyDescent="0.35">
      <c r="A1330" t="s">
        <v>28</v>
      </c>
      <c r="B1330" t="s">
        <v>22</v>
      </c>
      <c r="C1330" t="s">
        <v>34</v>
      </c>
      <c r="D1330" t="s">
        <v>7</v>
      </c>
      <c r="E1330">
        <v>33</v>
      </c>
      <c r="F1330">
        <v>1005600</v>
      </c>
      <c r="G1330">
        <f t="shared" si="22"/>
        <v>3.9379474940334129E-4</v>
      </c>
    </row>
    <row r="1331" spans="1:7" x14ac:dyDescent="0.35">
      <c r="A1331" t="s">
        <v>28</v>
      </c>
      <c r="B1331" t="s">
        <v>22</v>
      </c>
      <c r="C1331" t="s">
        <v>34</v>
      </c>
      <c r="D1331" t="s">
        <v>8</v>
      </c>
      <c r="E1331">
        <v>479</v>
      </c>
      <c r="F1331">
        <v>3104300</v>
      </c>
      <c r="G1331">
        <f t="shared" si="22"/>
        <v>1.8516251650935798E-3</v>
      </c>
    </row>
    <row r="1332" spans="1:7" x14ac:dyDescent="0.35">
      <c r="A1332" t="s">
        <v>28</v>
      </c>
      <c r="B1332" t="s">
        <v>22</v>
      </c>
      <c r="C1332" t="s">
        <v>34</v>
      </c>
      <c r="D1332" t="s">
        <v>9</v>
      </c>
      <c r="E1332">
        <v>503</v>
      </c>
      <c r="F1332">
        <v>367900</v>
      </c>
      <c r="G1332">
        <f t="shared" si="22"/>
        <v>1.6406632237020928E-2</v>
      </c>
    </row>
    <row r="1333" spans="1:7" x14ac:dyDescent="0.35">
      <c r="A1333" t="s">
        <v>28</v>
      </c>
      <c r="B1333" t="s">
        <v>22</v>
      </c>
      <c r="C1333" t="s">
        <v>34</v>
      </c>
      <c r="D1333" t="s">
        <v>10</v>
      </c>
      <c r="E1333">
        <v>953</v>
      </c>
      <c r="F1333">
        <v>194700</v>
      </c>
      <c r="G1333">
        <f t="shared" si="22"/>
        <v>5.8736517719568559E-2</v>
      </c>
    </row>
    <row r="1334" spans="1:7" x14ac:dyDescent="0.35">
      <c r="A1334" t="s">
        <v>28</v>
      </c>
      <c r="B1334" t="s">
        <v>22</v>
      </c>
      <c r="C1334" t="s">
        <v>34</v>
      </c>
      <c r="D1334" t="s">
        <v>11</v>
      </c>
      <c r="E1334">
        <v>1137</v>
      </c>
      <c r="F1334">
        <v>67300</v>
      </c>
      <c r="G1334">
        <f t="shared" si="22"/>
        <v>0.20273402674591381</v>
      </c>
    </row>
    <row r="1335" spans="1:7" x14ac:dyDescent="0.35">
      <c r="A1335" t="s">
        <v>28</v>
      </c>
      <c r="B1335" t="s">
        <v>22</v>
      </c>
      <c r="C1335" t="s">
        <v>34</v>
      </c>
      <c r="D1335" t="s">
        <v>39</v>
      </c>
      <c r="E1335">
        <f>SUM(E1330:E1334)</f>
        <v>3105</v>
      </c>
      <c r="F1335">
        <f>SUM(F1330:F1334)</f>
        <v>4739800</v>
      </c>
      <c r="G1335">
        <f t="shared" si="22"/>
        <v>7.8610911852820785E-3</v>
      </c>
    </row>
    <row r="1336" spans="1:7" x14ac:dyDescent="0.35">
      <c r="A1336" t="s">
        <v>28</v>
      </c>
      <c r="B1336" t="s">
        <v>22</v>
      </c>
      <c r="C1336" t="s">
        <v>35</v>
      </c>
      <c r="D1336" t="s">
        <v>7</v>
      </c>
      <c r="E1336">
        <v>18</v>
      </c>
      <c r="F1336">
        <v>514200.00000000006</v>
      </c>
      <c r="G1336">
        <f t="shared" si="22"/>
        <v>4.2007001166861143E-4</v>
      </c>
    </row>
    <row r="1337" spans="1:7" x14ac:dyDescent="0.35">
      <c r="A1337" t="s">
        <v>28</v>
      </c>
      <c r="B1337" t="s">
        <v>22</v>
      </c>
      <c r="C1337" t="s">
        <v>35</v>
      </c>
      <c r="D1337" t="s">
        <v>8</v>
      </c>
      <c r="E1337">
        <v>305</v>
      </c>
      <c r="F1337">
        <v>1539300</v>
      </c>
      <c r="G1337">
        <f t="shared" si="22"/>
        <v>2.3777041512375754E-3</v>
      </c>
    </row>
    <row r="1338" spans="1:7" x14ac:dyDescent="0.35">
      <c r="A1338" t="s">
        <v>28</v>
      </c>
      <c r="B1338" t="s">
        <v>22</v>
      </c>
      <c r="C1338" t="s">
        <v>35</v>
      </c>
      <c r="D1338" t="s">
        <v>9</v>
      </c>
      <c r="E1338">
        <v>303</v>
      </c>
      <c r="F1338">
        <v>181800</v>
      </c>
      <c r="G1338">
        <f t="shared" si="22"/>
        <v>0.02</v>
      </c>
    </row>
    <row r="1339" spans="1:7" x14ac:dyDescent="0.35">
      <c r="A1339" t="s">
        <v>28</v>
      </c>
      <c r="B1339" t="s">
        <v>22</v>
      </c>
      <c r="C1339" t="s">
        <v>35</v>
      </c>
      <c r="D1339" t="s">
        <v>10</v>
      </c>
      <c r="E1339">
        <v>515</v>
      </c>
      <c r="F1339">
        <v>88400</v>
      </c>
      <c r="G1339">
        <f t="shared" si="22"/>
        <v>6.990950226244344E-2</v>
      </c>
    </row>
    <row r="1340" spans="1:7" x14ac:dyDescent="0.35">
      <c r="A1340" t="s">
        <v>28</v>
      </c>
      <c r="B1340" t="s">
        <v>22</v>
      </c>
      <c r="C1340" t="s">
        <v>35</v>
      </c>
      <c r="D1340" t="s">
        <v>11</v>
      </c>
      <c r="E1340">
        <v>434</v>
      </c>
      <c r="F1340">
        <v>23000</v>
      </c>
      <c r="G1340">
        <f t="shared" si="22"/>
        <v>0.22643478260869565</v>
      </c>
    </row>
    <row r="1341" spans="1:7" x14ac:dyDescent="0.35">
      <c r="A1341" t="s">
        <v>28</v>
      </c>
      <c r="B1341" t="s">
        <v>22</v>
      </c>
      <c r="C1341" t="s">
        <v>36</v>
      </c>
      <c r="D1341" t="s">
        <v>7</v>
      </c>
      <c r="E1341">
        <v>15</v>
      </c>
      <c r="F1341">
        <v>491300</v>
      </c>
      <c r="G1341">
        <f t="shared" si="22"/>
        <v>3.6637492367189086E-4</v>
      </c>
    </row>
    <row r="1342" spans="1:7" x14ac:dyDescent="0.35">
      <c r="A1342" t="s">
        <v>28</v>
      </c>
      <c r="B1342" t="s">
        <v>22</v>
      </c>
      <c r="C1342" t="s">
        <v>36</v>
      </c>
      <c r="D1342" t="s">
        <v>8</v>
      </c>
      <c r="E1342">
        <v>174</v>
      </c>
      <c r="F1342">
        <v>1565100</v>
      </c>
      <c r="G1342">
        <f t="shared" si="22"/>
        <v>1.3341000575043129E-3</v>
      </c>
    </row>
    <row r="1343" spans="1:7" x14ac:dyDescent="0.35">
      <c r="A1343" t="s">
        <v>28</v>
      </c>
      <c r="B1343" t="s">
        <v>22</v>
      </c>
      <c r="C1343" t="s">
        <v>36</v>
      </c>
      <c r="D1343" t="s">
        <v>9</v>
      </c>
      <c r="E1343">
        <v>200</v>
      </c>
      <c r="F1343">
        <v>186100</v>
      </c>
      <c r="G1343">
        <f t="shared" si="22"/>
        <v>1.2896292315959162E-2</v>
      </c>
    </row>
    <row r="1344" spans="1:7" x14ac:dyDescent="0.35">
      <c r="A1344" t="s">
        <v>28</v>
      </c>
      <c r="B1344" t="s">
        <v>22</v>
      </c>
      <c r="C1344" t="s">
        <v>36</v>
      </c>
      <c r="D1344" t="s">
        <v>10</v>
      </c>
      <c r="E1344">
        <v>438</v>
      </c>
      <c r="F1344">
        <v>106200</v>
      </c>
      <c r="G1344">
        <f t="shared" si="22"/>
        <v>4.949152542372881E-2</v>
      </c>
    </row>
    <row r="1345" spans="1:7" x14ac:dyDescent="0.35">
      <c r="A1345" t="s">
        <v>28</v>
      </c>
      <c r="B1345" t="s">
        <v>22</v>
      </c>
      <c r="C1345" t="s">
        <v>36</v>
      </c>
      <c r="D1345" t="s">
        <v>11</v>
      </c>
      <c r="E1345">
        <v>703</v>
      </c>
      <c r="F1345">
        <v>44400</v>
      </c>
      <c r="G1345">
        <f t="shared" si="22"/>
        <v>0.19</v>
      </c>
    </row>
    <row r="1346" spans="1:7" x14ac:dyDescent="0.35">
      <c r="A1346" t="s">
        <v>29</v>
      </c>
      <c r="B1346" t="s">
        <v>6</v>
      </c>
      <c r="C1346" t="s">
        <v>34</v>
      </c>
      <c r="D1346" t="s">
        <v>7</v>
      </c>
      <c r="E1346">
        <v>21</v>
      </c>
      <c r="F1346">
        <v>1010400.0000000001</v>
      </c>
      <c r="G1346">
        <f t="shared" si="22"/>
        <v>2.494061757719715E-4</v>
      </c>
    </row>
    <row r="1347" spans="1:7" x14ac:dyDescent="0.35">
      <c r="A1347" t="s">
        <v>29</v>
      </c>
      <c r="B1347" t="s">
        <v>6</v>
      </c>
      <c r="C1347" t="s">
        <v>34</v>
      </c>
      <c r="D1347" t="s">
        <v>8</v>
      </c>
      <c r="E1347">
        <v>515</v>
      </c>
      <c r="F1347">
        <v>3148100</v>
      </c>
      <c r="G1347">
        <f t="shared" si="22"/>
        <v>1.963088847241193E-3</v>
      </c>
    </row>
    <row r="1348" spans="1:7" x14ac:dyDescent="0.35">
      <c r="A1348" t="s">
        <v>29</v>
      </c>
      <c r="B1348" t="s">
        <v>6</v>
      </c>
      <c r="C1348" t="s">
        <v>34</v>
      </c>
      <c r="D1348" t="s">
        <v>9</v>
      </c>
      <c r="E1348">
        <v>551</v>
      </c>
      <c r="F1348">
        <v>382799.99999999994</v>
      </c>
      <c r="G1348">
        <f t="shared" si="22"/>
        <v>1.7272727272727273E-2</v>
      </c>
    </row>
    <row r="1349" spans="1:7" x14ac:dyDescent="0.35">
      <c r="A1349" t="s">
        <v>29</v>
      </c>
      <c r="B1349" t="s">
        <v>6</v>
      </c>
      <c r="C1349" t="s">
        <v>34</v>
      </c>
      <c r="D1349" t="s">
        <v>10</v>
      </c>
      <c r="E1349">
        <v>1010</v>
      </c>
      <c r="F1349">
        <v>200500</v>
      </c>
      <c r="G1349">
        <f t="shared" si="22"/>
        <v>6.0448877805486287E-2</v>
      </c>
    </row>
    <row r="1350" spans="1:7" x14ac:dyDescent="0.35">
      <c r="A1350" t="s">
        <v>29</v>
      </c>
      <c r="B1350" t="s">
        <v>6</v>
      </c>
      <c r="C1350" t="s">
        <v>34</v>
      </c>
      <c r="D1350" t="s">
        <v>11</v>
      </c>
      <c r="E1350">
        <v>1359</v>
      </c>
      <c r="F1350">
        <v>69100</v>
      </c>
      <c r="G1350">
        <f t="shared" si="22"/>
        <v>0.23600578871201161</v>
      </c>
    </row>
    <row r="1351" spans="1:7" x14ac:dyDescent="0.35">
      <c r="A1351" t="s">
        <v>29</v>
      </c>
      <c r="B1351" t="s">
        <v>6</v>
      </c>
      <c r="C1351" t="s">
        <v>34</v>
      </c>
      <c r="D1351" t="s">
        <v>39</v>
      </c>
      <c r="E1351">
        <f>SUM(E1346:E1350)</f>
        <v>3456</v>
      </c>
      <c r="F1351">
        <f>SUM(F1346:F1350)</f>
        <v>4810900</v>
      </c>
      <c r="G1351">
        <f t="shared" si="22"/>
        <v>8.6204244528050884E-3</v>
      </c>
    </row>
    <row r="1352" spans="1:7" x14ac:dyDescent="0.35">
      <c r="A1352" t="s">
        <v>29</v>
      </c>
      <c r="B1352" t="s">
        <v>6</v>
      </c>
      <c r="C1352" t="s">
        <v>35</v>
      </c>
      <c r="D1352" t="s">
        <v>7</v>
      </c>
      <c r="E1352">
        <v>13</v>
      </c>
      <c r="F1352">
        <v>516400</v>
      </c>
      <c r="G1352">
        <f t="shared" si="22"/>
        <v>3.0209140201394269E-4</v>
      </c>
    </row>
    <row r="1353" spans="1:7" x14ac:dyDescent="0.35">
      <c r="A1353" t="s">
        <v>29</v>
      </c>
      <c r="B1353" t="s">
        <v>6</v>
      </c>
      <c r="C1353" t="s">
        <v>35</v>
      </c>
      <c r="D1353" t="s">
        <v>8</v>
      </c>
      <c r="E1353">
        <v>326</v>
      </c>
      <c r="F1353">
        <v>1559600</v>
      </c>
      <c r="G1353">
        <f t="shared" si="22"/>
        <v>2.5083354706334957E-3</v>
      </c>
    </row>
    <row r="1354" spans="1:7" x14ac:dyDescent="0.35">
      <c r="A1354" t="s">
        <v>29</v>
      </c>
      <c r="B1354" t="s">
        <v>6</v>
      </c>
      <c r="C1354" t="s">
        <v>35</v>
      </c>
      <c r="D1354" t="s">
        <v>9</v>
      </c>
      <c r="E1354">
        <v>334</v>
      </c>
      <c r="F1354">
        <v>188800</v>
      </c>
      <c r="G1354">
        <f t="shared" si="22"/>
        <v>2.1228813559322036E-2</v>
      </c>
    </row>
    <row r="1355" spans="1:7" x14ac:dyDescent="0.35">
      <c r="A1355" t="s">
        <v>29</v>
      </c>
      <c r="B1355" t="s">
        <v>6</v>
      </c>
      <c r="C1355" t="s">
        <v>35</v>
      </c>
      <c r="D1355" t="s">
        <v>10</v>
      </c>
      <c r="E1355">
        <v>510</v>
      </c>
      <c r="F1355">
        <v>91699.999999999985</v>
      </c>
      <c r="G1355">
        <f t="shared" si="22"/>
        <v>6.6739367502726299E-2</v>
      </c>
    </row>
    <row r="1356" spans="1:7" x14ac:dyDescent="0.35">
      <c r="A1356" t="s">
        <v>29</v>
      </c>
      <c r="B1356" t="s">
        <v>6</v>
      </c>
      <c r="C1356" t="s">
        <v>35</v>
      </c>
      <c r="D1356" t="s">
        <v>11</v>
      </c>
      <c r="E1356">
        <v>474</v>
      </c>
      <c r="F1356">
        <v>24200</v>
      </c>
      <c r="G1356">
        <f t="shared" si="22"/>
        <v>0.23504132231404956</v>
      </c>
    </row>
    <row r="1357" spans="1:7" x14ac:dyDescent="0.35">
      <c r="A1357" t="s">
        <v>29</v>
      </c>
      <c r="B1357" t="s">
        <v>6</v>
      </c>
      <c r="C1357" t="s">
        <v>36</v>
      </c>
      <c r="D1357" t="s">
        <v>7</v>
      </c>
      <c r="E1357">
        <v>8</v>
      </c>
      <c r="F1357">
        <v>493900</v>
      </c>
      <c r="G1357">
        <f t="shared" si="22"/>
        <v>1.9437133022879124E-4</v>
      </c>
    </row>
    <row r="1358" spans="1:7" x14ac:dyDescent="0.35">
      <c r="A1358" t="s">
        <v>29</v>
      </c>
      <c r="B1358" t="s">
        <v>6</v>
      </c>
      <c r="C1358" t="s">
        <v>36</v>
      </c>
      <c r="D1358" t="s">
        <v>8</v>
      </c>
      <c r="E1358">
        <v>189</v>
      </c>
      <c r="F1358">
        <v>1588500</v>
      </c>
      <c r="G1358">
        <f t="shared" si="22"/>
        <v>1.4277620396600567E-3</v>
      </c>
    </row>
    <row r="1359" spans="1:7" x14ac:dyDescent="0.35">
      <c r="A1359" t="s">
        <v>29</v>
      </c>
      <c r="B1359" t="s">
        <v>6</v>
      </c>
      <c r="C1359" t="s">
        <v>36</v>
      </c>
      <c r="D1359" t="s">
        <v>9</v>
      </c>
      <c r="E1359">
        <v>217</v>
      </c>
      <c r="F1359">
        <v>193800</v>
      </c>
      <c r="G1359">
        <f t="shared" si="22"/>
        <v>1.3436532507739938E-2</v>
      </c>
    </row>
    <row r="1360" spans="1:7" x14ac:dyDescent="0.35">
      <c r="A1360" t="s">
        <v>29</v>
      </c>
      <c r="B1360" t="s">
        <v>6</v>
      </c>
      <c r="C1360" t="s">
        <v>36</v>
      </c>
      <c r="D1360" t="s">
        <v>10</v>
      </c>
      <c r="E1360">
        <v>500</v>
      </c>
      <c r="F1360">
        <v>108800</v>
      </c>
      <c r="G1360">
        <f t="shared" si="22"/>
        <v>5.514705882352941E-2</v>
      </c>
    </row>
    <row r="1361" spans="1:7" x14ac:dyDescent="0.35">
      <c r="A1361" t="s">
        <v>29</v>
      </c>
      <c r="B1361" t="s">
        <v>6</v>
      </c>
      <c r="C1361" t="s">
        <v>36</v>
      </c>
      <c r="D1361" t="s">
        <v>11</v>
      </c>
      <c r="E1361">
        <v>885</v>
      </c>
      <c r="F1361">
        <v>45000</v>
      </c>
      <c r="G1361">
        <f t="shared" si="22"/>
        <v>0.23599999999999999</v>
      </c>
    </row>
    <row r="1362" spans="1:7" x14ac:dyDescent="0.35">
      <c r="A1362" t="s">
        <v>29</v>
      </c>
      <c r="B1362" t="s">
        <v>12</v>
      </c>
      <c r="C1362" t="s">
        <v>34</v>
      </c>
      <c r="D1362" t="s">
        <v>7</v>
      </c>
      <c r="E1362">
        <v>28</v>
      </c>
      <c r="F1362">
        <v>1010400.0000000001</v>
      </c>
      <c r="G1362">
        <f t="shared" si="22"/>
        <v>3.3254156769596196E-4</v>
      </c>
    </row>
    <row r="1363" spans="1:7" x14ac:dyDescent="0.35">
      <c r="A1363" t="s">
        <v>29</v>
      </c>
      <c r="B1363" t="s">
        <v>12</v>
      </c>
      <c r="C1363" t="s">
        <v>34</v>
      </c>
      <c r="D1363" t="s">
        <v>8</v>
      </c>
      <c r="E1363">
        <v>460</v>
      </c>
      <c r="F1363">
        <v>3148100</v>
      </c>
      <c r="G1363">
        <f t="shared" si="22"/>
        <v>1.7534385820018425E-3</v>
      </c>
    </row>
    <row r="1364" spans="1:7" x14ac:dyDescent="0.35">
      <c r="A1364" t="s">
        <v>29</v>
      </c>
      <c r="B1364" t="s">
        <v>12</v>
      </c>
      <c r="C1364" t="s">
        <v>34</v>
      </c>
      <c r="D1364" t="s">
        <v>9</v>
      </c>
      <c r="E1364">
        <v>437</v>
      </c>
      <c r="F1364">
        <v>382799.99999999994</v>
      </c>
      <c r="G1364">
        <f t="shared" si="22"/>
        <v>1.3699059561128529E-2</v>
      </c>
    </row>
    <row r="1365" spans="1:7" x14ac:dyDescent="0.35">
      <c r="A1365" t="s">
        <v>29</v>
      </c>
      <c r="B1365" t="s">
        <v>12</v>
      </c>
      <c r="C1365" t="s">
        <v>34</v>
      </c>
      <c r="D1365" t="s">
        <v>10</v>
      </c>
      <c r="E1365">
        <v>732</v>
      </c>
      <c r="F1365">
        <v>200500</v>
      </c>
      <c r="G1365">
        <f t="shared" si="22"/>
        <v>4.3810473815461347E-2</v>
      </c>
    </row>
    <row r="1366" spans="1:7" x14ac:dyDescent="0.35">
      <c r="A1366" t="s">
        <v>29</v>
      </c>
      <c r="B1366" t="s">
        <v>12</v>
      </c>
      <c r="C1366" t="s">
        <v>34</v>
      </c>
      <c r="D1366" t="s">
        <v>11</v>
      </c>
      <c r="E1366">
        <v>898</v>
      </c>
      <c r="F1366">
        <v>69100</v>
      </c>
      <c r="G1366">
        <f t="shared" si="22"/>
        <v>0.15594790159189581</v>
      </c>
    </row>
    <row r="1367" spans="1:7" x14ac:dyDescent="0.35">
      <c r="A1367" t="s">
        <v>29</v>
      </c>
      <c r="B1367" t="s">
        <v>12</v>
      </c>
      <c r="C1367" t="s">
        <v>34</v>
      </c>
      <c r="D1367" t="s">
        <v>39</v>
      </c>
      <c r="E1367">
        <f>SUM(E1362:E1366)</f>
        <v>2555</v>
      </c>
      <c r="F1367">
        <f>SUM(F1362:F1366)</f>
        <v>4810900</v>
      </c>
      <c r="G1367">
        <f t="shared" si="22"/>
        <v>6.3730279157745949E-3</v>
      </c>
    </row>
    <row r="1368" spans="1:7" x14ac:dyDescent="0.35">
      <c r="A1368" t="s">
        <v>29</v>
      </c>
      <c r="B1368" t="s">
        <v>12</v>
      </c>
      <c r="C1368" t="s">
        <v>35</v>
      </c>
      <c r="D1368" t="s">
        <v>7</v>
      </c>
      <c r="E1368">
        <v>11</v>
      </c>
      <c r="F1368">
        <v>516400</v>
      </c>
      <c r="G1368">
        <f t="shared" si="22"/>
        <v>2.5561580170410534E-4</v>
      </c>
    </row>
    <row r="1369" spans="1:7" x14ac:dyDescent="0.35">
      <c r="A1369" t="s">
        <v>29</v>
      </c>
      <c r="B1369" t="s">
        <v>12</v>
      </c>
      <c r="C1369" t="s">
        <v>35</v>
      </c>
      <c r="D1369" t="s">
        <v>8</v>
      </c>
      <c r="E1369">
        <v>289</v>
      </c>
      <c r="F1369">
        <v>1559600</v>
      </c>
      <c r="G1369">
        <f t="shared" ref="G1369:G1436" si="23">(E1369/F1369)*12</f>
        <v>2.223647088997179E-3</v>
      </c>
    </row>
    <row r="1370" spans="1:7" x14ac:dyDescent="0.35">
      <c r="A1370" t="s">
        <v>29</v>
      </c>
      <c r="B1370" t="s">
        <v>12</v>
      </c>
      <c r="C1370" t="s">
        <v>35</v>
      </c>
      <c r="D1370" t="s">
        <v>9</v>
      </c>
      <c r="E1370">
        <v>276</v>
      </c>
      <c r="F1370">
        <v>188800</v>
      </c>
      <c r="G1370">
        <f t="shared" si="23"/>
        <v>1.7542372881355933E-2</v>
      </c>
    </row>
    <row r="1371" spans="1:7" x14ac:dyDescent="0.35">
      <c r="A1371" t="s">
        <v>29</v>
      </c>
      <c r="B1371" t="s">
        <v>12</v>
      </c>
      <c r="C1371" t="s">
        <v>35</v>
      </c>
      <c r="D1371" t="s">
        <v>10</v>
      </c>
      <c r="E1371">
        <v>415</v>
      </c>
      <c r="F1371">
        <v>91699.999999999985</v>
      </c>
      <c r="G1371">
        <f t="shared" si="23"/>
        <v>5.4307524536532183E-2</v>
      </c>
    </row>
    <row r="1372" spans="1:7" x14ac:dyDescent="0.35">
      <c r="A1372" t="s">
        <v>29</v>
      </c>
      <c r="B1372" t="s">
        <v>12</v>
      </c>
      <c r="C1372" t="s">
        <v>35</v>
      </c>
      <c r="D1372" t="s">
        <v>11</v>
      </c>
      <c r="E1372">
        <v>337</v>
      </c>
      <c r="F1372">
        <v>24200</v>
      </c>
      <c r="G1372">
        <f t="shared" si="23"/>
        <v>0.16710743801652891</v>
      </c>
    </row>
    <row r="1373" spans="1:7" x14ac:dyDescent="0.35">
      <c r="A1373" t="s">
        <v>29</v>
      </c>
      <c r="B1373" t="s">
        <v>12</v>
      </c>
      <c r="C1373" t="s">
        <v>36</v>
      </c>
      <c r="D1373" t="s">
        <v>7</v>
      </c>
      <c r="E1373">
        <v>17</v>
      </c>
      <c r="F1373">
        <v>493900</v>
      </c>
      <c r="G1373">
        <f t="shared" si="23"/>
        <v>4.130390767361814E-4</v>
      </c>
    </row>
    <row r="1374" spans="1:7" x14ac:dyDescent="0.35">
      <c r="A1374" t="s">
        <v>29</v>
      </c>
      <c r="B1374" t="s">
        <v>12</v>
      </c>
      <c r="C1374" t="s">
        <v>36</v>
      </c>
      <c r="D1374" t="s">
        <v>8</v>
      </c>
      <c r="E1374">
        <v>171</v>
      </c>
      <c r="F1374">
        <v>1588500</v>
      </c>
      <c r="G1374">
        <f t="shared" si="23"/>
        <v>1.2917847025495752E-3</v>
      </c>
    </row>
    <row r="1375" spans="1:7" x14ac:dyDescent="0.35">
      <c r="A1375" t="s">
        <v>29</v>
      </c>
      <c r="B1375" t="s">
        <v>12</v>
      </c>
      <c r="C1375" t="s">
        <v>36</v>
      </c>
      <c r="D1375" t="s">
        <v>9</v>
      </c>
      <c r="E1375">
        <v>161</v>
      </c>
      <c r="F1375">
        <v>193800</v>
      </c>
      <c r="G1375">
        <f t="shared" si="23"/>
        <v>9.9690402476780189E-3</v>
      </c>
    </row>
    <row r="1376" spans="1:7" x14ac:dyDescent="0.35">
      <c r="A1376" t="s">
        <v>29</v>
      </c>
      <c r="B1376" t="s">
        <v>12</v>
      </c>
      <c r="C1376" t="s">
        <v>36</v>
      </c>
      <c r="D1376" t="s">
        <v>10</v>
      </c>
      <c r="E1376">
        <v>317</v>
      </c>
      <c r="F1376">
        <v>108800</v>
      </c>
      <c r="G1376">
        <f t="shared" si="23"/>
        <v>3.4963235294117642E-2</v>
      </c>
    </row>
    <row r="1377" spans="1:7" x14ac:dyDescent="0.35">
      <c r="A1377" t="s">
        <v>29</v>
      </c>
      <c r="B1377" t="s">
        <v>12</v>
      </c>
      <c r="C1377" t="s">
        <v>36</v>
      </c>
      <c r="D1377" t="s">
        <v>11</v>
      </c>
      <c r="E1377">
        <v>561</v>
      </c>
      <c r="F1377">
        <v>45000</v>
      </c>
      <c r="G1377">
        <f t="shared" si="23"/>
        <v>0.14959999999999998</v>
      </c>
    </row>
    <row r="1378" spans="1:7" x14ac:dyDescent="0.35">
      <c r="A1378" t="s">
        <v>29</v>
      </c>
      <c r="B1378" t="s">
        <v>13</v>
      </c>
      <c r="C1378" t="s">
        <v>34</v>
      </c>
      <c r="D1378" t="s">
        <v>7</v>
      </c>
      <c r="E1378">
        <v>26</v>
      </c>
      <c r="F1378">
        <v>1010400.0000000001</v>
      </c>
      <c r="G1378">
        <f t="shared" si="23"/>
        <v>3.0878859857482181E-4</v>
      </c>
    </row>
    <row r="1379" spans="1:7" x14ac:dyDescent="0.35">
      <c r="A1379" t="s">
        <v>29</v>
      </c>
      <c r="B1379" t="s">
        <v>13</v>
      </c>
      <c r="C1379" t="s">
        <v>34</v>
      </c>
      <c r="D1379" t="s">
        <v>8</v>
      </c>
      <c r="E1379">
        <v>495</v>
      </c>
      <c r="F1379">
        <v>3148100</v>
      </c>
      <c r="G1379">
        <f t="shared" si="23"/>
        <v>1.8868523871541565E-3</v>
      </c>
    </row>
    <row r="1380" spans="1:7" x14ac:dyDescent="0.35">
      <c r="A1380" t="s">
        <v>29</v>
      </c>
      <c r="B1380" t="s">
        <v>13</v>
      </c>
      <c r="C1380" t="s">
        <v>34</v>
      </c>
      <c r="D1380" t="s">
        <v>9</v>
      </c>
      <c r="E1380">
        <v>465</v>
      </c>
      <c r="F1380">
        <v>382799.99999999994</v>
      </c>
      <c r="G1380">
        <f t="shared" si="23"/>
        <v>1.4576802507836993E-2</v>
      </c>
    </row>
    <row r="1381" spans="1:7" x14ac:dyDescent="0.35">
      <c r="A1381" t="s">
        <v>29</v>
      </c>
      <c r="B1381" t="s">
        <v>13</v>
      </c>
      <c r="C1381" t="s">
        <v>34</v>
      </c>
      <c r="D1381" t="s">
        <v>10</v>
      </c>
      <c r="E1381">
        <v>774</v>
      </c>
      <c r="F1381">
        <v>200500</v>
      </c>
      <c r="G1381">
        <f t="shared" si="23"/>
        <v>4.6324189526184535E-2</v>
      </c>
    </row>
    <row r="1382" spans="1:7" x14ac:dyDescent="0.35">
      <c r="A1382" t="s">
        <v>29</v>
      </c>
      <c r="B1382" t="s">
        <v>13</v>
      </c>
      <c r="C1382" t="s">
        <v>34</v>
      </c>
      <c r="D1382" t="s">
        <v>11</v>
      </c>
      <c r="E1382">
        <v>887</v>
      </c>
      <c r="F1382">
        <v>69100</v>
      </c>
      <c r="G1382">
        <f t="shared" si="23"/>
        <v>0.15403762662807524</v>
      </c>
    </row>
    <row r="1383" spans="1:7" x14ac:dyDescent="0.35">
      <c r="A1383" t="s">
        <v>29</v>
      </c>
      <c r="B1383" t="s">
        <v>13</v>
      </c>
      <c r="C1383" t="s">
        <v>34</v>
      </c>
      <c r="D1383" t="s">
        <v>39</v>
      </c>
      <c r="E1383">
        <f>SUM(E1378:E1382)</f>
        <v>2647</v>
      </c>
      <c r="F1383">
        <f>SUM(F1378:F1382)</f>
        <v>4810900</v>
      </c>
      <c r="G1383">
        <f t="shared" si="23"/>
        <v>6.602506807458065E-3</v>
      </c>
    </row>
    <row r="1384" spans="1:7" x14ac:dyDescent="0.35">
      <c r="A1384" t="s">
        <v>29</v>
      </c>
      <c r="B1384" t="s">
        <v>13</v>
      </c>
      <c r="C1384" t="s">
        <v>35</v>
      </c>
      <c r="D1384" t="s">
        <v>7</v>
      </c>
      <c r="E1384">
        <v>14</v>
      </c>
      <c r="F1384">
        <v>516400</v>
      </c>
      <c r="G1384">
        <f t="shared" si="23"/>
        <v>3.2532920216886137E-4</v>
      </c>
    </row>
    <row r="1385" spans="1:7" x14ac:dyDescent="0.35">
      <c r="A1385" t="s">
        <v>29</v>
      </c>
      <c r="B1385" t="s">
        <v>13</v>
      </c>
      <c r="C1385" t="s">
        <v>35</v>
      </c>
      <c r="D1385" t="s">
        <v>8</v>
      </c>
      <c r="E1385">
        <v>318</v>
      </c>
      <c r="F1385">
        <v>1559600</v>
      </c>
      <c r="G1385">
        <f t="shared" si="23"/>
        <v>2.4467812259553732E-3</v>
      </c>
    </row>
    <row r="1386" spans="1:7" x14ac:dyDescent="0.35">
      <c r="A1386" t="s">
        <v>29</v>
      </c>
      <c r="B1386" t="s">
        <v>13</v>
      </c>
      <c r="C1386" t="s">
        <v>35</v>
      </c>
      <c r="D1386" t="s">
        <v>9</v>
      </c>
      <c r="E1386">
        <v>266</v>
      </c>
      <c r="F1386">
        <v>188800</v>
      </c>
      <c r="G1386">
        <f t="shared" si="23"/>
        <v>1.6906779661016946E-2</v>
      </c>
    </row>
    <row r="1387" spans="1:7" x14ac:dyDescent="0.35">
      <c r="A1387" t="s">
        <v>29</v>
      </c>
      <c r="B1387" t="s">
        <v>13</v>
      </c>
      <c r="C1387" t="s">
        <v>35</v>
      </c>
      <c r="D1387" t="s">
        <v>10</v>
      </c>
      <c r="E1387">
        <v>427</v>
      </c>
      <c r="F1387">
        <v>91699.999999999985</v>
      </c>
      <c r="G1387">
        <f t="shared" si="23"/>
        <v>5.587786259541986E-2</v>
      </c>
    </row>
    <row r="1388" spans="1:7" x14ac:dyDescent="0.35">
      <c r="A1388" t="s">
        <v>29</v>
      </c>
      <c r="B1388" t="s">
        <v>13</v>
      </c>
      <c r="C1388" t="s">
        <v>35</v>
      </c>
      <c r="D1388" t="s">
        <v>11</v>
      </c>
      <c r="E1388">
        <v>342</v>
      </c>
      <c r="F1388">
        <v>24200</v>
      </c>
      <c r="G1388">
        <f t="shared" si="23"/>
        <v>0.16958677685950413</v>
      </c>
    </row>
    <row r="1389" spans="1:7" x14ac:dyDescent="0.35">
      <c r="A1389" t="s">
        <v>29</v>
      </c>
      <c r="B1389" t="s">
        <v>13</v>
      </c>
      <c r="C1389" t="s">
        <v>36</v>
      </c>
      <c r="D1389" t="s">
        <v>7</v>
      </c>
      <c r="E1389">
        <v>12</v>
      </c>
      <c r="F1389">
        <v>493900</v>
      </c>
      <c r="G1389">
        <f t="shared" si="23"/>
        <v>2.9155699534318688E-4</v>
      </c>
    </row>
    <row r="1390" spans="1:7" x14ac:dyDescent="0.35">
      <c r="A1390" t="s">
        <v>29</v>
      </c>
      <c r="B1390" t="s">
        <v>13</v>
      </c>
      <c r="C1390" t="s">
        <v>36</v>
      </c>
      <c r="D1390" t="s">
        <v>8</v>
      </c>
      <c r="E1390">
        <v>177</v>
      </c>
      <c r="F1390">
        <v>1588500</v>
      </c>
      <c r="G1390">
        <f t="shared" si="23"/>
        <v>1.3371104815864023E-3</v>
      </c>
    </row>
    <row r="1391" spans="1:7" x14ac:dyDescent="0.35">
      <c r="A1391" t="s">
        <v>29</v>
      </c>
      <c r="B1391" t="s">
        <v>13</v>
      </c>
      <c r="C1391" t="s">
        <v>36</v>
      </c>
      <c r="D1391" t="s">
        <v>9</v>
      </c>
      <c r="E1391">
        <v>199</v>
      </c>
      <c r="F1391">
        <v>193800</v>
      </c>
      <c r="G1391">
        <f t="shared" si="23"/>
        <v>1.2321981424148608E-2</v>
      </c>
    </row>
    <row r="1392" spans="1:7" x14ac:dyDescent="0.35">
      <c r="A1392" t="s">
        <v>29</v>
      </c>
      <c r="B1392" t="s">
        <v>13</v>
      </c>
      <c r="C1392" t="s">
        <v>36</v>
      </c>
      <c r="D1392" t="s">
        <v>10</v>
      </c>
      <c r="E1392">
        <v>347</v>
      </c>
      <c r="F1392">
        <v>108800</v>
      </c>
      <c r="G1392">
        <f t="shared" si="23"/>
        <v>3.8272058823529416E-2</v>
      </c>
    </row>
    <row r="1393" spans="1:7" x14ac:dyDescent="0.35">
      <c r="A1393" t="s">
        <v>29</v>
      </c>
      <c r="B1393" t="s">
        <v>13</v>
      </c>
      <c r="C1393" t="s">
        <v>36</v>
      </c>
      <c r="D1393" t="s">
        <v>11</v>
      </c>
      <c r="E1393">
        <v>545</v>
      </c>
      <c r="F1393">
        <v>45000</v>
      </c>
      <c r="G1393">
        <f t="shared" si="23"/>
        <v>0.14533333333333331</v>
      </c>
    </row>
    <row r="1394" spans="1:7" x14ac:dyDescent="0.35">
      <c r="A1394" t="s">
        <v>29</v>
      </c>
      <c r="B1394" t="s">
        <v>14</v>
      </c>
      <c r="C1394" t="s">
        <v>34</v>
      </c>
      <c r="D1394" t="s">
        <v>7</v>
      </c>
      <c r="E1394">
        <v>16</v>
      </c>
      <c r="F1394">
        <v>1010400.0000000001</v>
      </c>
      <c r="G1394">
        <f t="shared" si="23"/>
        <v>1.900237529691211E-4</v>
      </c>
    </row>
    <row r="1395" spans="1:7" x14ac:dyDescent="0.35">
      <c r="A1395" t="s">
        <v>29</v>
      </c>
      <c r="B1395" t="s">
        <v>14</v>
      </c>
      <c r="C1395" t="s">
        <v>34</v>
      </c>
      <c r="D1395" t="s">
        <v>8</v>
      </c>
      <c r="E1395">
        <v>440</v>
      </c>
      <c r="F1395">
        <v>3148100</v>
      </c>
      <c r="G1395">
        <f t="shared" si="23"/>
        <v>1.677202121914806E-3</v>
      </c>
    </row>
    <row r="1396" spans="1:7" x14ac:dyDescent="0.35">
      <c r="A1396" t="s">
        <v>29</v>
      </c>
      <c r="B1396" t="s">
        <v>14</v>
      </c>
      <c r="C1396" t="s">
        <v>34</v>
      </c>
      <c r="D1396" t="s">
        <v>9</v>
      </c>
      <c r="E1396">
        <v>442</v>
      </c>
      <c r="F1396">
        <v>382799.99999999994</v>
      </c>
      <c r="G1396">
        <f t="shared" si="23"/>
        <v>1.3855799373040753E-2</v>
      </c>
    </row>
    <row r="1397" spans="1:7" x14ac:dyDescent="0.35">
      <c r="A1397" t="s">
        <v>29</v>
      </c>
      <c r="B1397" t="s">
        <v>14</v>
      </c>
      <c r="C1397" t="s">
        <v>34</v>
      </c>
      <c r="D1397" t="s">
        <v>10</v>
      </c>
      <c r="E1397">
        <v>744</v>
      </c>
      <c r="F1397">
        <v>200500</v>
      </c>
      <c r="G1397">
        <f t="shared" si="23"/>
        <v>4.45286783042394E-2</v>
      </c>
    </row>
    <row r="1398" spans="1:7" x14ac:dyDescent="0.35">
      <c r="A1398" t="s">
        <v>29</v>
      </c>
      <c r="B1398" t="s">
        <v>14</v>
      </c>
      <c r="C1398" t="s">
        <v>34</v>
      </c>
      <c r="D1398" t="s">
        <v>11</v>
      </c>
      <c r="E1398">
        <v>811</v>
      </c>
      <c r="F1398">
        <v>69100</v>
      </c>
      <c r="G1398">
        <f t="shared" si="23"/>
        <v>0.14083936324167873</v>
      </c>
    </row>
    <row r="1399" spans="1:7" x14ac:dyDescent="0.35">
      <c r="A1399" t="s">
        <v>29</v>
      </c>
      <c r="B1399" t="s">
        <v>14</v>
      </c>
      <c r="C1399" t="s">
        <v>34</v>
      </c>
      <c r="D1399" t="s">
        <v>39</v>
      </c>
      <c r="E1399">
        <f>SUM(E1394:E1398)</f>
        <v>2453</v>
      </c>
      <c r="F1399">
        <f>SUM(F1394:F1398)</f>
        <v>4810900</v>
      </c>
      <c r="G1399">
        <f t="shared" si="23"/>
        <v>6.1186056662994454E-3</v>
      </c>
    </row>
    <row r="1400" spans="1:7" x14ac:dyDescent="0.35">
      <c r="A1400" t="s">
        <v>29</v>
      </c>
      <c r="B1400" t="s">
        <v>14</v>
      </c>
      <c r="C1400" t="s">
        <v>35</v>
      </c>
      <c r="D1400" t="s">
        <v>7</v>
      </c>
      <c r="E1400">
        <v>8</v>
      </c>
      <c r="F1400">
        <v>516400</v>
      </c>
      <c r="G1400">
        <f t="shared" si="23"/>
        <v>1.8590240123934936E-4</v>
      </c>
    </row>
    <row r="1401" spans="1:7" x14ac:dyDescent="0.35">
      <c r="A1401" t="s">
        <v>29</v>
      </c>
      <c r="B1401" t="s">
        <v>14</v>
      </c>
      <c r="C1401" t="s">
        <v>35</v>
      </c>
      <c r="D1401" t="s">
        <v>8</v>
      </c>
      <c r="E1401">
        <v>265</v>
      </c>
      <c r="F1401">
        <v>1559600</v>
      </c>
      <c r="G1401">
        <f t="shared" si="23"/>
        <v>2.0389843549628111E-3</v>
      </c>
    </row>
    <row r="1402" spans="1:7" x14ac:dyDescent="0.35">
      <c r="A1402" t="s">
        <v>29</v>
      </c>
      <c r="B1402" t="s">
        <v>14</v>
      </c>
      <c r="C1402" t="s">
        <v>35</v>
      </c>
      <c r="D1402" t="s">
        <v>9</v>
      </c>
      <c r="E1402">
        <v>267</v>
      </c>
      <c r="F1402">
        <v>188800</v>
      </c>
      <c r="G1402">
        <f t="shared" si="23"/>
        <v>1.6970338983050847E-2</v>
      </c>
    </row>
    <row r="1403" spans="1:7" x14ac:dyDescent="0.35">
      <c r="A1403" t="s">
        <v>29</v>
      </c>
      <c r="B1403" t="s">
        <v>14</v>
      </c>
      <c r="C1403" t="s">
        <v>35</v>
      </c>
      <c r="D1403" t="s">
        <v>10</v>
      </c>
      <c r="E1403">
        <v>433</v>
      </c>
      <c r="F1403">
        <v>91699.999999999985</v>
      </c>
      <c r="G1403">
        <f t="shared" si="23"/>
        <v>5.6663031624863698E-2</v>
      </c>
    </row>
    <row r="1404" spans="1:7" x14ac:dyDescent="0.35">
      <c r="A1404" t="s">
        <v>29</v>
      </c>
      <c r="B1404" t="s">
        <v>14</v>
      </c>
      <c r="C1404" t="s">
        <v>35</v>
      </c>
      <c r="D1404" t="s">
        <v>11</v>
      </c>
      <c r="E1404">
        <v>315</v>
      </c>
      <c r="F1404">
        <v>24200</v>
      </c>
      <c r="G1404">
        <f t="shared" si="23"/>
        <v>0.15619834710743802</v>
      </c>
    </row>
    <row r="1405" spans="1:7" x14ac:dyDescent="0.35">
      <c r="A1405" t="s">
        <v>29</v>
      </c>
      <c r="B1405" t="s">
        <v>14</v>
      </c>
      <c r="C1405" t="s">
        <v>36</v>
      </c>
      <c r="D1405" t="s">
        <v>7</v>
      </c>
      <c r="E1405">
        <v>8</v>
      </c>
      <c r="F1405">
        <v>493900</v>
      </c>
      <c r="G1405">
        <f t="shared" si="23"/>
        <v>1.9437133022879124E-4</v>
      </c>
    </row>
    <row r="1406" spans="1:7" x14ac:dyDescent="0.35">
      <c r="A1406" t="s">
        <v>29</v>
      </c>
      <c r="B1406" t="s">
        <v>14</v>
      </c>
      <c r="C1406" t="s">
        <v>36</v>
      </c>
      <c r="D1406" t="s">
        <v>8</v>
      </c>
      <c r="E1406">
        <v>175</v>
      </c>
      <c r="F1406">
        <v>1588500</v>
      </c>
      <c r="G1406">
        <f t="shared" si="23"/>
        <v>1.3220018885741266E-3</v>
      </c>
    </row>
    <row r="1407" spans="1:7" x14ac:dyDescent="0.35">
      <c r="A1407" t="s">
        <v>29</v>
      </c>
      <c r="B1407" t="s">
        <v>14</v>
      </c>
      <c r="C1407" t="s">
        <v>36</v>
      </c>
      <c r="D1407" t="s">
        <v>9</v>
      </c>
      <c r="E1407">
        <v>175</v>
      </c>
      <c r="F1407">
        <v>193800</v>
      </c>
      <c r="G1407">
        <f t="shared" si="23"/>
        <v>1.0835913312693499E-2</v>
      </c>
    </row>
    <row r="1408" spans="1:7" x14ac:dyDescent="0.35">
      <c r="A1408" t="s">
        <v>29</v>
      </c>
      <c r="B1408" t="s">
        <v>14</v>
      </c>
      <c r="C1408" t="s">
        <v>36</v>
      </c>
      <c r="D1408" t="s">
        <v>10</v>
      </c>
      <c r="E1408">
        <v>311</v>
      </c>
      <c r="F1408">
        <v>108800</v>
      </c>
      <c r="G1408">
        <f t="shared" si="23"/>
        <v>3.4301470588235294E-2</v>
      </c>
    </row>
    <row r="1409" spans="1:7" x14ac:dyDescent="0.35">
      <c r="A1409" t="s">
        <v>29</v>
      </c>
      <c r="B1409" t="s">
        <v>14</v>
      </c>
      <c r="C1409" t="s">
        <v>36</v>
      </c>
      <c r="D1409" t="s">
        <v>11</v>
      </c>
      <c r="E1409">
        <v>496</v>
      </c>
      <c r="F1409">
        <v>45000</v>
      </c>
      <c r="G1409">
        <f t="shared" si="23"/>
        <v>0.13226666666666664</v>
      </c>
    </row>
    <row r="1410" spans="1:7" x14ac:dyDescent="0.35">
      <c r="A1410" t="s">
        <v>29</v>
      </c>
      <c r="B1410" t="s">
        <v>15</v>
      </c>
      <c r="C1410" t="s">
        <v>34</v>
      </c>
      <c r="D1410" t="s">
        <v>7</v>
      </c>
      <c r="E1410">
        <v>21</v>
      </c>
      <c r="F1410">
        <v>1010400.0000000001</v>
      </c>
      <c r="G1410">
        <f t="shared" si="23"/>
        <v>2.494061757719715E-4</v>
      </c>
    </row>
    <row r="1411" spans="1:7" x14ac:dyDescent="0.35">
      <c r="A1411" t="s">
        <v>29</v>
      </c>
      <c r="B1411" t="s">
        <v>15</v>
      </c>
      <c r="C1411" t="s">
        <v>34</v>
      </c>
      <c r="D1411" t="s">
        <v>8</v>
      </c>
      <c r="E1411">
        <v>426</v>
      </c>
      <c r="F1411">
        <v>3148100</v>
      </c>
      <c r="G1411">
        <f t="shared" si="23"/>
        <v>1.6238365998538801E-3</v>
      </c>
    </row>
    <row r="1412" spans="1:7" x14ac:dyDescent="0.35">
      <c r="A1412" t="s">
        <v>29</v>
      </c>
      <c r="B1412" t="s">
        <v>15</v>
      </c>
      <c r="C1412" t="s">
        <v>34</v>
      </c>
      <c r="D1412" t="s">
        <v>9</v>
      </c>
      <c r="E1412">
        <v>434</v>
      </c>
      <c r="F1412">
        <v>382799.99999999994</v>
      </c>
      <c r="G1412">
        <f t="shared" si="23"/>
        <v>1.3605015673981194E-2</v>
      </c>
    </row>
    <row r="1413" spans="1:7" x14ac:dyDescent="0.35">
      <c r="A1413" t="s">
        <v>29</v>
      </c>
      <c r="B1413" t="s">
        <v>15</v>
      </c>
      <c r="C1413" t="s">
        <v>34</v>
      </c>
      <c r="D1413" t="s">
        <v>10</v>
      </c>
      <c r="E1413">
        <v>739</v>
      </c>
      <c r="F1413">
        <v>200500</v>
      </c>
      <c r="G1413">
        <f t="shared" si="23"/>
        <v>4.4229426433915212E-2</v>
      </c>
    </row>
    <row r="1414" spans="1:7" x14ac:dyDescent="0.35">
      <c r="A1414" t="s">
        <v>29</v>
      </c>
      <c r="B1414" t="s">
        <v>15</v>
      </c>
      <c r="C1414" t="s">
        <v>34</v>
      </c>
      <c r="D1414" t="s">
        <v>11</v>
      </c>
      <c r="E1414">
        <v>815</v>
      </c>
      <c r="F1414">
        <v>69100</v>
      </c>
      <c r="G1414">
        <f t="shared" si="23"/>
        <v>0.14153400868306801</v>
      </c>
    </row>
    <row r="1415" spans="1:7" x14ac:dyDescent="0.35">
      <c r="A1415" t="s">
        <v>29</v>
      </c>
      <c r="B1415" t="s">
        <v>15</v>
      </c>
      <c r="C1415" t="s">
        <v>34</v>
      </c>
      <c r="D1415" t="s">
        <v>39</v>
      </c>
      <c r="E1415">
        <f>SUM(E1410:E1414)</f>
        <v>2435</v>
      </c>
      <c r="F1415">
        <f>SUM(F1410:F1414)</f>
        <v>4810900</v>
      </c>
      <c r="G1415">
        <f t="shared" si="23"/>
        <v>6.073707622274418E-3</v>
      </c>
    </row>
    <row r="1416" spans="1:7" x14ac:dyDescent="0.35">
      <c r="A1416" t="s">
        <v>29</v>
      </c>
      <c r="B1416" t="s">
        <v>15</v>
      </c>
      <c r="C1416" t="s">
        <v>35</v>
      </c>
      <c r="D1416" t="s">
        <v>7</v>
      </c>
      <c r="E1416">
        <v>10</v>
      </c>
      <c r="F1416">
        <v>516400</v>
      </c>
      <c r="G1416">
        <f t="shared" si="23"/>
        <v>2.3237800154918666E-4</v>
      </c>
    </row>
    <row r="1417" spans="1:7" x14ac:dyDescent="0.35">
      <c r="A1417" t="s">
        <v>29</v>
      </c>
      <c r="B1417" t="s">
        <v>15</v>
      </c>
      <c r="C1417" t="s">
        <v>35</v>
      </c>
      <c r="D1417" t="s">
        <v>8</v>
      </c>
      <c r="E1417">
        <v>259</v>
      </c>
      <c r="F1417">
        <v>1559600</v>
      </c>
      <c r="G1417">
        <f t="shared" si="23"/>
        <v>1.992818671454219E-3</v>
      </c>
    </row>
    <row r="1418" spans="1:7" x14ac:dyDescent="0.35">
      <c r="A1418" t="s">
        <v>29</v>
      </c>
      <c r="B1418" t="s">
        <v>15</v>
      </c>
      <c r="C1418" t="s">
        <v>35</v>
      </c>
      <c r="D1418" t="s">
        <v>9</v>
      </c>
      <c r="E1418">
        <v>261</v>
      </c>
      <c r="F1418">
        <v>188800</v>
      </c>
      <c r="G1418">
        <f t="shared" si="23"/>
        <v>1.658898305084746E-2</v>
      </c>
    </row>
    <row r="1419" spans="1:7" x14ac:dyDescent="0.35">
      <c r="A1419" t="s">
        <v>29</v>
      </c>
      <c r="B1419" t="s">
        <v>15</v>
      </c>
      <c r="C1419" t="s">
        <v>35</v>
      </c>
      <c r="D1419" t="s">
        <v>10</v>
      </c>
      <c r="E1419">
        <v>405</v>
      </c>
      <c r="F1419">
        <v>91699.999999999985</v>
      </c>
      <c r="G1419">
        <f t="shared" si="23"/>
        <v>5.2998909487459119E-2</v>
      </c>
    </row>
    <row r="1420" spans="1:7" x14ac:dyDescent="0.35">
      <c r="A1420" t="s">
        <v>29</v>
      </c>
      <c r="B1420" t="s">
        <v>15</v>
      </c>
      <c r="C1420" t="s">
        <v>35</v>
      </c>
      <c r="D1420" t="s">
        <v>11</v>
      </c>
      <c r="E1420">
        <v>323</v>
      </c>
      <c r="F1420">
        <v>24200</v>
      </c>
      <c r="G1420">
        <f t="shared" si="23"/>
        <v>0.16016528925619836</v>
      </c>
    </row>
    <row r="1421" spans="1:7" x14ac:dyDescent="0.35">
      <c r="A1421" t="s">
        <v>29</v>
      </c>
      <c r="B1421" t="s">
        <v>15</v>
      </c>
      <c r="C1421" t="s">
        <v>36</v>
      </c>
      <c r="D1421" t="s">
        <v>7</v>
      </c>
      <c r="E1421">
        <v>11</v>
      </c>
      <c r="F1421">
        <v>493900</v>
      </c>
      <c r="G1421">
        <f t="shared" si="23"/>
        <v>2.6726057906458796E-4</v>
      </c>
    </row>
    <row r="1422" spans="1:7" x14ac:dyDescent="0.35">
      <c r="A1422" t="s">
        <v>29</v>
      </c>
      <c r="B1422" t="s">
        <v>15</v>
      </c>
      <c r="C1422" t="s">
        <v>36</v>
      </c>
      <c r="D1422" t="s">
        <v>8</v>
      </c>
      <c r="E1422">
        <v>167</v>
      </c>
      <c r="F1422">
        <v>1588500</v>
      </c>
      <c r="G1422">
        <f t="shared" si="23"/>
        <v>1.2615675165250236E-3</v>
      </c>
    </row>
    <row r="1423" spans="1:7" x14ac:dyDescent="0.35">
      <c r="A1423" t="s">
        <v>29</v>
      </c>
      <c r="B1423" t="s">
        <v>15</v>
      </c>
      <c r="C1423" t="s">
        <v>36</v>
      </c>
      <c r="D1423" t="s">
        <v>9</v>
      </c>
      <c r="E1423">
        <v>173</v>
      </c>
      <c r="F1423">
        <v>193800</v>
      </c>
      <c r="G1423">
        <f t="shared" si="23"/>
        <v>1.0712074303405572E-2</v>
      </c>
    </row>
    <row r="1424" spans="1:7" x14ac:dyDescent="0.35">
      <c r="A1424" t="s">
        <v>29</v>
      </c>
      <c r="B1424" t="s">
        <v>15</v>
      </c>
      <c r="C1424" t="s">
        <v>36</v>
      </c>
      <c r="D1424" t="s">
        <v>10</v>
      </c>
      <c r="E1424">
        <v>334</v>
      </c>
      <c r="F1424">
        <v>108800</v>
      </c>
      <c r="G1424">
        <f t="shared" si="23"/>
        <v>3.6838235294117644E-2</v>
      </c>
    </row>
    <row r="1425" spans="1:7" x14ac:dyDescent="0.35">
      <c r="A1425" t="s">
        <v>29</v>
      </c>
      <c r="B1425" t="s">
        <v>15</v>
      </c>
      <c r="C1425" t="s">
        <v>36</v>
      </c>
      <c r="D1425" t="s">
        <v>11</v>
      </c>
      <c r="E1425">
        <v>492</v>
      </c>
      <c r="F1425">
        <v>45000</v>
      </c>
      <c r="G1425">
        <f t="shared" si="23"/>
        <v>0.13119999999999998</v>
      </c>
    </row>
    <row r="1426" spans="1:7" x14ac:dyDescent="0.35">
      <c r="A1426" t="s">
        <v>29</v>
      </c>
      <c r="B1426" t="s">
        <v>16</v>
      </c>
      <c r="C1426" t="s">
        <v>34</v>
      </c>
      <c r="D1426" t="s">
        <v>7</v>
      </c>
      <c r="E1426">
        <v>27</v>
      </c>
      <c r="F1426">
        <v>1010400.0000000001</v>
      </c>
      <c r="G1426">
        <f t="shared" si="23"/>
        <v>3.2066508313539189E-4</v>
      </c>
    </row>
    <row r="1427" spans="1:7" x14ac:dyDescent="0.35">
      <c r="A1427" t="s">
        <v>29</v>
      </c>
      <c r="B1427" t="s">
        <v>16</v>
      </c>
      <c r="C1427" t="s">
        <v>34</v>
      </c>
      <c r="D1427" t="s">
        <v>8</v>
      </c>
      <c r="E1427">
        <v>431</v>
      </c>
      <c r="F1427">
        <v>3148100</v>
      </c>
      <c r="G1427">
        <f t="shared" si="23"/>
        <v>1.6428957148756393E-3</v>
      </c>
    </row>
    <row r="1428" spans="1:7" x14ac:dyDescent="0.35">
      <c r="A1428" t="s">
        <v>29</v>
      </c>
      <c r="B1428" t="s">
        <v>16</v>
      </c>
      <c r="C1428" t="s">
        <v>34</v>
      </c>
      <c r="D1428" t="s">
        <v>9</v>
      </c>
      <c r="E1428">
        <v>423</v>
      </c>
      <c r="F1428">
        <v>382799.99999999994</v>
      </c>
      <c r="G1428">
        <f t="shared" si="23"/>
        <v>1.3260188087774297E-2</v>
      </c>
    </row>
    <row r="1429" spans="1:7" x14ac:dyDescent="0.35">
      <c r="A1429" t="s">
        <v>29</v>
      </c>
      <c r="B1429" t="s">
        <v>16</v>
      </c>
      <c r="C1429" t="s">
        <v>34</v>
      </c>
      <c r="D1429" t="s">
        <v>10</v>
      </c>
      <c r="E1429">
        <v>659</v>
      </c>
      <c r="F1429">
        <v>200500</v>
      </c>
      <c r="G1429">
        <f t="shared" si="23"/>
        <v>3.9441396508728181E-2</v>
      </c>
    </row>
    <row r="1430" spans="1:7" x14ac:dyDescent="0.35">
      <c r="A1430" t="s">
        <v>29</v>
      </c>
      <c r="B1430" t="s">
        <v>16</v>
      </c>
      <c r="C1430" t="s">
        <v>34</v>
      </c>
      <c r="D1430" t="s">
        <v>11</v>
      </c>
      <c r="E1430">
        <v>758</v>
      </c>
      <c r="F1430">
        <v>69100</v>
      </c>
      <c r="G1430">
        <f t="shared" si="23"/>
        <v>0.13163531114327062</v>
      </c>
    </row>
    <row r="1431" spans="1:7" x14ac:dyDescent="0.35">
      <c r="A1431" t="s">
        <v>29</v>
      </c>
      <c r="B1431" t="s">
        <v>16</v>
      </c>
      <c r="C1431" t="s">
        <v>34</v>
      </c>
      <c r="D1431" t="s">
        <v>39</v>
      </c>
      <c r="E1431">
        <f>SUM(E1426:E1430)</f>
        <v>2298</v>
      </c>
      <c r="F1431">
        <f>SUM(F1426:F1430)</f>
        <v>4810900</v>
      </c>
      <c r="G1431">
        <f t="shared" si="23"/>
        <v>5.7319836205283834E-3</v>
      </c>
    </row>
    <row r="1432" spans="1:7" x14ac:dyDescent="0.35">
      <c r="A1432" t="s">
        <v>29</v>
      </c>
      <c r="B1432" t="s">
        <v>16</v>
      </c>
      <c r="C1432" t="s">
        <v>35</v>
      </c>
      <c r="D1432" t="s">
        <v>7</v>
      </c>
      <c r="E1432">
        <v>12</v>
      </c>
      <c r="F1432">
        <v>516400</v>
      </c>
      <c r="G1432">
        <f t="shared" si="23"/>
        <v>2.7885360185902401E-4</v>
      </c>
    </row>
    <row r="1433" spans="1:7" x14ac:dyDescent="0.35">
      <c r="A1433" t="s">
        <v>29</v>
      </c>
      <c r="B1433" t="s">
        <v>16</v>
      </c>
      <c r="C1433" t="s">
        <v>35</v>
      </c>
      <c r="D1433" t="s">
        <v>8</v>
      </c>
      <c r="E1433">
        <v>267</v>
      </c>
      <c r="F1433">
        <v>1559600</v>
      </c>
      <c r="G1433">
        <f t="shared" si="23"/>
        <v>2.0543729161323415E-3</v>
      </c>
    </row>
    <row r="1434" spans="1:7" x14ac:dyDescent="0.35">
      <c r="A1434" t="s">
        <v>29</v>
      </c>
      <c r="B1434" t="s">
        <v>16</v>
      </c>
      <c r="C1434" t="s">
        <v>35</v>
      </c>
      <c r="D1434" t="s">
        <v>9</v>
      </c>
      <c r="E1434">
        <v>249</v>
      </c>
      <c r="F1434">
        <v>188800</v>
      </c>
      <c r="G1434">
        <f t="shared" si="23"/>
        <v>1.5826271186440678E-2</v>
      </c>
    </row>
    <row r="1435" spans="1:7" x14ac:dyDescent="0.35">
      <c r="A1435" t="s">
        <v>29</v>
      </c>
      <c r="B1435" t="s">
        <v>16</v>
      </c>
      <c r="C1435" t="s">
        <v>35</v>
      </c>
      <c r="D1435" t="s">
        <v>10</v>
      </c>
      <c r="E1435">
        <v>372</v>
      </c>
      <c r="F1435">
        <v>91699.999999999985</v>
      </c>
      <c r="G1435">
        <f t="shared" si="23"/>
        <v>4.8680479825518E-2</v>
      </c>
    </row>
    <row r="1436" spans="1:7" x14ac:dyDescent="0.35">
      <c r="A1436" t="s">
        <v>29</v>
      </c>
      <c r="B1436" t="s">
        <v>16</v>
      </c>
      <c r="C1436" t="s">
        <v>35</v>
      </c>
      <c r="D1436" t="s">
        <v>11</v>
      </c>
      <c r="E1436">
        <v>299</v>
      </c>
      <c r="F1436">
        <v>24200</v>
      </c>
      <c r="G1436">
        <f t="shared" si="23"/>
        <v>0.14826446280991737</v>
      </c>
    </row>
    <row r="1437" spans="1:7" x14ac:dyDescent="0.35">
      <c r="A1437" t="s">
        <v>29</v>
      </c>
      <c r="B1437" t="s">
        <v>16</v>
      </c>
      <c r="C1437" t="s">
        <v>36</v>
      </c>
      <c r="D1437" t="s">
        <v>7</v>
      </c>
      <c r="E1437">
        <v>15</v>
      </c>
      <c r="F1437">
        <v>493900</v>
      </c>
      <c r="G1437">
        <f t="shared" ref="G1437:G1504" si="24">(E1437/F1437)*12</f>
        <v>3.6444624417898361E-4</v>
      </c>
    </row>
    <row r="1438" spans="1:7" x14ac:dyDescent="0.35">
      <c r="A1438" t="s">
        <v>29</v>
      </c>
      <c r="B1438" t="s">
        <v>16</v>
      </c>
      <c r="C1438" t="s">
        <v>36</v>
      </c>
      <c r="D1438" t="s">
        <v>8</v>
      </c>
      <c r="E1438">
        <v>164</v>
      </c>
      <c r="F1438">
        <v>1588500</v>
      </c>
      <c r="G1438">
        <f t="shared" si="24"/>
        <v>1.2389046270066101E-3</v>
      </c>
    </row>
    <row r="1439" spans="1:7" x14ac:dyDescent="0.35">
      <c r="A1439" t="s">
        <v>29</v>
      </c>
      <c r="B1439" t="s">
        <v>16</v>
      </c>
      <c r="C1439" t="s">
        <v>36</v>
      </c>
      <c r="D1439" t="s">
        <v>9</v>
      </c>
      <c r="E1439">
        <v>174</v>
      </c>
      <c r="F1439">
        <v>193800</v>
      </c>
      <c r="G1439">
        <f t="shared" si="24"/>
        <v>1.0773993808049536E-2</v>
      </c>
    </row>
    <row r="1440" spans="1:7" x14ac:dyDescent="0.35">
      <c r="A1440" t="s">
        <v>29</v>
      </c>
      <c r="B1440" t="s">
        <v>16</v>
      </c>
      <c r="C1440" t="s">
        <v>36</v>
      </c>
      <c r="D1440" t="s">
        <v>10</v>
      </c>
      <c r="E1440">
        <v>287</v>
      </c>
      <c r="F1440">
        <v>108800</v>
      </c>
      <c r="G1440">
        <f t="shared" si="24"/>
        <v>3.1654411764705882E-2</v>
      </c>
    </row>
    <row r="1441" spans="1:7" x14ac:dyDescent="0.35">
      <c r="A1441" t="s">
        <v>29</v>
      </c>
      <c r="B1441" t="s">
        <v>16</v>
      </c>
      <c r="C1441" t="s">
        <v>36</v>
      </c>
      <c r="D1441" t="s">
        <v>11</v>
      </c>
      <c r="E1441">
        <v>459</v>
      </c>
      <c r="F1441">
        <v>45000</v>
      </c>
      <c r="G1441">
        <f t="shared" si="24"/>
        <v>0.12240000000000001</v>
      </c>
    </row>
    <row r="1442" spans="1:7" x14ac:dyDescent="0.35">
      <c r="A1442" t="s">
        <v>29</v>
      </c>
      <c r="B1442" t="s">
        <v>17</v>
      </c>
      <c r="C1442" t="s">
        <v>34</v>
      </c>
      <c r="D1442" t="s">
        <v>7</v>
      </c>
      <c r="E1442">
        <v>26</v>
      </c>
      <c r="F1442">
        <v>1010400.0000000001</v>
      </c>
      <c r="G1442">
        <f t="shared" si="24"/>
        <v>3.0878859857482181E-4</v>
      </c>
    </row>
    <row r="1443" spans="1:7" x14ac:dyDescent="0.35">
      <c r="A1443" t="s">
        <v>29</v>
      </c>
      <c r="B1443" t="s">
        <v>17</v>
      </c>
      <c r="C1443" t="s">
        <v>34</v>
      </c>
      <c r="D1443" t="s">
        <v>8</v>
      </c>
      <c r="E1443">
        <v>467</v>
      </c>
      <c r="F1443">
        <v>3148100</v>
      </c>
      <c r="G1443">
        <f t="shared" si="24"/>
        <v>1.7801213430323052E-3</v>
      </c>
    </row>
    <row r="1444" spans="1:7" x14ac:dyDescent="0.35">
      <c r="A1444" t="s">
        <v>29</v>
      </c>
      <c r="B1444" t="s">
        <v>17</v>
      </c>
      <c r="C1444" t="s">
        <v>34</v>
      </c>
      <c r="D1444" t="s">
        <v>9</v>
      </c>
      <c r="E1444">
        <v>453</v>
      </c>
      <c r="F1444">
        <v>382799.99999999994</v>
      </c>
      <c r="G1444">
        <f t="shared" si="24"/>
        <v>1.4200626959247651E-2</v>
      </c>
    </row>
    <row r="1445" spans="1:7" x14ac:dyDescent="0.35">
      <c r="A1445" t="s">
        <v>29</v>
      </c>
      <c r="B1445" t="s">
        <v>17</v>
      </c>
      <c r="C1445" t="s">
        <v>34</v>
      </c>
      <c r="D1445" t="s">
        <v>10</v>
      </c>
      <c r="E1445">
        <v>635</v>
      </c>
      <c r="F1445">
        <v>200500</v>
      </c>
      <c r="G1445">
        <f t="shared" si="24"/>
        <v>3.8004987531172069E-2</v>
      </c>
    </row>
    <row r="1446" spans="1:7" x14ac:dyDescent="0.35">
      <c r="A1446" t="s">
        <v>29</v>
      </c>
      <c r="B1446" t="s">
        <v>17</v>
      </c>
      <c r="C1446" t="s">
        <v>34</v>
      </c>
      <c r="D1446" t="s">
        <v>11</v>
      </c>
      <c r="E1446">
        <v>722</v>
      </c>
      <c r="F1446">
        <v>69100</v>
      </c>
      <c r="G1446">
        <f t="shared" si="24"/>
        <v>0.12538350217076699</v>
      </c>
    </row>
    <row r="1447" spans="1:7" x14ac:dyDescent="0.35">
      <c r="A1447" t="s">
        <v>29</v>
      </c>
      <c r="B1447" t="s">
        <v>17</v>
      </c>
      <c r="C1447" t="s">
        <v>34</v>
      </c>
      <c r="D1447" t="s">
        <v>39</v>
      </c>
      <c r="E1447">
        <f>SUM(E1442:E1446)</f>
        <v>2303</v>
      </c>
      <c r="F1447">
        <f>SUM(F1442:F1446)</f>
        <v>4810900</v>
      </c>
      <c r="G1447">
        <f t="shared" si="24"/>
        <v>5.744455299424224E-3</v>
      </c>
    </row>
    <row r="1448" spans="1:7" x14ac:dyDescent="0.35">
      <c r="A1448" t="s">
        <v>29</v>
      </c>
      <c r="B1448" t="s">
        <v>17</v>
      </c>
      <c r="C1448" t="s">
        <v>35</v>
      </c>
      <c r="D1448" t="s">
        <v>7</v>
      </c>
      <c r="E1448">
        <v>16</v>
      </c>
      <c r="F1448">
        <v>516400</v>
      </c>
      <c r="G1448">
        <f t="shared" si="24"/>
        <v>3.7180480247869872E-4</v>
      </c>
    </row>
    <row r="1449" spans="1:7" x14ac:dyDescent="0.35">
      <c r="A1449" t="s">
        <v>29</v>
      </c>
      <c r="B1449" t="s">
        <v>17</v>
      </c>
      <c r="C1449" t="s">
        <v>35</v>
      </c>
      <c r="D1449" t="s">
        <v>8</v>
      </c>
      <c r="E1449">
        <v>283</v>
      </c>
      <c r="F1449">
        <v>1559600</v>
      </c>
      <c r="G1449">
        <f t="shared" si="24"/>
        <v>2.1774814054885869E-3</v>
      </c>
    </row>
    <row r="1450" spans="1:7" x14ac:dyDescent="0.35">
      <c r="A1450" t="s">
        <v>29</v>
      </c>
      <c r="B1450" t="s">
        <v>17</v>
      </c>
      <c r="C1450" t="s">
        <v>35</v>
      </c>
      <c r="D1450" t="s">
        <v>9</v>
      </c>
      <c r="E1450">
        <v>272</v>
      </c>
      <c r="F1450">
        <v>188800</v>
      </c>
      <c r="G1450">
        <f t="shared" si="24"/>
        <v>1.7288135593220341E-2</v>
      </c>
    </row>
    <row r="1451" spans="1:7" x14ac:dyDescent="0.35">
      <c r="A1451" t="s">
        <v>29</v>
      </c>
      <c r="B1451" t="s">
        <v>17</v>
      </c>
      <c r="C1451" t="s">
        <v>35</v>
      </c>
      <c r="D1451" t="s">
        <v>10</v>
      </c>
      <c r="E1451">
        <v>335</v>
      </c>
      <c r="F1451">
        <v>91699.999999999985</v>
      </c>
      <c r="G1451">
        <f t="shared" si="24"/>
        <v>4.3838604143947663E-2</v>
      </c>
    </row>
    <row r="1452" spans="1:7" x14ac:dyDescent="0.35">
      <c r="A1452" t="s">
        <v>29</v>
      </c>
      <c r="B1452" t="s">
        <v>17</v>
      </c>
      <c r="C1452" t="s">
        <v>35</v>
      </c>
      <c r="D1452" t="s">
        <v>11</v>
      </c>
      <c r="E1452">
        <v>284</v>
      </c>
      <c r="F1452">
        <v>24200</v>
      </c>
      <c r="G1452">
        <f t="shared" si="24"/>
        <v>0.14082644628099172</v>
      </c>
    </row>
    <row r="1453" spans="1:7" x14ac:dyDescent="0.35">
      <c r="A1453" t="s">
        <v>29</v>
      </c>
      <c r="B1453" t="s">
        <v>17</v>
      </c>
      <c r="C1453" t="s">
        <v>36</v>
      </c>
      <c r="D1453" t="s">
        <v>7</v>
      </c>
      <c r="E1453">
        <v>10</v>
      </c>
      <c r="F1453">
        <v>493900</v>
      </c>
      <c r="G1453">
        <f t="shared" si="24"/>
        <v>2.4296416278598903E-4</v>
      </c>
    </row>
    <row r="1454" spans="1:7" x14ac:dyDescent="0.35">
      <c r="A1454" t="s">
        <v>29</v>
      </c>
      <c r="B1454" t="s">
        <v>17</v>
      </c>
      <c r="C1454" t="s">
        <v>36</v>
      </c>
      <c r="D1454" t="s">
        <v>8</v>
      </c>
      <c r="E1454">
        <v>184</v>
      </c>
      <c r="F1454">
        <v>1588500</v>
      </c>
      <c r="G1454">
        <f t="shared" si="24"/>
        <v>1.3899905571293672E-3</v>
      </c>
    </row>
    <row r="1455" spans="1:7" x14ac:dyDescent="0.35">
      <c r="A1455" t="s">
        <v>29</v>
      </c>
      <c r="B1455" t="s">
        <v>17</v>
      </c>
      <c r="C1455" t="s">
        <v>36</v>
      </c>
      <c r="D1455" t="s">
        <v>9</v>
      </c>
      <c r="E1455">
        <v>181</v>
      </c>
      <c r="F1455">
        <v>193800</v>
      </c>
      <c r="G1455">
        <f t="shared" si="24"/>
        <v>1.1207430340557274E-2</v>
      </c>
    </row>
    <row r="1456" spans="1:7" x14ac:dyDescent="0.35">
      <c r="A1456" t="s">
        <v>29</v>
      </c>
      <c r="B1456" t="s">
        <v>17</v>
      </c>
      <c r="C1456" t="s">
        <v>36</v>
      </c>
      <c r="D1456" t="s">
        <v>10</v>
      </c>
      <c r="E1456">
        <v>300</v>
      </c>
      <c r="F1456">
        <v>108800</v>
      </c>
      <c r="G1456">
        <f t="shared" si="24"/>
        <v>3.3088235294117647E-2</v>
      </c>
    </row>
    <row r="1457" spans="1:7" x14ac:dyDescent="0.35">
      <c r="A1457" t="s">
        <v>29</v>
      </c>
      <c r="B1457" t="s">
        <v>17</v>
      </c>
      <c r="C1457" t="s">
        <v>36</v>
      </c>
      <c r="D1457" t="s">
        <v>11</v>
      </c>
      <c r="E1457">
        <v>438</v>
      </c>
      <c r="F1457">
        <v>45000</v>
      </c>
      <c r="G1457">
        <f t="shared" si="24"/>
        <v>0.1168</v>
      </c>
    </row>
    <row r="1458" spans="1:7" x14ac:dyDescent="0.35">
      <c r="A1458" t="s">
        <v>29</v>
      </c>
      <c r="B1458" t="s">
        <v>18</v>
      </c>
      <c r="C1458" t="s">
        <v>34</v>
      </c>
      <c r="D1458" t="s">
        <v>7</v>
      </c>
      <c r="E1458">
        <v>23</v>
      </c>
      <c r="F1458">
        <v>1010400.0000000001</v>
      </c>
      <c r="G1458">
        <f t="shared" si="24"/>
        <v>2.7315914489311165E-4</v>
      </c>
    </row>
    <row r="1459" spans="1:7" x14ac:dyDescent="0.35">
      <c r="A1459" t="s">
        <v>29</v>
      </c>
      <c r="B1459" t="s">
        <v>18</v>
      </c>
      <c r="C1459" t="s">
        <v>34</v>
      </c>
      <c r="D1459" t="s">
        <v>8</v>
      </c>
      <c r="E1459">
        <v>427</v>
      </c>
      <c r="F1459">
        <v>3148100</v>
      </c>
      <c r="G1459">
        <f t="shared" si="24"/>
        <v>1.6276484228582321E-3</v>
      </c>
    </row>
    <row r="1460" spans="1:7" x14ac:dyDescent="0.35">
      <c r="A1460" t="s">
        <v>29</v>
      </c>
      <c r="B1460" t="s">
        <v>18</v>
      </c>
      <c r="C1460" t="s">
        <v>34</v>
      </c>
      <c r="D1460" t="s">
        <v>9</v>
      </c>
      <c r="E1460">
        <v>439</v>
      </c>
      <c r="F1460">
        <v>382799.99999999994</v>
      </c>
      <c r="G1460">
        <f t="shared" si="24"/>
        <v>1.376175548589342E-2</v>
      </c>
    </row>
    <row r="1461" spans="1:7" x14ac:dyDescent="0.35">
      <c r="A1461" t="s">
        <v>29</v>
      </c>
      <c r="B1461" t="s">
        <v>18</v>
      </c>
      <c r="C1461" t="s">
        <v>34</v>
      </c>
      <c r="D1461" t="s">
        <v>10</v>
      </c>
      <c r="E1461">
        <v>703</v>
      </c>
      <c r="F1461">
        <v>200500</v>
      </c>
      <c r="G1461">
        <f t="shared" si="24"/>
        <v>4.2074812967581046E-2</v>
      </c>
    </row>
    <row r="1462" spans="1:7" x14ac:dyDescent="0.35">
      <c r="A1462" t="s">
        <v>29</v>
      </c>
      <c r="B1462" t="s">
        <v>18</v>
      </c>
      <c r="C1462" t="s">
        <v>34</v>
      </c>
      <c r="D1462" t="s">
        <v>11</v>
      </c>
      <c r="E1462">
        <v>794</v>
      </c>
      <c r="F1462">
        <v>69100</v>
      </c>
      <c r="G1462">
        <f t="shared" si="24"/>
        <v>0.13788712011577425</v>
      </c>
    </row>
    <row r="1463" spans="1:7" x14ac:dyDescent="0.35">
      <c r="A1463" t="s">
        <v>29</v>
      </c>
      <c r="B1463" t="s">
        <v>18</v>
      </c>
      <c r="C1463" t="s">
        <v>34</v>
      </c>
      <c r="D1463" t="s">
        <v>39</v>
      </c>
      <c r="E1463">
        <f>SUM(E1458:E1462)</f>
        <v>2386</v>
      </c>
      <c r="F1463">
        <f>SUM(F1458:F1462)</f>
        <v>4810900</v>
      </c>
      <c r="G1463">
        <f t="shared" si="24"/>
        <v>5.95148516909518E-3</v>
      </c>
    </row>
    <row r="1464" spans="1:7" x14ac:dyDescent="0.35">
      <c r="A1464" t="s">
        <v>29</v>
      </c>
      <c r="B1464" t="s">
        <v>18</v>
      </c>
      <c r="C1464" t="s">
        <v>35</v>
      </c>
      <c r="D1464" t="s">
        <v>7</v>
      </c>
      <c r="E1464">
        <v>9</v>
      </c>
      <c r="F1464">
        <v>516400</v>
      </c>
      <c r="G1464">
        <f t="shared" si="24"/>
        <v>2.0914020139426801E-4</v>
      </c>
    </row>
    <row r="1465" spans="1:7" x14ac:dyDescent="0.35">
      <c r="A1465" t="s">
        <v>29</v>
      </c>
      <c r="B1465" t="s">
        <v>18</v>
      </c>
      <c r="C1465" t="s">
        <v>35</v>
      </c>
      <c r="D1465" t="s">
        <v>8</v>
      </c>
      <c r="E1465">
        <v>272</v>
      </c>
      <c r="F1465">
        <v>1559600</v>
      </c>
      <c r="G1465">
        <f t="shared" si="24"/>
        <v>2.0928443190561682E-3</v>
      </c>
    </row>
    <row r="1466" spans="1:7" x14ac:dyDescent="0.35">
      <c r="A1466" t="s">
        <v>29</v>
      </c>
      <c r="B1466" t="s">
        <v>18</v>
      </c>
      <c r="C1466" t="s">
        <v>35</v>
      </c>
      <c r="D1466" t="s">
        <v>9</v>
      </c>
      <c r="E1466">
        <v>278</v>
      </c>
      <c r="F1466">
        <v>188800</v>
      </c>
      <c r="G1466">
        <f t="shared" si="24"/>
        <v>1.7669491525423728E-2</v>
      </c>
    </row>
    <row r="1467" spans="1:7" x14ac:dyDescent="0.35">
      <c r="A1467" t="s">
        <v>29</v>
      </c>
      <c r="B1467" t="s">
        <v>18</v>
      </c>
      <c r="C1467" t="s">
        <v>35</v>
      </c>
      <c r="D1467" t="s">
        <v>10</v>
      </c>
      <c r="E1467">
        <v>392</v>
      </c>
      <c r="F1467">
        <v>91699.999999999985</v>
      </c>
      <c r="G1467">
        <f t="shared" si="24"/>
        <v>5.1297709923664135E-2</v>
      </c>
    </row>
    <row r="1468" spans="1:7" x14ac:dyDescent="0.35">
      <c r="A1468" t="s">
        <v>29</v>
      </c>
      <c r="B1468" t="s">
        <v>18</v>
      </c>
      <c r="C1468" t="s">
        <v>35</v>
      </c>
      <c r="D1468" t="s">
        <v>11</v>
      </c>
      <c r="E1468">
        <v>300</v>
      </c>
      <c r="F1468">
        <v>24200</v>
      </c>
      <c r="G1468">
        <f t="shared" si="24"/>
        <v>0.1487603305785124</v>
      </c>
    </row>
    <row r="1469" spans="1:7" x14ac:dyDescent="0.35">
      <c r="A1469" t="s">
        <v>29</v>
      </c>
      <c r="B1469" t="s">
        <v>18</v>
      </c>
      <c r="C1469" t="s">
        <v>36</v>
      </c>
      <c r="D1469" t="s">
        <v>7</v>
      </c>
      <c r="E1469">
        <v>14</v>
      </c>
      <c r="F1469">
        <v>493900</v>
      </c>
      <c r="G1469">
        <f t="shared" si="24"/>
        <v>3.4014982790038473E-4</v>
      </c>
    </row>
    <row r="1470" spans="1:7" x14ac:dyDescent="0.35">
      <c r="A1470" t="s">
        <v>29</v>
      </c>
      <c r="B1470" t="s">
        <v>18</v>
      </c>
      <c r="C1470" t="s">
        <v>36</v>
      </c>
      <c r="D1470" t="s">
        <v>8</v>
      </c>
      <c r="E1470">
        <v>155</v>
      </c>
      <c r="F1470">
        <v>1588500</v>
      </c>
      <c r="G1470">
        <f t="shared" si="24"/>
        <v>1.1709159584513693E-3</v>
      </c>
    </row>
    <row r="1471" spans="1:7" x14ac:dyDescent="0.35">
      <c r="A1471" t="s">
        <v>29</v>
      </c>
      <c r="B1471" t="s">
        <v>18</v>
      </c>
      <c r="C1471" t="s">
        <v>36</v>
      </c>
      <c r="D1471" t="s">
        <v>9</v>
      </c>
      <c r="E1471">
        <v>161</v>
      </c>
      <c r="F1471">
        <v>193800</v>
      </c>
      <c r="G1471">
        <f t="shared" si="24"/>
        <v>9.9690402476780189E-3</v>
      </c>
    </row>
    <row r="1472" spans="1:7" x14ac:dyDescent="0.35">
      <c r="A1472" t="s">
        <v>29</v>
      </c>
      <c r="B1472" t="s">
        <v>18</v>
      </c>
      <c r="C1472" t="s">
        <v>36</v>
      </c>
      <c r="D1472" t="s">
        <v>10</v>
      </c>
      <c r="E1472">
        <v>311</v>
      </c>
      <c r="F1472">
        <v>108800</v>
      </c>
      <c r="G1472">
        <f t="shared" si="24"/>
        <v>3.4301470588235294E-2</v>
      </c>
    </row>
    <row r="1473" spans="1:7" x14ac:dyDescent="0.35">
      <c r="A1473" t="s">
        <v>29</v>
      </c>
      <c r="B1473" t="s">
        <v>18</v>
      </c>
      <c r="C1473" t="s">
        <v>36</v>
      </c>
      <c r="D1473" t="s">
        <v>11</v>
      </c>
      <c r="E1473">
        <v>494</v>
      </c>
      <c r="F1473">
        <v>45000</v>
      </c>
      <c r="G1473">
        <f t="shared" si="24"/>
        <v>0.13173333333333331</v>
      </c>
    </row>
    <row r="1474" spans="1:7" x14ac:dyDescent="0.35">
      <c r="A1474" t="s">
        <v>29</v>
      </c>
      <c r="B1474" t="s">
        <v>19</v>
      </c>
      <c r="C1474" t="s">
        <v>34</v>
      </c>
      <c r="D1474" t="s">
        <v>7</v>
      </c>
      <c r="E1474">
        <v>33</v>
      </c>
      <c r="F1474">
        <v>1010400.0000000001</v>
      </c>
      <c r="G1474">
        <f t="shared" si="24"/>
        <v>3.9192399049881228E-4</v>
      </c>
    </row>
    <row r="1475" spans="1:7" x14ac:dyDescent="0.35">
      <c r="A1475" t="s">
        <v>29</v>
      </c>
      <c r="B1475" t="s">
        <v>19</v>
      </c>
      <c r="C1475" t="s">
        <v>34</v>
      </c>
      <c r="D1475" t="s">
        <v>8</v>
      </c>
      <c r="E1475">
        <v>474</v>
      </c>
      <c r="F1475">
        <v>3148100</v>
      </c>
      <c r="G1475">
        <f t="shared" si="24"/>
        <v>1.8068041040627681E-3</v>
      </c>
    </row>
    <row r="1476" spans="1:7" x14ac:dyDescent="0.35">
      <c r="A1476" t="s">
        <v>29</v>
      </c>
      <c r="B1476" t="s">
        <v>19</v>
      </c>
      <c r="C1476" t="s">
        <v>34</v>
      </c>
      <c r="D1476" t="s">
        <v>9</v>
      </c>
      <c r="E1476">
        <v>419</v>
      </c>
      <c r="F1476">
        <v>382799.99999999994</v>
      </c>
      <c r="G1476">
        <f t="shared" si="24"/>
        <v>1.3134796238244515E-2</v>
      </c>
    </row>
    <row r="1477" spans="1:7" x14ac:dyDescent="0.35">
      <c r="A1477" t="s">
        <v>29</v>
      </c>
      <c r="B1477" t="s">
        <v>19</v>
      </c>
      <c r="C1477" t="s">
        <v>34</v>
      </c>
      <c r="D1477" t="s">
        <v>10</v>
      </c>
      <c r="E1477">
        <v>676</v>
      </c>
      <c r="F1477">
        <v>200500</v>
      </c>
      <c r="G1477">
        <f t="shared" si="24"/>
        <v>4.0458852867830422E-2</v>
      </c>
    </row>
    <row r="1478" spans="1:7" x14ac:dyDescent="0.35">
      <c r="A1478" t="s">
        <v>29</v>
      </c>
      <c r="B1478" t="s">
        <v>19</v>
      </c>
      <c r="C1478" t="s">
        <v>34</v>
      </c>
      <c r="D1478" t="s">
        <v>11</v>
      </c>
      <c r="E1478">
        <v>800</v>
      </c>
      <c r="F1478">
        <v>69100</v>
      </c>
      <c r="G1478">
        <f t="shared" si="24"/>
        <v>0.13892908827785816</v>
      </c>
    </row>
    <row r="1479" spans="1:7" x14ac:dyDescent="0.35">
      <c r="A1479" t="s">
        <v>29</v>
      </c>
      <c r="B1479" t="s">
        <v>19</v>
      </c>
      <c r="C1479" t="s">
        <v>34</v>
      </c>
      <c r="D1479" t="s">
        <v>39</v>
      </c>
      <c r="E1479">
        <f>SUM(E1474:E1478)</f>
        <v>2402</v>
      </c>
      <c r="F1479">
        <f>SUM(F1474:F1478)</f>
        <v>4810900</v>
      </c>
      <c r="G1479">
        <f t="shared" si="24"/>
        <v>5.9913945415618688E-3</v>
      </c>
    </row>
    <row r="1480" spans="1:7" x14ac:dyDescent="0.35">
      <c r="A1480" t="s">
        <v>29</v>
      </c>
      <c r="B1480" t="s">
        <v>19</v>
      </c>
      <c r="C1480" t="s">
        <v>35</v>
      </c>
      <c r="D1480" t="s">
        <v>7</v>
      </c>
      <c r="E1480">
        <v>15</v>
      </c>
      <c r="F1480">
        <v>516400</v>
      </c>
      <c r="G1480">
        <f t="shared" si="24"/>
        <v>3.4856700232378004E-4</v>
      </c>
    </row>
    <row r="1481" spans="1:7" x14ac:dyDescent="0.35">
      <c r="A1481" t="s">
        <v>29</v>
      </c>
      <c r="B1481" t="s">
        <v>19</v>
      </c>
      <c r="C1481" t="s">
        <v>35</v>
      </c>
      <c r="D1481" t="s">
        <v>8</v>
      </c>
      <c r="E1481">
        <v>281</v>
      </c>
      <c r="F1481">
        <v>1559600</v>
      </c>
      <c r="G1481">
        <f t="shared" si="24"/>
        <v>2.1620928443190561E-3</v>
      </c>
    </row>
    <row r="1482" spans="1:7" x14ac:dyDescent="0.35">
      <c r="A1482" t="s">
        <v>29</v>
      </c>
      <c r="B1482" t="s">
        <v>19</v>
      </c>
      <c r="C1482" t="s">
        <v>35</v>
      </c>
      <c r="D1482" t="s">
        <v>9</v>
      </c>
      <c r="E1482">
        <v>257</v>
      </c>
      <c r="F1482">
        <v>188800</v>
      </c>
      <c r="G1482">
        <f t="shared" si="24"/>
        <v>1.6334745762711864E-2</v>
      </c>
    </row>
    <row r="1483" spans="1:7" x14ac:dyDescent="0.35">
      <c r="A1483" t="s">
        <v>29</v>
      </c>
      <c r="B1483" t="s">
        <v>19</v>
      </c>
      <c r="C1483" t="s">
        <v>35</v>
      </c>
      <c r="D1483" t="s">
        <v>10</v>
      </c>
      <c r="E1483">
        <v>361</v>
      </c>
      <c r="F1483">
        <v>91699.999999999985</v>
      </c>
      <c r="G1483">
        <f t="shared" si="24"/>
        <v>4.7241003271537629E-2</v>
      </c>
    </row>
    <row r="1484" spans="1:7" x14ac:dyDescent="0.35">
      <c r="A1484" t="s">
        <v>29</v>
      </c>
      <c r="B1484" t="s">
        <v>19</v>
      </c>
      <c r="C1484" t="s">
        <v>35</v>
      </c>
      <c r="D1484" t="s">
        <v>11</v>
      </c>
      <c r="E1484">
        <v>289</v>
      </c>
      <c r="F1484">
        <v>24200</v>
      </c>
      <c r="G1484">
        <f t="shared" si="24"/>
        <v>0.14330578512396694</v>
      </c>
    </row>
    <row r="1485" spans="1:7" x14ac:dyDescent="0.35">
      <c r="A1485" t="s">
        <v>29</v>
      </c>
      <c r="B1485" t="s">
        <v>19</v>
      </c>
      <c r="C1485" t="s">
        <v>36</v>
      </c>
      <c r="D1485" t="s">
        <v>7</v>
      </c>
      <c r="E1485">
        <v>18</v>
      </c>
      <c r="F1485">
        <v>493900</v>
      </c>
      <c r="G1485">
        <f t="shared" si="24"/>
        <v>4.3733549301478033E-4</v>
      </c>
    </row>
    <row r="1486" spans="1:7" x14ac:dyDescent="0.35">
      <c r="A1486" t="s">
        <v>29</v>
      </c>
      <c r="B1486" t="s">
        <v>19</v>
      </c>
      <c r="C1486" t="s">
        <v>36</v>
      </c>
      <c r="D1486" t="s">
        <v>8</v>
      </c>
      <c r="E1486">
        <v>193</v>
      </c>
      <c r="F1486">
        <v>1588500</v>
      </c>
      <c r="G1486">
        <f t="shared" si="24"/>
        <v>1.4579792256846082E-3</v>
      </c>
    </row>
    <row r="1487" spans="1:7" x14ac:dyDescent="0.35">
      <c r="A1487" t="s">
        <v>29</v>
      </c>
      <c r="B1487" t="s">
        <v>19</v>
      </c>
      <c r="C1487" t="s">
        <v>36</v>
      </c>
      <c r="D1487" t="s">
        <v>9</v>
      </c>
      <c r="E1487">
        <v>162</v>
      </c>
      <c r="F1487">
        <v>193800</v>
      </c>
      <c r="G1487">
        <f t="shared" si="24"/>
        <v>1.0030959752321982E-2</v>
      </c>
    </row>
    <row r="1488" spans="1:7" x14ac:dyDescent="0.35">
      <c r="A1488" t="s">
        <v>29</v>
      </c>
      <c r="B1488" t="s">
        <v>19</v>
      </c>
      <c r="C1488" t="s">
        <v>36</v>
      </c>
      <c r="D1488" t="s">
        <v>10</v>
      </c>
      <c r="E1488">
        <v>315</v>
      </c>
      <c r="F1488">
        <v>108800</v>
      </c>
      <c r="G1488">
        <f t="shared" si="24"/>
        <v>3.4742647058823531E-2</v>
      </c>
    </row>
    <row r="1489" spans="1:7" x14ac:dyDescent="0.35">
      <c r="A1489" t="s">
        <v>29</v>
      </c>
      <c r="B1489" t="s">
        <v>19</v>
      </c>
      <c r="C1489" t="s">
        <v>36</v>
      </c>
      <c r="D1489" t="s">
        <v>11</v>
      </c>
      <c r="E1489">
        <v>511</v>
      </c>
      <c r="F1489">
        <v>45000</v>
      </c>
      <c r="G1489">
        <f t="shared" si="24"/>
        <v>0.13626666666666667</v>
      </c>
    </row>
    <row r="1490" spans="1:7" x14ac:dyDescent="0.35">
      <c r="A1490" t="s">
        <v>29</v>
      </c>
      <c r="B1490" t="s">
        <v>20</v>
      </c>
      <c r="C1490" t="s">
        <v>34</v>
      </c>
      <c r="D1490" t="s">
        <v>7</v>
      </c>
      <c r="E1490">
        <v>25</v>
      </c>
      <c r="F1490">
        <v>1010400.0000000001</v>
      </c>
      <c r="G1490">
        <f t="shared" si="24"/>
        <v>2.9691211401425179E-4</v>
      </c>
    </row>
    <row r="1491" spans="1:7" x14ac:dyDescent="0.35">
      <c r="A1491" t="s">
        <v>29</v>
      </c>
      <c r="B1491" t="s">
        <v>20</v>
      </c>
      <c r="C1491" t="s">
        <v>34</v>
      </c>
      <c r="D1491" t="s">
        <v>8</v>
      </c>
      <c r="E1491">
        <v>469</v>
      </c>
      <c r="F1491">
        <v>3148100</v>
      </c>
      <c r="G1491">
        <f t="shared" si="24"/>
        <v>1.7877449890410088E-3</v>
      </c>
    </row>
    <row r="1492" spans="1:7" x14ac:dyDescent="0.35">
      <c r="A1492" t="s">
        <v>29</v>
      </c>
      <c r="B1492" t="s">
        <v>20</v>
      </c>
      <c r="C1492" t="s">
        <v>34</v>
      </c>
      <c r="D1492" t="s">
        <v>9</v>
      </c>
      <c r="E1492">
        <v>490</v>
      </c>
      <c r="F1492">
        <v>382799.99999999994</v>
      </c>
      <c r="G1492">
        <f t="shared" si="24"/>
        <v>1.536050156739812E-2</v>
      </c>
    </row>
    <row r="1493" spans="1:7" x14ac:dyDescent="0.35">
      <c r="A1493" t="s">
        <v>29</v>
      </c>
      <c r="B1493" t="s">
        <v>20</v>
      </c>
      <c r="C1493" t="s">
        <v>34</v>
      </c>
      <c r="D1493" t="s">
        <v>10</v>
      </c>
      <c r="E1493">
        <v>778</v>
      </c>
      <c r="F1493">
        <v>200500</v>
      </c>
      <c r="G1493">
        <f t="shared" si="24"/>
        <v>4.6563591022443895E-2</v>
      </c>
    </row>
    <row r="1494" spans="1:7" x14ac:dyDescent="0.35">
      <c r="A1494" t="s">
        <v>29</v>
      </c>
      <c r="B1494" t="s">
        <v>20</v>
      </c>
      <c r="C1494" t="s">
        <v>34</v>
      </c>
      <c r="D1494" t="s">
        <v>11</v>
      </c>
      <c r="E1494">
        <v>885</v>
      </c>
      <c r="F1494">
        <v>69100</v>
      </c>
      <c r="G1494">
        <f t="shared" si="24"/>
        <v>0.15369030390738062</v>
      </c>
    </row>
    <row r="1495" spans="1:7" x14ac:dyDescent="0.35">
      <c r="A1495" t="s">
        <v>29</v>
      </c>
      <c r="B1495" t="s">
        <v>20</v>
      </c>
      <c r="C1495" t="s">
        <v>34</v>
      </c>
      <c r="D1495" t="s">
        <v>39</v>
      </c>
      <c r="E1495">
        <f>SUM(E1490:E1494)</f>
        <v>2647</v>
      </c>
      <c r="F1495">
        <f>SUM(F1490:F1494)</f>
        <v>4810900</v>
      </c>
      <c r="G1495">
        <f t="shared" si="24"/>
        <v>6.602506807458065E-3</v>
      </c>
    </row>
    <row r="1496" spans="1:7" x14ac:dyDescent="0.35">
      <c r="A1496" t="s">
        <v>29</v>
      </c>
      <c r="B1496" t="s">
        <v>20</v>
      </c>
      <c r="C1496" t="s">
        <v>35</v>
      </c>
      <c r="D1496" t="s">
        <v>7</v>
      </c>
      <c r="E1496">
        <v>15</v>
      </c>
      <c r="F1496">
        <v>516400</v>
      </c>
      <c r="G1496">
        <f t="shared" si="24"/>
        <v>3.4856700232378004E-4</v>
      </c>
    </row>
    <row r="1497" spans="1:7" x14ac:dyDescent="0.35">
      <c r="A1497" t="s">
        <v>29</v>
      </c>
      <c r="B1497" t="s">
        <v>20</v>
      </c>
      <c r="C1497" t="s">
        <v>35</v>
      </c>
      <c r="D1497" t="s">
        <v>8</v>
      </c>
      <c r="E1497">
        <v>306</v>
      </c>
      <c r="F1497">
        <v>1559600</v>
      </c>
      <c r="G1497">
        <f t="shared" si="24"/>
        <v>2.3544498589381894E-3</v>
      </c>
    </row>
    <row r="1498" spans="1:7" x14ac:dyDescent="0.35">
      <c r="A1498" t="s">
        <v>29</v>
      </c>
      <c r="B1498" t="s">
        <v>20</v>
      </c>
      <c r="C1498" t="s">
        <v>35</v>
      </c>
      <c r="D1498" t="s">
        <v>9</v>
      </c>
      <c r="E1498">
        <v>293</v>
      </c>
      <c r="F1498">
        <v>188800</v>
      </c>
      <c r="G1498">
        <f t="shared" si="24"/>
        <v>1.8622881355932205E-2</v>
      </c>
    </row>
    <row r="1499" spans="1:7" x14ac:dyDescent="0.35">
      <c r="A1499" t="s">
        <v>29</v>
      </c>
      <c r="B1499" t="s">
        <v>20</v>
      </c>
      <c r="C1499" t="s">
        <v>35</v>
      </c>
      <c r="D1499" t="s">
        <v>10</v>
      </c>
      <c r="E1499">
        <v>429</v>
      </c>
      <c r="F1499">
        <v>91699.999999999985</v>
      </c>
      <c r="G1499">
        <f t="shared" si="24"/>
        <v>5.6139585605234472E-2</v>
      </c>
    </row>
    <row r="1500" spans="1:7" x14ac:dyDescent="0.35">
      <c r="A1500" t="s">
        <v>29</v>
      </c>
      <c r="B1500" t="s">
        <v>20</v>
      </c>
      <c r="C1500" t="s">
        <v>35</v>
      </c>
      <c r="D1500" t="s">
        <v>11</v>
      </c>
      <c r="E1500">
        <v>349</v>
      </c>
      <c r="F1500">
        <v>24200</v>
      </c>
      <c r="G1500">
        <f t="shared" si="24"/>
        <v>0.17305785123966944</v>
      </c>
    </row>
    <row r="1501" spans="1:7" x14ac:dyDescent="0.35">
      <c r="A1501" t="s">
        <v>29</v>
      </c>
      <c r="B1501" t="s">
        <v>20</v>
      </c>
      <c r="C1501" t="s">
        <v>36</v>
      </c>
      <c r="D1501" t="s">
        <v>7</v>
      </c>
      <c r="E1501">
        <v>10</v>
      </c>
      <c r="F1501">
        <v>493900</v>
      </c>
      <c r="G1501">
        <f t="shared" si="24"/>
        <v>2.4296416278598903E-4</v>
      </c>
    </row>
    <row r="1502" spans="1:7" x14ac:dyDescent="0.35">
      <c r="A1502" t="s">
        <v>29</v>
      </c>
      <c r="B1502" t="s">
        <v>20</v>
      </c>
      <c r="C1502" t="s">
        <v>36</v>
      </c>
      <c r="D1502" t="s">
        <v>8</v>
      </c>
      <c r="E1502">
        <v>163</v>
      </c>
      <c r="F1502">
        <v>1588500</v>
      </c>
      <c r="G1502">
        <f t="shared" si="24"/>
        <v>1.231350330500472E-3</v>
      </c>
    </row>
    <row r="1503" spans="1:7" x14ac:dyDescent="0.35">
      <c r="A1503" t="s">
        <v>29</v>
      </c>
      <c r="B1503" t="s">
        <v>20</v>
      </c>
      <c r="C1503" t="s">
        <v>36</v>
      </c>
      <c r="D1503" t="s">
        <v>9</v>
      </c>
      <c r="E1503">
        <v>197</v>
      </c>
      <c r="F1503">
        <v>193800</v>
      </c>
      <c r="G1503">
        <f t="shared" si="24"/>
        <v>1.2198142414860681E-2</v>
      </c>
    </row>
    <row r="1504" spans="1:7" x14ac:dyDescent="0.35">
      <c r="A1504" t="s">
        <v>29</v>
      </c>
      <c r="B1504" t="s">
        <v>20</v>
      </c>
      <c r="C1504" t="s">
        <v>36</v>
      </c>
      <c r="D1504" t="s">
        <v>10</v>
      </c>
      <c r="E1504">
        <v>349</v>
      </c>
      <c r="F1504">
        <v>108800</v>
      </c>
      <c r="G1504">
        <f t="shared" si="24"/>
        <v>3.8492647058823527E-2</v>
      </c>
    </row>
    <row r="1505" spans="1:7" x14ac:dyDescent="0.35">
      <c r="A1505" t="s">
        <v>29</v>
      </c>
      <c r="B1505" t="s">
        <v>20</v>
      </c>
      <c r="C1505" t="s">
        <v>36</v>
      </c>
      <c r="D1505" t="s">
        <v>11</v>
      </c>
      <c r="E1505">
        <v>536</v>
      </c>
      <c r="F1505">
        <v>45000</v>
      </c>
      <c r="G1505">
        <f t="shared" ref="G1505:G1572" si="25">(E1505/F1505)*12</f>
        <v>0.14293333333333336</v>
      </c>
    </row>
    <row r="1506" spans="1:7" x14ac:dyDescent="0.35">
      <c r="A1506" t="s">
        <v>29</v>
      </c>
      <c r="B1506" t="s">
        <v>21</v>
      </c>
      <c r="C1506" t="s">
        <v>34</v>
      </c>
      <c r="D1506" t="s">
        <v>7</v>
      </c>
      <c r="E1506">
        <v>20</v>
      </c>
      <c r="F1506">
        <v>1010400.0000000001</v>
      </c>
      <c r="G1506">
        <f t="shared" si="25"/>
        <v>2.375296912114014E-4</v>
      </c>
    </row>
    <row r="1507" spans="1:7" x14ac:dyDescent="0.35">
      <c r="A1507" t="s">
        <v>29</v>
      </c>
      <c r="B1507" t="s">
        <v>21</v>
      </c>
      <c r="C1507" t="s">
        <v>34</v>
      </c>
      <c r="D1507" t="s">
        <v>8</v>
      </c>
      <c r="E1507">
        <v>455</v>
      </c>
      <c r="F1507">
        <v>3148100</v>
      </c>
      <c r="G1507">
        <f t="shared" si="25"/>
        <v>1.7343794669800834E-3</v>
      </c>
    </row>
    <row r="1508" spans="1:7" x14ac:dyDescent="0.35">
      <c r="A1508" t="s">
        <v>29</v>
      </c>
      <c r="B1508" t="s">
        <v>21</v>
      </c>
      <c r="C1508" t="s">
        <v>34</v>
      </c>
      <c r="D1508" t="s">
        <v>9</v>
      </c>
      <c r="E1508">
        <v>429</v>
      </c>
      <c r="F1508">
        <v>382799.99999999994</v>
      </c>
      <c r="G1508">
        <f t="shared" si="25"/>
        <v>1.3448275862068967E-2</v>
      </c>
    </row>
    <row r="1509" spans="1:7" x14ac:dyDescent="0.35">
      <c r="A1509" t="s">
        <v>29</v>
      </c>
      <c r="B1509" t="s">
        <v>21</v>
      </c>
      <c r="C1509" t="s">
        <v>34</v>
      </c>
      <c r="D1509" t="s">
        <v>10</v>
      </c>
      <c r="E1509">
        <v>749</v>
      </c>
      <c r="F1509">
        <v>200500</v>
      </c>
      <c r="G1509">
        <f t="shared" si="25"/>
        <v>4.4827930174563595E-2</v>
      </c>
    </row>
    <row r="1510" spans="1:7" x14ac:dyDescent="0.35">
      <c r="A1510" t="s">
        <v>29</v>
      </c>
      <c r="B1510" t="s">
        <v>21</v>
      </c>
      <c r="C1510" t="s">
        <v>34</v>
      </c>
      <c r="D1510" t="s">
        <v>11</v>
      </c>
      <c r="E1510">
        <v>912</v>
      </c>
      <c r="F1510">
        <v>69100</v>
      </c>
      <c r="G1510">
        <f t="shared" si="25"/>
        <v>0.15837916063675833</v>
      </c>
    </row>
    <row r="1511" spans="1:7" x14ac:dyDescent="0.35">
      <c r="A1511" t="s">
        <v>29</v>
      </c>
      <c r="B1511" t="s">
        <v>21</v>
      </c>
      <c r="C1511" t="s">
        <v>34</v>
      </c>
      <c r="D1511" t="s">
        <v>39</v>
      </c>
      <c r="E1511">
        <f>SUM(E1506:E1510)</f>
        <v>2565</v>
      </c>
      <c r="F1511">
        <f>SUM(F1506:F1510)</f>
        <v>4810900</v>
      </c>
      <c r="G1511">
        <f t="shared" si="25"/>
        <v>6.3979712735662761E-3</v>
      </c>
    </row>
    <row r="1512" spans="1:7" x14ac:dyDescent="0.35">
      <c r="A1512" t="s">
        <v>29</v>
      </c>
      <c r="B1512" t="s">
        <v>21</v>
      </c>
      <c r="C1512" t="s">
        <v>35</v>
      </c>
      <c r="D1512" t="s">
        <v>7</v>
      </c>
      <c r="E1512">
        <v>7</v>
      </c>
      <c r="F1512">
        <v>516400</v>
      </c>
      <c r="G1512">
        <f t="shared" si="25"/>
        <v>1.6266460108443068E-4</v>
      </c>
    </row>
    <row r="1513" spans="1:7" x14ac:dyDescent="0.35">
      <c r="A1513" t="s">
        <v>29</v>
      </c>
      <c r="B1513" t="s">
        <v>21</v>
      </c>
      <c r="C1513" t="s">
        <v>35</v>
      </c>
      <c r="D1513" t="s">
        <v>8</v>
      </c>
      <c r="E1513">
        <v>272</v>
      </c>
      <c r="F1513">
        <v>1559600</v>
      </c>
      <c r="G1513">
        <f t="shared" si="25"/>
        <v>2.0928443190561682E-3</v>
      </c>
    </row>
    <row r="1514" spans="1:7" x14ac:dyDescent="0.35">
      <c r="A1514" t="s">
        <v>29</v>
      </c>
      <c r="B1514" t="s">
        <v>21</v>
      </c>
      <c r="C1514" t="s">
        <v>35</v>
      </c>
      <c r="D1514" t="s">
        <v>9</v>
      </c>
      <c r="E1514">
        <v>240</v>
      </c>
      <c r="F1514">
        <v>188800</v>
      </c>
      <c r="G1514">
        <f t="shared" si="25"/>
        <v>1.5254237288135592E-2</v>
      </c>
    </row>
    <row r="1515" spans="1:7" x14ac:dyDescent="0.35">
      <c r="A1515" t="s">
        <v>29</v>
      </c>
      <c r="B1515" t="s">
        <v>21</v>
      </c>
      <c r="C1515" t="s">
        <v>35</v>
      </c>
      <c r="D1515" t="s">
        <v>10</v>
      </c>
      <c r="E1515">
        <v>423</v>
      </c>
      <c r="F1515">
        <v>91699.999999999985</v>
      </c>
      <c r="G1515">
        <f t="shared" si="25"/>
        <v>5.5354416575790634E-2</v>
      </c>
    </row>
    <row r="1516" spans="1:7" x14ac:dyDescent="0.35">
      <c r="A1516" t="s">
        <v>29</v>
      </c>
      <c r="B1516" t="s">
        <v>21</v>
      </c>
      <c r="C1516" t="s">
        <v>35</v>
      </c>
      <c r="D1516" t="s">
        <v>11</v>
      </c>
      <c r="E1516">
        <v>342</v>
      </c>
      <c r="F1516">
        <v>24200</v>
      </c>
      <c r="G1516">
        <f t="shared" si="25"/>
        <v>0.16958677685950413</v>
      </c>
    </row>
    <row r="1517" spans="1:7" x14ac:dyDescent="0.35">
      <c r="A1517" t="s">
        <v>29</v>
      </c>
      <c r="B1517" t="s">
        <v>21</v>
      </c>
      <c r="C1517" t="s">
        <v>36</v>
      </c>
      <c r="D1517" t="s">
        <v>7</v>
      </c>
      <c r="E1517">
        <v>13</v>
      </c>
      <c r="F1517">
        <v>493900</v>
      </c>
      <c r="G1517">
        <f t="shared" si="25"/>
        <v>3.1585341162178576E-4</v>
      </c>
    </row>
    <row r="1518" spans="1:7" x14ac:dyDescent="0.35">
      <c r="A1518" t="s">
        <v>29</v>
      </c>
      <c r="B1518" t="s">
        <v>21</v>
      </c>
      <c r="C1518" t="s">
        <v>36</v>
      </c>
      <c r="D1518" t="s">
        <v>8</v>
      </c>
      <c r="E1518">
        <v>183</v>
      </c>
      <c r="F1518">
        <v>1588500</v>
      </c>
      <c r="G1518">
        <f t="shared" si="25"/>
        <v>1.3824362606232295E-3</v>
      </c>
    </row>
    <row r="1519" spans="1:7" x14ac:dyDescent="0.35">
      <c r="A1519" t="s">
        <v>29</v>
      </c>
      <c r="B1519" t="s">
        <v>21</v>
      </c>
      <c r="C1519" t="s">
        <v>36</v>
      </c>
      <c r="D1519" t="s">
        <v>9</v>
      </c>
      <c r="E1519">
        <v>189</v>
      </c>
      <c r="F1519">
        <v>193800</v>
      </c>
      <c r="G1519">
        <f t="shared" si="25"/>
        <v>1.1702786377708978E-2</v>
      </c>
    </row>
    <row r="1520" spans="1:7" x14ac:dyDescent="0.35">
      <c r="A1520" t="s">
        <v>29</v>
      </c>
      <c r="B1520" t="s">
        <v>21</v>
      </c>
      <c r="C1520" t="s">
        <v>36</v>
      </c>
      <c r="D1520" t="s">
        <v>10</v>
      </c>
      <c r="E1520">
        <v>326</v>
      </c>
      <c r="F1520">
        <v>108800</v>
      </c>
      <c r="G1520">
        <f t="shared" si="25"/>
        <v>3.5955882352941178E-2</v>
      </c>
    </row>
    <row r="1521" spans="1:7" x14ac:dyDescent="0.35">
      <c r="A1521" t="s">
        <v>29</v>
      </c>
      <c r="B1521" t="s">
        <v>21</v>
      </c>
      <c r="C1521" t="s">
        <v>36</v>
      </c>
      <c r="D1521" t="s">
        <v>11</v>
      </c>
      <c r="E1521">
        <v>570</v>
      </c>
      <c r="F1521">
        <v>45000</v>
      </c>
      <c r="G1521">
        <f t="shared" si="25"/>
        <v>0.152</v>
      </c>
    </row>
    <row r="1522" spans="1:7" x14ac:dyDescent="0.35">
      <c r="A1522" t="s">
        <v>29</v>
      </c>
      <c r="B1522" t="s">
        <v>22</v>
      </c>
      <c r="C1522" t="s">
        <v>34</v>
      </c>
      <c r="D1522" t="s">
        <v>7</v>
      </c>
      <c r="E1522">
        <v>22</v>
      </c>
      <c r="F1522">
        <v>1010400.0000000001</v>
      </c>
      <c r="G1522">
        <f t="shared" si="25"/>
        <v>2.6128266033254152E-4</v>
      </c>
    </row>
    <row r="1523" spans="1:7" x14ac:dyDescent="0.35">
      <c r="A1523" t="s">
        <v>29</v>
      </c>
      <c r="B1523" t="s">
        <v>22</v>
      </c>
      <c r="C1523" t="s">
        <v>34</v>
      </c>
      <c r="D1523" t="s">
        <v>8</v>
      </c>
      <c r="E1523">
        <v>533</v>
      </c>
      <c r="F1523">
        <v>3148100</v>
      </c>
      <c r="G1523">
        <f t="shared" si="25"/>
        <v>2.031701661319526E-3</v>
      </c>
    </row>
    <row r="1524" spans="1:7" x14ac:dyDescent="0.35">
      <c r="A1524" t="s">
        <v>29</v>
      </c>
      <c r="B1524" t="s">
        <v>22</v>
      </c>
      <c r="C1524" t="s">
        <v>34</v>
      </c>
      <c r="D1524" t="s">
        <v>9</v>
      </c>
      <c r="E1524">
        <v>488</v>
      </c>
      <c r="F1524">
        <v>382799.99999999994</v>
      </c>
      <c r="G1524">
        <f t="shared" si="25"/>
        <v>1.5297805642633232E-2</v>
      </c>
    </row>
    <row r="1525" spans="1:7" x14ac:dyDescent="0.35">
      <c r="A1525" t="s">
        <v>29</v>
      </c>
      <c r="B1525" t="s">
        <v>22</v>
      </c>
      <c r="C1525" t="s">
        <v>34</v>
      </c>
      <c r="D1525" t="s">
        <v>10</v>
      </c>
      <c r="E1525">
        <v>891</v>
      </c>
      <c r="F1525">
        <v>200500</v>
      </c>
      <c r="G1525">
        <f t="shared" si="25"/>
        <v>5.3326683291770573E-2</v>
      </c>
    </row>
    <row r="1526" spans="1:7" x14ac:dyDescent="0.35">
      <c r="A1526" t="s">
        <v>29</v>
      </c>
      <c r="B1526" t="s">
        <v>22</v>
      </c>
      <c r="C1526" t="s">
        <v>34</v>
      </c>
      <c r="D1526" t="s">
        <v>11</v>
      </c>
      <c r="E1526">
        <v>1136</v>
      </c>
      <c r="F1526">
        <v>69100</v>
      </c>
      <c r="G1526">
        <f t="shared" si="25"/>
        <v>0.19727930535455862</v>
      </c>
    </row>
    <row r="1527" spans="1:7" x14ac:dyDescent="0.35">
      <c r="A1527" t="s">
        <v>29</v>
      </c>
      <c r="B1527" t="s">
        <v>22</v>
      </c>
      <c r="C1527" t="s">
        <v>34</v>
      </c>
      <c r="D1527" t="s">
        <v>39</v>
      </c>
      <c r="E1527">
        <f>SUM(E1522:E1526)</f>
        <v>3070</v>
      </c>
      <c r="F1527">
        <f>SUM(F1522:F1526)</f>
        <v>4810900</v>
      </c>
      <c r="G1527">
        <f t="shared" si="25"/>
        <v>7.6576108420461867E-3</v>
      </c>
    </row>
    <row r="1528" spans="1:7" x14ac:dyDescent="0.35">
      <c r="A1528" t="s">
        <v>29</v>
      </c>
      <c r="B1528" t="s">
        <v>22</v>
      </c>
      <c r="C1528" t="s">
        <v>35</v>
      </c>
      <c r="D1528" t="s">
        <v>7</v>
      </c>
      <c r="E1528">
        <v>10</v>
      </c>
      <c r="F1528">
        <v>516400</v>
      </c>
      <c r="G1528">
        <f t="shared" si="25"/>
        <v>2.3237800154918666E-4</v>
      </c>
    </row>
    <row r="1529" spans="1:7" x14ac:dyDescent="0.35">
      <c r="A1529" t="s">
        <v>29</v>
      </c>
      <c r="B1529" t="s">
        <v>22</v>
      </c>
      <c r="C1529" t="s">
        <v>35</v>
      </c>
      <c r="D1529" t="s">
        <v>8</v>
      </c>
      <c r="E1529">
        <v>342</v>
      </c>
      <c r="F1529">
        <v>1559600</v>
      </c>
      <c r="G1529">
        <f t="shared" si="25"/>
        <v>2.6314439599897411E-3</v>
      </c>
    </row>
    <row r="1530" spans="1:7" x14ac:dyDescent="0.35">
      <c r="A1530" t="s">
        <v>29</v>
      </c>
      <c r="B1530" t="s">
        <v>22</v>
      </c>
      <c r="C1530" t="s">
        <v>35</v>
      </c>
      <c r="D1530" t="s">
        <v>9</v>
      </c>
      <c r="E1530">
        <v>292</v>
      </c>
      <c r="F1530">
        <v>188800</v>
      </c>
      <c r="G1530">
        <f t="shared" si="25"/>
        <v>1.8559322033898304E-2</v>
      </c>
    </row>
    <row r="1531" spans="1:7" x14ac:dyDescent="0.35">
      <c r="A1531" t="s">
        <v>29</v>
      </c>
      <c r="B1531" t="s">
        <v>22</v>
      </c>
      <c r="C1531" t="s">
        <v>35</v>
      </c>
      <c r="D1531" t="s">
        <v>10</v>
      </c>
      <c r="E1531">
        <v>498</v>
      </c>
      <c r="F1531">
        <v>91699.999999999985</v>
      </c>
      <c r="G1531">
        <f t="shared" si="25"/>
        <v>6.5169029443838622E-2</v>
      </c>
    </row>
    <row r="1532" spans="1:7" x14ac:dyDescent="0.35">
      <c r="A1532" t="s">
        <v>29</v>
      </c>
      <c r="B1532" t="s">
        <v>22</v>
      </c>
      <c r="C1532" t="s">
        <v>35</v>
      </c>
      <c r="D1532" t="s">
        <v>11</v>
      </c>
      <c r="E1532">
        <v>412</v>
      </c>
      <c r="F1532">
        <v>24200</v>
      </c>
      <c r="G1532">
        <f t="shared" si="25"/>
        <v>0.20429752066115703</v>
      </c>
    </row>
    <row r="1533" spans="1:7" x14ac:dyDescent="0.35">
      <c r="A1533" t="s">
        <v>29</v>
      </c>
      <c r="B1533" t="s">
        <v>22</v>
      </c>
      <c r="C1533" t="s">
        <v>36</v>
      </c>
      <c r="D1533" t="s">
        <v>7</v>
      </c>
      <c r="E1533">
        <v>12</v>
      </c>
      <c r="F1533">
        <v>493900</v>
      </c>
      <c r="G1533">
        <f t="shared" si="25"/>
        <v>2.9155699534318688E-4</v>
      </c>
    </row>
    <row r="1534" spans="1:7" x14ac:dyDescent="0.35">
      <c r="A1534" t="s">
        <v>29</v>
      </c>
      <c r="B1534" t="s">
        <v>22</v>
      </c>
      <c r="C1534" t="s">
        <v>36</v>
      </c>
      <c r="D1534" t="s">
        <v>8</v>
      </c>
      <c r="E1534">
        <v>191</v>
      </c>
      <c r="F1534">
        <v>1588500</v>
      </c>
      <c r="G1534">
        <f t="shared" si="25"/>
        <v>1.4428706326723325E-3</v>
      </c>
    </row>
    <row r="1535" spans="1:7" x14ac:dyDescent="0.35">
      <c r="A1535" t="s">
        <v>29</v>
      </c>
      <c r="B1535" t="s">
        <v>22</v>
      </c>
      <c r="C1535" t="s">
        <v>36</v>
      </c>
      <c r="D1535" t="s">
        <v>9</v>
      </c>
      <c r="E1535">
        <v>196</v>
      </c>
      <c r="F1535">
        <v>193800</v>
      </c>
      <c r="G1535">
        <f t="shared" si="25"/>
        <v>1.213622291021672E-2</v>
      </c>
    </row>
    <row r="1536" spans="1:7" x14ac:dyDescent="0.35">
      <c r="A1536" t="s">
        <v>29</v>
      </c>
      <c r="B1536" t="s">
        <v>22</v>
      </c>
      <c r="C1536" t="s">
        <v>36</v>
      </c>
      <c r="D1536" t="s">
        <v>10</v>
      </c>
      <c r="E1536">
        <v>393</v>
      </c>
      <c r="F1536">
        <v>108800</v>
      </c>
      <c r="G1536">
        <f t="shared" si="25"/>
        <v>4.3345588235294115E-2</v>
      </c>
    </row>
    <row r="1537" spans="1:7" x14ac:dyDescent="0.35">
      <c r="A1537" t="s">
        <v>29</v>
      </c>
      <c r="B1537" t="s">
        <v>22</v>
      </c>
      <c r="C1537" t="s">
        <v>36</v>
      </c>
      <c r="D1537" t="s">
        <v>11</v>
      </c>
      <c r="E1537">
        <v>724</v>
      </c>
      <c r="F1537">
        <v>45000</v>
      </c>
      <c r="G1537">
        <f t="shared" si="25"/>
        <v>0.19306666666666666</v>
      </c>
    </row>
    <row r="1538" spans="1:7" x14ac:dyDescent="0.35">
      <c r="A1538" t="s">
        <v>30</v>
      </c>
      <c r="B1538" t="s">
        <v>6</v>
      </c>
      <c r="C1538" t="s">
        <v>34</v>
      </c>
      <c r="D1538" t="s">
        <v>7</v>
      </c>
      <c r="E1538">
        <v>31</v>
      </c>
      <c r="F1538">
        <v>1014400.0000000001</v>
      </c>
      <c r="G1538">
        <f t="shared" si="25"/>
        <v>3.6671924290220816E-4</v>
      </c>
    </row>
    <row r="1539" spans="1:7" x14ac:dyDescent="0.35">
      <c r="A1539" t="s">
        <v>30</v>
      </c>
      <c r="B1539" t="s">
        <v>6</v>
      </c>
      <c r="C1539" t="s">
        <v>34</v>
      </c>
      <c r="D1539" t="s">
        <v>8</v>
      </c>
      <c r="E1539">
        <v>557</v>
      </c>
      <c r="F1539">
        <v>3194000</v>
      </c>
      <c r="G1539">
        <f t="shared" si="25"/>
        <v>2.0926737633061993E-3</v>
      </c>
    </row>
    <row r="1540" spans="1:7" x14ac:dyDescent="0.35">
      <c r="A1540" t="s">
        <v>30</v>
      </c>
      <c r="B1540" t="s">
        <v>6</v>
      </c>
      <c r="C1540" t="s">
        <v>34</v>
      </c>
      <c r="D1540" t="s">
        <v>9</v>
      </c>
      <c r="E1540">
        <v>619</v>
      </c>
      <c r="F1540">
        <v>396600</v>
      </c>
      <c r="G1540">
        <f t="shared" si="25"/>
        <v>1.8729198184568835E-2</v>
      </c>
    </row>
    <row r="1541" spans="1:7" x14ac:dyDescent="0.35">
      <c r="A1541" t="s">
        <v>30</v>
      </c>
      <c r="B1541" t="s">
        <v>6</v>
      </c>
      <c r="C1541" t="s">
        <v>34</v>
      </c>
      <c r="D1541" t="s">
        <v>10</v>
      </c>
      <c r="E1541">
        <v>997</v>
      </c>
      <c r="F1541">
        <v>208100</v>
      </c>
      <c r="G1541">
        <f t="shared" si="25"/>
        <v>5.749159058145123E-2</v>
      </c>
    </row>
    <row r="1542" spans="1:7" x14ac:dyDescent="0.35">
      <c r="A1542" t="s">
        <v>30</v>
      </c>
      <c r="B1542" t="s">
        <v>6</v>
      </c>
      <c r="C1542" t="s">
        <v>34</v>
      </c>
      <c r="D1542" t="s">
        <v>11</v>
      </c>
      <c r="E1542">
        <v>1319</v>
      </c>
      <c r="F1542">
        <v>71800</v>
      </c>
      <c r="G1542">
        <f t="shared" si="25"/>
        <v>0.22044568245125346</v>
      </c>
    </row>
    <row r="1543" spans="1:7" x14ac:dyDescent="0.35">
      <c r="A1543" t="s">
        <v>30</v>
      </c>
      <c r="B1543" t="s">
        <v>6</v>
      </c>
      <c r="C1543" t="s">
        <v>34</v>
      </c>
      <c r="D1543" t="s">
        <v>39</v>
      </c>
      <c r="E1543">
        <f>SUM(E1538:E1542)</f>
        <v>3523</v>
      </c>
      <c r="F1543">
        <f>SUM(F1538:F1542)</f>
        <v>4884900</v>
      </c>
      <c r="G1543">
        <f t="shared" si="25"/>
        <v>8.6544248602837305E-3</v>
      </c>
    </row>
    <row r="1544" spans="1:7" x14ac:dyDescent="0.35">
      <c r="A1544" t="s">
        <v>30</v>
      </c>
      <c r="B1544" t="s">
        <v>6</v>
      </c>
      <c r="C1544" t="s">
        <v>35</v>
      </c>
      <c r="D1544" t="s">
        <v>7</v>
      </c>
      <c r="E1544">
        <v>18</v>
      </c>
      <c r="F1544">
        <v>519400</v>
      </c>
      <c r="G1544">
        <f t="shared" si="25"/>
        <v>4.158644589911436E-4</v>
      </c>
    </row>
    <row r="1545" spans="1:7" x14ac:dyDescent="0.35">
      <c r="A1545" t="s">
        <v>30</v>
      </c>
      <c r="B1545" t="s">
        <v>6</v>
      </c>
      <c r="C1545" t="s">
        <v>35</v>
      </c>
      <c r="D1545" t="s">
        <v>8</v>
      </c>
      <c r="E1545">
        <v>331</v>
      </c>
      <c r="F1545">
        <v>1583200</v>
      </c>
      <c r="G1545">
        <f t="shared" si="25"/>
        <v>2.5088428499242042E-3</v>
      </c>
    </row>
    <row r="1546" spans="1:7" x14ac:dyDescent="0.35">
      <c r="A1546" t="s">
        <v>30</v>
      </c>
      <c r="B1546" t="s">
        <v>6</v>
      </c>
      <c r="C1546" t="s">
        <v>35</v>
      </c>
      <c r="D1546" t="s">
        <v>9</v>
      </c>
      <c r="E1546">
        <v>362</v>
      </c>
      <c r="F1546">
        <v>195600</v>
      </c>
      <c r="G1546">
        <f t="shared" si="25"/>
        <v>2.2208588957055214E-2</v>
      </c>
    </row>
    <row r="1547" spans="1:7" x14ac:dyDescent="0.35">
      <c r="A1547" t="s">
        <v>30</v>
      </c>
      <c r="B1547" t="s">
        <v>6</v>
      </c>
      <c r="C1547" t="s">
        <v>35</v>
      </c>
      <c r="D1547" t="s">
        <v>10</v>
      </c>
      <c r="E1547">
        <v>513</v>
      </c>
      <c r="F1547">
        <v>95600</v>
      </c>
      <c r="G1547">
        <f t="shared" si="25"/>
        <v>6.4393305439330542E-2</v>
      </c>
    </row>
    <row r="1548" spans="1:7" x14ac:dyDescent="0.35">
      <c r="A1548" t="s">
        <v>30</v>
      </c>
      <c r="B1548" t="s">
        <v>6</v>
      </c>
      <c r="C1548" t="s">
        <v>35</v>
      </c>
      <c r="D1548" t="s">
        <v>11</v>
      </c>
      <c r="E1548">
        <v>504</v>
      </c>
      <c r="F1548">
        <v>25800</v>
      </c>
      <c r="G1548">
        <f t="shared" si="25"/>
        <v>0.23441860465116277</v>
      </c>
    </row>
    <row r="1549" spans="1:7" x14ac:dyDescent="0.35">
      <c r="A1549" t="s">
        <v>30</v>
      </c>
      <c r="B1549" t="s">
        <v>6</v>
      </c>
      <c r="C1549" t="s">
        <v>36</v>
      </c>
      <c r="D1549" t="s">
        <v>7</v>
      </c>
      <c r="E1549">
        <v>13</v>
      </c>
      <c r="F1549">
        <v>495099.99999999994</v>
      </c>
      <c r="G1549">
        <f t="shared" si="25"/>
        <v>3.1508786103817416E-4</v>
      </c>
    </row>
    <row r="1550" spans="1:7" x14ac:dyDescent="0.35">
      <c r="A1550" t="s">
        <v>30</v>
      </c>
      <c r="B1550" t="s">
        <v>6</v>
      </c>
      <c r="C1550" t="s">
        <v>36</v>
      </c>
      <c r="D1550" t="s">
        <v>8</v>
      </c>
      <c r="E1550">
        <v>226</v>
      </c>
      <c r="F1550">
        <v>1611000</v>
      </c>
      <c r="G1550">
        <f t="shared" si="25"/>
        <v>1.6834264432029795E-3</v>
      </c>
    </row>
    <row r="1551" spans="1:7" x14ac:dyDescent="0.35">
      <c r="A1551" t="s">
        <v>30</v>
      </c>
      <c r="B1551" t="s">
        <v>6</v>
      </c>
      <c r="C1551" t="s">
        <v>36</v>
      </c>
      <c r="D1551" t="s">
        <v>9</v>
      </c>
      <c r="E1551">
        <v>257</v>
      </c>
      <c r="F1551">
        <v>200900</v>
      </c>
      <c r="G1551">
        <f t="shared" si="25"/>
        <v>1.5350920856147336E-2</v>
      </c>
    </row>
    <row r="1552" spans="1:7" x14ac:dyDescent="0.35">
      <c r="A1552" t="s">
        <v>30</v>
      </c>
      <c r="B1552" t="s">
        <v>6</v>
      </c>
      <c r="C1552" t="s">
        <v>36</v>
      </c>
      <c r="D1552" t="s">
        <v>10</v>
      </c>
      <c r="E1552">
        <v>484</v>
      </c>
      <c r="F1552">
        <v>112399.99999999999</v>
      </c>
      <c r="G1552">
        <f t="shared" si="25"/>
        <v>5.1672597864768688E-2</v>
      </c>
    </row>
    <row r="1553" spans="1:7" x14ac:dyDescent="0.35">
      <c r="A1553" t="s">
        <v>30</v>
      </c>
      <c r="B1553" t="s">
        <v>6</v>
      </c>
      <c r="C1553" t="s">
        <v>36</v>
      </c>
      <c r="D1553" t="s">
        <v>11</v>
      </c>
      <c r="E1553">
        <v>815</v>
      </c>
      <c r="F1553">
        <v>46000</v>
      </c>
      <c r="G1553">
        <f t="shared" si="25"/>
        <v>0.21260869565217394</v>
      </c>
    </row>
    <row r="1554" spans="1:7" x14ac:dyDescent="0.35">
      <c r="A1554" t="s">
        <v>30</v>
      </c>
      <c r="B1554" t="s">
        <v>12</v>
      </c>
      <c r="C1554" t="s">
        <v>34</v>
      </c>
      <c r="D1554" t="s">
        <v>7</v>
      </c>
      <c r="E1554">
        <v>26</v>
      </c>
      <c r="F1554">
        <v>1014400.0000000001</v>
      </c>
      <c r="G1554">
        <f t="shared" si="25"/>
        <v>3.0757097791798103E-4</v>
      </c>
    </row>
    <row r="1555" spans="1:7" x14ac:dyDescent="0.35">
      <c r="A1555" t="s">
        <v>30</v>
      </c>
      <c r="B1555" t="s">
        <v>12</v>
      </c>
      <c r="C1555" t="s">
        <v>34</v>
      </c>
      <c r="D1555" t="s">
        <v>8</v>
      </c>
      <c r="E1555">
        <v>502</v>
      </c>
      <c r="F1555">
        <v>3194000</v>
      </c>
      <c r="G1555">
        <f t="shared" si="25"/>
        <v>1.8860363180964307E-3</v>
      </c>
    </row>
    <row r="1556" spans="1:7" x14ac:dyDescent="0.35">
      <c r="A1556" t="s">
        <v>30</v>
      </c>
      <c r="B1556" t="s">
        <v>12</v>
      </c>
      <c r="C1556" t="s">
        <v>34</v>
      </c>
      <c r="D1556" t="s">
        <v>9</v>
      </c>
      <c r="E1556">
        <v>474</v>
      </c>
      <c r="F1556">
        <v>396600</v>
      </c>
      <c r="G1556">
        <f t="shared" si="25"/>
        <v>1.4341906202723149E-2</v>
      </c>
    </row>
    <row r="1557" spans="1:7" x14ac:dyDescent="0.35">
      <c r="A1557" t="s">
        <v>30</v>
      </c>
      <c r="B1557" t="s">
        <v>12</v>
      </c>
      <c r="C1557" t="s">
        <v>34</v>
      </c>
      <c r="D1557" t="s">
        <v>10</v>
      </c>
      <c r="E1557">
        <v>834</v>
      </c>
      <c r="F1557">
        <v>208100</v>
      </c>
      <c r="G1557">
        <f t="shared" si="25"/>
        <v>4.8092263334935124E-2</v>
      </c>
    </row>
    <row r="1558" spans="1:7" x14ac:dyDescent="0.35">
      <c r="A1558" t="s">
        <v>30</v>
      </c>
      <c r="B1558" t="s">
        <v>12</v>
      </c>
      <c r="C1558" t="s">
        <v>34</v>
      </c>
      <c r="D1558" t="s">
        <v>11</v>
      </c>
      <c r="E1558">
        <v>1045</v>
      </c>
      <c r="F1558">
        <v>71800</v>
      </c>
      <c r="G1558">
        <f t="shared" si="25"/>
        <v>0.17465181058495821</v>
      </c>
    </row>
    <row r="1559" spans="1:7" x14ac:dyDescent="0.35">
      <c r="A1559" t="s">
        <v>30</v>
      </c>
      <c r="B1559" t="s">
        <v>12</v>
      </c>
      <c r="C1559" t="s">
        <v>34</v>
      </c>
      <c r="D1559" t="s">
        <v>39</v>
      </c>
      <c r="E1559">
        <f>SUM(E1554:E1558)</f>
        <v>2881</v>
      </c>
      <c r="F1559">
        <f>SUM(F1554:F1558)</f>
        <v>4884900</v>
      </c>
      <c r="G1559">
        <f t="shared" si="25"/>
        <v>7.077319904194559E-3</v>
      </c>
    </row>
    <row r="1560" spans="1:7" x14ac:dyDescent="0.35">
      <c r="A1560" t="s">
        <v>30</v>
      </c>
      <c r="B1560" t="s">
        <v>12</v>
      </c>
      <c r="C1560" t="s">
        <v>35</v>
      </c>
      <c r="D1560" t="s">
        <v>7</v>
      </c>
      <c r="E1560">
        <v>14</v>
      </c>
      <c r="F1560">
        <v>519400</v>
      </c>
      <c r="G1560">
        <f t="shared" si="25"/>
        <v>3.2345013477088946E-4</v>
      </c>
    </row>
    <row r="1561" spans="1:7" x14ac:dyDescent="0.35">
      <c r="A1561" t="s">
        <v>30</v>
      </c>
      <c r="B1561" t="s">
        <v>12</v>
      </c>
      <c r="C1561" t="s">
        <v>35</v>
      </c>
      <c r="D1561" t="s">
        <v>8</v>
      </c>
      <c r="E1561">
        <v>303</v>
      </c>
      <c r="F1561">
        <v>1583200</v>
      </c>
      <c r="G1561">
        <f t="shared" si="25"/>
        <v>2.2966144517433049E-3</v>
      </c>
    </row>
    <row r="1562" spans="1:7" x14ac:dyDescent="0.35">
      <c r="A1562" t="s">
        <v>30</v>
      </c>
      <c r="B1562" t="s">
        <v>12</v>
      </c>
      <c r="C1562" t="s">
        <v>35</v>
      </c>
      <c r="D1562" t="s">
        <v>9</v>
      </c>
      <c r="E1562">
        <v>270</v>
      </c>
      <c r="F1562">
        <v>195600</v>
      </c>
      <c r="G1562">
        <f t="shared" si="25"/>
        <v>1.6564417177914112E-2</v>
      </c>
    </row>
    <row r="1563" spans="1:7" x14ac:dyDescent="0.35">
      <c r="A1563" t="s">
        <v>30</v>
      </c>
      <c r="B1563" t="s">
        <v>12</v>
      </c>
      <c r="C1563" t="s">
        <v>35</v>
      </c>
      <c r="D1563" t="s">
        <v>10</v>
      </c>
      <c r="E1563">
        <v>466</v>
      </c>
      <c r="F1563">
        <v>95600</v>
      </c>
      <c r="G1563">
        <f t="shared" si="25"/>
        <v>5.8493723849372389E-2</v>
      </c>
    </row>
    <row r="1564" spans="1:7" x14ac:dyDescent="0.35">
      <c r="A1564" t="s">
        <v>30</v>
      </c>
      <c r="B1564" t="s">
        <v>12</v>
      </c>
      <c r="C1564" t="s">
        <v>35</v>
      </c>
      <c r="D1564" t="s">
        <v>11</v>
      </c>
      <c r="E1564">
        <v>418</v>
      </c>
      <c r="F1564">
        <v>25800</v>
      </c>
      <c r="G1564">
        <f t="shared" si="25"/>
        <v>0.19441860465116279</v>
      </c>
    </row>
    <row r="1565" spans="1:7" x14ac:dyDescent="0.35">
      <c r="A1565" t="s">
        <v>30</v>
      </c>
      <c r="B1565" t="s">
        <v>12</v>
      </c>
      <c r="C1565" t="s">
        <v>36</v>
      </c>
      <c r="D1565" t="s">
        <v>7</v>
      </c>
      <c r="E1565">
        <v>12</v>
      </c>
      <c r="F1565">
        <v>495099.99999999994</v>
      </c>
      <c r="G1565">
        <f t="shared" si="25"/>
        <v>2.9085033326600691E-4</v>
      </c>
    </row>
    <row r="1566" spans="1:7" x14ac:dyDescent="0.35">
      <c r="A1566" t="s">
        <v>30</v>
      </c>
      <c r="B1566" t="s">
        <v>12</v>
      </c>
      <c r="C1566" t="s">
        <v>36</v>
      </c>
      <c r="D1566" t="s">
        <v>8</v>
      </c>
      <c r="E1566">
        <v>199</v>
      </c>
      <c r="F1566">
        <v>1611000</v>
      </c>
      <c r="G1566">
        <f t="shared" si="25"/>
        <v>1.4823091247672254E-3</v>
      </c>
    </row>
    <row r="1567" spans="1:7" x14ac:dyDescent="0.35">
      <c r="A1567" t="s">
        <v>30</v>
      </c>
      <c r="B1567" t="s">
        <v>12</v>
      </c>
      <c r="C1567" t="s">
        <v>36</v>
      </c>
      <c r="D1567" t="s">
        <v>9</v>
      </c>
      <c r="E1567">
        <v>204</v>
      </c>
      <c r="F1567">
        <v>200900</v>
      </c>
      <c r="G1567">
        <f t="shared" si="25"/>
        <v>1.2185166749626679E-2</v>
      </c>
    </row>
    <row r="1568" spans="1:7" x14ac:dyDescent="0.35">
      <c r="A1568" t="s">
        <v>30</v>
      </c>
      <c r="B1568" t="s">
        <v>12</v>
      </c>
      <c r="C1568" t="s">
        <v>36</v>
      </c>
      <c r="D1568" t="s">
        <v>10</v>
      </c>
      <c r="E1568">
        <v>368</v>
      </c>
      <c r="F1568">
        <v>112399.99999999999</v>
      </c>
      <c r="G1568">
        <f t="shared" si="25"/>
        <v>3.9288256227758014E-2</v>
      </c>
    </row>
    <row r="1569" spans="1:7" x14ac:dyDescent="0.35">
      <c r="A1569" t="s">
        <v>30</v>
      </c>
      <c r="B1569" t="s">
        <v>12</v>
      </c>
      <c r="C1569" t="s">
        <v>36</v>
      </c>
      <c r="D1569" t="s">
        <v>11</v>
      </c>
      <c r="E1569">
        <v>627</v>
      </c>
      <c r="F1569">
        <v>46000</v>
      </c>
      <c r="G1569">
        <f t="shared" si="25"/>
        <v>0.16356521739130434</v>
      </c>
    </row>
    <row r="1570" spans="1:7" x14ac:dyDescent="0.35">
      <c r="A1570" t="s">
        <v>30</v>
      </c>
      <c r="B1570" t="s">
        <v>13</v>
      </c>
      <c r="C1570" t="s">
        <v>34</v>
      </c>
      <c r="D1570" t="s">
        <v>7</v>
      </c>
      <c r="E1570">
        <v>22</v>
      </c>
      <c r="F1570">
        <v>1014400.0000000001</v>
      </c>
      <c r="G1570">
        <f t="shared" si="25"/>
        <v>2.6025236593059934E-4</v>
      </c>
    </row>
    <row r="1571" spans="1:7" x14ac:dyDescent="0.35">
      <c r="A1571" t="s">
        <v>30</v>
      </c>
      <c r="B1571" t="s">
        <v>13</v>
      </c>
      <c r="C1571" t="s">
        <v>34</v>
      </c>
      <c r="D1571" t="s">
        <v>8</v>
      </c>
      <c r="E1571">
        <v>519</v>
      </c>
      <c r="F1571">
        <v>3194000</v>
      </c>
      <c r="G1571">
        <f t="shared" si="25"/>
        <v>1.9499060738885411E-3</v>
      </c>
    </row>
    <row r="1572" spans="1:7" x14ac:dyDescent="0.35">
      <c r="A1572" t="s">
        <v>30</v>
      </c>
      <c r="B1572" t="s">
        <v>13</v>
      </c>
      <c r="C1572" t="s">
        <v>34</v>
      </c>
      <c r="D1572" t="s">
        <v>9</v>
      </c>
      <c r="E1572">
        <v>525</v>
      </c>
      <c r="F1572">
        <v>396600</v>
      </c>
      <c r="G1572">
        <f t="shared" si="25"/>
        <v>1.588502269288956E-2</v>
      </c>
    </row>
    <row r="1573" spans="1:7" x14ac:dyDescent="0.35">
      <c r="A1573" t="s">
        <v>30</v>
      </c>
      <c r="B1573" t="s">
        <v>13</v>
      </c>
      <c r="C1573" t="s">
        <v>34</v>
      </c>
      <c r="D1573" t="s">
        <v>10</v>
      </c>
      <c r="E1573">
        <v>899</v>
      </c>
      <c r="F1573">
        <v>208100</v>
      </c>
      <c r="G1573">
        <f t="shared" ref="G1573:G1641" si="26">(E1573/F1573)*12</f>
        <v>5.1840461316674677E-2</v>
      </c>
    </row>
    <row r="1574" spans="1:7" x14ac:dyDescent="0.35">
      <c r="A1574" t="s">
        <v>30</v>
      </c>
      <c r="B1574" t="s">
        <v>13</v>
      </c>
      <c r="C1574" t="s">
        <v>34</v>
      </c>
      <c r="D1574" t="s">
        <v>11</v>
      </c>
      <c r="E1574">
        <v>1069</v>
      </c>
      <c r="F1574">
        <v>71800</v>
      </c>
      <c r="G1574">
        <f t="shared" si="26"/>
        <v>0.17866295264623955</v>
      </c>
    </row>
    <row r="1575" spans="1:7" x14ac:dyDescent="0.35">
      <c r="A1575" t="s">
        <v>30</v>
      </c>
      <c r="B1575" t="s">
        <v>13</v>
      </c>
      <c r="C1575" t="s">
        <v>34</v>
      </c>
      <c r="D1575" t="s">
        <v>39</v>
      </c>
      <c r="E1575">
        <f>SUM(E1570:E1574)</f>
        <v>3034</v>
      </c>
      <c r="F1575">
        <f>SUM(F1570:F1574)</f>
        <v>4884900</v>
      </c>
      <c r="G1575">
        <f t="shared" si="26"/>
        <v>7.4531720198980529E-3</v>
      </c>
    </row>
    <row r="1576" spans="1:7" x14ac:dyDescent="0.35">
      <c r="A1576" t="s">
        <v>30</v>
      </c>
      <c r="B1576" t="s">
        <v>13</v>
      </c>
      <c r="C1576" t="s">
        <v>35</v>
      </c>
      <c r="D1576" t="s">
        <v>7</v>
      </c>
      <c r="E1576">
        <v>8</v>
      </c>
      <c r="F1576">
        <v>519400</v>
      </c>
      <c r="G1576">
        <f t="shared" si="26"/>
        <v>1.8482864844050827E-4</v>
      </c>
    </row>
    <row r="1577" spans="1:7" x14ac:dyDescent="0.35">
      <c r="A1577" t="s">
        <v>30</v>
      </c>
      <c r="B1577" t="s">
        <v>13</v>
      </c>
      <c r="C1577" t="s">
        <v>35</v>
      </c>
      <c r="D1577" t="s">
        <v>8</v>
      </c>
      <c r="E1577">
        <v>303</v>
      </c>
      <c r="F1577">
        <v>1583200</v>
      </c>
      <c r="G1577">
        <f t="shared" si="26"/>
        <v>2.2966144517433049E-3</v>
      </c>
    </row>
    <row r="1578" spans="1:7" x14ac:dyDescent="0.35">
      <c r="A1578" t="s">
        <v>30</v>
      </c>
      <c r="B1578" t="s">
        <v>13</v>
      </c>
      <c r="C1578" t="s">
        <v>35</v>
      </c>
      <c r="D1578" t="s">
        <v>9</v>
      </c>
      <c r="E1578">
        <v>314</v>
      </c>
      <c r="F1578">
        <v>195600</v>
      </c>
      <c r="G1578">
        <f t="shared" si="26"/>
        <v>1.9263803680981594E-2</v>
      </c>
    </row>
    <row r="1579" spans="1:7" x14ac:dyDescent="0.35">
      <c r="A1579" t="s">
        <v>30</v>
      </c>
      <c r="B1579" t="s">
        <v>13</v>
      </c>
      <c r="C1579" t="s">
        <v>35</v>
      </c>
      <c r="D1579" t="s">
        <v>10</v>
      </c>
      <c r="E1579">
        <v>461</v>
      </c>
      <c r="F1579">
        <v>95600</v>
      </c>
      <c r="G1579">
        <f t="shared" si="26"/>
        <v>5.7866108786610887E-2</v>
      </c>
    </row>
    <row r="1580" spans="1:7" x14ac:dyDescent="0.35">
      <c r="A1580" t="s">
        <v>30</v>
      </c>
      <c r="B1580" t="s">
        <v>13</v>
      </c>
      <c r="C1580" t="s">
        <v>35</v>
      </c>
      <c r="D1580" t="s">
        <v>11</v>
      </c>
      <c r="E1580">
        <v>417</v>
      </c>
      <c r="F1580">
        <v>25800</v>
      </c>
      <c r="G1580">
        <f t="shared" si="26"/>
        <v>0.19395348837209303</v>
      </c>
    </row>
    <row r="1581" spans="1:7" x14ac:dyDescent="0.35">
      <c r="A1581" t="s">
        <v>30</v>
      </c>
      <c r="B1581" t="s">
        <v>13</v>
      </c>
      <c r="C1581" t="s">
        <v>36</v>
      </c>
      <c r="D1581" t="s">
        <v>7</v>
      </c>
      <c r="E1581">
        <v>14</v>
      </c>
      <c r="F1581">
        <v>495099.99999999994</v>
      </c>
      <c r="G1581">
        <f t="shared" si="26"/>
        <v>3.3932538881034137E-4</v>
      </c>
    </row>
    <row r="1582" spans="1:7" x14ac:dyDescent="0.35">
      <c r="A1582" t="s">
        <v>30</v>
      </c>
      <c r="B1582" t="s">
        <v>13</v>
      </c>
      <c r="C1582" t="s">
        <v>36</v>
      </c>
      <c r="D1582" t="s">
        <v>8</v>
      </c>
      <c r="E1582">
        <v>216</v>
      </c>
      <c r="F1582">
        <v>1611000</v>
      </c>
      <c r="G1582">
        <f t="shared" si="26"/>
        <v>1.6089385474860334E-3</v>
      </c>
    </row>
    <row r="1583" spans="1:7" x14ac:dyDescent="0.35">
      <c r="A1583" t="s">
        <v>30</v>
      </c>
      <c r="B1583" t="s">
        <v>13</v>
      </c>
      <c r="C1583" t="s">
        <v>36</v>
      </c>
      <c r="D1583" t="s">
        <v>9</v>
      </c>
      <c r="E1583">
        <v>211</v>
      </c>
      <c r="F1583">
        <v>200900</v>
      </c>
      <c r="G1583">
        <f t="shared" si="26"/>
        <v>1.2603285216525633E-2</v>
      </c>
    </row>
    <row r="1584" spans="1:7" x14ac:dyDescent="0.35">
      <c r="A1584" t="s">
        <v>30</v>
      </c>
      <c r="B1584" t="s">
        <v>13</v>
      </c>
      <c r="C1584" t="s">
        <v>36</v>
      </c>
      <c r="D1584" t="s">
        <v>10</v>
      </c>
      <c r="E1584">
        <v>438</v>
      </c>
      <c r="F1584">
        <v>112399.99999999999</v>
      </c>
      <c r="G1584">
        <f t="shared" si="26"/>
        <v>4.6761565836298938E-2</v>
      </c>
    </row>
    <row r="1585" spans="1:7" x14ac:dyDescent="0.35">
      <c r="A1585" t="s">
        <v>30</v>
      </c>
      <c r="B1585" t="s">
        <v>13</v>
      </c>
      <c r="C1585" t="s">
        <v>36</v>
      </c>
      <c r="D1585" t="s">
        <v>11</v>
      </c>
      <c r="E1585">
        <v>652</v>
      </c>
      <c r="F1585">
        <v>46000</v>
      </c>
      <c r="G1585">
        <f t="shared" si="26"/>
        <v>0.17008695652173914</v>
      </c>
    </row>
    <row r="1586" spans="1:7" x14ac:dyDescent="0.35">
      <c r="A1586" t="s">
        <v>30</v>
      </c>
      <c r="B1586" t="s">
        <v>14</v>
      </c>
      <c r="C1586" t="s">
        <v>34</v>
      </c>
      <c r="D1586" t="s">
        <v>7</v>
      </c>
      <c r="E1586">
        <v>17</v>
      </c>
      <c r="F1586">
        <v>1014400.0000000001</v>
      </c>
      <c r="G1586">
        <f t="shared" si="26"/>
        <v>2.0110410094637221E-4</v>
      </c>
    </row>
    <row r="1587" spans="1:7" x14ac:dyDescent="0.35">
      <c r="A1587" t="s">
        <v>30</v>
      </c>
      <c r="B1587" t="s">
        <v>14</v>
      </c>
      <c r="C1587" t="s">
        <v>34</v>
      </c>
      <c r="D1587" t="s">
        <v>8</v>
      </c>
      <c r="E1587">
        <v>469</v>
      </c>
      <c r="F1587">
        <v>3194000</v>
      </c>
      <c r="G1587">
        <f t="shared" si="26"/>
        <v>1.76205385097057E-3</v>
      </c>
    </row>
    <row r="1588" spans="1:7" x14ac:dyDescent="0.35">
      <c r="A1588" t="s">
        <v>30</v>
      </c>
      <c r="B1588" t="s">
        <v>14</v>
      </c>
      <c r="C1588" t="s">
        <v>34</v>
      </c>
      <c r="D1588" t="s">
        <v>9</v>
      </c>
      <c r="E1588">
        <v>467</v>
      </c>
      <c r="F1588">
        <v>396600</v>
      </c>
      <c r="G1588">
        <f t="shared" si="26"/>
        <v>1.4130105900151286E-2</v>
      </c>
    </row>
    <row r="1589" spans="1:7" x14ac:dyDescent="0.35">
      <c r="A1589" t="s">
        <v>30</v>
      </c>
      <c r="B1589" t="s">
        <v>14</v>
      </c>
      <c r="C1589" t="s">
        <v>34</v>
      </c>
      <c r="D1589" t="s">
        <v>10</v>
      </c>
      <c r="E1589">
        <v>721</v>
      </c>
      <c r="F1589">
        <v>208100</v>
      </c>
      <c r="G1589">
        <f t="shared" si="26"/>
        <v>4.1576165305141757E-2</v>
      </c>
    </row>
    <row r="1590" spans="1:7" x14ac:dyDescent="0.35">
      <c r="A1590" t="s">
        <v>30</v>
      </c>
      <c r="B1590" t="s">
        <v>14</v>
      </c>
      <c r="C1590" t="s">
        <v>34</v>
      </c>
      <c r="D1590" t="s">
        <v>11</v>
      </c>
      <c r="E1590">
        <v>957</v>
      </c>
      <c r="F1590">
        <v>71800</v>
      </c>
      <c r="G1590">
        <f t="shared" si="26"/>
        <v>0.15994428969359331</v>
      </c>
    </row>
    <row r="1591" spans="1:7" x14ac:dyDescent="0.35">
      <c r="A1591" t="s">
        <v>30</v>
      </c>
      <c r="B1591" t="s">
        <v>14</v>
      </c>
      <c r="C1591" t="s">
        <v>34</v>
      </c>
      <c r="D1591" t="s">
        <v>39</v>
      </c>
      <c r="E1591">
        <f>SUM(E1586:E1590)</f>
        <v>2631</v>
      </c>
      <c r="F1591">
        <f>SUM(F1586:F1590)</f>
        <v>4884900</v>
      </c>
      <c r="G1591">
        <f t="shared" si="26"/>
        <v>6.4631824602346E-3</v>
      </c>
    </row>
    <row r="1592" spans="1:7" x14ac:dyDescent="0.35">
      <c r="A1592" t="s">
        <v>30</v>
      </c>
      <c r="B1592" t="s">
        <v>14</v>
      </c>
      <c r="C1592" t="s">
        <v>35</v>
      </c>
      <c r="D1592" t="s">
        <v>7</v>
      </c>
      <c r="E1592">
        <v>10</v>
      </c>
      <c r="F1592">
        <v>519400</v>
      </c>
      <c r="G1592">
        <f t="shared" si="26"/>
        <v>2.3103581055063536E-4</v>
      </c>
    </row>
    <row r="1593" spans="1:7" x14ac:dyDescent="0.35">
      <c r="A1593" t="s">
        <v>30</v>
      </c>
      <c r="B1593" t="s">
        <v>14</v>
      </c>
      <c r="C1593" t="s">
        <v>35</v>
      </c>
      <c r="D1593" t="s">
        <v>8</v>
      </c>
      <c r="E1593">
        <v>303</v>
      </c>
      <c r="F1593">
        <v>1583200</v>
      </c>
      <c r="G1593">
        <f t="shared" si="26"/>
        <v>2.2966144517433049E-3</v>
      </c>
    </row>
    <row r="1594" spans="1:7" x14ac:dyDescent="0.35">
      <c r="A1594" t="s">
        <v>30</v>
      </c>
      <c r="B1594" t="s">
        <v>14</v>
      </c>
      <c r="C1594" t="s">
        <v>35</v>
      </c>
      <c r="D1594" t="s">
        <v>9</v>
      </c>
      <c r="E1594">
        <v>284</v>
      </c>
      <c r="F1594">
        <v>195600</v>
      </c>
      <c r="G1594">
        <f t="shared" si="26"/>
        <v>1.7423312883435581E-2</v>
      </c>
    </row>
    <row r="1595" spans="1:7" x14ac:dyDescent="0.35">
      <c r="A1595" t="s">
        <v>30</v>
      </c>
      <c r="B1595" t="s">
        <v>14</v>
      </c>
      <c r="C1595" t="s">
        <v>35</v>
      </c>
      <c r="D1595" t="s">
        <v>10</v>
      </c>
      <c r="E1595">
        <v>408</v>
      </c>
      <c r="F1595">
        <v>95600</v>
      </c>
      <c r="G1595">
        <f t="shared" si="26"/>
        <v>5.1213389121338909E-2</v>
      </c>
    </row>
    <row r="1596" spans="1:7" x14ac:dyDescent="0.35">
      <c r="A1596" t="s">
        <v>30</v>
      </c>
      <c r="B1596" t="s">
        <v>14</v>
      </c>
      <c r="C1596" t="s">
        <v>35</v>
      </c>
      <c r="D1596" t="s">
        <v>11</v>
      </c>
      <c r="E1596">
        <v>365</v>
      </c>
      <c r="F1596">
        <v>25800</v>
      </c>
      <c r="G1596">
        <f t="shared" si="26"/>
        <v>0.16976744186046511</v>
      </c>
    </row>
    <row r="1597" spans="1:7" x14ac:dyDescent="0.35">
      <c r="A1597" t="s">
        <v>30</v>
      </c>
      <c r="B1597" t="s">
        <v>14</v>
      </c>
      <c r="C1597" t="s">
        <v>36</v>
      </c>
      <c r="D1597" t="s">
        <v>7</v>
      </c>
      <c r="E1597">
        <v>7</v>
      </c>
      <c r="F1597">
        <v>495099.99999999994</v>
      </c>
      <c r="G1597">
        <f t="shared" si="26"/>
        <v>1.6966269440517068E-4</v>
      </c>
    </row>
    <row r="1598" spans="1:7" x14ac:dyDescent="0.35">
      <c r="A1598" t="s">
        <v>30</v>
      </c>
      <c r="B1598" t="s">
        <v>14</v>
      </c>
      <c r="C1598" t="s">
        <v>36</v>
      </c>
      <c r="D1598" t="s">
        <v>8</v>
      </c>
      <c r="E1598">
        <v>166</v>
      </c>
      <c r="F1598">
        <v>1611000</v>
      </c>
      <c r="G1598">
        <f t="shared" si="26"/>
        <v>1.2364990689013036E-3</v>
      </c>
    </row>
    <row r="1599" spans="1:7" x14ac:dyDescent="0.35">
      <c r="A1599" t="s">
        <v>30</v>
      </c>
      <c r="B1599" t="s">
        <v>14</v>
      </c>
      <c r="C1599" t="s">
        <v>36</v>
      </c>
      <c r="D1599" t="s">
        <v>9</v>
      </c>
      <c r="E1599">
        <v>183</v>
      </c>
      <c r="F1599">
        <v>200900</v>
      </c>
      <c r="G1599">
        <f t="shared" si="26"/>
        <v>1.0930811348929816E-2</v>
      </c>
    </row>
    <row r="1600" spans="1:7" x14ac:dyDescent="0.35">
      <c r="A1600" t="s">
        <v>30</v>
      </c>
      <c r="B1600" t="s">
        <v>14</v>
      </c>
      <c r="C1600" t="s">
        <v>36</v>
      </c>
      <c r="D1600" t="s">
        <v>10</v>
      </c>
      <c r="E1600">
        <v>313</v>
      </c>
      <c r="F1600">
        <v>112399.99999999999</v>
      </c>
      <c r="G1600">
        <f t="shared" si="26"/>
        <v>3.3416370106761573E-2</v>
      </c>
    </row>
    <row r="1601" spans="1:7" x14ac:dyDescent="0.35">
      <c r="A1601" t="s">
        <v>30</v>
      </c>
      <c r="B1601" t="s">
        <v>14</v>
      </c>
      <c r="C1601" t="s">
        <v>36</v>
      </c>
      <c r="D1601" t="s">
        <v>11</v>
      </c>
      <c r="E1601">
        <v>592</v>
      </c>
      <c r="F1601">
        <v>46000</v>
      </c>
      <c r="G1601">
        <f t="shared" si="26"/>
        <v>0.15443478260869564</v>
      </c>
    </row>
    <row r="1602" spans="1:7" x14ac:dyDescent="0.35">
      <c r="A1602" t="s">
        <v>30</v>
      </c>
      <c r="B1602" t="s">
        <v>15</v>
      </c>
      <c r="C1602" t="s">
        <v>34</v>
      </c>
      <c r="D1602" t="s">
        <v>7</v>
      </c>
      <c r="E1602">
        <v>18</v>
      </c>
      <c r="F1602">
        <v>1014400.0000000001</v>
      </c>
      <c r="G1602">
        <f t="shared" si="26"/>
        <v>2.1293375394321765E-4</v>
      </c>
    </row>
    <row r="1603" spans="1:7" x14ac:dyDescent="0.35">
      <c r="A1603" t="s">
        <v>30</v>
      </c>
      <c r="B1603" t="s">
        <v>15</v>
      </c>
      <c r="C1603" t="s">
        <v>34</v>
      </c>
      <c r="D1603" t="s">
        <v>8</v>
      </c>
      <c r="E1603">
        <v>446</v>
      </c>
      <c r="F1603">
        <v>3194000</v>
      </c>
      <c r="G1603">
        <f t="shared" si="26"/>
        <v>1.675641828428303E-3</v>
      </c>
    </row>
    <row r="1604" spans="1:7" x14ac:dyDescent="0.35">
      <c r="A1604" t="s">
        <v>30</v>
      </c>
      <c r="B1604" t="s">
        <v>15</v>
      </c>
      <c r="C1604" t="s">
        <v>34</v>
      </c>
      <c r="D1604" t="s">
        <v>9</v>
      </c>
      <c r="E1604">
        <v>481</v>
      </c>
      <c r="F1604">
        <v>396600</v>
      </c>
      <c r="G1604">
        <f t="shared" si="26"/>
        <v>1.4553706505295007E-2</v>
      </c>
    </row>
    <row r="1605" spans="1:7" x14ac:dyDescent="0.35">
      <c r="A1605" t="s">
        <v>30</v>
      </c>
      <c r="B1605" t="s">
        <v>15</v>
      </c>
      <c r="C1605" t="s">
        <v>34</v>
      </c>
      <c r="D1605" t="s">
        <v>10</v>
      </c>
      <c r="E1605">
        <v>712</v>
      </c>
      <c r="F1605">
        <v>208100</v>
      </c>
      <c r="G1605">
        <f t="shared" si="26"/>
        <v>4.1057184046131671E-2</v>
      </c>
    </row>
    <row r="1606" spans="1:7" x14ac:dyDescent="0.35">
      <c r="A1606" t="s">
        <v>30</v>
      </c>
      <c r="B1606" t="s">
        <v>15</v>
      </c>
      <c r="C1606" t="s">
        <v>34</v>
      </c>
      <c r="D1606" t="s">
        <v>11</v>
      </c>
      <c r="E1606">
        <v>786</v>
      </c>
      <c r="F1606">
        <v>71800</v>
      </c>
      <c r="G1606">
        <f t="shared" si="26"/>
        <v>0.13136490250696378</v>
      </c>
    </row>
    <row r="1607" spans="1:7" x14ac:dyDescent="0.35">
      <c r="A1607" t="s">
        <v>30</v>
      </c>
      <c r="B1607" t="s">
        <v>15</v>
      </c>
      <c r="C1607" t="s">
        <v>34</v>
      </c>
      <c r="D1607" t="s">
        <v>39</v>
      </c>
      <c r="E1607">
        <f>SUM(E1602:E1606)</f>
        <v>2443</v>
      </c>
      <c r="F1607">
        <f>SUM(F1602:F1606)</f>
        <v>4884900</v>
      </c>
      <c r="G1607">
        <f t="shared" si="26"/>
        <v>6.0013511023767115E-3</v>
      </c>
    </row>
    <row r="1608" spans="1:7" x14ac:dyDescent="0.35">
      <c r="A1608" t="s">
        <v>30</v>
      </c>
      <c r="B1608" t="s">
        <v>15</v>
      </c>
      <c r="C1608" t="s">
        <v>35</v>
      </c>
      <c r="D1608" t="s">
        <v>7</v>
      </c>
      <c r="E1608">
        <v>10</v>
      </c>
      <c r="F1608">
        <v>519400</v>
      </c>
      <c r="G1608">
        <f t="shared" si="26"/>
        <v>2.3103581055063536E-4</v>
      </c>
    </row>
    <row r="1609" spans="1:7" x14ac:dyDescent="0.35">
      <c r="A1609" t="s">
        <v>30</v>
      </c>
      <c r="B1609" t="s">
        <v>15</v>
      </c>
      <c r="C1609" t="s">
        <v>35</v>
      </c>
      <c r="D1609" t="s">
        <v>8</v>
      </c>
      <c r="E1609">
        <v>261</v>
      </c>
      <c r="F1609">
        <v>1583200</v>
      </c>
      <c r="G1609">
        <f t="shared" si="26"/>
        <v>1.9782718544719552E-3</v>
      </c>
    </row>
    <row r="1610" spans="1:7" x14ac:dyDescent="0.35">
      <c r="A1610" t="s">
        <v>30</v>
      </c>
      <c r="B1610" t="s">
        <v>15</v>
      </c>
      <c r="C1610" t="s">
        <v>35</v>
      </c>
      <c r="D1610" t="s">
        <v>9</v>
      </c>
      <c r="E1610">
        <v>294</v>
      </c>
      <c r="F1610">
        <v>195600</v>
      </c>
      <c r="G1610">
        <f t="shared" si="26"/>
        <v>1.8036809815950919E-2</v>
      </c>
    </row>
    <row r="1611" spans="1:7" x14ac:dyDescent="0.35">
      <c r="A1611" t="s">
        <v>30</v>
      </c>
      <c r="B1611" t="s">
        <v>15</v>
      </c>
      <c r="C1611" t="s">
        <v>35</v>
      </c>
      <c r="D1611" t="s">
        <v>10</v>
      </c>
      <c r="E1611">
        <v>402</v>
      </c>
      <c r="F1611">
        <v>95600</v>
      </c>
      <c r="G1611">
        <f t="shared" si="26"/>
        <v>5.0460251046025112E-2</v>
      </c>
    </row>
    <row r="1612" spans="1:7" x14ac:dyDescent="0.35">
      <c r="A1612" t="s">
        <v>30</v>
      </c>
      <c r="B1612" t="s">
        <v>15</v>
      </c>
      <c r="C1612" t="s">
        <v>35</v>
      </c>
      <c r="D1612" t="s">
        <v>11</v>
      </c>
      <c r="E1612">
        <v>313</v>
      </c>
      <c r="F1612">
        <v>25800</v>
      </c>
      <c r="G1612">
        <f t="shared" si="26"/>
        <v>0.14558139534883721</v>
      </c>
    </row>
    <row r="1613" spans="1:7" x14ac:dyDescent="0.35">
      <c r="A1613" t="s">
        <v>30</v>
      </c>
      <c r="B1613" t="s">
        <v>15</v>
      </c>
      <c r="C1613" t="s">
        <v>36</v>
      </c>
      <c r="D1613" t="s">
        <v>7</v>
      </c>
      <c r="E1613">
        <v>8</v>
      </c>
      <c r="F1613">
        <v>495099.99999999994</v>
      </c>
      <c r="G1613">
        <f t="shared" si="26"/>
        <v>1.9390022217733794E-4</v>
      </c>
    </row>
    <row r="1614" spans="1:7" x14ac:dyDescent="0.35">
      <c r="A1614" t="s">
        <v>30</v>
      </c>
      <c r="B1614" t="s">
        <v>15</v>
      </c>
      <c r="C1614" t="s">
        <v>36</v>
      </c>
      <c r="D1614" t="s">
        <v>8</v>
      </c>
      <c r="E1614">
        <v>185</v>
      </c>
      <c r="F1614">
        <v>1611000</v>
      </c>
      <c r="G1614">
        <f t="shared" si="26"/>
        <v>1.3780260707635008E-3</v>
      </c>
    </row>
    <row r="1615" spans="1:7" x14ac:dyDescent="0.35">
      <c r="A1615" t="s">
        <v>30</v>
      </c>
      <c r="B1615" t="s">
        <v>15</v>
      </c>
      <c r="C1615" t="s">
        <v>36</v>
      </c>
      <c r="D1615" t="s">
        <v>9</v>
      </c>
      <c r="E1615">
        <v>187</v>
      </c>
      <c r="F1615">
        <v>200900</v>
      </c>
      <c r="G1615">
        <f t="shared" si="26"/>
        <v>1.1169736187157791E-2</v>
      </c>
    </row>
    <row r="1616" spans="1:7" x14ac:dyDescent="0.35">
      <c r="A1616" t="s">
        <v>30</v>
      </c>
      <c r="B1616" t="s">
        <v>15</v>
      </c>
      <c r="C1616" t="s">
        <v>36</v>
      </c>
      <c r="D1616" t="s">
        <v>10</v>
      </c>
      <c r="E1616">
        <v>310</v>
      </c>
      <c r="F1616">
        <v>112399.99999999999</v>
      </c>
      <c r="G1616">
        <f t="shared" si="26"/>
        <v>3.3096085409252671E-2</v>
      </c>
    </row>
    <row r="1617" spans="1:7" x14ac:dyDescent="0.35">
      <c r="A1617" t="s">
        <v>30</v>
      </c>
      <c r="B1617" t="s">
        <v>15</v>
      </c>
      <c r="C1617" t="s">
        <v>36</v>
      </c>
      <c r="D1617" t="s">
        <v>11</v>
      </c>
      <c r="E1617">
        <v>473</v>
      </c>
      <c r="F1617">
        <v>46000</v>
      </c>
      <c r="G1617">
        <f t="shared" si="26"/>
        <v>0.12339130434782608</v>
      </c>
    </row>
    <row r="1618" spans="1:7" x14ac:dyDescent="0.35">
      <c r="A1618" t="s">
        <v>30</v>
      </c>
      <c r="B1618" t="s">
        <v>16</v>
      </c>
      <c r="C1618" t="s">
        <v>34</v>
      </c>
      <c r="D1618" t="s">
        <v>7</v>
      </c>
      <c r="E1618">
        <v>20</v>
      </c>
      <c r="F1618">
        <v>1014400.0000000001</v>
      </c>
      <c r="G1618">
        <f t="shared" si="26"/>
        <v>2.3659305993690849E-4</v>
      </c>
    </row>
    <row r="1619" spans="1:7" x14ac:dyDescent="0.35">
      <c r="A1619" t="s">
        <v>30</v>
      </c>
      <c r="B1619" t="s">
        <v>16</v>
      </c>
      <c r="C1619" t="s">
        <v>34</v>
      </c>
      <c r="D1619" t="s">
        <v>8</v>
      </c>
      <c r="E1619">
        <v>454</v>
      </c>
      <c r="F1619">
        <v>3194000</v>
      </c>
      <c r="G1619">
        <f t="shared" si="26"/>
        <v>1.7056981840951784E-3</v>
      </c>
    </row>
    <row r="1620" spans="1:7" x14ac:dyDescent="0.35">
      <c r="A1620" t="s">
        <v>30</v>
      </c>
      <c r="B1620" t="s">
        <v>16</v>
      </c>
      <c r="C1620" t="s">
        <v>34</v>
      </c>
      <c r="D1620" t="s">
        <v>9</v>
      </c>
      <c r="E1620">
        <v>428</v>
      </c>
      <c r="F1620">
        <v>396600</v>
      </c>
      <c r="G1620">
        <f t="shared" si="26"/>
        <v>1.2950075642965204E-2</v>
      </c>
    </row>
    <row r="1621" spans="1:7" x14ac:dyDescent="0.35">
      <c r="A1621" t="s">
        <v>30</v>
      </c>
      <c r="B1621" t="s">
        <v>16</v>
      </c>
      <c r="C1621" t="s">
        <v>34</v>
      </c>
      <c r="D1621" t="s">
        <v>10</v>
      </c>
      <c r="E1621">
        <v>704</v>
      </c>
      <c r="F1621">
        <v>208100</v>
      </c>
      <c r="G1621">
        <f t="shared" si="26"/>
        <v>4.0595867371456033E-2</v>
      </c>
    </row>
    <row r="1622" spans="1:7" x14ac:dyDescent="0.35">
      <c r="A1622" t="s">
        <v>30</v>
      </c>
      <c r="B1622" t="s">
        <v>16</v>
      </c>
      <c r="C1622" t="s">
        <v>34</v>
      </c>
      <c r="D1622" t="s">
        <v>11</v>
      </c>
      <c r="E1622">
        <v>741</v>
      </c>
      <c r="F1622">
        <v>71800</v>
      </c>
      <c r="G1622">
        <f t="shared" si="26"/>
        <v>0.12384401114206128</v>
      </c>
    </row>
    <row r="1623" spans="1:7" x14ac:dyDescent="0.35">
      <c r="A1623" t="s">
        <v>30</v>
      </c>
      <c r="B1623" t="s">
        <v>16</v>
      </c>
      <c r="C1623" t="s">
        <v>34</v>
      </c>
      <c r="D1623" t="s">
        <v>39</v>
      </c>
      <c r="E1623">
        <f>SUM(E1618:E1622)</f>
        <v>2347</v>
      </c>
      <c r="F1623">
        <f>SUM(F1618:F1622)</f>
        <v>4884900</v>
      </c>
      <c r="G1623">
        <f t="shared" si="26"/>
        <v>5.7655223238960874E-3</v>
      </c>
    </row>
    <row r="1624" spans="1:7" x14ac:dyDescent="0.35">
      <c r="A1624" t="s">
        <v>30</v>
      </c>
      <c r="B1624" t="s">
        <v>16</v>
      </c>
      <c r="C1624" t="s">
        <v>35</v>
      </c>
      <c r="D1624" t="s">
        <v>7</v>
      </c>
      <c r="E1624">
        <v>12</v>
      </c>
      <c r="F1624">
        <v>519400</v>
      </c>
      <c r="G1624">
        <f t="shared" si="26"/>
        <v>2.7724297266076245E-4</v>
      </c>
    </row>
    <row r="1625" spans="1:7" x14ac:dyDescent="0.35">
      <c r="A1625" t="s">
        <v>30</v>
      </c>
      <c r="B1625" t="s">
        <v>16</v>
      </c>
      <c r="C1625" t="s">
        <v>35</v>
      </c>
      <c r="D1625" t="s">
        <v>8</v>
      </c>
      <c r="E1625">
        <v>301</v>
      </c>
      <c r="F1625">
        <v>1583200</v>
      </c>
      <c r="G1625">
        <f t="shared" si="26"/>
        <v>2.2814552804446692E-3</v>
      </c>
    </row>
    <row r="1626" spans="1:7" x14ac:dyDescent="0.35">
      <c r="A1626" t="s">
        <v>30</v>
      </c>
      <c r="B1626" t="s">
        <v>16</v>
      </c>
      <c r="C1626" t="s">
        <v>35</v>
      </c>
      <c r="D1626" t="s">
        <v>9</v>
      </c>
      <c r="E1626">
        <v>264</v>
      </c>
      <c r="F1626">
        <v>195600</v>
      </c>
      <c r="G1626">
        <f t="shared" si="26"/>
        <v>1.6196319018404907E-2</v>
      </c>
    </row>
    <row r="1627" spans="1:7" x14ac:dyDescent="0.35">
      <c r="A1627" t="s">
        <v>30</v>
      </c>
      <c r="B1627" t="s">
        <v>16</v>
      </c>
      <c r="C1627" t="s">
        <v>35</v>
      </c>
      <c r="D1627" t="s">
        <v>10</v>
      </c>
      <c r="E1627">
        <v>378</v>
      </c>
      <c r="F1627">
        <v>95600</v>
      </c>
      <c r="G1627">
        <f t="shared" si="26"/>
        <v>4.7447698744769874E-2</v>
      </c>
    </row>
    <row r="1628" spans="1:7" x14ac:dyDescent="0.35">
      <c r="A1628" t="s">
        <v>30</v>
      </c>
      <c r="B1628" t="s">
        <v>16</v>
      </c>
      <c r="C1628" t="s">
        <v>35</v>
      </c>
      <c r="D1628" t="s">
        <v>11</v>
      </c>
      <c r="E1628">
        <v>297</v>
      </c>
      <c r="F1628">
        <v>25800</v>
      </c>
      <c r="G1628">
        <f t="shared" si="26"/>
        <v>0.13813953488372094</v>
      </c>
    </row>
    <row r="1629" spans="1:7" x14ac:dyDescent="0.35">
      <c r="A1629" t="s">
        <v>30</v>
      </c>
      <c r="B1629" t="s">
        <v>16</v>
      </c>
      <c r="C1629" t="s">
        <v>36</v>
      </c>
      <c r="D1629" t="s">
        <v>7</v>
      </c>
      <c r="E1629">
        <v>8</v>
      </c>
      <c r="F1629">
        <v>495099.99999999994</v>
      </c>
      <c r="G1629">
        <f t="shared" si="26"/>
        <v>1.9390022217733794E-4</v>
      </c>
    </row>
    <row r="1630" spans="1:7" x14ac:dyDescent="0.35">
      <c r="A1630" t="s">
        <v>30</v>
      </c>
      <c r="B1630" t="s">
        <v>16</v>
      </c>
      <c r="C1630" t="s">
        <v>36</v>
      </c>
      <c r="D1630" t="s">
        <v>8</v>
      </c>
      <c r="E1630">
        <v>153</v>
      </c>
      <c r="F1630">
        <v>1611000</v>
      </c>
      <c r="G1630">
        <f t="shared" si="26"/>
        <v>1.1396648044692736E-3</v>
      </c>
    </row>
    <row r="1631" spans="1:7" x14ac:dyDescent="0.35">
      <c r="A1631" t="s">
        <v>30</v>
      </c>
      <c r="B1631" t="s">
        <v>16</v>
      </c>
      <c r="C1631" t="s">
        <v>36</v>
      </c>
      <c r="D1631" t="s">
        <v>9</v>
      </c>
      <c r="E1631">
        <v>164</v>
      </c>
      <c r="F1631">
        <v>200900</v>
      </c>
      <c r="G1631">
        <f t="shared" si="26"/>
        <v>9.7959183673469383E-3</v>
      </c>
    </row>
    <row r="1632" spans="1:7" x14ac:dyDescent="0.35">
      <c r="A1632" t="s">
        <v>30</v>
      </c>
      <c r="B1632" t="s">
        <v>16</v>
      </c>
      <c r="C1632" t="s">
        <v>36</v>
      </c>
      <c r="D1632" t="s">
        <v>10</v>
      </c>
      <c r="E1632">
        <v>326</v>
      </c>
      <c r="F1632">
        <v>112399.99999999999</v>
      </c>
      <c r="G1632">
        <f t="shared" si="26"/>
        <v>3.4804270462633458E-2</v>
      </c>
    </row>
    <row r="1633" spans="1:7" x14ac:dyDescent="0.35">
      <c r="A1633" t="s">
        <v>30</v>
      </c>
      <c r="B1633" t="s">
        <v>16</v>
      </c>
      <c r="C1633" t="s">
        <v>36</v>
      </c>
      <c r="D1633" t="s">
        <v>11</v>
      </c>
      <c r="E1633">
        <v>444</v>
      </c>
      <c r="F1633">
        <v>46000</v>
      </c>
      <c r="G1633">
        <f t="shared" si="26"/>
        <v>0.11582608695652173</v>
      </c>
    </row>
    <row r="1634" spans="1:7" x14ac:dyDescent="0.35">
      <c r="A1634" t="s">
        <v>30</v>
      </c>
      <c r="B1634" t="s">
        <v>17</v>
      </c>
      <c r="C1634" t="s">
        <v>34</v>
      </c>
      <c r="D1634" t="s">
        <v>7</v>
      </c>
      <c r="E1634">
        <v>26</v>
      </c>
      <c r="F1634">
        <v>1014400.0000000001</v>
      </c>
      <c r="G1634">
        <f t="shared" si="26"/>
        <v>3.0757097791798103E-4</v>
      </c>
    </row>
    <row r="1635" spans="1:7" x14ac:dyDescent="0.35">
      <c r="A1635" t="s">
        <v>30</v>
      </c>
      <c r="B1635" t="s">
        <v>17</v>
      </c>
      <c r="C1635" t="s">
        <v>34</v>
      </c>
      <c r="D1635" t="s">
        <v>8</v>
      </c>
      <c r="E1635">
        <v>526</v>
      </c>
      <c r="F1635">
        <v>3194000</v>
      </c>
      <c r="G1635">
        <f t="shared" si="26"/>
        <v>1.9762053850970566E-3</v>
      </c>
    </row>
    <row r="1636" spans="1:7" x14ac:dyDescent="0.35">
      <c r="A1636" t="s">
        <v>30</v>
      </c>
      <c r="B1636" t="s">
        <v>17</v>
      </c>
      <c r="C1636" t="s">
        <v>34</v>
      </c>
      <c r="D1636" t="s">
        <v>9</v>
      </c>
      <c r="E1636">
        <v>442</v>
      </c>
      <c r="F1636">
        <v>396600</v>
      </c>
      <c r="G1636">
        <f t="shared" si="26"/>
        <v>1.3373676248108927E-2</v>
      </c>
    </row>
    <row r="1637" spans="1:7" x14ac:dyDescent="0.35">
      <c r="A1637" t="s">
        <v>30</v>
      </c>
      <c r="B1637" t="s">
        <v>17</v>
      </c>
      <c r="C1637" t="s">
        <v>34</v>
      </c>
      <c r="D1637" t="s">
        <v>10</v>
      </c>
      <c r="E1637">
        <v>692</v>
      </c>
      <c r="F1637">
        <v>208100</v>
      </c>
      <c r="G1637">
        <f t="shared" si="26"/>
        <v>3.9903892359442576E-2</v>
      </c>
    </row>
    <row r="1638" spans="1:7" x14ac:dyDescent="0.35">
      <c r="A1638" t="s">
        <v>30</v>
      </c>
      <c r="B1638" t="s">
        <v>17</v>
      </c>
      <c r="C1638" t="s">
        <v>34</v>
      </c>
      <c r="D1638" t="s">
        <v>11</v>
      </c>
      <c r="E1638">
        <v>734</v>
      </c>
      <c r="F1638">
        <v>71800</v>
      </c>
      <c r="G1638">
        <f t="shared" si="26"/>
        <v>0.12267409470752089</v>
      </c>
    </row>
    <row r="1639" spans="1:7" x14ac:dyDescent="0.35">
      <c r="A1639" t="s">
        <v>30</v>
      </c>
      <c r="B1639" t="s">
        <v>17</v>
      </c>
      <c r="C1639" t="s">
        <v>34</v>
      </c>
      <c r="D1639" t="s">
        <v>39</v>
      </c>
      <c r="E1639">
        <f>SUM(E1634:E1638)</f>
        <v>2420</v>
      </c>
      <c r="F1639">
        <f>SUM(F1634:F1638)</f>
        <v>4884900</v>
      </c>
      <c r="G1639">
        <f t="shared" si="26"/>
        <v>5.9448504575323954E-3</v>
      </c>
    </row>
    <row r="1640" spans="1:7" x14ac:dyDescent="0.35">
      <c r="A1640" t="s">
        <v>30</v>
      </c>
      <c r="B1640" t="s">
        <v>17</v>
      </c>
      <c r="C1640" t="s">
        <v>35</v>
      </c>
      <c r="D1640" t="s">
        <v>7</v>
      </c>
      <c r="E1640">
        <v>11</v>
      </c>
      <c r="F1640">
        <v>519400</v>
      </c>
      <c r="G1640">
        <f t="shared" si="26"/>
        <v>2.5413939160569889E-4</v>
      </c>
    </row>
    <row r="1641" spans="1:7" x14ac:dyDescent="0.35">
      <c r="A1641" t="s">
        <v>30</v>
      </c>
      <c r="B1641" t="s">
        <v>17</v>
      </c>
      <c r="C1641" t="s">
        <v>35</v>
      </c>
      <c r="D1641" t="s">
        <v>8</v>
      </c>
      <c r="E1641">
        <v>325</v>
      </c>
      <c r="F1641">
        <v>1583200</v>
      </c>
      <c r="G1641">
        <f t="shared" si="26"/>
        <v>2.4633653360282971E-3</v>
      </c>
    </row>
    <row r="1642" spans="1:7" x14ac:dyDescent="0.35">
      <c r="A1642" t="s">
        <v>30</v>
      </c>
      <c r="B1642" t="s">
        <v>17</v>
      </c>
      <c r="C1642" t="s">
        <v>35</v>
      </c>
      <c r="D1642" t="s">
        <v>9</v>
      </c>
      <c r="E1642">
        <v>252</v>
      </c>
      <c r="F1642">
        <v>195600</v>
      </c>
      <c r="G1642">
        <f t="shared" ref="G1642:G1709" si="27">(E1642/F1642)*12</f>
        <v>1.5460122699386503E-2</v>
      </c>
    </row>
    <row r="1643" spans="1:7" x14ac:dyDescent="0.35">
      <c r="A1643" t="s">
        <v>30</v>
      </c>
      <c r="B1643" t="s">
        <v>17</v>
      </c>
      <c r="C1643" t="s">
        <v>35</v>
      </c>
      <c r="D1643" t="s">
        <v>10</v>
      </c>
      <c r="E1643">
        <v>397</v>
      </c>
      <c r="F1643">
        <v>95600</v>
      </c>
      <c r="G1643">
        <f t="shared" si="27"/>
        <v>4.9832635983263603E-2</v>
      </c>
    </row>
    <row r="1644" spans="1:7" x14ac:dyDescent="0.35">
      <c r="A1644" t="s">
        <v>30</v>
      </c>
      <c r="B1644" t="s">
        <v>17</v>
      </c>
      <c r="C1644" t="s">
        <v>35</v>
      </c>
      <c r="D1644" t="s">
        <v>11</v>
      </c>
      <c r="E1644">
        <v>275</v>
      </c>
      <c r="F1644">
        <v>25800</v>
      </c>
      <c r="G1644">
        <f t="shared" si="27"/>
        <v>0.12790697674418605</v>
      </c>
    </row>
    <row r="1645" spans="1:7" x14ac:dyDescent="0.35">
      <c r="A1645" t="s">
        <v>30</v>
      </c>
      <c r="B1645" t="s">
        <v>17</v>
      </c>
      <c r="C1645" t="s">
        <v>36</v>
      </c>
      <c r="D1645" t="s">
        <v>7</v>
      </c>
      <c r="E1645">
        <v>15</v>
      </c>
      <c r="F1645">
        <v>495099.99999999994</v>
      </c>
      <c r="G1645">
        <f t="shared" si="27"/>
        <v>3.6356291658250862E-4</v>
      </c>
    </row>
    <row r="1646" spans="1:7" x14ac:dyDescent="0.35">
      <c r="A1646" t="s">
        <v>30</v>
      </c>
      <c r="B1646" t="s">
        <v>17</v>
      </c>
      <c r="C1646" t="s">
        <v>36</v>
      </c>
      <c r="D1646" t="s">
        <v>8</v>
      </c>
      <c r="E1646">
        <v>201</v>
      </c>
      <c r="F1646">
        <v>1611000</v>
      </c>
      <c r="G1646">
        <f t="shared" si="27"/>
        <v>1.4972067039106145E-3</v>
      </c>
    </row>
    <row r="1647" spans="1:7" x14ac:dyDescent="0.35">
      <c r="A1647" t="s">
        <v>30</v>
      </c>
      <c r="B1647" t="s">
        <v>17</v>
      </c>
      <c r="C1647" t="s">
        <v>36</v>
      </c>
      <c r="D1647" t="s">
        <v>9</v>
      </c>
      <c r="E1647">
        <v>190</v>
      </c>
      <c r="F1647">
        <v>200900</v>
      </c>
      <c r="G1647">
        <f t="shared" si="27"/>
        <v>1.1348929815828772E-2</v>
      </c>
    </row>
    <row r="1648" spans="1:7" x14ac:dyDescent="0.35">
      <c r="A1648" t="s">
        <v>30</v>
      </c>
      <c r="B1648" t="s">
        <v>17</v>
      </c>
      <c r="C1648" t="s">
        <v>36</v>
      </c>
      <c r="D1648" t="s">
        <v>10</v>
      </c>
      <c r="E1648">
        <v>295</v>
      </c>
      <c r="F1648">
        <v>112399.99999999999</v>
      </c>
      <c r="G1648">
        <f t="shared" si="27"/>
        <v>3.1494661921708189E-2</v>
      </c>
    </row>
    <row r="1649" spans="1:7" x14ac:dyDescent="0.35">
      <c r="A1649" t="s">
        <v>30</v>
      </c>
      <c r="B1649" t="s">
        <v>17</v>
      </c>
      <c r="C1649" t="s">
        <v>36</v>
      </c>
      <c r="D1649" t="s">
        <v>11</v>
      </c>
      <c r="E1649">
        <v>459</v>
      </c>
      <c r="F1649">
        <v>46000</v>
      </c>
      <c r="G1649">
        <f t="shared" si="27"/>
        <v>0.11973913043478261</v>
      </c>
    </row>
    <row r="1650" spans="1:7" x14ac:dyDescent="0.35">
      <c r="A1650" t="s">
        <v>30</v>
      </c>
      <c r="B1650" t="s">
        <v>18</v>
      </c>
      <c r="C1650" t="s">
        <v>34</v>
      </c>
      <c r="D1650" t="s">
        <v>7</v>
      </c>
      <c r="E1650">
        <v>27</v>
      </c>
      <c r="F1650">
        <v>1014400.0000000001</v>
      </c>
      <c r="G1650">
        <f t="shared" si="27"/>
        <v>3.1940063091482647E-4</v>
      </c>
    </row>
    <row r="1651" spans="1:7" x14ac:dyDescent="0.35">
      <c r="A1651" t="s">
        <v>30</v>
      </c>
      <c r="B1651" t="s">
        <v>18</v>
      </c>
      <c r="C1651" t="s">
        <v>34</v>
      </c>
      <c r="D1651" t="s">
        <v>8</v>
      </c>
      <c r="E1651">
        <v>439</v>
      </c>
      <c r="F1651">
        <v>3194000</v>
      </c>
      <c r="G1651">
        <f t="shared" si="27"/>
        <v>1.6493425172197872E-3</v>
      </c>
    </row>
    <row r="1652" spans="1:7" x14ac:dyDescent="0.35">
      <c r="A1652" t="s">
        <v>30</v>
      </c>
      <c r="B1652" t="s">
        <v>18</v>
      </c>
      <c r="C1652" t="s">
        <v>34</v>
      </c>
      <c r="D1652" t="s">
        <v>9</v>
      </c>
      <c r="E1652">
        <v>454</v>
      </c>
      <c r="F1652">
        <v>396600</v>
      </c>
      <c r="G1652">
        <f t="shared" si="27"/>
        <v>1.3736762481089258E-2</v>
      </c>
    </row>
    <row r="1653" spans="1:7" x14ac:dyDescent="0.35">
      <c r="A1653" t="s">
        <v>30</v>
      </c>
      <c r="B1653" t="s">
        <v>18</v>
      </c>
      <c r="C1653" t="s">
        <v>34</v>
      </c>
      <c r="D1653" t="s">
        <v>10</v>
      </c>
      <c r="E1653">
        <v>631</v>
      </c>
      <c r="F1653">
        <v>208100</v>
      </c>
      <c r="G1653">
        <f t="shared" si="27"/>
        <v>3.6386352715040843E-2</v>
      </c>
    </row>
    <row r="1654" spans="1:7" x14ac:dyDescent="0.35">
      <c r="A1654" t="s">
        <v>30</v>
      </c>
      <c r="B1654" t="s">
        <v>18</v>
      </c>
      <c r="C1654" t="s">
        <v>34</v>
      </c>
      <c r="D1654" t="s">
        <v>11</v>
      </c>
      <c r="E1654">
        <v>767</v>
      </c>
      <c r="F1654">
        <v>71800</v>
      </c>
      <c r="G1654">
        <f t="shared" si="27"/>
        <v>0.12818941504178272</v>
      </c>
    </row>
    <row r="1655" spans="1:7" x14ac:dyDescent="0.35">
      <c r="A1655" t="s">
        <v>30</v>
      </c>
      <c r="B1655" t="s">
        <v>18</v>
      </c>
      <c r="C1655" t="s">
        <v>34</v>
      </c>
      <c r="D1655" t="s">
        <v>39</v>
      </c>
      <c r="E1655">
        <f>SUM(E1650:E1654)</f>
        <v>2318</v>
      </c>
      <c r="F1655">
        <f>SUM(F1650:F1654)</f>
        <v>4884900</v>
      </c>
      <c r="G1655">
        <f t="shared" si="27"/>
        <v>5.6942823803967325E-3</v>
      </c>
    </row>
    <row r="1656" spans="1:7" x14ac:dyDescent="0.35">
      <c r="A1656" t="s">
        <v>30</v>
      </c>
      <c r="B1656" t="s">
        <v>18</v>
      </c>
      <c r="C1656" t="s">
        <v>35</v>
      </c>
      <c r="D1656" t="s">
        <v>7</v>
      </c>
      <c r="E1656">
        <v>15</v>
      </c>
      <c r="F1656">
        <v>519400</v>
      </c>
      <c r="G1656">
        <f t="shared" si="27"/>
        <v>3.4655371582595302E-4</v>
      </c>
    </row>
    <row r="1657" spans="1:7" x14ac:dyDescent="0.35">
      <c r="A1657" t="s">
        <v>30</v>
      </c>
      <c r="B1657" t="s">
        <v>18</v>
      </c>
      <c r="C1657" t="s">
        <v>35</v>
      </c>
      <c r="D1657" t="s">
        <v>8</v>
      </c>
      <c r="E1657">
        <v>266</v>
      </c>
      <c r="F1657">
        <v>1583200</v>
      </c>
      <c r="G1657">
        <f t="shared" si="27"/>
        <v>2.0161697827185444E-3</v>
      </c>
    </row>
    <row r="1658" spans="1:7" x14ac:dyDescent="0.35">
      <c r="A1658" t="s">
        <v>30</v>
      </c>
      <c r="B1658" t="s">
        <v>18</v>
      </c>
      <c r="C1658" t="s">
        <v>35</v>
      </c>
      <c r="D1658" t="s">
        <v>9</v>
      </c>
      <c r="E1658">
        <v>273</v>
      </c>
      <c r="F1658">
        <v>195600</v>
      </c>
      <c r="G1658">
        <f t="shared" si="27"/>
        <v>1.6748466257668713E-2</v>
      </c>
    </row>
    <row r="1659" spans="1:7" x14ac:dyDescent="0.35">
      <c r="A1659" t="s">
        <v>30</v>
      </c>
      <c r="B1659" t="s">
        <v>18</v>
      </c>
      <c r="C1659" t="s">
        <v>35</v>
      </c>
      <c r="D1659" t="s">
        <v>10</v>
      </c>
      <c r="E1659">
        <v>339</v>
      </c>
      <c r="F1659">
        <v>95600</v>
      </c>
      <c r="G1659">
        <f t="shared" si="27"/>
        <v>4.2552301255230129E-2</v>
      </c>
    </row>
    <row r="1660" spans="1:7" x14ac:dyDescent="0.35">
      <c r="A1660" t="s">
        <v>30</v>
      </c>
      <c r="B1660" t="s">
        <v>18</v>
      </c>
      <c r="C1660" t="s">
        <v>35</v>
      </c>
      <c r="D1660" t="s">
        <v>11</v>
      </c>
      <c r="E1660">
        <v>294</v>
      </c>
      <c r="F1660">
        <v>25800</v>
      </c>
      <c r="G1660">
        <f t="shared" si="27"/>
        <v>0.13674418604651162</v>
      </c>
    </row>
    <row r="1661" spans="1:7" x14ac:dyDescent="0.35">
      <c r="A1661" t="s">
        <v>30</v>
      </c>
      <c r="B1661" t="s">
        <v>18</v>
      </c>
      <c r="C1661" t="s">
        <v>36</v>
      </c>
      <c r="D1661" t="s">
        <v>7</v>
      </c>
      <c r="E1661">
        <v>12</v>
      </c>
      <c r="F1661">
        <v>495099.99999999994</v>
      </c>
      <c r="G1661">
        <f t="shared" si="27"/>
        <v>2.9085033326600691E-4</v>
      </c>
    </row>
    <row r="1662" spans="1:7" x14ac:dyDescent="0.35">
      <c r="A1662" t="s">
        <v>30</v>
      </c>
      <c r="B1662" t="s">
        <v>18</v>
      </c>
      <c r="C1662" t="s">
        <v>36</v>
      </c>
      <c r="D1662" t="s">
        <v>8</v>
      </c>
      <c r="E1662">
        <v>173</v>
      </c>
      <c r="F1662">
        <v>1611000</v>
      </c>
      <c r="G1662">
        <f t="shared" si="27"/>
        <v>1.2886405959031658E-3</v>
      </c>
    </row>
    <row r="1663" spans="1:7" x14ac:dyDescent="0.35">
      <c r="A1663" t="s">
        <v>30</v>
      </c>
      <c r="B1663" t="s">
        <v>18</v>
      </c>
      <c r="C1663" t="s">
        <v>36</v>
      </c>
      <c r="D1663" t="s">
        <v>9</v>
      </c>
      <c r="E1663">
        <v>181</v>
      </c>
      <c r="F1663">
        <v>200900</v>
      </c>
      <c r="G1663">
        <f t="shared" si="27"/>
        <v>1.0811348929815829E-2</v>
      </c>
    </row>
    <row r="1664" spans="1:7" x14ac:dyDescent="0.35">
      <c r="A1664" t="s">
        <v>30</v>
      </c>
      <c r="B1664" t="s">
        <v>18</v>
      </c>
      <c r="C1664" t="s">
        <v>36</v>
      </c>
      <c r="D1664" t="s">
        <v>10</v>
      </c>
      <c r="E1664">
        <v>292</v>
      </c>
      <c r="F1664">
        <v>112399.99999999999</v>
      </c>
      <c r="G1664">
        <f t="shared" si="27"/>
        <v>3.1174377224199291E-2</v>
      </c>
    </row>
    <row r="1665" spans="1:7" x14ac:dyDescent="0.35">
      <c r="A1665" t="s">
        <v>30</v>
      </c>
      <c r="B1665" t="s">
        <v>18</v>
      </c>
      <c r="C1665" t="s">
        <v>36</v>
      </c>
      <c r="D1665" t="s">
        <v>11</v>
      </c>
      <c r="E1665">
        <v>473</v>
      </c>
      <c r="F1665">
        <v>46000</v>
      </c>
      <c r="G1665">
        <f t="shared" si="27"/>
        <v>0.12339130434782608</v>
      </c>
    </row>
    <row r="1666" spans="1:7" x14ac:dyDescent="0.35">
      <c r="A1666" t="s">
        <v>30</v>
      </c>
      <c r="B1666" t="s">
        <v>19</v>
      </c>
      <c r="C1666" t="s">
        <v>34</v>
      </c>
      <c r="D1666" t="s">
        <v>7</v>
      </c>
      <c r="E1666">
        <v>18</v>
      </c>
      <c r="F1666">
        <v>1014400.0000000001</v>
      </c>
      <c r="G1666">
        <f t="shared" si="27"/>
        <v>2.1293375394321765E-4</v>
      </c>
    </row>
    <row r="1667" spans="1:7" x14ac:dyDescent="0.35">
      <c r="A1667" t="s">
        <v>30</v>
      </c>
      <c r="B1667" t="s">
        <v>19</v>
      </c>
      <c r="C1667" t="s">
        <v>34</v>
      </c>
      <c r="D1667" t="s">
        <v>8</v>
      </c>
      <c r="E1667">
        <v>454</v>
      </c>
      <c r="F1667">
        <v>3194000</v>
      </c>
      <c r="G1667">
        <f t="shared" si="27"/>
        <v>1.7056981840951784E-3</v>
      </c>
    </row>
    <row r="1668" spans="1:7" x14ac:dyDescent="0.35">
      <c r="A1668" t="s">
        <v>30</v>
      </c>
      <c r="B1668" t="s">
        <v>19</v>
      </c>
      <c r="C1668" t="s">
        <v>34</v>
      </c>
      <c r="D1668" t="s">
        <v>9</v>
      </c>
      <c r="E1668">
        <v>420</v>
      </c>
      <c r="F1668">
        <v>396600</v>
      </c>
      <c r="G1668">
        <f t="shared" si="27"/>
        <v>1.2708018154311648E-2</v>
      </c>
    </row>
    <row r="1669" spans="1:7" x14ac:dyDescent="0.35">
      <c r="A1669" t="s">
        <v>30</v>
      </c>
      <c r="B1669" t="s">
        <v>19</v>
      </c>
      <c r="C1669" t="s">
        <v>34</v>
      </c>
      <c r="D1669" t="s">
        <v>10</v>
      </c>
      <c r="E1669">
        <v>693</v>
      </c>
      <c r="F1669">
        <v>208100</v>
      </c>
      <c r="G1669">
        <f t="shared" si="27"/>
        <v>3.9961556943777031E-2</v>
      </c>
    </row>
    <row r="1670" spans="1:7" x14ac:dyDescent="0.35">
      <c r="A1670" t="s">
        <v>30</v>
      </c>
      <c r="B1670" t="s">
        <v>19</v>
      </c>
      <c r="C1670" t="s">
        <v>34</v>
      </c>
      <c r="D1670" t="s">
        <v>11</v>
      </c>
      <c r="E1670">
        <v>792</v>
      </c>
      <c r="F1670">
        <v>71800</v>
      </c>
      <c r="G1670">
        <f t="shared" si="27"/>
        <v>0.13236768802228413</v>
      </c>
    </row>
    <row r="1671" spans="1:7" x14ac:dyDescent="0.35">
      <c r="A1671" t="s">
        <v>30</v>
      </c>
      <c r="B1671" t="s">
        <v>19</v>
      </c>
      <c r="C1671" t="s">
        <v>34</v>
      </c>
      <c r="D1671" t="s">
        <v>39</v>
      </c>
      <c r="E1671">
        <f>SUM(E1666:E1670)</f>
        <v>2377</v>
      </c>
      <c r="F1671">
        <f>SUM(F1666:F1670)</f>
        <v>4884900</v>
      </c>
      <c r="G1671">
        <f t="shared" si="27"/>
        <v>5.8392188171712831E-3</v>
      </c>
    </row>
    <row r="1672" spans="1:7" x14ac:dyDescent="0.35">
      <c r="A1672" t="s">
        <v>30</v>
      </c>
      <c r="B1672" t="s">
        <v>19</v>
      </c>
      <c r="C1672" t="s">
        <v>35</v>
      </c>
      <c r="D1672" t="s">
        <v>7</v>
      </c>
      <c r="E1672">
        <v>13</v>
      </c>
      <c r="F1672">
        <v>519400</v>
      </c>
      <c r="G1672">
        <f t="shared" si="27"/>
        <v>3.0034655371582596E-4</v>
      </c>
    </row>
    <row r="1673" spans="1:7" x14ac:dyDescent="0.35">
      <c r="A1673" t="s">
        <v>30</v>
      </c>
      <c r="B1673" t="s">
        <v>19</v>
      </c>
      <c r="C1673" t="s">
        <v>35</v>
      </c>
      <c r="D1673" t="s">
        <v>8</v>
      </c>
      <c r="E1673">
        <v>295</v>
      </c>
      <c r="F1673">
        <v>1583200</v>
      </c>
      <c r="G1673">
        <f t="shared" si="27"/>
        <v>2.2359777665487621E-3</v>
      </c>
    </row>
    <row r="1674" spans="1:7" x14ac:dyDescent="0.35">
      <c r="A1674" t="s">
        <v>30</v>
      </c>
      <c r="B1674" t="s">
        <v>19</v>
      </c>
      <c r="C1674" t="s">
        <v>35</v>
      </c>
      <c r="D1674" t="s">
        <v>9</v>
      </c>
      <c r="E1674">
        <v>253</v>
      </c>
      <c r="F1674">
        <v>195600</v>
      </c>
      <c r="G1674">
        <f t="shared" si="27"/>
        <v>1.5521472392638038E-2</v>
      </c>
    </row>
    <row r="1675" spans="1:7" x14ac:dyDescent="0.35">
      <c r="A1675" t="s">
        <v>30</v>
      </c>
      <c r="B1675" t="s">
        <v>19</v>
      </c>
      <c r="C1675" t="s">
        <v>35</v>
      </c>
      <c r="D1675" t="s">
        <v>10</v>
      </c>
      <c r="E1675">
        <v>382</v>
      </c>
      <c r="F1675">
        <v>95600</v>
      </c>
      <c r="G1675">
        <f t="shared" si="27"/>
        <v>4.7949790794979075E-2</v>
      </c>
    </row>
    <row r="1676" spans="1:7" x14ac:dyDescent="0.35">
      <c r="A1676" t="s">
        <v>30</v>
      </c>
      <c r="B1676" t="s">
        <v>19</v>
      </c>
      <c r="C1676" t="s">
        <v>35</v>
      </c>
      <c r="D1676" t="s">
        <v>11</v>
      </c>
      <c r="E1676">
        <v>340</v>
      </c>
      <c r="F1676">
        <v>25800</v>
      </c>
      <c r="G1676">
        <f t="shared" si="27"/>
        <v>0.15813953488372093</v>
      </c>
    </row>
    <row r="1677" spans="1:7" x14ac:dyDescent="0.35">
      <c r="A1677" t="s">
        <v>30</v>
      </c>
      <c r="B1677" t="s">
        <v>19</v>
      </c>
      <c r="C1677" t="s">
        <v>36</v>
      </c>
      <c r="D1677" t="s">
        <v>7</v>
      </c>
      <c r="E1677">
        <v>5</v>
      </c>
      <c r="F1677">
        <v>495099.99999999994</v>
      </c>
      <c r="G1677">
        <f t="shared" si="27"/>
        <v>1.2118763886083621E-4</v>
      </c>
    </row>
    <row r="1678" spans="1:7" x14ac:dyDescent="0.35">
      <c r="A1678" t="s">
        <v>30</v>
      </c>
      <c r="B1678" t="s">
        <v>19</v>
      </c>
      <c r="C1678" t="s">
        <v>36</v>
      </c>
      <c r="D1678" t="s">
        <v>8</v>
      </c>
      <c r="E1678">
        <v>159</v>
      </c>
      <c r="F1678">
        <v>1611000</v>
      </c>
      <c r="G1678">
        <f t="shared" si="27"/>
        <v>1.1843575418994414E-3</v>
      </c>
    </row>
    <row r="1679" spans="1:7" x14ac:dyDescent="0.35">
      <c r="A1679" t="s">
        <v>30</v>
      </c>
      <c r="B1679" t="s">
        <v>19</v>
      </c>
      <c r="C1679" t="s">
        <v>36</v>
      </c>
      <c r="D1679" t="s">
        <v>9</v>
      </c>
      <c r="E1679">
        <v>167</v>
      </c>
      <c r="F1679">
        <v>200900</v>
      </c>
      <c r="G1679">
        <f t="shared" si="27"/>
        <v>9.9751119960179192E-3</v>
      </c>
    </row>
    <row r="1680" spans="1:7" x14ac:dyDescent="0.35">
      <c r="A1680" t="s">
        <v>30</v>
      </c>
      <c r="B1680" t="s">
        <v>19</v>
      </c>
      <c r="C1680" t="s">
        <v>36</v>
      </c>
      <c r="D1680" t="s">
        <v>10</v>
      </c>
      <c r="E1680">
        <v>311</v>
      </c>
      <c r="F1680">
        <v>112399.99999999999</v>
      </c>
      <c r="G1680">
        <f t="shared" si="27"/>
        <v>3.3202846975088969E-2</v>
      </c>
    </row>
    <row r="1681" spans="1:7" x14ac:dyDescent="0.35">
      <c r="A1681" t="s">
        <v>30</v>
      </c>
      <c r="B1681" t="s">
        <v>19</v>
      </c>
      <c r="C1681" t="s">
        <v>36</v>
      </c>
      <c r="D1681" t="s">
        <v>11</v>
      </c>
      <c r="E1681">
        <v>452</v>
      </c>
      <c r="F1681">
        <v>46000</v>
      </c>
      <c r="G1681">
        <f t="shared" si="27"/>
        <v>0.11791304347826087</v>
      </c>
    </row>
    <row r="1682" spans="1:7" x14ac:dyDescent="0.35">
      <c r="A1682" t="s">
        <v>30</v>
      </c>
      <c r="B1682" t="s">
        <v>20</v>
      </c>
      <c r="C1682" t="s">
        <v>34</v>
      </c>
      <c r="D1682" t="s">
        <v>7</v>
      </c>
      <c r="E1682">
        <v>22</v>
      </c>
      <c r="F1682">
        <v>1014400.0000000001</v>
      </c>
      <c r="G1682">
        <f t="shared" si="27"/>
        <v>2.6025236593059934E-4</v>
      </c>
    </row>
    <row r="1683" spans="1:7" x14ac:dyDescent="0.35">
      <c r="A1683" t="s">
        <v>30</v>
      </c>
      <c r="B1683" t="s">
        <v>20</v>
      </c>
      <c r="C1683" t="s">
        <v>34</v>
      </c>
      <c r="D1683" t="s">
        <v>8</v>
      </c>
      <c r="E1683">
        <v>436</v>
      </c>
      <c r="F1683">
        <v>3194000</v>
      </c>
      <c r="G1683">
        <f t="shared" si="27"/>
        <v>1.6380713838447087E-3</v>
      </c>
    </row>
    <row r="1684" spans="1:7" x14ac:dyDescent="0.35">
      <c r="A1684" t="s">
        <v>30</v>
      </c>
      <c r="B1684" t="s">
        <v>20</v>
      </c>
      <c r="C1684" t="s">
        <v>34</v>
      </c>
      <c r="D1684" t="s">
        <v>9</v>
      </c>
      <c r="E1684">
        <v>494</v>
      </c>
      <c r="F1684">
        <v>396600</v>
      </c>
      <c r="G1684">
        <f t="shared" si="27"/>
        <v>1.4947049924357034E-2</v>
      </c>
    </row>
    <row r="1685" spans="1:7" x14ac:dyDescent="0.35">
      <c r="A1685" t="s">
        <v>30</v>
      </c>
      <c r="B1685" t="s">
        <v>20</v>
      </c>
      <c r="C1685" t="s">
        <v>34</v>
      </c>
      <c r="D1685" t="s">
        <v>10</v>
      </c>
      <c r="E1685">
        <v>724</v>
      </c>
      <c r="F1685">
        <v>208100</v>
      </c>
      <c r="G1685">
        <f t="shared" si="27"/>
        <v>4.1749159058145122E-2</v>
      </c>
    </row>
    <row r="1686" spans="1:7" x14ac:dyDescent="0.35">
      <c r="A1686" t="s">
        <v>30</v>
      </c>
      <c r="B1686" t="s">
        <v>20</v>
      </c>
      <c r="C1686" t="s">
        <v>34</v>
      </c>
      <c r="D1686" t="s">
        <v>11</v>
      </c>
      <c r="E1686">
        <v>889</v>
      </c>
      <c r="F1686">
        <v>71800</v>
      </c>
      <c r="G1686">
        <f t="shared" si="27"/>
        <v>0.14857938718662952</v>
      </c>
    </row>
    <row r="1687" spans="1:7" x14ac:dyDescent="0.35">
      <c r="A1687" t="s">
        <v>30</v>
      </c>
      <c r="B1687" t="s">
        <v>20</v>
      </c>
      <c r="C1687" t="s">
        <v>34</v>
      </c>
      <c r="D1687" t="s">
        <v>39</v>
      </c>
      <c r="E1687">
        <f>SUM(E1682:E1686)</f>
        <v>2565</v>
      </c>
      <c r="F1687">
        <f>SUM(F1682:F1686)</f>
        <v>4884900</v>
      </c>
      <c r="G1687">
        <f t="shared" si="27"/>
        <v>6.3010501750291725E-3</v>
      </c>
    </row>
    <row r="1688" spans="1:7" x14ac:dyDescent="0.35">
      <c r="A1688" t="s">
        <v>30</v>
      </c>
      <c r="B1688" t="s">
        <v>20</v>
      </c>
      <c r="C1688" t="s">
        <v>35</v>
      </c>
      <c r="D1688" t="s">
        <v>7</v>
      </c>
      <c r="E1688">
        <v>13</v>
      </c>
      <c r="F1688">
        <v>519400</v>
      </c>
      <c r="G1688">
        <f t="shared" si="27"/>
        <v>3.0034655371582596E-4</v>
      </c>
    </row>
    <row r="1689" spans="1:7" x14ac:dyDescent="0.35">
      <c r="A1689" t="s">
        <v>30</v>
      </c>
      <c r="B1689" t="s">
        <v>20</v>
      </c>
      <c r="C1689" t="s">
        <v>35</v>
      </c>
      <c r="D1689" t="s">
        <v>8</v>
      </c>
      <c r="E1689">
        <v>275</v>
      </c>
      <c r="F1689">
        <v>1583200</v>
      </c>
      <c r="G1689">
        <f t="shared" si="27"/>
        <v>2.0843860535624051E-3</v>
      </c>
    </row>
    <row r="1690" spans="1:7" x14ac:dyDescent="0.35">
      <c r="A1690" t="s">
        <v>30</v>
      </c>
      <c r="B1690" t="s">
        <v>20</v>
      </c>
      <c r="C1690" t="s">
        <v>35</v>
      </c>
      <c r="D1690" t="s">
        <v>9</v>
      </c>
      <c r="E1690">
        <v>303</v>
      </c>
      <c r="F1690">
        <v>195600</v>
      </c>
      <c r="G1690">
        <f t="shared" si="27"/>
        <v>1.8588957055214725E-2</v>
      </c>
    </row>
    <row r="1691" spans="1:7" x14ac:dyDescent="0.35">
      <c r="A1691" t="s">
        <v>30</v>
      </c>
      <c r="B1691" t="s">
        <v>20</v>
      </c>
      <c r="C1691" t="s">
        <v>35</v>
      </c>
      <c r="D1691" t="s">
        <v>10</v>
      </c>
      <c r="E1691">
        <v>400</v>
      </c>
      <c r="F1691">
        <v>95600</v>
      </c>
      <c r="G1691">
        <f t="shared" si="27"/>
        <v>5.0209205020920494E-2</v>
      </c>
    </row>
    <row r="1692" spans="1:7" x14ac:dyDescent="0.35">
      <c r="A1692" t="s">
        <v>30</v>
      </c>
      <c r="B1692" t="s">
        <v>20</v>
      </c>
      <c r="C1692" t="s">
        <v>35</v>
      </c>
      <c r="D1692" t="s">
        <v>11</v>
      </c>
      <c r="E1692">
        <v>370</v>
      </c>
      <c r="F1692">
        <v>25800</v>
      </c>
      <c r="G1692">
        <f t="shared" si="27"/>
        <v>0.17209302325581394</v>
      </c>
    </row>
    <row r="1693" spans="1:7" x14ac:dyDescent="0.35">
      <c r="A1693" t="s">
        <v>30</v>
      </c>
      <c r="B1693" t="s">
        <v>20</v>
      </c>
      <c r="C1693" t="s">
        <v>36</v>
      </c>
      <c r="D1693" t="s">
        <v>7</v>
      </c>
      <c r="E1693">
        <v>9</v>
      </c>
      <c r="F1693">
        <v>495099.99999999994</v>
      </c>
      <c r="G1693">
        <f t="shared" si="27"/>
        <v>2.181377499495052E-4</v>
      </c>
    </row>
    <row r="1694" spans="1:7" x14ac:dyDescent="0.35">
      <c r="A1694" t="s">
        <v>30</v>
      </c>
      <c r="B1694" t="s">
        <v>20</v>
      </c>
      <c r="C1694" t="s">
        <v>36</v>
      </c>
      <c r="D1694" t="s">
        <v>8</v>
      </c>
      <c r="E1694">
        <v>161</v>
      </c>
      <c r="F1694">
        <v>1611000</v>
      </c>
      <c r="G1694">
        <f t="shared" si="27"/>
        <v>1.1992551210428305E-3</v>
      </c>
    </row>
    <row r="1695" spans="1:7" x14ac:dyDescent="0.35">
      <c r="A1695" t="s">
        <v>30</v>
      </c>
      <c r="B1695" t="s">
        <v>20</v>
      </c>
      <c r="C1695" t="s">
        <v>36</v>
      </c>
      <c r="D1695" t="s">
        <v>9</v>
      </c>
      <c r="E1695">
        <v>191</v>
      </c>
      <c r="F1695">
        <v>200900</v>
      </c>
      <c r="G1695">
        <f t="shared" si="27"/>
        <v>1.1408661025385763E-2</v>
      </c>
    </row>
    <row r="1696" spans="1:7" x14ac:dyDescent="0.35">
      <c r="A1696" t="s">
        <v>30</v>
      </c>
      <c r="B1696" t="s">
        <v>20</v>
      </c>
      <c r="C1696" t="s">
        <v>36</v>
      </c>
      <c r="D1696" t="s">
        <v>10</v>
      </c>
      <c r="E1696">
        <v>324</v>
      </c>
      <c r="F1696">
        <v>112399.99999999999</v>
      </c>
      <c r="G1696">
        <f t="shared" si="27"/>
        <v>3.4590747330960861E-2</v>
      </c>
    </row>
    <row r="1697" spans="1:7" x14ac:dyDescent="0.35">
      <c r="A1697" t="s">
        <v>30</v>
      </c>
      <c r="B1697" t="s">
        <v>20</v>
      </c>
      <c r="C1697" t="s">
        <v>36</v>
      </c>
      <c r="D1697" t="s">
        <v>11</v>
      </c>
      <c r="E1697">
        <v>519</v>
      </c>
      <c r="F1697">
        <v>46000</v>
      </c>
      <c r="G1697">
        <f t="shared" si="27"/>
        <v>0.13539130434782609</v>
      </c>
    </row>
    <row r="1698" spans="1:7" x14ac:dyDescent="0.35">
      <c r="A1698" t="s">
        <v>30</v>
      </c>
      <c r="B1698" t="s">
        <v>21</v>
      </c>
      <c r="C1698" t="s">
        <v>34</v>
      </c>
      <c r="D1698" t="s">
        <v>7</v>
      </c>
      <c r="E1698">
        <v>18</v>
      </c>
      <c r="F1698">
        <v>1014400.0000000001</v>
      </c>
      <c r="G1698">
        <f t="shared" si="27"/>
        <v>2.1293375394321765E-4</v>
      </c>
    </row>
    <row r="1699" spans="1:7" x14ac:dyDescent="0.35">
      <c r="A1699" t="s">
        <v>30</v>
      </c>
      <c r="B1699" t="s">
        <v>21</v>
      </c>
      <c r="C1699" t="s">
        <v>34</v>
      </c>
      <c r="D1699" t="s">
        <v>8</v>
      </c>
      <c r="E1699">
        <v>494</v>
      </c>
      <c r="F1699">
        <v>3194000</v>
      </c>
      <c r="G1699">
        <f t="shared" si="27"/>
        <v>1.8559799624295553E-3</v>
      </c>
    </row>
    <row r="1700" spans="1:7" x14ac:dyDescent="0.35">
      <c r="A1700" t="s">
        <v>30</v>
      </c>
      <c r="B1700" t="s">
        <v>21</v>
      </c>
      <c r="C1700" t="s">
        <v>34</v>
      </c>
      <c r="D1700" t="s">
        <v>9</v>
      </c>
      <c r="E1700">
        <v>477</v>
      </c>
      <c r="F1700">
        <v>396600</v>
      </c>
      <c r="G1700">
        <f t="shared" si="27"/>
        <v>1.4432677760968231E-2</v>
      </c>
    </row>
    <row r="1701" spans="1:7" x14ac:dyDescent="0.35">
      <c r="A1701" t="s">
        <v>30</v>
      </c>
      <c r="B1701" t="s">
        <v>21</v>
      </c>
      <c r="C1701" t="s">
        <v>34</v>
      </c>
      <c r="D1701" t="s">
        <v>10</v>
      </c>
      <c r="E1701">
        <v>768</v>
      </c>
      <c r="F1701">
        <v>208100</v>
      </c>
      <c r="G1701">
        <f t="shared" si="27"/>
        <v>4.4286400768861124E-2</v>
      </c>
    </row>
    <row r="1702" spans="1:7" x14ac:dyDescent="0.35">
      <c r="A1702" t="s">
        <v>30</v>
      </c>
      <c r="B1702" t="s">
        <v>21</v>
      </c>
      <c r="C1702" t="s">
        <v>34</v>
      </c>
      <c r="D1702" t="s">
        <v>11</v>
      </c>
      <c r="E1702">
        <v>877</v>
      </c>
      <c r="F1702">
        <v>71800</v>
      </c>
      <c r="G1702">
        <f t="shared" si="27"/>
        <v>0.14657381615598886</v>
      </c>
    </row>
    <row r="1703" spans="1:7" x14ac:dyDescent="0.35">
      <c r="A1703" t="s">
        <v>30</v>
      </c>
      <c r="B1703" t="s">
        <v>21</v>
      </c>
      <c r="C1703" t="s">
        <v>34</v>
      </c>
      <c r="D1703" t="s">
        <v>39</v>
      </c>
      <c r="E1703">
        <f>SUM(E1698:E1702)</f>
        <v>2634</v>
      </c>
      <c r="F1703">
        <f>SUM(F1698:F1702)</f>
        <v>4884900</v>
      </c>
      <c r="G1703">
        <f t="shared" si="27"/>
        <v>6.4705521095621207E-3</v>
      </c>
    </row>
    <row r="1704" spans="1:7" x14ac:dyDescent="0.35">
      <c r="A1704" t="s">
        <v>30</v>
      </c>
      <c r="B1704" t="s">
        <v>21</v>
      </c>
      <c r="C1704" t="s">
        <v>35</v>
      </c>
      <c r="D1704" t="s">
        <v>7</v>
      </c>
      <c r="E1704">
        <v>10</v>
      </c>
      <c r="F1704">
        <v>519400</v>
      </c>
      <c r="G1704">
        <f t="shared" si="27"/>
        <v>2.3103581055063536E-4</v>
      </c>
    </row>
    <row r="1705" spans="1:7" x14ac:dyDescent="0.35">
      <c r="A1705" t="s">
        <v>30</v>
      </c>
      <c r="B1705" t="s">
        <v>21</v>
      </c>
      <c r="C1705" t="s">
        <v>35</v>
      </c>
      <c r="D1705" t="s">
        <v>8</v>
      </c>
      <c r="E1705">
        <v>317</v>
      </c>
      <c r="F1705">
        <v>1583200</v>
      </c>
      <c r="G1705">
        <f t="shared" si="27"/>
        <v>2.4027286508337543E-3</v>
      </c>
    </row>
    <row r="1706" spans="1:7" x14ac:dyDescent="0.35">
      <c r="A1706" t="s">
        <v>30</v>
      </c>
      <c r="B1706" t="s">
        <v>21</v>
      </c>
      <c r="C1706" t="s">
        <v>35</v>
      </c>
      <c r="D1706" t="s">
        <v>9</v>
      </c>
      <c r="E1706">
        <v>283</v>
      </c>
      <c r="F1706">
        <v>195600</v>
      </c>
      <c r="G1706">
        <f t="shared" si="27"/>
        <v>1.736196319018405E-2</v>
      </c>
    </row>
    <row r="1707" spans="1:7" x14ac:dyDescent="0.35">
      <c r="A1707" t="s">
        <v>30</v>
      </c>
      <c r="B1707" t="s">
        <v>21</v>
      </c>
      <c r="C1707" t="s">
        <v>35</v>
      </c>
      <c r="D1707" t="s">
        <v>10</v>
      </c>
      <c r="E1707">
        <v>443</v>
      </c>
      <c r="F1707">
        <v>95600</v>
      </c>
      <c r="G1707">
        <f t="shared" si="27"/>
        <v>5.560669456066946E-2</v>
      </c>
    </row>
    <row r="1708" spans="1:7" x14ac:dyDescent="0.35">
      <c r="A1708" t="s">
        <v>30</v>
      </c>
      <c r="B1708" t="s">
        <v>21</v>
      </c>
      <c r="C1708" t="s">
        <v>35</v>
      </c>
      <c r="D1708" t="s">
        <v>11</v>
      </c>
      <c r="E1708">
        <v>347</v>
      </c>
      <c r="F1708">
        <v>25800</v>
      </c>
      <c r="G1708">
        <f t="shared" si="27"/>
        <v>0.1613953488372093</v>
      </c>
    </row>
    <row r="1709" spans="1:7" x14ac:dyDescent="0.35">
      <c r="A1709" t="s">
        <v>30</v>
      </c>
      <c r="B1709" t="s">
        <v>21</v>
      </c>
      <c r="C1709" t="s">
        <v>36</v>
      </c>
      <c r="D1709" t="s">
        <v>7</v>
      </c>
      <c r="E1709">
        <v>8</v>
      </c>
      <c r="F1709">
        <v>495099.99999999994</v>
      </c>
      <c r="G1709">
        <f t="shared" si="27"/>
        <v>1.9390022217733794E-4</v>
      </c>
    </row>
    <row r="1710" spans="1:7" x14ac:dyDescent="0.35">
      <c r="A1710" t="s">
        <v>30</v>
      </c>
      <c r="B1710" t="s">
        <v>21</v>
      </c>
      <c r="C1710" t="s">
        <v>36</v>
      </c>
      <c r="D1710" t="s">
        <v>8</v>
      </c>
      <c r="E1710">
        <v>177</v>
      </c>
      <c r="F1710">
        <v>1611000</v>
      </c>
      <c r="G1710">
        <f t="shared" ref="G1710:G1777" si="28">(E1710/F1710)*12</f>
        <v>1.3184357541899442E-3</v>
      </c>
    </row>
    <row r="1711" spans="1:7" x14ac:dyDescent="0.35">
      <c r="A1711" t="s">
        <v>30</v>
      </c>
      <c r="B1711" t="s">
        <v>21</v>
      </c>
      <c r="C1711" t="s">
        <v>36</v>
      </c>
      <c r="D1711" t="s">
        <v>9</v>
      </c>
      <c r="E1711">
        <v>194</v>
      </c>
      <c r="F1711">
        <v>200900</v>
      </c>
      <c r="G1711">
        <f t="shared" si="28"/>
        <v>1.1587854654056744E-2</v>
      </c>
    </row>
    <row r="1712" spans="1:7" x14ac:dyDescent="0.35">
      <c r="A1712" t="s">
        <v>30</v>
      </c>
      <c r="B1712" t="s">
        <v>21</v>
      </c>
      <c r="C1712" t="s">
        <v>36</v>
      </c>
      <c r="D1712" t="s">
        <v>10</v>
      </c>
      <c r="E1712">
        <v>325</v>
      </c>
      <c r="F1712">
        <v>112399.99999999999</v>
      </c>
      <c r="G1712">
        <f t="shared" si="28"/>
        <v>3.4697508896797152E-2</v>
      </c>
    </row>
    <row r="1713" spans="1:7" x14ac:dyDescent="0.35">
      <c r="A1713" t="s">
        <v>30</v>
      </c>
      <c r="B1713" t="s">
        <v>21</v>
      </c>
      <c r="C1713" t="s">
        <v>36</v>
      </c>
      <c r="D1713" t="s">
        <v>11</v>
      </c>
      <c r="E1713">
        <v>530</v>
      </c>
      <c r="F1713">
        <v>46000</v>
      </c>
      <c r="G1713">
        <f t="shared" si="28"/>
        <v>0.13826086956521738</v>
      </c>
    </row>
    <row r="1714" spans="1:7" x14ac:dyDescent="0.35">
      <c r="A1714" t="s">
        <v>30</v>
      </c>
      <c r="B1714" t="s">
        <v>22</v>
      </c>
      <c r="C1714" t="s">
        <v>34</v>
      </c>
      <c r="D1714" t="s">
        <v>7</v>
      </c>
      <c r="E1714">
        <v>24</v>
      </c>
      <c r="F1714">
        <v>1014400.0000000001</v>
      </c>
      <c r="G1714">
        <f t="shared" si="28"/>
        <v>2.8391167192429021E-4</v>
      </c>
    </row>
    <row r="1715" spans="1:7" x14ac:dyDescent="0.35">
      <c r="A1715" t="s">
        <v>30</v>
      </c>
      <c r="B1715" t="s">
        <v>22</v>
      </c>
      <c r="C1715" t="s">
        <v>34</v>
      </c>
      <c r="D1715" t="s">
        <v>8</v>
      </c>
      <c r="E1715">
        <v>523</v>
      </c>
      <c r="F1715">
        <v>3194000</v>
      </c>
      <c r="G1715">
        <f t="shared" si="28"/>
        <v>1.964934251721979E-3</v>
      </c>
    </row>
    <row r="1716" spans="1:7" x14ac:dyDescent="0.35">
      <c r="A1716" t="s">
        <v>30</v>
      </c>
      <c r="B1716" t="s">
        <v>22</v>
      </c>
      <c r="C1716" t="s">
        <v>34</v>
      </c>
      <c r="D1716" t="s">
        <v>9</v>
      </c>
      <c r="E1716">
        <v>519</v>
      </c>
      <c r="F1716">
        <v>396600</v>
      </c>
      <c r="G1716">
        <f t="shared" si="28"/>
        <v>1.5703479576399393E-2</v>
      </c>
    </row>
    <row r="1717" spans="1:7" x14ac:dyDescent="0.35">
      <c r="A1717" t="s">
        <v>30</v>
      </c>
      <c r="B1717" t="s">
        <v>22</v>
      </c>
      <c r="C1717" t="s">
        <v>34</v>
      </c>
      <c r="D1717" t="s">
        <v>10</v>
      </c>
      <c r="E1717">
        <v>752</v>
      </c>
      <c r="F1717">
        <v>208100</v>
      </c>
      <c r="G1717">
        <f t="shared" si="28"/>
        <v>4.3363767419509848E-2</v>
      </c>
    </row>
    <row r="1718" spans="1:7" x14ac:dyDescent="0.35">
      <c r="A1718" t="s">
        <v>30</v>
      </c>
      <c r="B1718" t="s">
        <v>22</v>
      </c>
      <c r="C1718" t="s">
        <v>34</v>
      </c>
      <c r="D1718" t="s">
        <v>11</v>
      </c>
      <c r="E1718">
        <v>952</v>
      </c>
      <c r="F1718">
        <v>71800</v>
      </c>
      <c r="G1718">
        <f t="shared" si="28"/>
        <v>0.15910863509749304</v>
      </c>
    </row>
    <row r="1719" spans="1:7" x14ac:dyDescent="0.35">
      <c r="A1719" t="s">
        <v>30</v>
      </c>
      <c r="B1719" t="s">
        <v>22</v>
      </c>
      <c r="C1719" t="s">
        <v>34</v>
      </c>
      <c r="D1719" t="s">
        <v>39</v>
      </c>
      <c r="E1719">
        <f>SUM(E1714:E1718)</f>
        <v>2770</v>
      </c>
      <c r="F1719">
        <f>SUM(F1714:F1718)</f>
        <v>4884900</v>
      </c>
      <c r="G1719">
        <f t="shared" si="28"/>
        <v>6.8046428790763374E-3</v>
      </c>
    </row>
    <row r="1720" spans="1:7" x14ac:dyDescent="0.35">
      <c r="A1720" t="s">
        <v>30</v>
      </c>
      <c r="B1720" t="s">
        <v>22</v>
      </c>
      <c r="C1720" t="s">
        <v>35</v>
      </c>
      <c r="D1720" t="s">
        <v>7</v>
      </c>
      <c r="E1720">
        <v>18</v>
      </c>
      <c r="F1720">
        <v>519400</v>
      </c>
      <c r="G1720">
        <f t="shared" si="28"/>
        <v>4.158644589911436E-4</v>
      </c>
    </row>
    <row r="1721" spans="1:7" x14ac:dyDescent="0.35">
      <c r="A1721" t="s">
        <v>30</v>
      </c>
      <c r="B1721" t="s">
        <v>22</v>
      </c>
      <c r="C1721" t="s">
        <v>35</v>
      </c>
      <c r="D1721" t="s">
        <v>8</v>
      </c>
      <c r="E1721">
        <v>335</v>
      </c>
      <c r="F1721">
        <v>1583200</v>
      </c>
      <c r="G1721">
        <f t="shared" si="28"/>
        <v>2.5391611925214756E-3</v>
      </c>
    </row>
    <row r="1722" spans="1:7" x14ac:dyDescent="0.35">
      <c r="A1722" t="s">
        <v>30</v>
      </c>
      <c r="B1722" t="s">
        <v>22</v>
      </c>
      <c r="C1722" t="s">
        <v>35</v>
      </c>
      <c r="D1722" t="s">
        <v>9</v>
      </c>
      <c r="E1722">
        <v>311</v>
      </c>
      <c r="F1722">
        <v>195600</v>
      </c>
      <c r="G1722">
        <f t="shared" si="28"/>
        <v>1.9079754601226993E-2</v>
      </c>
    </row>
    <row r="1723" spans="1:7" x14ac:dyDescent="0.35">
      <c r="A1723" t="s">
        <v>30</v>
      </c>
      <c r="B1723" t="s">
        <v>22</v>
      </c>
      <c r="C1723" t="s">
        <v>35</v>
      </c>
      <c r="D1723" t="s">
        <v>10</v>
      </c>
      <c r="E1723">
        <v>398</v>
      </c>
      <c r="F1723">
        <v>95600</v>
      </c>
      <c r="G1723">
        <f t="shared" si="28"/>
        <v>4.9958158995815898E-2</v>
      </c>
    </row>
    <row r="1724" spans="1:7" x14ac:dyDescent="0.35">
      <c r="A1724" t="s">
        <v>30</v>
      </c>
      <c r="B1724" t="s">
        <v>22</v>
      </c>
      <c r="C1724" t="s">
        <v>35</v>
      </c>
      <c r="D1724" t="s">
        <v>11</v>
      </c>
      <c r="E1724">
        <v>399</v>
      </c>
      <c r="F1724">
        <v>25800</v>
      </c>
      <c r="G1724">
        <f t="shared" si="28"/>
        <v>0.18558139534883722</v>
      </c>
    </row>
    <row r="1725" spans="1:7" x14ac:dyDescent="0.35">
      <c r="A1725" t="s">
        <v>30</v>
      </c>
      <c r="B1725" t="s">
        <v>22</v>
      </c>
      <c r="C1725" t="s">
        <v>36</v>
      </c>
      <c r="D1725" t="s">
        <v>7</v>
      </c>
      <c r="E1725">
        <v>6</v>
      </c>
      <c r="F1725">
        <v>495099.99999999994</v>
      </c>
      <c r="G1725">
        <f t="shared" si="28"/>
        <v>1.4542516663300345E-4</v>
      </c>
    </row>
    <row r="1726" spans="1:7" x14ac:dyDescent="0.35">
      <c r="A1726" t="s">
        <v>30</v>
      </c>
      <c r="B1726" t="s">
        <v>22</v>
      </c>
      <c r="C1726" t="s">
        <v>36</v>
      </c>
      <c r="D1726" t="s">
        <v>8</v>
      </c>
      <c r="E1726">
        <v>188</v>
      </c>
      <c r="F1726">
        <v>1611000</v>
      </c>
      <c r="G1726">
        <f t="shared" si="28"/>
        <v>1.4003724394785846E-3</v>
      </c>
    </row>
    <row r="1727" spans="1:7" x14ac:dyDescent="0.35">
      <c r="A1727" t="s">
        <v>30</v>
      </c>
      <c r="B1727" t="s">
        <v>22</v>
      </c>
      <c r="C1727" t="s">
        <v>36</v>
      </c>
      <c r="D1727" t="s">
        <v>9</v>
      </c>
      <c r="E1727">
        <v>208</v>
      </c>
      <c r="F1727">
        <v>200900</v>
      </c>
      <c r="G1727">
        <f t="shared" si="28"/>
        <v>1.2424091587854652E-2</v>
      </c>
    </row>
    <row r="1728" spans="1:7" x14ac:dyDescent="0.35">
      <c r="A1728" t="s">
        <v>30</v>
      </c>
      <c r="B1728" t="s">
        <v>22</v>
      </c>
      <c r="C1728" t="s">
        <v>36</v>
      </c>
      <c r="D1728" t="s">
        <v>10</v>
      </c>
      <c r="E1728">
        <v>354</v>
      </c>
      <c r="F1728">
        <v>112399.99999999999</v>
      </c>
      <c r="G1728">
        <f t="shared" si="28"/>
        <v>3.7793594306049824E-2</v>
      </c>
    </row>
    <row r="1729" spans="1:7" x14ac:dyDescent="0.35">
      <c r="A1729" t="s">
        <v>30</v>
      </c>
      <c r="B1729" t="s">
        <v>22</v>
      </c>
      <c r="C1729" t="s">
        <v>36</v>
      </c>
      <c r="D1729" t="s">
        <v>11</v>
      </c>
      <c r="E1729">
        <v>553</v>
      </c>
      <c r="F1729">
        <v>46000</v>
      </c>
      <c r="G1729">
        <f t="shared" si="28"/>
        <v>0.14426086956521739</v>
      </c>
    </row>
    <row r="1730" spans="1:7" x14ac:dyDescent="0.35">
      <c r="A1730" t="s">
        <v>31</v>
      </c>
      <c r="B1730" t="s">
        <v>6</v>
      </c>
      <c r="C1730" t="s">
        <v>34</v>
      </c>
      <c r="D1730" t="s">
        <v>7</v>
      </c>
      <c r="E1730">
        <v>26</v>
      </c>
      <c r="F1730">
        <v>1015599.9999999999</v>
      </c>
      <c r="G1730">
        <f t="shared" si="28"/>
        <v>3.0720756203229623E-4</v>
      </c>
    </row>
    <row r="1731" spans="1:7" x14ac:dyDescent="0.35">
      <c r="A1731" t="s">
        <v>31</v>
      </c>
      <c r="B1731" t="s">
        <v>6</v>
      </c>
      <c r="C1731" t="s">
        <v>34</v>
      </c>
      <c r="D1731" t="s">
        <v>8</v>
      </c>
      <c r="E1731">
        <v>581</v>
      </c>
      <c r="F1731">
        <v>3241600</v>
      </c>
      <c r="G1731">
        <f t="shared" si="28"/>
        <v>2.1507897334649556E-3</v>
      </c>
    </row>
    <row r="1732" spans="1:7" x14ac:dyDescent="0.35">
      <c r="A1732" t="s">
        <v>31</v>
      </c>
      <c r="B1732" t="s">
        <v>6</v>
      </c>
      <c r="C1732" t="s">
        <v>34</v>
      </c>
      <c r="D1732" t="s">
        <v>9</v>
      </c>
      <c r="E1732">
        <v>528</v>
      </c>
      <c r="F1732">
        <v>408700</v>
      </c>
      <c r="G1732">
        <f t="shared" si="28"/>
        <v>1.5502813799853195E-2</v>
      </c>
    </row>
    <row r="1733" spans="1:7" x14ac:dyDescent="0.35">
      <c r="A1733" t="s">
        <v>31</v>
      </c>
      <c r="B1733" t="s">
        <v>6</v>
      </c>
      <c r="C1733" t="s">
        <v>34</v>
      </c>
      <c r="D1733" t="s">
        <v>10</v>
      </c>
      <c r="E1733">
        <v>905</v>
      </c>
      <c r="F1733">
        <v>218500</v>
      </c>
      <c r="G1733">
        <f t="shared" si="28"/>
        <v>4.9702517162471399E-2</v>
      </c>
    </row>
    <row r="1734" spans="1:7" x14ac:dyDescent="0.35">
      <c r="A1734" t="s">
        <v>31</v>
      </c>
      <c r="B1734" t="s">
        <v>6</v>
      </c>
      <c r="C1734" t="s">
        <v>34</v>
      </c>
      <c r="D1734" t="s">
        <v>11</v>
      </c>
      <c r="E1734">
        <v>1041</v>
      </c>
      <c r="F1734">
        <v>74100</v>
      </c>
      <c r="G1734">
        <f t="shared" si="28"/>
        <v>0.16858299595141701</v>
      </c>
    </row>
    <row r="1735" spans="1:7" x14ac:dyDescent="0.35">
      <c r="A1735" t="s">
        <v>31</v>
      </c>
      <c r="B1735" t="s">
        <v>6</v>
      </c>
      <c r="C1735" t="s">
        <v>34</v>
      </c>
      <c r="D1735" t="s">
        <v>39</v>
      </c>
      <c r="E1735">
        <f>SUM(E1730:E1734)</f>
        <v>3081</v>
      </c>
      <c r="F1735">
        <f>SUM(F1730:F1734)</f>
        <v>4958500</v>
      </c>
      <c r="G1735">
        <f t="shared" si="28"/>
        <v>7.4562871836240793E-3</v>
      </c>
    </row>
    <row r="1736" spans="1:7" x14ac:dyDescent="0.35">
      <c r="A1736" t="s">
        <v>31</v>
      </c>
      <c r="B1736" t="s">
        <v>6</v>
      </c>
      <c r="C1736" t="s">
        <v>35</v>
      </c>
      <c r="D1736" t="s">
        <v>7</v>
      </c>
      <c r="E1736">
        <v>11</v>
      </c>
      <c r="F1736">
        <v>520799.99999999994</v>
      </c>
      <c r="G1736">
        <f t="shared" si="28"/>
        <v>2.5345622119815674E-4</v>
      </c>
    </row>
    <row r="1737" spans="1:7" x14ac:dyDescent="0.35">
      <c r="A1737" t="s">
        <v>31</v>
      </c>
      <c r="B1737" t="s">
        <v>6</v>
      </c>
      <c r="C1737" t="s">
        <v>35</v>
      </c>
      <c r="D1737" t="s">
        <v>8</v>
      </c>
      <c r="E1737">
        <v>372</v>
      </c>
      <c r="F1737">
        <v>1606499.9999999998</v>
      </c>
      <c r="G1737">
        <f t="shared" si="28"/>
        <v>2.7787114845938378E-3</v>
      </c>
    </row>
    <row r="1738" spans="1:7" x14ac:dyDescent="0.35">
      <c r="A1738" t="s">
        <v>31</v>
      </c>
      <c r="B1738" t="s">
        <v>6</v>
      </c>
      <c r="C1738" t="s">
        <v>35</v>
      </c>
      <c r="D1738" t="s">
        <v>9</v>
      </c>
      <c r="E1738">
        <v>328</v>
      </c>
      <c r="F1738">
        <v>200800</v>
      </c>
      <c r="G1738">
        <f t="shared" si="28"/>
        <v>1.9601593625498008E-2</v>
      </c>
    </row>
    <row r="1739" spans="1:7" x14ac:dyDescent="0.35">
      <c r="A1739" t="s">
        <v>31</v>
      </c>
      <c r="B1739" t="s">
        <v>6</v>
      </c>
      <c r="C1739" t="s">
        <v>35</v>
      </c>
      <c r="D1739" t="s">
        <v>10</v>
      </c>
      <c r="E1739">
        <v>481</v>
      </c>
      <c r="F1739">
        <v>101000</v>
      </c>
      <c r="G1739">
        <f t="shared" si="28"/>
        <v>5.7148514851485144E-2</v>
      </c>
    </row>
    <row r="1740" spans="1:7" x14ac:dyDescent="0.35">
      <c r="A1740" t="s">
        <v>31</v>
      </c>
      <c r="B1740" t="s">
        <v>6</v>
      </c>
      <c r="C1740" t="s">
        <v>35</v>
      </c>
      <c r="D1740" t="s">
        <v>11</v>
      </c>
      <c r="E1740">
        <v>409</v>
      </c>
      <c r="F1740">
        <v>27200</v>
      </c>
      <c r="G1740">
        <f t="shared" si="28"/>
        <v>0.18044117647058824</v>
      </c>
    </row>
    <row r="1741" spans="1:7" x14ac:dyDescent="0.35">
      <c r="A1741" t="s">
        <v>31</v>
      </c>
      <c r="B1741" t="s">
        <v>6</v>
      </c>
      <c r="C1741" t="s">
        <v>36</v>
      </c>
      <c r="D1741" t="s">
        <v>7</v>
      </c>
      <c r="E1741">
        <v>15</v>
      </c>
      <c r="F1741">
        <v>494700</v>
      </c>
      <c r="G1741">
        <f t="shared" si="28"/>
        <v>3.6385688295936932E-4</v>
      </c>
    </row>
    <row r="1742" spans="1:7" x14ac:dyDescent="0.35">
      <c r="A1742" t="s">
        <v>31</v>
      </c>
      <c r="B1742" t="s">
        <v>6</v>
      </c>
      <c r="C1742" t="s">
        <v>36</v>
      </c>
      <c r="D1742" t="s">
        <v>8</v>
      </c>
      <c r="E1742">
        <v>209</v>
      </c>
      <c r="F1742">
        <v>1635000</v>
      </c>
      <c r="G1742">
        <f t="shared" si="28"/>
        <v>1.5339449541284403E-3</v>
      </c>
    </row>
    <row r="1743" spans="1:7" x14ac:dyDescent="0.35">
      <c r="A1743" t="s">
        <v>31</v>
      </c>
      <c r="B1743" t="s">
        <v>6</v>
      </c>
      <c r="C1743" t="s">
        <v>36</v>
      </c>
      <c r="D1743" t="s">
        <v>9</v>
      </c>
      <c r="E1743">
        <v>200</v>
      </c>
      <c r="F1743">
        <v>207899.99999999997</v>
      </c>
      <c r="G1743">
        <f t="shared" si="28"/>
        <v>1.1544011544011546E-2</v>
      </c>
    </row>
    <row r="1744" spans="1:7" x14ac:dyDescent="0.35">
      <c r="A1744" t="s">
        <v>31</v>
      </c>
      <c r="B1744" t="s">
        <v>6</v>
      </c>
      <c r="C1744" t="s">
        <v>36</v>
      </c>
      <c r="D1744" t="s">
        <v>10</v>
      </c>
      <c r="E1744">
        <v>424</v>
      </c>
      <c r="F1744">
        <v>117500</v>
      </c>
      <c r="G1744">
        <f t="shared" si="28"/>
        <v>4.3302127659574467E-2</v>
      </c>
    </row>
    <row r="1745" spans="1:7" x14ac:dyDescent="0.35">
      <c r="A1745" t="s">
        <v>31</v>
      </c>
      <c r="B1745" t="s">
        <v>6</v>
      </c>
      <c r="C1745" t="s">
        <v>36</v>
      </c>
      <c r="D1745" t="s">
        <v>11</v>
      </c>
      <c r="E1745">
        <v>632</v>
      </c>
      <c r="F1745">
        <v>46900</v>
      </c>
      <c r="G1745">
        <f t="shared" si="28"/>
        <v>0.16170575692963754</v>
      </c>
    </row>
    <row r="1746" spans="1:7" x14ac:dyDescent="0.35">
      <c r="A1746" t="s">
        <v>31</v>
      </c>
      <c r="B1746" t="s">
        <v>12</v>
      </c>
      <c r="C1746" t="s">
        <v>34</v>
      </c>
      <c r="D1746" t="s">
        <v>7</v>
      </c>
      <c r="E1746">
        <v>30</v>
      </c>
      <c r="F1746">
        <v>1015599.9999999999</v>
      </c>
      <c r="G1746">
        <f t="shared" si="28"/>
        <v>3.5447026388341871E-4</v>
      </c>
    </row>
    <row r="1747" spans="1:7" x14ac:dyDescent="0.35">
      <c r="A1747" t="s">
        <v>31</v>
      </c>
      <c r="B1747" t="s">
        <v>12</v>
      </c>
      <c r="C1747" t="s">
        <v>34</v>
      </c>
      <c r="D1747" t="s">
        <v>8</v>
      </c>
      <c r="E1747">
        <v>462</v>
      </c>
      <c r="F1747">
        <v>3241600</v>
      </c>
      <c r="G1747">
        <f t="shared" si="28"/>
        <v>1.7102665350444226E-3</v>
      </c>
    </row>
    <row r="1748" spans="1:7" x14ac:dyDescent="0.35">
      <c r="A1748" t="s">
        <v>31</v>
      </c>
      <c r="B1748" t="s">
        <v>12</v>
      </c>
      <c r="C1748" t="s">
        <v>34</v>
      </c>
      <c r="D1748" t="s">
        <v>9</v>
      </c>
      <c r="E1748">
        <v>452</v>
      </c>
      <c r="F1748">
        <v>408700</v>
      </c>
      <c r="G1748">
        <f t="shared" si="28"/>
        <v>1.3271348177147053E-2</v>
      </c>
    </row>
    <row r="1749" spans="1:7" x14ac:dyDescent="0.35">
      <c r="A1749" t="s">
        <v>31</v>
      </c>
      <c r="B1749" t="s">
        <v>12</v>
      </c>
      <c r="C1749" t="s">
        <v>34</v>
      </c>
      <c r="D1749" t="s">
        <v>10</v>
      </c>
      <c r="E1749">
        <v>759</v>
      </c>
      <c r="F1749">
        <v>218500</v>
      </c>
      <c r="G1749">
        <f t="shared" si="28"/>
        <v>4.1684210526315789E-2</v>
      </c>
    </row>
    <row r="1750" spans="1:7" x14ac:dyDescent="0.35">
      <c r="A1750" t="s">
        <v>31</v>
      </c>
      <c r="B1750" t="s">
        <v>12</v>
      </c>
      <c r="C1750" t="s">
        <v>34</v>
      </c>
      <c r="D1750" t="s">
        <v>11</v>
      </c>
      <c r="E1750">
        <v>947</v>
      </c>
      <c r="F1750">
        <v>74100</v>
      </c>
      <c r="G1750">
        <f t="shared" si="28"/>
        <v>0.15336032388663967</v>
      </c>
    </row>
    <row r="1751" spans="1:7" x14ac:dyDescent="0.35">
      <c r="A1751" t="s">
        <v>31</v>
      </c>
      <c r="B1751" t="s">
        <v>12</v>
      </c>
      <c r="C1751" t="s">
        <v>34</v>
      </c>
      <c r="D1751" t="s">
        <v>39</v>
      </c>
      <c r="E1751">
        <f>SUM(E1746:E1750)</f>
        <v>2650</v>
      </c>
      <c r="F1751">
        <f>SUM(F1746:F1750)</f>
        <v>4958500</v>
      </c>
      <c r="G1751">
        <f t="shared" si="28"/>
        <v>6.4132298074014325E-3</v>
      </c>
    </row>
    <row r="1752" spans="1:7" x14ac:dyDescent="0.35">
      <c r="A1752" t="s">
        <v>31</v>
      </c>
      <c r="B1752" t="s">
        <v>12</v>
      </c>
      <c r="C1752" t="s">
        <v>35</v>
      </c>
      <c r="D1752" t="s">
        <v>7</v>
      </c>
      <c r="E1752">
        <v>19</v>
      </c>
      <c r="F1752">
        <v>520799.99999999994</v>
      </c>
      <c r="G1752">
        <f t="shared" si="28"/>
        <v>4.3778801843317983E-4</v>
      </c>
    </row>
    <row r="1753" spans="1:7" x14ac:dyDescent="0.35">
      <c r="A1753" t="s">
        <v>31</v>
      </c>
      <c r="B1753" t="s">
        <v>12</v>
      </c>
      <c r="C1753" t="s">
        <v>35</v>
      </c>
      <c r="D1753" t="s">
        <v>8</v>
      </c>
      <c r="E1753">
        <v>295</v>
      </c>
      <c r="F1753">
        <v>1606499.9999999998</v>
      </c>
      <c r="G1753">
        <f t="shared" si="28"/>
        <v>2.2035480859010272E-3</v>
      </c>
    </row>
    <row r="1754" spans="1:7" x14ac:dyDescent="0.35">
      <c r="A1754" t="s">
        <v>31</v>
      </c>
      <c r="B1754" t="s">
        <v>12</v>
      </c>
      <c r="C1754" t="s">
        <v>35</v>
      </c>
      <c r="D1754" t="s">
        <v>9</v>
      </c>
      <c r="E1754">
        <v>280</v>
      </c>
      <c r="F1754">
        <v>200800</v>
      </c>
      <c r="G1754">
        <f t="shared" si="28"/>
        <v>1.6733067729083666E-2</v>
      </c>
    </row>
    <row r="1755" spans="1:7" x14ac:dyDescent="0.35">
      <c r="A1755" t="s">
        <v>31</v>
      </c>
      <c r="B1755" t="s">
        <v>12</v>
      </c>
      <c r="C1755" t="s">
        <v>35</v>
      </c>
      <c r="D1755" t="s">
        <v>10</v>
      </c>
      <c r="E1755">
        <v>398</v>
      </c>
      <c r="F1755">
        <v>101000</v>
      </c>
      <c r="G1755">
        <f t="shared" si="28"/>
        <v>4.7287128712871287E-2</v>
      </c>
    </row>
    <row r="1756" spans="1:7" x14ac:dyDescent="0.35">
      <c r="A1756" t="s">
        <v>31</v>
      </c>
      <c r="B1756" t="s">
        <v>12</v>
      </c>
      <c r="C1756" t="s">
        <v>35</v>
      </c>
      <c r="D1756" t="s">
        <v>11</v>
      </c>
      <c r="E1756">
        <v>397</v>
      </c>
      <c r="F1756">
        <v>27200</v>
      </c>
      <c r="G1756">
        <f t="shared" si="28"/>
        <v>0.17514705882352941</v>
      </c>
    </row>
    <row r="1757" spans="1:7" x14ac:dyDescent="0.35">
      <c r="A1757" t="s">
        <v>31</v>
      </c>
      <c r="B1757" t="s">
        <v>12</v>
      </c>
      <c r="C1757" t="s">
        <v>36</v>
      </c>
      <c r="D1757" t="s">
        <v>7</v>
      </c>
      <c r="E1757">
        <v>11</v>
      </c>
      <c r="F1757">
        <v>494700</v>
      </c>
      <c r="G1757">
        <f t="shared" si="28"/>
        <v>2.6682838083687082E-4</v>
      </c>
    </row>
    <row r="1758" spans="1:7" x14ac:dyDescent="0.35">
      <c r="A1758" t="s">
        <v>31</v>
      </c>
      <c r="B1758" t="s">
        <v>12</v>
      </c>
      <c r="C1758" t="s">
        <v>36</v>
      </c>
      <c r="D1758" t="s">
        <v>8</v>
      </c>
      <c r="E1758">
        <v>167</v>
      </c>
      <c r="F1758">
        <v>1635000</v>
      </c>
      <c r="G1758">
        <f t="shared" si="28"/>
        <v>1.2256880733944953E-3</v>
      </c>
    </row>
    <row r="1759" spans="1:7" x14ac:dyDescent="0.35">
      <c r="A1759" t="s">
        <v>31</v>
      </c>
      <c r="B1759" t="s">
        <v>12</v>
      </c>
      <c r="C1759" t="s">
        <v>36</v>
      </c>
      <c r="D1759" t="s">
        <v>9</v>
      </c>
      <c r="E1759">
        <v>172</v>
      </c>
      <c r="F1759">
        <v>207899.99999999997</v>
      </c>
      <c r="G1759">
        <f t="shared" si="28"/>
        <v>9.9278499278499278E-3</v>
      </c>
    </row>
    <row r="1760" spans="1:7" x14ac:dyDescent="0.35">
      <c r="A1760" t="s">
        <v>31</v>
      </c>
      <c r="B1760" t="s">
        <v>12</v>
      </c>
      <c r="C1760" t="s">
        <v>36</v>
      </c>
      <c r="D1760" t="s">
        <v>10</v>
      </c>
      <c r="E1760">
        <v>361</v>
      </c>
      <c r="F1760">
        <v>117500</v>
      </c>
      <c r="G1760">
        <f t="shared" si="28"/>
        <v>3.6868085106382981E-2</v>
      </c>
    </row>
    <row r="1761" spans="1:7" x14ac:dyDescent="0.35">
      <c r="A1761" t="s">
        <v>31</v>
      </c>
      <c r="B1761" t="s">
        <v>12</v>
      </c>
      <c r="C1761" t="s">
        <v>36</v>
      </c>
      <c r="D1761" t="s">
        <v>11</v>
      </c>
      <c r="E1761">
        <v>550</v>
      </c>
      <c r="F1761">
        <v>46900</v>
      </c>
      <c r="G1761">
        <f t="shared" si="28"/>
        <v>0.14072494669509594</v>
      </c>
    </row>
    <row r="1762" spans="1:7" x14ac:dyDescent="0.35">
      <c r="A1762" t="s">
        <v>31</v>
      </c>
      <c r="B1762" t="s">
        <v>13</v>
      </c>
      <c r="C1762" t="s">
        <v>34</v>
      </c>
      <c r="D1762" t="s">
        <v>7</v>
      </c>
      <c r="E1762">
        <v>15</v>
      </c>
      <c r="F1762">
        <v>1015599.9999999999</v>
      </c>
      <c r="G1762">
        <f t="shared" si="28"/>
        <v>1.7723513194170935E-4</v>
      </c>
    </row>
    <row r="1763" spans="1:7" x14ac:dyDescent="0.35">
      <c r="A1763" t="s">
        <v>31</v>
      </c>
      <c r="B1763" t="s">
        <v>13</v>
      </c>
      <c r="C1763" t="s">
        <v>34</v>
      </c>
      <c r="D1763" t="s">
        <v>8</v>
      </c>
      <c r="E1763">
        <v>509</v>
      </c>
      <c r="F1763">
        <v>3241600</v>
      </c>
      <c r="G1763">
        <f t="shared" si="28"/>
        <v>1.884254689042448E-3</v>
      </c>
    </row>
    <row r="1764" spans="1:7" x14ac:dyDescent="0.35">
      <c r="A1764" t="s">
        <v>31</v>
      </c>
      <c r="B1764" t="s">
        <v>13</v>
      </c>
      <c r="C1764" t="s">
        <v>34</v>
      </c>
      <c r="D1764" t="s">
        <v>9</v>
      </c>
      <c r="E1764">
        <v>505</v>
      </c>
      <c r="F1764">
        <v>408700</v>
      </c>
      <c r="G1764">
        <f t="shared" si="28"/>
        <v>1.4827501835086861E-2</v>
      </c>
    </row>
    <row r="1765" spans="1:7" x14ac:dyDescent="0.35">
      <c r="A1765" t="s">
        <v>31</v>
      </c>
      <c r="B1765" t="s">
        <v>13</v>
      </c>
      <c r="C1765" t="s">
        <v>34</v>
      </c>
      <c r="D1765" t="s">
        <v>10</v>
      </c>
      <c r="E1765">
        <v>786</v>
      </c>
      <c r="F1765">
        <v>218500</v>
      </c>
      <c r="G1765">
        <f t="shared" si="28"/>
        <v>4.3167048054919908E-2</v>
      </c>
    </row>
    <row r="1766" spans="1:7" x14ac:dyDescent="0.35">
      <c r="A1766" t="s">
        <v>31</v>
      </c>
      <c r="B1766" t="s">
        <v>13</v>
      </c>
      <c r="C1766" t="s">
        <v>34</v>
      </c>
      <c r="D1766" t="s">
        <v>11</v>
      </c>
      <c r="E1766">
        <v>919</v>
      </c>
      <c r="F1766">
        <v>74100</v>
      </c>
      <c r="G1766">
        <f t="shared" si="28"/>
        <v>0.14882591093117409</v>
      </c>
    </row>
    <row r="1767" spans="1:7" x14ac:dyDescent="0.35">
      <c r="A1767" t="s">
        <v>31</v>
      </c>
      <c r="B1767" t="s">
        <v>13</v>
      </c>
      <c r="C1767" t="s">
        <v>34</v>
      </c>
      <c r="D1767" t="s">
        <v>39</v>
      </c>
      <c r="E1767">
        <f>SUM(E1762:E1766)</f>
        <v>2734</v>
      </c>
      <c r="F1767">
        <f>SUM(F1762:F1766)</f>
        <v>4958500</v>
      </c>
      <c r="G1767">
        <f t="shared" si="28"/>
        <v>6.6165170918624575E-3</v>
      </c>
    </row>
    <row r="1768" spans="1:7" x14ac:dyDescent="0.35">
      <c r="A1768" t="s">
        <v>31</v>
      </c>
      <c r="B1768" t="s">
        <v>13</v>
      </c>
      <c r="C1768" t="s">
        <v>35</v>
      </c>
      <c r="D1768" t="s">
        <v>7</v>
      </c>
      <c r="E1768">
        <v>11</v>
      </c>
      <c r="F1768">
        <v>520799.99999999994</v>
      </c>
      <c r="G1768">
        <f t="shared" si="28"/>
        <v>2.5345622119815674E-4</v>
      </c>
    </row>
    <row r="1769" spans="1:7" x14ac:dyDescent="0.35">
      <c r="A1769" t="s">
        <v>31</v>
      </c>
      <c r="B1769" t="s">
        <v>13</v>
      </c>
      <c r="C1769" t="s">
        <v>35</v>
      </c>
      <c r="D1769" t="s">
        <v>8</v>
      </c>
      <c r="E1769">
        <v>312</v>
      </c>
      <c r="F1769">
        <v>1606499.9999999998</v>
      </c>
      <c r="G1769">
        <f t="shared" si="28"/>
        <v>2.3305322128851546E-3</v>
      </c>
    </row>
    <row r="1770" spans="1:7" x14ac:dyDescent="0.35">
      <c r="A1770" t="s">
        <v>31</v>
      </c>
      <c r="B1770" t="s">
        <v>13</v>
      </c>
      <c r="C1770" t="s">
        <v>35</v>
      </c>
      <c r="D1770" t="s">
        <v>9</v>
      </c>
      <c r="E1770">
        <v>299</v>
      </c>
      <c r="F1770">
        <v>200800</v>
      </c>
      <c r="G1770">
        <f t="shared" si="28"/>
        <v>1.7868525896414342E-2</v>
      </c>
    </row>
    <row r="1771" spans="1:7" x14ac:dyDescent="0.35">
      <c r="A1771" t="s">
        <v>31</v>
      </c>
      <c r="B1771" t="s">
        <v>13</v>
      </c>
      <c r="C1771" t="s">
        <v>35</v>
      </c>
      <c r="D1771" t="s">
        <v>10</v>
      </c>
      <c r="E1771">
        <v>436</v>
      </c>
      <c r="F1771">
        <v>101000</v>
      </c>
      <c r="G1771">
        <f t="shared" si="28"/>
        <v>5.1801980198019806E-2</v>
      </c>
    </row>
    <row r="1772" spans="1:7" x14ac:dyDescent="0.35">
      <c r="A1772" t="s">
        <v>31</v>
      </c>
      <c r="B1772" t="s">
        <v>13</v>
      </c>
      <c r="C1772" t="s">
        <v>35</v>
      </c>
      <c r="D1772" t="s">
        <v>11</v>
      </c>
      <c r="E1772">
        <v>360</v>
      </c>
      <c r="F1772">
        <v>27200</v>
      </c>
      <c r="G1772">
        <f t="shared" si="28"/>
        <v>0.1588235294117647</v>
      </c>
    </row>
    <row r="1773" spans="1:7" x14ac:dyDescent="0.35">
      <c r="A1773" t="s">
        <v>31</v>
      </c>
      <c r="B1773" t="s">
        <v>13</v>
      </c>
      <c r="C1773" t="s">
        <v>36</v>
      </c>
      <c r="D1773" t="s">
        <v>7</v>
      </c>
      <c r="E1773">
        <v>4</v>
      </c>
      <c r="F1773">
        <v>494700</v>
      </c>
      <c r="G1773">
        <f t="shared" si="28"/>
        <v>9.7028502122498481E-5</v>
      </c>
    </row>
    <row r="1774" spans="1:7" x14ac:dyDescent="0.35">
      <c r="A1774" t="s">
        <v>31</v>
      </c>
      <c r="B1774" t="s">
        <v>13</v>
      </c>
      <c r="C1774" t="s">
        <v>36</v>
      </c>
      <c r="D1774" t="s">
        <v>8</v>
      </c>
      <c r="E1774">
        <v>197</v>
      </c>
      <c r="F1774">
        <v>1635000</v>
      </c>
      <c r="G1774">
        <f t="shared" si="28"/>
        <v>1.4458715596330275E-3</v>
      </c>
    </row>
    <row r="1775" spans="1:7" x14ac:dyDescent="0.35">
      <c r="A1775" t="s">
        <v>31</v>
      </c>
      <c r="B1775" t="s">
        <v>13</v>
      </c>
      <c r="C1775" t="s">
        <v>36</v>
      </c>
      <c r="D1775" t="s">
        <v>9</v>
      </c>
      <c r="E1775">
        <v>206</v>
      </c>
      <c r="F1775">
        <v>207899.99999999997</v>
      </c>
      <c r="G1775">
        <f t="shared" si="28"/>
        <v>1.1890331890331892E-2</v>
      </c>
    </row>
    <row r="1776" spans="1:7" x14ac:dyDescent="0.35">
      <c r="A1776" t="s">
        <v>31</v>
      </c>
      <c r="B1776" t="s">
        <v>13</v>
      </c>
      <c r="C1776" t="s">
        <v>36</v>
      </c>
      <c r="D1776" t="s">
        <v>10</v>
      </c>
      <c r="E1776">
        <v>350</v>
      </c>
      <c r="F1776">
        <v>117500</v>
      </c>
      <c r="G1776">
        <f t="shared" si="28"/>
        <v>3.5744680851063831E-2</v>
      </c>
    </row>
    <row r="1777" spans="1:7" x14ac:dyDescent="0.35">
      <c r="A1777" t="s">
        <v>31</v>
      </c>
      <c r="B1777" t="s">
        <v>13</v>
      </c>
      <c r="C1777" t="s">
        <v>36</v>
      </c>
      <c r="D1777" t="s">
        <v>11</v>
      </c>
      <c r="E1777">
        <v>559</v>
      </c>
      <c r="F1777">
        <v>46900</v>
      </c>
      <c r="G1777">
        <f t="shared" si="28"/>
        <v>0.14302771855010663</v>
      </c>
    </row>
    <row r="1778" spans="1:7" x14ac:dyDescent="0.35">
      <c r="A1778" t="s">
        <v>31</v>
      </c>
      <c r="B1778" t="s">
        <v>14</v>
      </c>
      <c r="C1778" t="s">
        <v>34</v>
      </c>
      <c r="D1778" t="s">
        <v>7</v>
      </c>
      <c r="E1778">
        <v>28</v>
      </c>
      <c r="F1778">
        <v>1015599.9999999999</v>
      </c>
      <c r="G1778">
        <f t="shared" ref="G1778:G1845" si="29">(E1778/F1778)*12</f>
        <v>3.3083891295785744E-4</v>
      </c>
    </row>
    <row r="1779" spans="1:7" x14ac:dyDescent="0.35">
      <c r="A1779" t="s">
        <v>31</v>
      </c>
      <c r="B1779" t="s">
        <v>14</v>
      </c>
      <c r="C1779" t="s">
        <v>34</v>
      </c>
      <c r="D1779" t="s">
        <v>8</v>
      </c>
      <c r="E1779">
        <v>457</v>
      </c>
      <c r="F1779">
        <v>3241600</v>
      </c>
      <c r="G1779">
        <f t="shared" si="29"/>
        <v>1.691757156959526E-3</v>
      </c>
    </row>
    <row r="1780" spans="1:7" x14ac:dyDescent="0.35">
      <c r="A1780" t="s">
        <v>31</v>
      </c>
      <c r="B1780" t="s">
        <v>14</v>
      </c>
      <c r="C1780" t="s">
        <v>34</v>
      </c>
      <c r="D1780" t="s">
        <v>9</v>
      </c>
      <c r="E1780">
        <v>442</v>
      </c>
      <c r="F1780">
        <v>408700</v>
      </c>
      <c r="G1780">
        <f t="shared" si="29"/>
        <v>1.2977734279422559E-2</v>
      </c>
    </row>
    <row r="1781" spans="1:7" x14ac:dyDescent="0.35">
      <c r="A1781" t="s">
        <v>31</v>
      </c>
      <c r="B1781" t="s">
        <v>14</v>
      </c>
      <c r="C1781" t="s">
        <v>34</v>
      </c>
      <c r="D1781" t="s">
        <v>10</v>
      </c>
      <c r="E1781">
        <v>698</v>
      </c>
      <c r="F1781">
        <v>218500</v>
      </c>
      <c r="G1781">
        <f t="shared" si="29"/>
        <v>3.8334096109839816E-2</v>
      </c>
    </row>
    <row r="1782" spans="1:7" x14ac:dyDescent="0.35">
      <c r="A1782" t="s">
        <v>31</v>
      </c>
      <c r="B1782" t="s">
        <v>14</v>
      </c>
      <c r="C1782" t="s">
        <v>34</v>
      </c>
      <c r="D1782" t="s">
        <v>11</v>
      </c>
      <c r="E1782">
        <v>927</v>
      </c>
      <c r="F1782">
        <v>74100</v>
      </c>
      <c r="G1782">
        <f t="shared" si="29"/>
        <v>0.15012145748987854</v>
      </c>
    </row>
    <row r="1783" spans="1:7" x14ac:dyDescent="0.35">
      <c r="A1783" t="s">
        <v>31</v>
      </c>
      <c r="B1783" t="s">
        <v>14</v>
      </c>
      <c r="C1783" t="s">
        <v>34</v>
      </c>
      <c r="D1783" t="s">
        <v>39</v>
      </c>
      <c r="E1783">
        <f>SUM(E1778:E1782)</f>
        <v>2552</v>
      </c>
      <c r="F1783">
        <f>SUM(F1778:F1782)</f>
        <v>4958500</v>
      </c>
      <c r="G1783">
        <f t="shared" si="29"/>
        <v>6.1760613088635676E-3</v>
      </c>
    </row>
    <row r="1784" spans="1:7" x14ac:dyDescent="0.35">
      <c r="A1784" t="s">
        <v>31</v>
      </c>
      <c r="B1784" t="s">
        <v>14</v>
      </c>
      <c r="C1784" t="s">
        <v>35</v>
      </c>
      <c r="D1784" t="s">
        <v>7</v>
      </c>
      <c r="E1784">
        <v>18</v>
      </c>
      <c r="F1784">
        <v>520799.99999999994</v>
      </c>
      <c r="G1784">
        <f t="shared" si="29"/>
        <v>4.1474654377880195E-4</v>
      </c>
    </row>
    <row r="1785" spans="1:7" x14ac:dyDescent="0.35">
      <c r="A1785" t="s">
        <v>31</v>
      </c>
      <c r="B1785" t="s">
        <v>14</v>
      </c>
      <c r="C1785" t="s">
        <v>35</v>
      </c>
      <c r="D1785" t="s">
        <v>8</v>
      </c>
      <c r="E1785">
        <v>276</v>
      </c>
      <c r="F1785">
        <v>1606499.9999999998</v>
      </c>
      <c r="G1785">
        <f t="shared" si="29"/>
        <v>2.0616246498599443E-3</v>
      </c>
    </row>
    <row r="1786" spans="1:7" x14ac:dyDescent="0.35">
      <c r="A1786" t="s">
        <v>31</v>
      </c>
      <c r="B1786" t="s">
        <v>14</v>
      </c>
      <c r="C1786" t="s">
        <v>35</v>
      </c>
      <c r="D1786" t="s">
        <v>9</v>
      </c>
      <c r="E1786">
        <v>269</v>
      </c>
      <c r="F1786">
        <v>200800</v>
      </c>
      <c r="G1786">
        <f t="shared" si="29"/>
        <v>1.6075697211155378E-2</v>
      </c>
    </row>
    <row r="1787" spans="1:7" x14ac:dyDescent="0.35">
      <c r="A1787" t="s">
        <v>31</v>
      </c>
      <c r="B1787" t="s">
        <v>14</v>
      </c>
      <c r="C1787" t="s">
        <v>35</v>
      </c>
      <c r="D1787" t="s">
        <v>10</v>
      </c>
      <c r="E1787">
        <v>390</v>
      </c>
      <c r="F1787">
        <v>101000</v>
      </c>
      <c r="G1787">
        <f t="shared" si="29"/>
        <v>4.6336633663366336E-2</v>
      </c>
    </row>
    <row r="1788" spans="1:7" x14ac:dyDescent="0.35">
      <c r="A1788" t="s">
        <v>31</v>
      </c>
      <c r="B1788" t="s">
        <v>14</v>
      </c>
      <c r="C1788" t="s">
        <v>35</v>
      </c>
      <c r="D1788" t="s">
        <v>11</v>
      </c>
      <c r="E1788">
        <v>374</v>
      </c>
      <c r="F1788">
        <v>27200</v>
      </c>
      <c r="G1788">
        <f t="shared" si="29"/>
        <v>0.16500000000000001</v>
      </c>
    </row>
    <row r="1789" spans="1:7" x14ac:dyDescent="0.35">
      <c r="A1789" t="s">
        <v>31</v>
      </c>
      <c r="B1789" t="s">
        <v>14</v>
      </c>
      <c r="C1789" t="s">
        <v>36</v>
      </c>
      <c r="D1789" t="s">
        <v>7</v>
      </c>
      <c r="E1789">
        <v>10</v>
      </c>
      <c r="F1789">
        <v>494700</v>
      </c>
      <c r="G1789">
        <f t="shared" si="29"/>
        <v>2.4257125530624622E-4</v>
      </c>
    </row>
    <row r="1790" spans="1:7" x14ac:dyDescent="0.35">
      <c r="A1790" t="s">
        <v>31</v>
      </c>
      <c r="B1790" t="s">
        <v>14</v>
      </c>
      <c r="C1790" t="s">
        <v>36</v>
      </c>
      <c r="D1790" t="s">
        <v>8</v>
      </c>
      <c r="E1790">
        <v>181</v>
      </c>
      <c r="F1790">
        <v>1635000</v>
      </c>
      <c r="G1790">
        <f t="shared" si="29"/>
        <v>1.3284403669724769E-3</v>
      </c>
    </row>
    <row r="1791" spans="1:7" x14ac:dyDescent="0.35">
      <c r="A1791" t="s">
        <v>31</v>
      </c>
      <c r="B1791" t="s">
        <v>14</v>
      </c>
      <c r="C1791" t="s">
        <v>36</v>
      </c>
      <c r="D1791" t="s">
        <v>9</v>
      </c>
      <c r="E1791">
        <v>173</v>
      </c>
      <c r="F1791">
        <v>207899.99999999997</v>
      </c>
      <c r="G1791">
        <f t="shared" si="29"/>
        <v>9.9855699855699864E-3</v>
      </c>
    </row>
    <row r="1792" spans="1:7" x14ac:dyDescent="0.35">
      <c r="A1792" t="s">
        <v>31</v>
      </c>
      <c r="B1792" t="s">
        <v>14</v>
      </c>
      <c r="C1792" t="s">
        <v>36</v>
      </c>
      <c r="D1792" t="s">
        <v>10</v>
      </c>
      <c r="E1792">
        <v>308</v>
      </c>
      <c r="F1792">
        <v>117500</v>
      </c>
      <c r="G1792">
        <f t="shared" si="29"/>
        <v>3.1455319148936164E-2</v>
      </c>
    </row>
    <row r="1793" spans="1:7" x14ac:dyDescent="0.35">
      <c r="A1793" t="s">
        <v>31</v>
      </c>
      <c r="B1793" t="s">
        <v>14</v>
      </c>
      <c r="C1793" t="s">
        <v>36</v>
      </c>
      <c r="D1793" t="s">
        <v>11</v>
      </c>
      <c r="E1793">
        <v>553</v>
      </c>
      <c r="F1793">
        <v>46900</v>
      </c>
      <c r="G1793">
        <f t="shared" si="29"/>
        <v>0.14149253731343284</v>
      </c>
    </row>
    <row r="1794" spans="1:7" x14ac:dyDescent="0.35">
      <c r="A1794" t="s">
        <v>31</v>
      </c>
      <c r="B1794" t="s">
        <v>15</v>
      </c>
      <c r="C1794" t="s">
        <v>34</v>
      </c>
      <c r="D1794" t="s">
        <v>7</v>
      </c>
      <c r="E1794">
        <v>29</v>
      </c>
      <c r="F1794">
        <v>1015599.9999999999</v>
      </c>
      <c r="G1794">
        <f t="shared" si="29"/>
        <v>3.4265458842063808E-4</v>
      </c>
    </row>
    <row r="1795" spans="1:7" x14ac:dyDescent="0.35">
      <c r="A1795" t="s">
        <v>31</v>
      </c>
      <c r="B1795" t="s">
        <v>15</v>
      </c>
      <c r="C1795" t="s">
        <v>34</v>
      </c>
      <c r="D1795" t="s">
        <v>8</v>
      </c>
      <c r="E1795">
        <v>489</v>
      </c>
      <c r="F1795">
        <v>3241600</v>
      </c>
      <c r="G1795">
        <f t="shared" si="29"/>
        <v>1.8102171767028629E-3</v>
      </c>
    </row>
    <row r="1796" spans="1:7" x14ac:dyDescent="0.35">
      <c r="A1796" t="s">
        <v>31</v>
      </c>
      <c r="B1796" t="s">
        <v>15</v>
      </c>
      <c r="C1796" t="s">
        <v>34</v>
      </c>
      <c r="D1796" t="s">
        <v>9</v>
      </c>
      <c r="E1796">
        <v>477</v>
      </c>
      <c r="F1796">
        <v>408700</v>
      </c>
      <c r="G1796">
        <f t="shared" si="29"/>
        <v>1.4005382921458281E-2</v>
      </c>
    </row>
    <row r="1797" spans="1:7" x14ac:dyDescent="0.35">
      <c r="A1797" t="s">
        <v>31</v>
      </c>
      <c r="B1797" t="s">
        <v>15</v>
      </c>
      <c r="C1797" t="s">
        <v>34</v>
      </c>
      <c r="D1797" t="s">
        <v>10</v>
      </c>
      <c r="E1797">
        <v>759</v>
      </c>
      <c r="F1797">
        <v>218500</v>
      </c>
      <c r="G1797">
        <f t="shared" si="29"/>
        <v>4.1684210526315789E-2</v>
      </c>
    </row>
    <row r="1798" spans="1:7" x14ac:dyDescent="0.35">
      <c r="A1798" t="s">
        <v>31</v>
      </c>
      <c r="B1798" t="s">
        <v>15</v>
      </c>
      <c r="C1798" t="s">
        <v>34</v>
      </c>
      <c r="D1798" t="s">
        <v>11</v>
      </c>
      <c r="E1798">
        <v>959</v>
      </c>
      <c r="F1798">
        <v>74100</v>
      </c>
      <c r="G1798">
        <f t="shared" si="29"/>
        <v>0.15530364372469635</v>
      </c>
    </row>
    <row r="1799" spans="1:7" x14ac:dyDescent="0.35">
      <c r="A1799" t="s">
        <v>31</v>
      </c>
      <c r="B1799" t="s">
        <v>15</v>
      </c>
      <c r="C1799" t="s">
        <v>34</v>
      </c>
      <c r="D1799" t="s">
        <v>39</v>
      </c>
      <c r="E1799">
        <f>SUM(E1794:E1798)</f>
        <v>2713</v>
      </c>
      <c r="F1799">
        <f>SUM(F1794:F1798)</f>
        <v>4958500</v>
      </c>
      <c r="G1799">
        <f t="shared" si="29"/>
        <v>6.5656952707472023E-3</v>
      </c>
    </row>
    <row r="1800" spans="1:7" x14ac:dyDescent="0.35">
      <c r="A1800" t="s">
        <v>31</v>
      </c>
      <c r="B1800" t="s">
        <v>15</v>
      </c>
      <c r="C1800" t="s">
        <v>35</v>
      </c>
      <c r="D1800" t="s">
        <v>7</v>
      </c>
      <c r="E1800">
        <v>15</v>
      </c>
      <c r="F1800">
        <v>520799.99999999994</v>
      </c>
      <c r="G1800">
        <f t="shared" si="29"/>
        <v>3.4562211981566826E-4</v>
      </c>
    </row>
    <row r="1801" spans="1:7" x14ac:dyDescent="0.35">
      <c r="A1801" t="s">
        <v>31</v>
      </c>
      <c r="B1801" t="s">
        <v>15</v>
      </c>
      <c r="C1801" t="s">
        <v>35</v>
      </c>
      <c r="D1801" t="s">
        <v>8</v>
      </c>
      <c r="E1801">
        <v>290</v>
      </c>
      <c r="F1801">
        <v>1606499.9999999998</v>
      </c>
      <c r="G1801">
        <f t="shared" si="29"/>
        <v>2.1661998132586372E-3</v>
      </c>
    </row>
    <row r="1802" spans="1:7" x14ac:dyDescent="0.35">
      <c r="A1802" t="s">
        <v>31</v>
      </c>
      <c r="B1802" t="s">
        <v>15</v>
      </c>
      <c r="C1802" t="s">
        <v>35</v>
      </c>
      <c r="D1802" t="s">
        <v>9</v>
      </c>
      <c r="E1802">
        <v>273</v>
      </c>
      <c r="F1802">
        <v>200800</v>
      </c>
      <c r="G1802">
        <f t="shared" si="29"/>
        <v>1.6314741035856575E-2</v>
      </c>
    </row>
    <row r="1803" spans="1:7" x14ac:dyDescent="0.35">
      <c r="A1803" t="s">
        <v>31</v>
      </c>
      <c r="B1803" t="s">
        <v>15</v>
      </c>
      <c r="C1803" t="s">
        <v>35</v>
      </c>
      <c r="D1803" t="s">
        <v>10</v>
      </c>
      <c r="E1803">
        <v>429</v>
      </c>
      <c r="F1803">
        <v>101000</v>
      </c>
      <c r="G1803">
        <f t="shared" si="29"/>
        <v>5.0970297029702974E-2</v>
      </c>
    </row>
    <row r="1804" spans="1:7" x14ac:dyDescent="0.35">
      <c r="A1804" t="s">
        <v>31</v>
      </c>
      <c r="B1804" t="s">
        <v>15</v>
      </c>
      <c r="C1804" t="s">
        <v>35</v>
      </c>
      <c r="D1804" t="s">
        <v>11</v>
      </c>
      <c r="E1804">
        <v>406</v>
      </c>
      <c r="F1804">
        <v>27200</v>
      </c>
      <c r="G1804">
        <f t="shared" si="29"/>
        <v>0.17911764705882355</v>
      </c>
    </row>
    <row r="1805" spans="1:7" x14ac:dyDescent="0.35">
      <c r="A1805" t="s">
        <v>31</v>
      </c>
      <c r="B1805" t="s">
        <v>15</v>
      </c>
      <c r="C1805" t="s">
        <v>36</v>
      </c>
      <c r="D1805" t="s">
        <v>7</v>
      </c>
      <c r="E1805">
        <v>14</v>
      </c>
      <c r="F1805">
        <v>494700</v>
      </c>
      <c r="G1805">
        <f t="shared" si="29"/>
        <v>3.3959975742874467E-4</v>
      </c>
    </row>
    <row r="1806" spans="1:7" x14ac:dyDescent="0.35">
      <c r="A1806" t="s">
        <v>31</v>
      </c>
      <c r="B1806" t="s">
        <v>15</v>
      </c>
      <c r="C1806" t="s">
        <v>36</v>
      </c>
      <c r="D1806" t="s">
        <v>8</v>
      </c>
      <c r="E1806">
        <v>199</v>
      </c>
      <c r="F1806">
        <v>1635000</v>
      </c>
      <c r="G1806">
        <f t="shared" si="29"/>
        <v>1.4605504587155965E-3</v>
      </c>
    </row>
    <row r="1807" spans="1:7" x14ac:dyDescent="0.35">
      <c r="A1807" t="s">
        <v>31</v>
      </c>
      <c r="B1807" t="s">
        <v>15</v>
      </c>
      <c r="C1807" t="s">
        <v>36</v>
      </c>
      <c r="D1807" t="s">
        <v>9</v>
      </c>
      <c r="E1807">
        <v>204</v>
      </c>
      <c r="F1807">
        <v>207899.99999999997</v>
      </c>
      <c r="G1807">
        <f t="shared" si="29"/>
        <v>1.1774891774891778E-2</v>
      </c>
    </row>
    <row r="1808" spans="1:7" x14ac:dyDescent="0.35">
      <c r="A1808" t="s">
        <v>31</v>
      </c>
      <c r="B1808" t="s">
        <v>15</v>
      </c>
      <c r="C1808" t="s">
        <v>36</v>
      </c>
      <c r="D1808" t="s">
        <v>10</v>
      </c>
      <c r="E1808">
        <v>330</v>
      </c>
      <c r="F1808">
        <v>117500</v>
      </c>
      <c r="G1808">
        <f t="shared" si="29"/>
        <v>3.3702127659574463E-2</v>
      </c>
    </row>
    <row r="1809" spans="1:7" x14ac:dyDescent="0.35">
      <c r="A1809" t="s">
        <v>31</v>
      </c>
      <c r="B1809" t="s">
        <v>15</v>
      </c>
      <c r="C1809" t="s">
        <v>36</v>
      </c>
      <c r="D1809" t="s">
        <v>11</v>
      </c>
      <c r="E1809">
        <v>553</v>
      </c>
      <c r="F1809">
        <v>46900</v>
      </c>
      <c r="G1809">
        <f t="shared" si="29"/>
        <v>0.14149253731343284</v>
      </c>
    </row>
    <row r="1810" spans="1:7" x14ac:dyDescent="0.35">
      <c r="A1810" t="s">
        <v>31</v>
      </c>
      <c r="B1810" t="s">
        <v>16</v>
      </c>
      <c r="C1810" t="s">
        <v>34</v>
      </c>
      <c r="D1810" t="s">
        <v>7</v>
      </c>
      <c r="E1810">
        <v>22</v>
      </c>
      <c r="F1810">
        <v>1015599.9999999999</v>
      </c>
      <c r="G1810">
        <f t="shared" si="29"/>
        <v>2.599448601811737E-4</v>
      </c>
    </row>
    <row r="1811" spans="1:7" x14ac:dyDescent="0.35">
      <c r="A1811" t="s">
        <v>31</v>
      </c>
      <c r="B1811" t="s">
        <v>16</v>
      </c>
      <c r="C1811" t="s">
        <v>34</v>
      </c>
      <c r="D1811" t="s">
        <v>8</v>
      </c>
      <c r="E1811">
        <v>483</v>
      </c>
      <c r="F1811">
        <v>3241600</v>
      </c>
      <c r="G1811">
        <f t="shared" si="29"/>
        <v>1.7880059230009869E-3</v>
      </c>
    </row>
    <row r="1812" spans="1:7" x14ac:dyDescent="0.35">
      <c r="A1812" t="s">
        <v>31</v>
      </c>
      <c r="B1812" t="s">
        <v>16</v>
      </c>
      <c r="C1812" t="s">
        <v>34</v>
      </c>
      <c r="D1812" t="s">
        <v>9</v>
      </c>
      <c r="E1812">
        <v>465</v>
      </c>
      <c r="F1812">
        <v>408700</v>
      </c>
      <c r="G1812">
        <f t="shared" si="29"/>
        <v>1.365304624418889E-2</v>
      </c>
    </row>
    <row r="1813" spans="1:7" x14ac:dyDescent="0.35">
      <c r="A1813" t="s">
        <v>31</v>
      </c>
      <c r="B1813" t="s">
        <v>16</v>
      </c>
      <c r="C1813" t="s">
        <v>34</v>
      </c>
      <c r="D1813" t="s">
        <v>10</v>
      </c>
      <c r="E1813">
        <v>663</v>
      </c>
      <c r="F1813">
        <v>218500</v>
      </c>
      <c r="G1813">
        <f t="shared" si="29"/>
        <v>3.6411899313501139E-2</v>
      </c>
    </row>
    <row r="1814" spans="1:7" x14ac:dyDescent="0.35">
      <c r="A1814" t="s">
        <v>31</v>
      </c>
      <c r="B1814" t="s">
        <v>16</v>
      </c>
      <c r="C1814" t="s">
        <v>34</v>
      </c>
      <c r="D1814" t="s">
        <v>11</v>
      </c>
      <c r="E1814">
        <v>827</v>
      </c>
      <c r="F1814">
        <v>74100</v>
      </c>
      <c r="G1814">
        <f t="shared" si="29"/>
        <v>0.13392712550607286</v>
      </c>
    </row>
    <row r="1815" spans="1:7" x14ac:dyDescent="0.35">
      <c r="A1815" t="s">
        <v>31</v>
      </c>
      <c r="B1815" t="s">
        <v>16</v>
      </c>
      <c r="C1815" t="s">
        <v>34</v>
      </c>
      <c r="D1815" t="s">
        <v>39</v>
      </c>
      <c r="E1815">
        <f>SUM(E1810:E1814)</f>
        <v>2460</v>
      </c>
      <c r="F1815">
        <f>SUM(F1810:F1814)</f>
        <v>4958500</v>
      </c>
      <c r="G1815">
        <f t="shared" si="29"/>
        <v>5.9534133306443481E-3</v>
      </c>
    </row>
    <row r="1816" spans="1:7" x14ac:dyDescent="0.35">
      <c r="A1816" t="s">
        <v>31</v>
      </c>
      <c r="B1816" t="s">
        <v>16</v>
      </c>
      <c r="C1816" t="s">
        <v>35</v>
      </c>
      <c r="D1816" t="s">
        <v>7</v>
      </c>
      <c r="E1816">
        <v>9</v>
      </c>
      <c r="F1816">
        <v>520799.99999999994</v>
      </c>
      <c r="G1816">
        <f t="shared" si="29"/>
        <v>2.0737327188940098E-4</v>
      </c>
    </row>
    <row r="1817" spans="1:7" x14ac:dyDescent="0.35">
      <c r="A1817" t="s">
        <v>31</v>
      </c>
      <c r="B1817" t="s">
        <v>16</v>
      </c>
      <c r="C1817" t="s">
        <v>35</v>
      </c>
      <c r="D1817" t="s">
        <v>8</v>
      </c>
      <c r="E1817">
        <v>317</v>
      </c>
      <c r="F1817">
        <v>1606499.9999999998</v>
      </c>
      <c r="G1817">
        <f t="shared" si="29"/>
        <v>2.3678804855275445E-3</v>
      </c>
    </row>
    <row r="1818" spans="1:7" x14ac:dyDescent="0.35">
      <c r="A1818" t="s">
        <v>31</v>
      </c>
      <c r="B1818" t="s">
        <v>16</v>
      </c>
      <c r="C1818" t="s">
        <v>35</v>
      </c>
      <c r="D1818" t="s">
        <v>9</v>
      </c>
      <c r="E1818">
        <v>279</v>
      </c>
      <c r="F1818">
        <v>200800</v>
      </c>
      <c r="G1818">
        <f t="shared" si="29"/>
        <v>1.6673306772908368E-2</v>
      </c>
    </row>
    <row r="1819" spans="1:7" x14ac:dyDescent="0.35">
      <c r="A1819" t="s">
        <v>31</v>
      </c>
      <c r="B1819" t="s">
        <v>16</v>
      </c>
      <c r="C1819" t="s">
        <v>35</v>
      </c>
      <c r="D1819" t="s">
        <v>10</v>
      </c>
      <c r="E1819">
        <v>377</v>
      </c>
      <c r="F1819">
        <v>101000</v>
      </c>
      <c r="G1819">
        <f t="shared" si="29"/>
        <v>4.479207920792079E-2</v>
      </c>
    </row>
    <row r="1820" spans="1:7" x14ac:dyDescent="0.35">
      <c r="A1820" t="s">
        <v>31</v>
      </c>
      <c r="B1820" t="s">
        <v>16</v>
      </c>
      <c r="C1820" t="s">
        <v>35</v>
      </c>
      <c r="D1820" t="s">
        <v>11</v>
      </c>
      <c r="E1820">
        <v>314</v>
      </c>
      <c r="F1820">
        <v>27200</v>
      </c>
      <c r="G1820">
        <f t="shared" si="29"/>
        <v>0.13852941176470587</v>
      </c>
    </row>
    <row r="1821" spans="1:7" x14ac:dyDescent="0.35">
      <c r="A1821" t="s">
        <v>31</v>
      </c>
      <c r="B1821" t="s">
        <v>16</v>
      </c>
      <c r="C1821" t="s">
        <v>36</v>
      </c>
      <c r="D1821" t="s">
        <v>7</v>
      </c>
      <c r="E1821">
        <v>13</v>
      </c>
      <c r="F1821">
        <v>494700</v>
      </c>
      <c r="G1821">
        <f t="shared" si="29"/>
        <v>3.1534263189812007E-4</v>
      </c>
    </row>
    <row r="1822" spans="1:7" x14ac:dyDescent="0.35">
      <c r="A1822" t="s">
        <v>31</v>
      </c>
      <c r="B1822" t="s">
        <v>16</v>
      </c>
      <c r="C1822" t="s">
        <v>36</v>
      </c>
      <c r="D1822" t="s">
        <v>8</v>
      </c>
      <c r="E1822">
        <v>166</v>
      </c>
      <c r="F1822">
        <v>1635000</v>
      </c>
      <c r="G1822">
        <f t="shared" si="29"/>
        <v>1.218348623853211E-3</v>
      </c>
    </row>
    <row r="1823" spans="1:7" x14ac:dyDescent="0.35">
      <c r="A1823" t="s">
        <v>31</v>
      </c>
      <c r="B1823" t="s">
        <v>16</v>
      </c>
      <c r="C1823" t="s">
        <v>36</v>
      </c>
      <c r="D1823" t="s">
        <v>9</v>
      </c>
      <c r="E1823">
        <v>186</v>
      </c>
      <c r="F1823">
        <v>207899.99999999997</v>
      </c>
      <c r="G1823">
        <f t="shared" si="29"/>
        <v>1.0735930735930738E-2</v>
      </c>
    </row>
    <row r="1824" spans="1:7" x14ac:dyDescent="0.35">
      <c r="A1824" t="s">
        <v>31</v>
      </c>
      <c r="B1824" t="s">
        <v>16</v>
      </c>
      <c r="C1824" t="s">
        <v>36</v>
      </c>
      <c r="D1824" t="s">
        <v>10</v>
      </c>
      <c r="E1824">
        <v>286</v>
      </c>
      <c r="F1824">
        <v>117500</v>
      </c>
      <c r="G1824">
        <f t="shared" si="29"/>
        <v>2.9208510638297873E-2</v>
      </c>
    </row>
    <row r="1825" spans="1:7" x14ac:dyDescent="0.35">
      <c r="A1825" t="s">
        <v>31</v>
      </c>
      <c r="B1825" t="s">
        <v>16</v>
      </c>
      <c r="C1825" t="s">
        <v>36</v>
      </c>
      <c r="D1825" t="s">
        <v>11</v>
      </c>
      <c r="E1825">
        <v>513</v>
      </c>
      <c r="F1825">
        <v>46900</v>
      </c>
      <c r="G1825">
        <f t="shared" si="29"/>
        <v>0.13125799573560767</v>
      </c>
    </row>
    <row r="1826" spans="1:7" x14ac:dyDescent="0.35">
      <c r="A1826" t="s">
        <v>31</v>
      </c>
      <c r="B1826" t="s">
        <v>17</v>
      </c>
      <c r="C1826" t="s">
        <v>34</v>
      </c>
      <c r="D1826" t="s">
        <v>7</v>
      </c>
      <c r="E1826">
        <v>18</v>
      </c>
      <c r="F1826">
        <v>1015599.9999999999</v>
      </c>
      <c r="G1826">
        <f t="shared" si="29"/>
        <v>2.1268215833005123E-4</v>
      </c>
    </row>
    <row r="1827" spans="1:7" x14ac:dyDescent="0.35">
      <c r="A1827" t="s">
        <v>31</v>
      </c>
      <c r="B1827" t="s">
        <v>17</v>
      </c>
      <c r="C1827" t="s">
        <v>34</v>
      </c>
      <c r="D1827" t="s">
        <v>8</v>
      </c>
      <c r="E1827">
        <v>439</v>
      </c>
      <c r="F1827">
        <v>3241600</v>
      </c>
      <c r="G1827">
        <f t="shared" si="29"/>
        <v>1.6251233958538994E-3</v>
      </c>
    </row>
    <row r="1828" spans="1:7" x14ac:dyDescent="0.35">
      <c r="A1828" t="s">
        <v>31</v>
      </c>
      <c r="B1828" t="s">
        <v>17</v>
      </c>
      <c r="C1828" t="s">
        <v>34</v>
      </c>
      <c r="D1828" t="s">
        <v>9</v>
      </c>
      <c r="E1828">
        <v>432</v>
      </c>
      <c r="F1828">
        <v>408700</v>
      </c>
      <c r="G1828">
        <f t="shared" si="29"/>
        <v>1.2684120381698069E-2</v>
      </c>
    </row>
    <row r="1829" spans="1:7" x14ac:dyDescent="0.35">
      <c r="A1829" t="s">
        <v>31</v>
      </c>
      <c r="B1829" t="s">
        <v>17</v>
      </c>
      <c r="C1829" t="s">
        <v>34</v>
      </c>
      <c r="D1829" t="s">
        <v>10</v>
      </c>
      <c r="E1829">
        <v>661</v>
      </c>
      <c r="F1829">
        <v>218500</v>
      </c>
      <c r="G1829">
        <f t="shared" si="29"/>
        <v>3.6302059496567507E-2</v>
      </c>
    </row>
    <row r="1830" spans="1:7" x14ac:dyDescent="0.35">
      <c r="A1830" t="s">
        <v>31</v>
      </c>
      <c r="B1830" t="s">
        <v>17</v>
      </c>
      <c r="C1830" t="s">
        <v>34</v>
      </c>
      <c r="D1830" t="s">
        <v>11</v>
      </c>
      <c r="E1830">
        <v>844</v>
      </c>
      <c r="F1830">
        <v>74100</v>
      </c>
      <c r="G1830">
        <f t="shared" si="29"/>
        <v>0.13668016194331983</v>
      </c>
    </row>
    <row r="1831" spans="1:7" x14ac:dyDescent="0.35">
      <c r="A1831" t="s">
        <v>31</v>
      </c>
      <c r="B1831" t="s">
        <v>17</v>
      </c>
      <c r="C1831" t="s">
        <v>34</v>
      </c>
      <c r="D1831" t="s">
        <v>39</v>
      </c>
      <c r="E1831">
        <f>SUM(E1826:E1830)</f>
        <v>2394</v>
      </c>
      <c r="F1831">
        <f>SUM(F1826:F1830)</f>
        <v>4958500</v>
      </c>
      <c r="G1831">
        <f t="shared" si="29"/>
        <v>5.793687607139256E-3</v>
      </c>
    </row>
    <row r="1832" spans="1:7" x14ac:dyDescent="0.35">
      <c r="A1832" t="s">
        <v>31</v>
      </c>
      <c r="B1832" t="s">
        <v>17</v>
      </c>
      <c r="C1832" t="s">
        <v>35</v>
      </c>
      <c r="D1832" t="s">
        <v>7</v>
      </c>
      <c r="E1832">
        <v>11</v>
      </c>
      <c r="F1832">
        <v>520799.99999999994</v>
      </c>
      <c r="G1832">
        <f t="shared" si="29"/>
        <v>2.5345622119815674E-4</v>
      </c>
    </row>
    <row r="1833" spans="1:7" x14ac:dyDescent="0.35">
      <c r="A1833" t="s">
        <v>31</v>
      </c>
      <c r="B1833" t="s">
        <v>17</v>
      </c>
      <c r="C1833" t="s">
        <v>35</v>
      </c>
      <c r="D1833" t="s">
        <v>8</v>
      </c>
      <c r="E1833">
        <v>286</v>
      </c>
      <c r="F1833">
        <v>1606499.9999999998</v>
      </c>
      <c r="G1833">
        <f t="shared" si="29"/>
        <v>2.1363211951447251E-3</v>
      </c>
    </row>
    <row r="1834" spans="1:7" x14ac:dyDescent="0.35">
      <c r="A1834" t="s">
        <v>31</v>
      </c>
      <c r="B1834" t="s">
        <v>17</v>
      </c>
      <c r="C1834" t="s">
        <v>35</v>
      </c>
      <c r="D1834" t="s">
        <v>9</v>
      </c>
      <c r="E1834">
        <v>263</v>
      </c>
      <c r="F1834">
        <v>200800</v>
      </c>
      <c r="G1834">
        <f t="shared" si="29"/>
        <v>1.5717131474103585E-2</v>
      </c>
    </row>
    <row r="1835" spans="1:7" x14ac:dyDescent="0.35">
      <c r="A1835" t="s">
        <v>31</v>
      </c>
      <c r="B1835" t="s">
        <v>17</v>
      </c>
      <c r="C1835" t="s">
        <v>35</v>
      </c>
      <c r="D1835" t="s">
        <v>10</v>
      </c>
      <c r="E1835">
        <v>378</v>
      </c>
      <c r="F1835">
        <v>101000</v>
      </c>
      <c r="G1835">
        <f t="shared" si="29"/>
        <v>4.4910891089108909E-2</v>
      </c>
    </row>
    <row r="1836" spans="1:7" x14ac:dyDescent="0.35">
      <c r="A1836" t="s">
        <v>31</v>
      </c>
      <c r="B1836" t="s">
        <v>17</v>
      </c>
      <c r="C1836" t="s">
        <v>35</v>
      </c>
      <c r="D1836" t="s">
        <v>11</v>
      </c>
      <c r="E1836">
        <v>367</v>
      </c>
      <c r="F1836">
        <v>27200</v>
      </c>
      <c r="G1836">
        <f t="shared" si="29"/>
        <v>0.16191176470588237</v>
      </c>
    </row>
    <row r="1837" spans="1:7" x14ac:dyDescent="0.35">
      <c r="A1837" t="s">
        <v>31</v>
      </c>
      <c r="B1837" t="s">
        <v>17</v>
      </c>
      <c r="C1837" t="s">
        <v>36</v>
      </c>
      <c r="D1837" t="s">
        <v>7</v>
      </c>
      <c r="E1837">
        <v>7</v>
      </c>
      <c r="F1837">
        <v>494700</v>
      </c>
      <c r="G1837">
        <f t="shared" si="29"/>
        <v>1.6979987871437233E-4</v>
      </c>
    </row>
    <row r="1838" spans="1:7" x14ac:dyDescent="0.35">
      <c r="A1838" t="s">
        <v>31</v>
      </c>
      <c r="B1838" t="s">
        <v>17</v>
      </c>
      <c r="C1838" t="s">
        <v>36</v>
      </c>
      <c r="D1838" t="s">
        <v>8</v>
      </c>
      <c r="E1838">
        <v>153</v>
      </c>
      <c r="F1838">
        <v>1635000</v>
      </c>
      <c r="G1838">
        <f t="shared" si="29"/>
        <v>1.1229357798165137E-3</v>
      </c>
    </row>
    <row r="1839" spans="1:7" x14ac:dyDescent="0.35">
      <c r="A1839" t="s">
        <v>31</v>
      </c>
      <c r="B1839" t="s">
        <v>17</v>
      </c>
      <c r="C1839" t="s">
        <v>36</v>
      </c>
      <c r="D1839" t="s">
        <v>9</v>
      </c>
      <c r="E1839">
        <v>169</v>
      </c>
      <c r="F1839">
        <v>207899.99999999997</v>
      </c>
      <c r="G1839">
        <f t="shared" si="29"/>
        <v>9.7546897546897555E-3</v>
      </c>
    </row>
    <row r="1840" spans="1:7" x14ac:dyDescent="0.35">
      <c r="A1840" t="s">
        <v>31</v>
      </c>
      <c r="B1840" t="s">
        <v>17</v>
      </c>
      <c r="C1840" t="s">
        <v>36</v>
      </c>
      <c r="D1840" t="s">
        <v>10</v>
      </c>
      <c r="E1840">
        <v>283</v>
      </c>
      <c r="F1840">
        <v>117500</v>
      </c>
      <c r="G1840">
        <f t="shared" si="29"/>
        <v>2.8902127659574471E-2</v>
      </c>
    </row>
    <row r="1841" spans="1:7" x14ac:dyDescent="0.35">
      <c r="A1841" t="s">
        <v>31</v>
      </c>
      <c r="B1841" t="s">
        <v>17</v>
      </c>
      <c r="C1841" t="s">
        <v>36</v>
      </c>
      <c r="D1841" t="s">
        <v>11</v>
      </c>
      <c r="E1841">
        <v>477</v>
      </c>
      <c r="F1841">
        <v>46900</v>
      </c>
      <c r="G1841">
        <f t="shared" si="29"/>
        <v>0.12204690831556504</v>
      </c>
    </row>
    <row r="1842" spans="1:7" x14ac:dyDescent="0.35">
      <c r="A1842" t="s">
        <v>31</v>
      </c>
      <c r="B1842" t="s">
        <v>18</v>
      </c>
      <c r="C1842" t="s">
        <v>34</v>
      </c>
      <c r="D1842" t="s">
        <v>7</v>
      </c>
      <c r="E1842">
        <v>22</v>
      </c>
      <c r="F1842">
        <v>1015599.9999999999</v>
      </c>
      <c r="G1842">
        <f t="shared" si="29"/>
        <v>2.599448601811737E-4</v>
      </c>
    </row>
    <row r="1843" spans="1:7" x14ac:dyDescent="0.35">
      <c r="A1843" t="s">
        <v>31</v>
      </c>
      <c r="B1843" t="s">
        <v>18</v>
      </c>
      <c r="C1843" t="s">
        <v>34</v>
      </c>
      <c r="D1843" t="s">
        <v>8</v>
      </c>
      <c r="E1843">
        <v>461</v>
      </c>
      <c r="F1843">
        <v>3241600</v>
      </c>
      <c r="G1843">
        <f t="shared" si="29"/>
        <v>1.7065646594274435E-3</v>
      </c>
    </row>
    <row r="1844" spans="1:7" x14ac:dyDescent="0.35">
      <c r="A1844" t="s">
        <v>31</v>
      </c>
      <c r="B1844" t="s">
        <v>18</v>
      </c>
      <c r="C1844" t="s">
        <v>34</v>
      </c>
      <c r="D1844" t="s">
        <v>9</v>
      </c>
      <c r="E1844">
        <v>438</v>
      </c>
      <c r="F1844">
        <v>408700</v>
      </c>
      <c r="G1844">
        <f t="shared" si="29"/>
        <v>1.2860288720332763E-2</v>
      </c>
    </row>
    <row r="1845" spans="1:7" x14ac:dyDescent="0.35">
      <c r="A1845" t="s">
        <v>31</v>
      </c>
      <c r="B1845" t="s">
        <v>18</v>
      </c>
      <c r="C1845" t="s">
        <v>34</v>
      </c>
      <c r="D1845" t="s">
        <v>10</v>
      </c>
      <c r="E1845">
        <v>673</v>
      </c>
      <c r="F1845">
        <v>218500</v>
      </c>
      <c r="G1845">
        <f t="shared" si="29"/>
        <v>3.6961098398169336E-2</v>
      </c>
    </row>
    <row r="1846" spans="1:7" x14ac:dyDescent="0.35">
      <c r="A1846" t="s">
        <v>31</v>
      </c>
      <c r="B1846" t="s">
        <v>18</v>
      </c>
      <c r="C1846" t="s">
        <v>34</v>
      </c>
      <c r="D1846" t="s">
        <v>11</v>
      </c>
      <c r="E1846">
        <v>790</v>
      </c>
      <c r="F1846">
        <v>74100</v>
      </c>
      <c r="G1846">
        <f t="shared" ref="G1846:G1914" si="30">(E1846/F1846)*12</f>
        <v>0.12793522267206478</v>
      </c>
    </row>
    <row r="1847" spans="1:7" x14ac:dyDescent="0.35">
      <c r="A1847" t="s">
        <v>31</v>
      </c>
      <c r="B1847" t="s">
        <v>18</v>
      </c>
      <c r="C1847" t="s">
        <v>34</v>
      </c>
      <c r="D1847" t="s">
        <v>39</v>
      </c>
      <c r="E1847">
        <f>SUM(E1842:E1846)</f>
        <v>2384</v>
      </c>
      <c r="F1847">
        <f>SUM(F1842:F1846)</f>
        <v>4958500</v>
      </c>
      <c r="G1847">
        <f t="shared" si="30"/>
        <v>5.7694867399415151E-3</v>
      </c>
    </row>
    <row r="1848" spans="1:7" x14ac:dyDescent="0.35">
      <c r="A1848" t="s">
        <v>31</v>
      </c>
      <c r="B1848" t="s">
        <v>18</v>
      </c>
      <c r="C1848" t="s">
        <v>35</v>
      </c>
      <c r="D1848" t="s">
        <v>7</v>
      </c>
      <c r="E1848">
        <v>12</v>
      </c>
      <c r="F1848">
        <v>520799.99999999994</v>
      </c>
      <c r="G1848">
        <f t="shared" si="30"/>
        <v>2.7649769585253462E-4</v>
      </c>
    </row>
    <row r="1849" spans="1:7" x14ac:dyDescent="0.35">
      <c r="A1849" t="s">
        <v>31</v>
      </c>
      <c r="B1849" t="s">
        <v>18</v>
      </c>
      <c r="C1849" t="s">
        <v>35</v>
      </c>
      <c r="D1849" t="s">
        <v>8</v>
      </c>
      <c r="E1849">
        <v>304</v>
      </c>
      <c r="F1849">
        <v>1606499.9999999998</v>
      </c>
      <c r="G1849">
        <f t="shared" si="30"/>
        <v>2.2707749766573302E-3</v>
      </c>
    </row>
    <row r="1850" spans="1:7" x14ac:dyDescent="0.35">
      <c r="A1850" t="s">
        <v>31</v>
      </c>
      <c r="B1850" t="s">
        <v>18</v>
      </c>
      <c r="C1850" t="s">
        <v>35</v>
      </c>
      <c r="D1850" t="s">
        <v>9</v>
      </c>
      <c r="E1850">
        <v>272</v>
      </c>
      <c r="F1850">
        <v>200800</v>
      </c>
      <c r="G1850">
        <f t="shared" si="30"/>
        <v>1.6254980079681274E-2</v>
      </c>
    </row>
    <row r="1851" spans="1:7" x14ac:dyDescent="0.35">
      <c r="A1851" t="s">
        <v>31</v>
      </c>
      <c r="B1851" t="s">
        <v>18</v>
      </c>
      <c r="C1851" t="s">
        <v>35</v>
      </c>
      <c r="D1851" t="s">
        <v>10</v>
      </c>
      <c r="E1851">
        <v>373</v>
      </c>
      <c r="F1851">
        <v>101000</v>
      </c>
      <c r="G1851">
        <f t="shared" si="30"/>
        <v>4.4316831683168315E-2</v>
      </c>
    </row>
    <row r="1852" spans="1:7" x14ac:dyDescent="0.35">
      <c r="A1852" t="s">
        <v>31</v>
      </c>
      <c r="B1852" t="s">
        <v>18</v>
      </c>
      <c r="C1852" t="s">
        <v>35</v>
      </c>
      <c r="D1852" t="s">
        <v>11</v>
      </c>
      <c r="E1852">
        <v>345</v>
      </c>
      <c r="F1852">
        <v>27200</v>
      </c>
      <c r="G1852">
        <f t="shared" si="30"/>
        <v>0.15220588235294119</v>
      </c>
    </row>
    <row r="1853" spans="1:7" x14ac:dyDescent="0.35">
      <c r="A1853" t="s">
        <v>31</v>
      </c>
      <c r="B1853" t="s">
        <v>18</v>
      </c>
      <c r="C1853" t="s">
        <v>36</v>
      </c>
      <c r="D1853" t="s">
        <v>7</v>
      </c>
      <c r="E1853">
        <v>10</v>
      </c>
      <c r="F1853">
        <v>494700</v>
      </c>
      <c r="G1853">
        <f t="shared" si="30"/>
        <v>2.4257125530624622E-4</v>
      </c>
    </row>
    <row r="1854" spans="1:7" x14ac:dyDescent="0.35">
      <c r="A1854" t="s">
        <v>31</v>
      </c>
      <c r="B1854" t="s">
        <v>18</v>
      </c>
      <c r="C1854" t="s">
        <v>36</v>
      </c>
      <c r="D1854" t="s">
        <v>8</v>
      </c>
      <c r="E1854">
        <v>157</v>
      </c>
      <c r="F1854">
        <v>1635000</v>
      </c>
      <c r="G1854">
        <f t="shared" si="30"/>
        <v>1.1522935779816515E-3</v>
      </c>
    </row>
    <row r="1855" spans="1:7" x14ac:dyDescent="0.35">
      <c r="A1855" t="s">
        <v>31</v>
      </c>
      <c r="B1855" t="s">
        <v>18</v>
      </c>
      <c r="C1855" t="s">
        <v>36</v>
      </c>
      <c r="D1855" t="s">
        <v>9</v>
      </c>
      <c r="E1855">
        <v>166</v>
      </c>
      <c r="F1855">
        <v>207899.99999999997</v>
      </c>
      <c r="G1855">
        <f t="shared" si="30"/>
        <v>9.5815295815295833E-3</v>
      </c>
    </row>
    <row r="1856" spans="1:7" x14ac:dyDescent="0.35">
      <c r="A1856" t="s">
        <v>31</v>
      </c>
      <c r="B1856" t="s">
        <v>18</v>
      </c>
      <c r="C1856" t="s">
        <v>36</v>
      </c>
      <c r="D1856" t="s">
        <v>10</v>
      </c>
      <c r="E1856">
        <v>300</v>
      </c>
      <c r="F1856">
        <v>117500</v>
      </c>
      <c r="G1856">
        <f t="shared" si="30"/>
        <v>3.0638297872340424E-2</v>
      </c>
    </row>
    <row r="1857" spans="1:7" x14ac:dyDescent="0.35">
      <c r="A1857" t="s">
        <v>31</v>
      </c>
      <c r="B1857" t="s">
        <v>18</v>
      </c>
      <c r="C1857" t="s">
        <v>36</v>
      </c>
      <c r="D1857" t="s">
        <v>11</v>
      </c>
      <c r="E1857">
        <v>445</v>
      </c>
      <c r="F1857">
        <v>46900</v>
      </c>
      <c r="G1857">
        <f t="shared" si="30"/>
        <v>0.1138592750533049</v>
      </c>
    </row>
    <row r="1858" spans="1:7" x14ac:dyDescent="0.35">
      <c r="A1858" t="s">
        <v>31</v>
      </c>
      <c r="B1858" t="s">
        <v>19</v>
      </c>
      <c r="C1858" t="s">
        <v>34</v>
      </c>
      <c r="D1858" t="s">
        <v>7</v>
      </c>
      <c r="E1858">
        <v>18</v>
      </c>
      <c r="F1858">
        <v>1015599.9999999999</v>
      </c>
      <c r="G1858">
        <f t="shared" si="30"/>
        <v>2.1268215833005123E-4</v>
      </c>
    </row>
    <row r="1859" spans="1:7" x14ac:dyDescent="0.35">
      <c r="A1859" t="s">
        <v>31</v>
      </c>
      <c r="B1859" t="s">
        <v>19</v>
      </c>
      <c r="C1859" t="s">
        <v>34</v>
      </c>
      <c r="D1859" t="s">
        <v>8</v>
      </c>
      <c r="E1859">
        <v>495</v>
      </c>
      <c r="F1859">
        <v>3241600</v>
      </c>
      <c r="G1859">
        <f t="shared" si="30"/>
        <v>1.8324284304047384E-3</v>
      </c>
    </row>
    <row r="1860" spans="1:7" x14ac:dyDescent="0.35">
      <c r="A1860" t="s">
        <v>31</v>
      </c>
      <c r="B1860" t="s">
        <v>19</v>
      </c>
      <c r="C1860" t="s">
        <v>34</v>
      </c>
      <c r="D1860" t="s">
        <v>9</v>
      </c>
      <c r="E1860">
        <v>466</v>
      </c>
      <c r="F1860">
        <v>408700</v>
      </c>
      <c r="G1860">
        <f t="shared" si="30"/>
        <v>1.3682407633961342E-2</v>
      </c>
    </row>
    <row r="1861" spans="1:7" x14ac:dyDescent="0.35">
      <c r="A1861" t="s">
        <v>31</v>
      </c>
      <c r="B1861" t="s">
        <v>19</v>
      </c>
      <c r="C1861" t="s">
        <v>34</v>
      </c>
      <c r="D1861" t="s">
        <v>10</v>
      </c>
      <c r="E1861">
        <v>686</v>
      </c>
      <c r="F1861">
        <v>218500</v>
      </c>
      <c r="G1861">
        <f t="shared" si="30"/>
        <v>3.767505720823798E-2</v>
      </c>
    </row>
    <row r="1862" spans="1:7" x14ac:dyDescent="0.35">
      <c r="A1862" t="s">
        <v>31</v>
      </c>
      <c r="B1862" t="s">
        <v>19</v>
      </c>
      <c r="C1862" t="s">
        <v>34</v>
      </c>
      <c r="D1862" t="s">
        <v>11</v>
      </c>
      <c r="E1862">
        <v>812</v>
      </c>
      <c r="F1862">
        <v>74100</v>
      </c>
      <c r="G1862">
        <f t="shared" si="30"/>
        <v>0.13149797570850202</v>
      </c>
    </row>
    <row r="1863" spans="1:7" x14ac:dyDescent="0.35">
      <c r="A1863" t="s">
        <v>31</v>
      </c>
      <c r="B1863" t="s">
        <v>19</v>
      </c>
      <c r="C1863" t="s">
        <v>34</v>
      </c>
      <c r="D1863" t="s">
        <v>39</v>
      </c>
      <c r="E1863">
        <f>SUM(E1858:E1862)</f>
        <v>2477</v>
      </c>
      <c r="F1863">
        <f>SUM(F1858:F1862)</f>
        <v>4958500</v>
      </c>
      <c r="G1863">
        <f t="shared" si="30"/>
        <v>5.9945548048805078E-3</v>
      </c>
    </row>
    <row r="1864" spans="1:7" x14ac:dyDescent="0.35">
      <c r="A1864" t="s">
        <v>31</v>
      </c>
      <c r="B1864" t="s">
        <v>19</v>
      </c>
      <c r="C1864" t="s">
        <v>35</v>
      </c>
      <c r="D1864" t="s">
        <v>7</v>
      </c>
      <c r="E1864">
        <v>11</v>
      </c>
      <c r="F1864">
        <v>520799.99999999994</v>
      </c>
      <c r="G1864">
        <f t="shared" si="30"/>
        <v>2.5345622119815674E-4</v>
      </c>
    </row>
    <row r="1865" spans="1:7" x14ac:dyDescent="0.35">
      <c r="A1865" t="s">
        <v>31</v>
      </c>
      <c r="B1865" t="s">
        <v>19</v>
      </c>
      <c r="C1865" t="s">
        <v>35</v>
      </c>
      <c r="D1865" t="s">
        <v>8</v>
      </c>
      <c r="E1865">
        <v>311</v>
      </c>
      <c r="F1865">
        <v>1606499.9999999998</v>
      </c>
      <c r="G1865">
        <f t="shared" si="30"/>
        <v>2.3230625583566763E-3</v>
      </c>
    </row>
    <row r="1866" spans="1:7" x14ac:dyDescent="0.35">
      <c r="A1866" t="s">
        <v>31</v>
      </c>
      <c r="B1866" t="s">
        <v>19</v>
      </c>
      <c r="C1866" t="s">
        <v>35</v>
      </c>
      <c r="D1866" t="s">
        <v>9</v>
      </c>
      <c r="E1866">
        <v>268</v>
      </c>
      <c r="F1866">
        <v>200800</v>
      </c>
      <c r="G1866">
        <f t="shared" si="30"/>
        <v>1.601593625498008E-2</v>
      </c>
    </row>
    <row r="1867" spans="1:7" x14ac:dyDescent="0.35">
      <c r="A1867" t="s">
        <v>31</v>
      </c>
      <c r="B1867" t="s">
        <v>19</v>
      </c>
      <c r="C1867" t="s">
        <v>35</v>
      </c>
      <c r="D1867" t="s">
        <v>10</v>
      </c>
      <c r="E1867">
        <v>370</v>
      </c>
      <c r="F1867">
        <v>101000</v>
      </c>
      <c r="G1867">
        <f t="shared" si="30"/>
        <v>4.3960396039603958E-2</v>
      </c>
    </row>
    <row r="1868" spans="1:7" x14ac:dyDescent="0.35">
      <c r="A1868" t="s">
        <v>31</v>
      </c>
      <c r="B1868" t="s">
        <v>19</v>
      </c>
      <c r="C1868" t="s">
        <v>35</v>
      </c>
      <c r="D1868" t="s">
        <v>11</v>
      </c>
      <c r="E1868">
        <v>325</v>
      </c>
      <c r="F1868">
        <v>27200</v>
      </c>
      <c r="G1868">
        <f t="shared" si="30"/>
        <v>0.14338235294117646</v>
      </c>
    </row>
    <row r="1869" spans="1:7" x14ac:dyDescent="0.35">
      <c r="A1869" t="s">
        <v>31</v>
      </c>
      <c r="B1869" t="s">
        <v>19</v>
      </c>
      <c r="C1869" t="s">
        <v>36</v>
      </c>
      <c r="D1869" t="s">
        <v>7</v>
      </c>
      <c r="E1869">
        <v>7</v>
      </c>
      <c r="F1869">
        <v>494700</v>
      </c>
      <c r="G1869">
        <f t="shared" si="30"/>
        <v>1.6979987871437233E-4</v>
      </c>
    </row>
    <row r="1870" spans="1:7" x14ac:dyDescent="0.35">
      <c r="A1870" t="s">
        <v>31</v>
      </c>
      <c r="B1870" t="s">
        <v>19</v>
      </c>
      <c r="C1870" t="s">
        <v>36</v>
      </c>
      <c r="D1870" t="s">
        <v>8</v>
      </c>
      <c r="E1870">
        <v>184</v>
      </c>
      <c r="F1870">
        <v>1635000</v>
      </c>
      <c r="G1870">
        <f t="shared" si="30"/>
        <v>1.3504587155963304E-3</v>
      </c>
    </row>
    <row r="1871" spans="1:7" x14ac:dyDescent="0.35">
      <c r="A1871" t="s">
        <v>31</v>
      </c>
      <c r="B1871" t="s">
        <v>19</v>
      </c>
      <c r="C1871" t="s">
        <v>36</v>
      </c>
      <c r="D1871" t="s">
        <v>9</v>
      </c>
      <c r="E1871">
        <v>198</v>
      </c>
      <c r="F1871">
        <v>207899.99999999997</v>
      </c>
      <c r="G1871">
        <f t="shared" si="30"/>
        <v>1.142857142857143E-2</v>
      </c>
    </row>
    <row r="1872" spans="1:7" x14ac:dyDescent="0.35">
      <c r="A1872" t="s">
        <v>31</v>
      </c>
      <c r="B1872" t="s">
        <v>19</v>
      </c>
      <c r="C1872" t="s">
        <v>36</v>
      </c>
      <c r="D1872" t="s">
        <v>10</v>
      </c>
      <c r="E1872">
        <v>316</v>
      </c>
      <c r="F1872">
        <v>117500</v>
      </c>
      <c r="G1872">
        <f t="shared" si="30"/>
        <v>3.2272340425531919E-2</v>
      </c>
    </row>
    <row r="1873" spans="1:7" x14ac:dyDescent="0.35">
      <c r="A1873" t="s">
        <v>31</v>
      </c>
      <c r="B1873" t="s">
        <v>19</v>
      </c>
      <c r="C1873" t="s">
        <v>36</v>
      </c>
      <c r="D1873" t="s">
        <v>11</v>
      </c>
      <c r="E1873">
        <v>487</v>
      </c>
      <c r="F1873">
        <v>46900</v>
      </c>
      <c r="G1873">
        <f t="shared" si="30"/>
        <v>0.12460554371002133</v>
      </c>
    </row>
    <row r="1874" spans="1:7" x14ac:dyDescent="0.35">
      <c r="A1874" t="s">
        <v>31</v>
      </c>
      <c r="B1874" t="s">
        <v>20</v>
      </c>
      <c r="C1874" t="s">
        <v>34</v>
      </c>
      <c r="D1874" t="s">
        <v>7</v>
      </c>
      <c r="E1874">
        <v>12</v>
      </c>
      <c r="F1874">
        <v>1015599.9999999999</v>
      </c>
      <c r="G1874">
        <f t="shared" si="30"/>
        <v>1.4178810555336748E-4</v>
      </c>
    </row>
    <row r="1875" spans="1:7" x14ac:dyDescent="0.35">
      <c r="A1875" t="s">
        <v>31</v>
      </c>
      <c r="B1875" t="s">
        <v>20</v>
      </c>
      <c r="C1875" t="s">
        <v>34</v>
      </c>
      <c r="D1875" t="s">
        <v>8</v>
      </c>
      <c r="E1875">
        <v>490</v>
      </c>
      <c r="F1875">
        <v>3241600</v>
      </c>
      <c r="G1875">
        <f t="shared" si="30"/>
        <v>1.8139190523198422E-3</v>
      </c>
    </row>
    <row r="1876" spans="1:7" x14ac:dyDescent="0.35">
      <c r="A1876" t="s">
        <v>31</v>
      </c>
      <c r="B1876" t="s">
        <v>20</v>
      </c>
      <c r="C1876" t="s">
        <v>34</v>
      </c>
      <c r="D1876" t="s">
        <v>9</v>
      </c>
      <c r="E1876">
        <v>500</v>
      </c>
      <c r="F1876">
        <v>408700</v>
      </c>
      <c r="G1876">
        <f t="shared" si="30"/>
        <v>1.4680694886224616E-2</v>
      </c>
    </row>
    <row r="1877" spans="1:7" x14ac:dyDescent="0.35">
      <c r="A1877" t="s">
        <v>31</v>
      </c>
      <c r="B1877" t="s">
        <v>20</v>
      </c>
      <c r="C1877" t="s">
        <v>34</v>
      </c>
      <c r="D1877" t="s">
        <v>10</v>
      </c>
      <c r="E1877">
        <v>716</v>
      </c>
      <c r="F1877">
        <v>218500</v>
      </c>
      <c r="G1877">
        <f t="shared" si="30"/>
        <v>3.9322654462242562E-2</v>
      </c>
    </row>
    <row r="1878" spans="1:7" x14ac:dyDescent="0.35">
      <c r="A1878" t="s">
        <v>31</v>
      </c>
      <c r="B1878" t="s">
        <v>20</v>
      </c>
      <c r="C1878" t="s">
        <v>34</v>
      </c>
      <c r="D1878" t="s">
        <v>11</v>
      </c>
      <c r="E1878">
        <v>976</v>
      </c>
      <c r="F1878">
        <v>74100</v>
      </c>
      <c r="G1878">
        <f t="shared" si="30"/>
        <v>0.1580566801619433</v>
      </c>
    </row>
    <row r="1879" spans="1:7" x14ac:dyDescent="0.35">
      <c r="A1879" t="s">
        <v>31</v>
      </c>
      <c r="B1879" t="s">
        <v>20</v>
      </c>
      <c r="C1879" t="s">
        <v>34</v>
      </c>
      <c r="D1879" t="s">
        <v>39</v>
      </c>
      <c r="E1879">
        <f>SUM(E1874:E1878)</f>
        <v>2694</v>
      </c>
      <c r="F1879">
        <f>SUM(F1874:F1878)</f>
        <v>4958500</v>
      </c>
      <c r="G1879">
        <f t="shared" si="30"/>
        <v>6.5197136230714936E-3</v>
      </c>
    </row>
    <row r="1880" spans="1:7" x14ac:dyDescent="0.35">
      <c r="A1880" t="s">
        <v>31</v>
      </c>
      <c r="B1880" t="s">
        <v>20</v>
      </c>
      <c r="C1880" t="s">
        <v>35</v>
      </c>
      <c r="D1880" t="s">
        <v>7</v>
      </c>
      <c r="E1880">
        <v>7</v>
      </c>
      <c r="F1880">
        <v>520799.99999999994</v>
      </c>
      <c r="G1880">
        <f t="shared" si="30"/>
        <v>1.6129032258064519E-4</v>
      </c>
    </row>
    <row r="1881" spans="1:7" x14ac:dyDescent="0.35">
      <c r="A1881" t="s">
        <v>31</v>
      </c>
      <c r="B1881" t="s">
        <v>20</v>
      </c>
      <c r="C1881" t="s">
        <v>35</v>
      </c>
      <c r="D1881" t="s">
        <v>8</v>
      </c>
      <c r="E1881">
        <v>293</v>
      </c>
      <c r="F1881">
        <v>1606499.9999999998</v>
      </c>
      <c r="G1881">
        <f t="shared" si="30"/>
        <v>2.1886087768440711E-3</v>
      </c>
    </row>
    <row r="1882" spans="1:7" x14ac:dyDescent="0.35">
      <c r="A1882" t="s">
        <v>31</v>
      </c>
      <c r="B1882" t="s">
        <v>20</v>
      </c>
      <c r="C1882" t="s">
        <v>35</v>
      </c>
      <c r="D1882" t="s">
        <v>9</v>
      </c>
      <c r="E1882">
        <v>311</v>
      </c>
      <c r="F1882">
        <v>200800</v>
      </c>
      <c r="G1882">
        <f t="shared" si="30"/>
        <v>1.8585657370517927E-2</v>
      </c>
    </row>
    <row r="1883" spans="1:7" x14ac:dyDescent="0.35">
      <c r="A1883" t="s">
        <v>31</v>
      </c>
      <c r="B1883" t="s">
        <v>20</v>
      </c>
      <c r="C1883" t="s">
        <v>35</v>
      </c>
      <c r="D1883" t="s">
        <v>10</v>
      </c>
      <c r="E1883">
        <v>400</v>
      </c>
      <c r="F1883">
        <v>101000</v>
      </c>
      <c r="G1883">
        <f t="shared" si="30"/>
        <v>4.7524752475247525E-2</v>
      </c>
    </row>
    <row r="1884" spans="1:7" x14ac:dyDescent="0.35">
      <c r="A1884" t="s">
        <v>31</v>
      </c>
      <c r="B1884" t="s">
        <v>20</v>
      </c>
      <c r="C1884" t="s">
        <v>35</v>
      </c>
      <c r="D1884" t="s">
        <v>11</v>
      </c>
      <c r="E1884">
        <v>385</v>
      </c>
      <c r="F1884">
        <v>27200</v>
      </c>
      <c r="G1884">
        <f t="shared" si="30"/>
        <v>0.1698529411764706</v>
      </c>
    </row>
    <row r="1885" spans="1:7" x14ac:dyDescent="0.35">
      <c r="A1885" t="s">
        <v>31</v>
      </c>
      <c r="B1885" t="s">
        <v>20</v>
      </c>
      <c r="C1885" t="s">
        <v>36</v>
      </c>
      <c r="D1885" t="s">
        <v>7</v>
      </c>
      <c r="E1885">
        <v>5</v>
      </c>
      <c r="F1885">
        <v>494700</v>
      </c>
      <c r="G1885">
        <f t="shared" si="30"/>
        <v>1.2128562765312311E-4</v>
      </c>
    </row>
    <row r="1886" spans="1:7" x14ac:dyDescent="0.35">
      <c r="A1886" t="s">
        <v>31</v>
      </c>
      <c r="B1886" t="s">
        <v>20</v>
      </c>
      <c r="C1886" t="s">
        <v>36</v>
      </c>
      <c r="D1886" t="s">
        <v>8</v>
      </c>
      <c r="E1886">
        <v>197</v>
      </c>
      <c r="F1886">
        <v>1635000</v>
      </c>
      <c r="G1886">
        <f t="shared" si="30"/>
        <v>1.4458715596330275E-3</v>
      </c>
    </row>
    <row r="1887" spans="1:7" x14ac:dyDescent="0.35">
      <c r="A1887" t="s">
        <v>31</v>
      </c>
      <c r="B1887" t="s">
        <v>20</v>
      </c>
      <c r="C1887" t="s">
        <v>36</v>
      </c>
      <c r="D1887" t="s">
        <v>9</v>
      </c>
      <c r="E1887">
        <v>189</v>
      </c>
      <c r="F1887">
        <v>207899.99999999997</v>
      </c>
      <c r="G1887">
        <f t="shared" si="30"/>
        <v>1.090909090909091E-2</v>
      </c>
    </row>
    <row r="1888" spans="1:7" x14ac:dyDescent="0.35">
      <c r="A1888" t="s">
        <v>31</v>
      </c>
      <c r="B1888" t="s">
        <v>20</v>
      </c>
      <c r="C1888" t="s">
        <v>36</v>
      </c>
      <c r="D1888" t="s">
        <v>10</v>
      </c>
      <c r="E1888">
        <v>316</v>
      </c>
      <c r="F1888">
        <v>117500</v>
      </c>
      <c r="G1888">
        <f t="shared" si="30"/>
        <v>3.2272340425531919E-2</v>
      </c>
    </row>
    <row r="1889" spans="1:7" x14ac:dyDescent="0.35">
      <c r="A1889" t="s">
        <v>31</v>
      </c>
      <c r="B1889" t="s">
        <v>20</v>
      </c>
      <c r="C1889" t="s">
        <v>36</v>
      </c>
      <c r="D1889" t="s">
        <v>11</v>
      </c>
      <c r="E1889">
        <v>591</v>
      </c>
      <c r="F1889">
        <v>46900</v>
      </c>
      <c r="G1889">
        <f t="shared" si="30"/>
        <v>0.15121535181236673</v>
      </c>
    </row>
    <row r="1890" spans="1:7" x14ac:dyDescent="0.35">
      <c r="A1890" t="s">
        <v>31</v>
      </c>
      <c r="B1890" t="s">
        <v>21</v>
      </c>
      <c r="C1890" t="s">
        <v>34</v>
      </c>
      <c r="D1890" t="s">
        <v>7</v>
      </c>
      <c r="E1890">
        <v>30</v>
      </c>
      <c r="F1890">
        <v>1015599.9999999999</v>
      </c>
      <c r="G1890">
        <f t="shared" si="30"/>
        <v>3.5447026388341871E-4</v>
      </c>
    </row>
    <row r="1891" spans="1:7" x14ac:dyDescent="0.35">
      <c r="A1891" t="s">
        <v>31</v>
      </c>
      <c r="B1891" t="s">
        <v>21</v>
      </c>
      <c r="C1891" t="s">
        <v>34</v>
      </c>
      <c r="D1891" t="s">
        <v>8</v>
      </c>
      <c r="E1891">
        <v>451</v>
      </c>
      <c r="F1891">
        <v>3241600</v>
      </c>
      <c r="G1891">
        <f t="shared" si="30"/>
        <v>1.6695459032576505E-3</v>
      </c>
    </row>
    <row r="1892" spans="1:7" x14ac:dyDescent="0.35">
      <c r="A1892" t="s">
        <v>31</v>
      </c>
      <c r="B1892" t="s">
        <v>21</v>
      </c>
      <c r="C1892" t="s">
        <v>34</v>
      </c>
      <c r="D1892" t="s">
        <v>9</v>
      </c>
      <c r="E1892">
        <v>493</v>
      </c>
      <c r="F1892">
        <v>408700</v>
      </c>
      <c r="G1892">
        <f t="shared" si="30"/>
        <v>1.4475165157817469E-2</v>
      </c>
    </row>
    <row r="1893" spans="1:7" x14ac:dyDescent="0.35">
      <c r="A1893" t="s">
        <v>31</v>
      </c>
      <c r="B1893" t="s">
        <v>21</v>
      </c>
      <c r="C1893" t="s">
        <v>34</v>
      </c>
      <c r="D1893" t="s">
        <v>10</v>
      </c>
      <c r="E1893">
        <v>852</v>
      </c>
      <c r="F1893">
        <v>218500</v>
      </c>
      <c r="G1893">
        <f t="shared" si="30"/>
        <v>4.6791762013729976E-2</v>
      </c>
    </row>
    <row r="1894" spans="1:7" x14ac:dyDescent="0.35">
      <c r="A1894" t="s">
        <v>31</v>
      </c>
      <c r="B1894" t="s">
        <v>21</v>
      </c>
      <c r="C1894" t="s">
        <v>34</v>
      </c>
      <c r="D1894" t="s">
        <v>11</v>
      </c>
      <c r="E1894">
        <v>967</v>
      </c>
      <c r="F1894">
        <v>74100</v>
      </c>
      <c r="G1894">
        <f t="shared" si="30"/>
        <v>0.1565991902834008</v>
      </c>
    </row>
    <row r="1895" spans="1:7" x14ac:dyDescent="0.35">
      <c r="A1895" t="s">
        <v>31</v>
      </c>
      <c r="B1895" t="s">
        <v>21</v>
      </c>
      <c r="C1895" t="s">
        <v>34</v>
      </c>
      <c r="D1895" t="s">
        <v>39</v>
      </c>
      <c r="E1895">
        <f>SUM(E1890:E1894)</f>
        <v>2793</v>
      </c>
      <c r="F1895">
        <f>SUM(F1890:F1894)</f>
        <v>4958500</v>
      </c>
      <c r="G1895">
        <f t="shared" si="30"/>
        <v>6.7593022083291317E-3</v>
      </c>
    </row>
    <row r="1896" spans="1:7" x14ac:dyDescent="0.35">
      <c r="A1896" t="s">
        <v>31</v>
      </c>
      <c r="B1896" t="s">
        <v>21</v>
      </c>
      <c r="C1896" t="s">
        <v>35</v>
      </c>
      <c r="D1896" t="s">
        <v>7</v>
      </c>
      <c r="E1896">
        <v>20</v>
      </c>
      <c r="F1896">
        <v>520799.99999999994</v>
      </c>
      <c r="G1896">
        <f t="shared" si="30"/>
        <v>4.6082949308755771E-4</v>
      </c>
    </row>
    <row r="1897" spans="1:7" x14ac:dyDescent="0.35">
      <c r="A1897" t="s">
        <v>31</v>
      </c>
      <c r="B1897" t="s">
        <v>21</v>
      </c>
      <c r="C1897" t="s">
        <v>35</v>
      </c>
      <c r="D1897" t="s">
        <v>8</v>
      </c>
      <c r="E1897">
        <v>287</v>
      </c>
      <c r="F1897">
        <v>1606499.9999999998</v>
      </c>
      <c r="G1897">
        <f t="shared" si="30"/>
        <v>2.1437908496732029E-3</v>
      </c>
    </row>
    <row r="1898" spans="1:7" x14ac:dyDescent="0.35">
      <c r="A1898" t="s">
        <v>31</v>
      </c>
      <c r="B1898" t="s">
        <v>21</v>
      </c>
      <c r="C1898" t="s">
        <v>35</v>
      </c>
      <c r="D1898" t="s">
        <v>9</v>
      </c>
      <c r="E1898">
        <v>298</v>
      </c>
      <c r="F1898">
        <v>200800</v>
      </c>
      <c r="G1898">
        <f t="shared" si="30"/>
        <v>1.7808764940239044E-2</v>
      </c>
    </row>
    <row r="1899" spans="1:7" x14ac:dyDescent="0.35">
      <c r="A1899" t="s">
        <v>31</v>
      </c>
      <c r="B1899" t="s">
        <v>21</v>
      </c>
      <c r="C1899" t="s">
        <v>35</v>
      </c>
      <c r="D1899" t="s">
        <v>10</v>
      </c>
      <c r="E1899">
        <v>475</v>
      </c>
      <c r="F1899">
        <v>101000</v>
      </c>
      <c r="G1899">
        <f t="shared" si="30"/>
        <v>5.643564356435643E-2</v>
      </c>
    </row>
    <row r="1900" spans="1:7" x14ac:dyDescent="0.35">
      <c r="A1900" t="s">
        <v>31</v>
      </c>
      <c r="B1900" t="s">
        <v>21</v>
      </c>
      <c r="C1900" t="s">
        <v>35</v>
      </c>
      <c r="D1900" t="s">
        <v>11</v>
      </c>
      <c r="E1900">
        <v>398</v>
      </c>
      <c r="F1900">
        <v>27200</v>
      </c>
      <c r="G1900">
        <f t="shared" si="30"/>
        <v>0.17558823529411766</v>
      </c>
    </row>
    <row r="1901" spans="1:7" x14ac:dyDescent="0.35">
      <c r="A1901" t="s">
        <v>31</v>
      </c>
      <c r="B1901" t="s">
        <v>21</v>
      </c>
      <c r="C1901" t="s">
        <v>36</v>
      </c>
      <c r="D1901" t="s">
        <v>7</v>
      </c>
      <c r="E1901">
        <v>10</v>
      </c>
      <c r="F1901">
        <v>494700</v>
      </c>
      <c r="G1901">
        <f t="shared" si="30"/>
        <v>2.4257125530624622E-4</v>
      </c>
    </row>
    <row r="1902" spans="1:7" x14ac:dyDescent="0.35">
      <c r="A1902" t="s">
        <v>31</v>
      </c>
      <c r="B1902" t="s">
        <v>21</v>
      </c>
      <c r="C1902" t="s">
        <v>36</v>
      </c>
      <c r="D1902" t="s">
        <v>8</v>
      </c>
      <c r="E1902">
        <v>164</v>
      </c>
      <c r="F1902">
        <v>1635000</v>
      </c>
      <c r="G1902">
        <f t="shared" si="30"/>
        <v>1.2036697247706422E-3</v>
      </c>
    </row>
    <row r="1903" spans="1:7" x14ac:dyDescent="0.35">
      <c r="A1903" t="s">
        <v>31</v>
      </c>
      <c r="B1903" t="s">
        <v>21</v>
      </c>
      <c r="C1903" t="s">
        <v>36</v>
      </c>
      <c r="D1903" t="s">
        <v>9</v>
      </c>
      <c r="E1903">
        <v>195</v>
      </c>
      <c r="F1903">
        <v>207899.99999999997</v>
      </c>
      <c r="G1903">
        <f t="shared" si="30"/>
        <v>1.1255411255411256E-2</v>
      </c>
    </row>
    <row r="1904" spans="1:7" x14ac:dyDescent="0.35">
      <c r="A1904" t="s">
        <v>31</v>
      </c>
      <c r="B1904" t="s">
        <v>21</v>
      </c>
      <c r="C1904" t="s">
        <v>36</v>
      </c>
      <c r="D1904" t="s">
        <v>10</v>
      </c>
      <c r="E1904">
        <v>377</v>
      </c>
      <c r="F1904">
        <v>117500</v>
      </c>
      <c r="G1904">
        <f t="shared" si="30"/>
        <v>3.8502127659574469E-2</v>
      </c>
    </row>
    <row r="1905" spans="1:7" x14ac:dyDescent="0.35">
      <c r="A1905" t="s">
        <v>31</v>
      </c>
      <c r="B1905" t="s">
        <v>21</v>
      </c>
      <c r="C1905" t="s">
        <v>36</v>
      </c>
      <c r="D1905" t="s">
        <v>11</v>
      </c>
      <c r="E1905">
        <v>569</v>
      </c>
      <c r="F1905">
        <v>46900</v>
      </c>
      <c r="G1905">
        <f t="shared" si="30"/>
        <v>0.1455863539445629</v>
      </c>
    </row>
    <row r="1906" spans="1:7" x14ac:dyDescent="0.35">
      <c r="A1906" t="s">
        <v>31</v>
      </c>
      <c r="B1906" t="s">
        <v>22</v>
      </c>
      <c r="C1906" t="s">
        <v>34</v>
      </c>
      <c r="D1906" t="s">
        <v>7</v>
      </c>
      <c r="E1906">
        <v>25</v>
      </c>
      <c r="F1906">
        <v>1015599.9999999999</v>
      </c>
      <c r="G1906">
        <f t="shared" si="30"/>
        <v>2.953918865695156E-4</v>
      </c>
    </row>
    <row r="1907" spans="1:7" x14ac:dyDescent="0.35">
      <c r="A1907" t="s">
        <v>31</v>
      </c>
      <c r="B1907" t="s">
        <v>22</v>
      </c>
      <c r="C1907" t="s">
        <v>34</v>
      </c>
      <c r="D1907" t="s">
        <v>8</v>
      </c>
      <c r="E1907">
        <v>555</v>
      </c>
      <c r="F1907">
        <v>3241600</v>
      </c>
      <c r="G1907">
        <f t="shared" si="30"/>
        <v>2.0545409674234943E-3</v>
      </c>
    </row>
    <row r="1908" spans="1:7" x14ac:dyDescent="0.35">
      <c r="A1908" t="s">
        <v>31</v>
      </c>
      <c r="B1908" t="s">
        <v>22</v>
      </c>
      <c r="C1908" t="s">
        <v>34</v>
      </c>
      <c r="D1908" t="s">
        <v>9</v>
      </c>
      <c r="E1908">
        <v>558</v>
      </c>
      <c r="F1908">
        <v>408700</v>
      </c>
      <c r="G1908">
        <f t="shared" si="30"/>
        <v>1.6383655493026669E-2</v>
      </c>
    </row>
    <row r="1909" spans="1:7" x14ac:dyDescent="0.35">
      <c r="A1909" t="s">
        <v>31</v>
      </c>
      <c r="B1909" t="s">
        <v>22</v>
      </c>
      <c r="C1909" t="s">
        <v>34</v>
      </c>
      <c r="D1909" t="s">
        <v>10</v>
      </c>
      <c r="E1909">
        <v>902</v>
      </c>
      <c r="F1909">
        <v>218500</v>
      </c>
      <c r="G1909">
        <f t="shared" si="30"/>
        <v>4.9537757437070937E-2</v>
      </c>
    </row>
    <row r="1910" spans="1:7" x14ac:dyDescent="0.35">
      <c r="A1910" t="s">
        <v>31</v>
      </c>
      <c r="B1910" t="s">
        <v>22</v>
      </c>
      <c r="C1910" t="s">
        <v>34</v>
      </c>
      <c r="D1910" t="s">
        <v>11</v>
      </c>
      <c r="E1910">
        <v>1129</v>
      </c>
      <c r="F1910">
        <v>74100</v>
      </c>
      <c r="G1910">
        <f t="shared" si="30"/>
        <v>0.18283400809716599</v>
      </c>
    </row>
    <row r="1911" spans="1:7" x14ac:dyDescent="0.35">
      <c r="A1911" t="s">
        <v>31</v>
      </c>
      <c r="B1911" t="s">
        <v>22</v>
      </c>
      <c r="C1911" t="s">
        <v>34</v>
      </c>
      <c r="D1911" t="s">
        <v>39</v>
      </c>
      <c r="E1911">
        <f>SUM(E1906:E1910)</f>
        <v>3169</v>
      </c>
      <c r="F1911">
        <f>SUM(F1906:F1910)</f>
        <v>4958500</v>
      </c>
      <c r="G1911">
        <f t="shared" si="30"/>
        <v>7.6692548149642024E-3</v>
      </c>
    </row>
    <row r="1912" spans="1:7" x14ac:dyDescent="0.35">
      <c r="A1912" t="s">
        <v>31</v>
      </c>
      <c r="B1912" t="s">
        <v>22</v>
      </c>
      <c r="C1912" t="s">
        <v>35</v>
      </c>
      <c r="D1912" t="s">
        <v>7</v>
      </c>
      <c r="E1912">
        <v>16</v>
      </c>
      <c r="F1912">
        <v>520799.99999999994</v>
      </c>
      <c r="G1912">
        <f t="shared" si="30"/>
        <v>3.6866359447004619E-4</v>
      </c>
    </row>
    <row r="1913" spans="1:7" x14ac:dyDescent="0.35">
      <c r="A1913" t="s">
        <v>31</v>
      </c>
      <c r="B1913" t="s">
        <v>22</v>
      </c>
      <c r="C1913" t="s">
        <v>35</v>
      </c>
      <c r="D1913" t="s">
        <v>8</v>
      </c>
      <c r="E1913">
        <v>342</v>
      </c>
      <c r="F1913">
        <v>1606499.9999999998</v>
      </c>
      <c r="G1913">
        <f t="shared" si="30"/>
        <v>2.5546218487394962E-3</v>
      </c>
    </row>
    <row r="1914" spans="1:7" x14ac:dyDescent="0.35">
      <c r="A1914" t="s">
        <v>31</v>
      </c>
      <c r="B1914" t="s">
        <v>22</v>
      </c>
      <c r="C1914" t="s">
        <v>35</v>
      </c>
      <c r="D1914" t="s">
        <v>9</v>
      </c>
      <c r="E1914">
        <v>338</v>
      </c>
      <c r="F1914">
        <v>200800</v>
      </c>
      <c r="G1914">
        <f t="shared" si="30"/>
        <v>2.0199203187250998E-2</v>
      </c>
    </row>
    <row r="1915" spans="1:7" x14ac:dyDescent="0.35">
      <c r="A1915" t="s">
        <v>31</v>
      </c>
      <c r="B1915" t="s">
        <v>22</v>
      </c>
      <c r="C1915" t="s">
        <v>35</v>
      </c>
      <c r="D1915" t="s">
        <v>10</v>
      </c>
      <c r="E1915">
        <v>473</v>
      </c>
      <c r="F1915">
        <v>101000</v>
      </c>
      <c r="G1915">
        <f t="shared" ref="G1915:G1982" si="31">(E1915/F1915)*12</f>
        <v>5.6198019801980192E-2</v>
      </c>
    </row>
    <row r="1916" spans="1:7" x14ac:dyDescent="0.35">
      <c r="A1916" t="s">
        <v>31</v>
      </c>
      <c r="B1916" t="s">
        <v>22</v>
      </c>
      <c r="C1916" t="s">
        <v>35</v>
      </c>
      <c r="D1916" t="s">
        <v>11</v>
      </c>
      <c r="E1916">
        <v>474</v>
      </c>
      <c r="F1916">
        <v>27200</v>
      </c>
      <c r="G1916">
        <f t="shared" si="31"/>
        <v>0.20911764705882352</v>
      </c>
    </row>
    <row r="1917" spans="1:7" x14ac:dyDescent="0.35">
      <c r="A1917" t="s">
        <v>31</v>
      </c>
      <c r="B1917" t="s">
        <v>22</v>
      </c>
      <c r="C1917" t="s">
        <v>36</v>
      </c>
      <c r="D1917" t="s">
        <v>7</v>
      </c>
      <c r="E1917">
        <v>9</v>
      </c>
      <c r="F1917">
        <v>494700</v>
      </c>
      <c r="G1917">
        <f t="shared" si="31"/>
        <v>2.1831412977562162E-4</v>
      </c>
    </row>
    <row r="1918" spans="1:7" x14ac:dyDescent="0.35">
      <c r="A1918" t="s">
        <v>31</v>
      </c>
      <c r="B1918" t="s">
        <v>22</v>
      </c>
      <c r="C1918" t="s">
        <v>36</v>
      </c>
      <c r="D1918" t="s">
        <v>8</v>
      </c>
      <c r="E1918">
        <v>213</v>
      </c>
      <c r="F1918">
        <v>1635000</v>
      </c>
      <c r="G1918">
        <f t="shared" si="31"/>
        <v>1.563302752293578E-3</v>
      </c>
    </row>
    <row r="1919" spans="1:7" x14ac:dyDescent="0.35">
      <c r="A1919" t="s">
        <v>31</v>
      </c>
      <c r="B1919" t="s">
        <v>22</v>
      </c>
      <c r="C1919" t="s">
        <v>36</v>
      </c>
      <c r="D1919" t="s">
        <v>9</v>
      </c>
      <c r="E1919">
        <v>220</v>
      </c>
      <c r="F1919">
        <v>207899.99999999997</v>
      </c>
      <c r="G1919">
        <f t="shared" si="31"/>
        <v>1.2698412698412698E-2</v>
      </c>
    </row>
    <row r="1920" spans="1:7" x14ac:dyDescent="0.35">
      <c r="A1920" t="s">
        <v>31</v>
      </c>
      <c r="B1920" t="s">
        <v>22</v>
      </c>
      <c r="C1920" t="s">
        <v>36</v>
      </c>
      <c r="D1920" t="s">
        <v>10</v>
      </c>
      <c r="E1920">
        <v>429</v>
      </c>
      <c r="F1920">
        <v>117500</v>
      </c>
      <c r="G1920">
        <f t="shared" si="31"/>
        <v>4.3812765957446806E-2</v>
      </c>
    </row>
    <row r="1921" spans="1:7" x14ac:dyDescent="0.35">
      <c r="A1921" t="s">
        <v>31</v>
      </c>
      <c r="B1921" t="s">
        <v>22</v>
      </c>
      <c r="C1921" t="s">
        <v>36</v>
      </c>
      <c r="D1921" t="s">
        <v>11</v>
      </c>
      <c r="E1921">
        <v>655</v>
      </c>
      <c r="F1921">
        <v>46900</v>
      </c>
      <c r="G1921">
        <f t="shared" si="31"/>
        <v>0.16759061833688699</v>
      </c>
    </row>
    <row r="1922" spans="1:7" x14ac:dyDescent="0.35">
      <c r="A1922" t="s">
        <v>32</v>
      </c>
      <c r="B1922" t="s">
        <v>6</v>
      </c>
      <c r="C1922" t="s">
        <v>34</v>
      </c>
      <c r="D1922" t="s">
        <v>7</v>
      </c>
      <c r="E1922">
        <v>23</v>
      </c>
      <c r="F1922">
        <v>1013599.9999999999</v>
      </c>
      <c r="G1922">
        <f t="shared" si="31"/>
        <v>2.7229676400947124E-4</v>
      </c>
    </row>
    <row r="1923" spans="1:7" x14ac:dyDescent="0.35">
      <c r="A1923" t="s">
        <v>32</v>
      </c>
      <c r="B1923" t="s">
        <v>6</v>
      </c>
      <c r="C1923" t="s">
        <v>34</v>
      </c>
      <c r="D1923" t="s">
        <v>8</v>
      </c>
      <c r="E1923">
        <v>491</v>
      </c>
      <c r="F1923">
        <v>3290100</v>
      </c>
      <c r="G1923">
        <f t="shared" si="31"/>
        <v>1.7908270265341478E-3</v>
      </c>
    </row>
    <row r="1924" spans="1:7" x14ac:dyDescent="0.35">
      <c r="A1924" t="s">
        <v>32</v>
      </c>
      <c r="B1924" t="s">
        <v>6</v>
      </c>
      <c r="C1924" t="s">
        <v>34</v>
      </c>
      <c r="D1924" t="s">
        <v>9</v>
      </c>
      <c r="E1924">
        <v>531</v>
      </c>
      <c r="F1924">
        <v>421200</v>
      </c>
      <c r="G1924">
        <f t="shared" si="31"/>
        <v>1.5128205128205128E-2</v>
      </c>
    </row>
    <row r="1925" spans="1:7" x14ac:dyDescent="0.35">
      <c r="A1925" t="s">
        <v>32</v>
      </c>
      <c r="B1925" t="s">
        <v>6</v>
      </c>
      <c r="C1925" t="s">
        <v>34</v>
      </c>
      <c r="D1925" t="s">
        <v>10</v>
      </c>
      <c r="E1925">
        <v>876</v>
      </c>
      <c r="F1925">
        <v>229300</v>
      </c>
      <c r="G1925">
        <f t="shared" si="31"/>
        <v>4.5843872655909286E-2</v>
      </c>
    </row>
    <row r="1926" spans="1:7" x14ac:dyDescent="0.35">
      <c r="A1926" t="s">
        <v>32</v>
      </c>
      <c r="B1926" t="s">
        <v>6</v>
      </c>
      <c r="C1926" t="s">
        <v>34</v>
      </c>
      <c r="D1926" t="s">
        <v>11</v>
      </c>
      <c r="E1926">
        <v>1164</v>
      </c>
      <c r="F1926">
        <v>75600</v>
      </c>
      <c r="G1926">
        <f t="shared" si="31"/>
        <v>0.18476190476190477</v>
      </c>
    </row>
    <row r="1927" spans="1:7" x14ac:dyDescent="0.35">
      <c r="A1927" t="s">
        <v>32</v>
      </c>
      <c r="B1927" t="s">
        <v>6</v>
      </c>
      <c r="C1927" t="s">
        <v>34</v>
      </c>
      <c r="D1927" t="s">
        <v>39</v>
      </c>
      <c r="E1927">
        <f>SUM(E1922:E1926)</f>
        <v>3085</v>
      </c>
      <c r="F1927">
        <f>SUM(F1922:F1926)</f>
        <v>5029800</v>
      </c>
      <c r="G1927">
        <f t="shared" si="31"/>
        <v>7.3601336037218178E-3</v>
      </c>
    </row>
    <row r="1928" spans="1:7" x14ac:dyDescent="0.35">
      <c r="A1928" t="s">
        <v>32</v>
      </c>
      <c r="B1928" t="s">
        <v>6</v>
      </c>
      <c r="C1928" t="s">
        <v>35</v>
      </c>
      <c r="D1928" t="s">
        <v>7</v>
      </c>
      <c r="E1928">
        <v>12</v>
      </c>
      <c r="F1928">
        <v>520000</v>
      </c>
      <c r="G1928">
        <f t="shared" si="31"/>
        <v>2.7692307692307689E-4</v>
      </c>
    </row>
    <row r="1929" spans="1:7" x14ac:dyDescent="0.35">
      <c r="A1929" t="s">
        <v>32</v>
      </c>
      <c r="B1929" t="s">
        <v>6</v>
      </c>
      <c r="C1929" t="s">
        <v>35</v>
      </c>
      <c r="D1929" t="s">
        <v>8</v>
      </c>
      <c r="E1929">
        <v>289</v>
      </c>
      <c r="F1929">
        <v>1629899.9999999998</v>
      </c>
      <c r="G1929">
        <f t="shared" si="31"/>
        <v>2.1277378980305542E-3</v>
      </c>
    </row>
    <row r="1930" spans="1:7" x14ac:dyDescent="0.35">
      <c r="A1930" t="s">
        <v>32</v>
      </c>
      <c r="B1930" t="s">
        <v>6</v>
      </c>
      <c r="C1930" t="s">
        <v>35</v>
      </c>
      <c r="D1930" t="s">
        <v>9</v>
      </c>
      <c r="E1930">
        <v>314</v>
      </c>
      <c r="F1930">
        <v>207300</v>
      </c>
      <c r="G1930">
        <f t="shared" si="31"/>
        <v>1.8176555716353109E-2</v>
      </c>
    </row>
    <row r="1931" spans="1:7" x14ac:dyDescent="0.35">
      <c r="A1931" t="s">
        <v>32</v>
      </c>
      <c r="B1931" t="s">
        <v>6</v>
      </c>
      <c r="C1931" t="s">
        <v>35</v>
      </c>
      <c r="D1931" t="s">
        <v>10</v>
      </c>
      <c r="E1931">
        <v>480</v>
      </c>
      <c r="F1931">
        <v>106600.00000000001</v>
      </c>
      <c r="G1931">
        <f t="shared" si="31"/>
        <v>5.4033771106941825E-2</v>
      </c>
    </row>
    <row r="1932" spans="1:7" x14ac:dyDescent="0.35">
      <c r="A1932" t="s">
        <v>32</v>
      </c>
      <c r="B1932" t="s">
        <v>6</v>
      </c>
      <c r="C1932" t="s">
        <v>35</v>
      </c>
      <c r="D1932" t="s">
        <v>11</v>
      </c>
      <c r="E1932">
        <v>455</v>
      </c>
      <c r="F1932">
        <v>28000</v>
      </c>
      <c r="G1932">
        <f t="shared" si="31"/>
        <v>0.19500000000000001</v>
      </c>
    </row>
    <row r="1933" spans="1:7" x14ac:dyDescent="0.35">
      <c r="A1933" t="s">
        <v>32</v>
      </c>
      <c r="B1933" t="s">
        <v>6</v>
      </c>
      <c r="C1933" t="s">
        <v>36</v>
      </c>
      <c r="D1933" t="s">
        <v>7</v>
      </c>
      <c r="E1933">
        <v>11</v>
      </c>
      <c r="F1933">
        <v>493800</v>
      </c>
      <c r="G1933">
        <f t="shared" si="31"/>
        <v>2.6731470230862699E-4</v>
      </c>
    </row>
    <row r="1934" spans="1:7" x14ac:dyDescent="0.35">
      <c r="A1934" t="s">
        <v>32</v>
      </c>
      <c r="B1934" t="s">
        <v>6</v>
      </c>
      <c r="C1934" t="s">
        <v>36</v>
      </c>
      <c r="D1934" t="s">
        <v>8</v>
      </c>
      <c r="E1934">
        <v>202</v>
      </c>
      <c r="F1934">
        <v>1660200</v>
      </c>
      <c r="G1934">
        <f t="shared" si="31"/>
        <v>1.4600650524033249E-3</v>
      </c>
    </row>
    <row r="1935" spans="1:7" x14ac:dyDescent="0.35">
      <c r="A1935" t="s">
        <v>32</v>
      </c>
      <c r="B1935" t="s">
        <v>6</v>
      </c>
      <c r="C1935" t="s">
        <v>36</v>
      </c>
      <c r="D1935" t="s">
        <v>9</v>
      </c>
      <c r="E1935">
        <v>217</v>
      </c>
      <c r="F1935">
        <v>214000</v>
      </c>
      <c r="G1935">
        <f t="shared" si="31"/>
        <v>1.2168224299065422E-2</v>
      </c>
    </row>
    <row r="1936" spans="1:7" x14ac:dyDescent="0.35">
      <c r="A1936" t="s">
        <v>32</v>
      </c>
      <c r="B1936" t="s">
        <v>6</v>
      </c>
      <c r="C1936" t="s">
        <v>36</v>
      </c>
      <c r="D1936" t="s">
        <v>10</v>
      </c>
      <c r="E1936">
        <v>396</v>
      </c>
      <c r="F1936">
        <v>122699.99999999999</v>
      </c>
      <c r="G1936">
        <f t="shared" si="31"/>
        <v>3.8728606356968218E-2</v>
      </c>
    </row>
    <row r="1937" spans="1:7" x14ac:dyDescent="0.35">
      <c r="A1937" t="s">
        <v>32</v>
      </c>
      <c r="B1937" t="s">
        <v>6</v>
      </c>
      <c r="C1937" t="s">
        <v>36</v>
      </c>
      <c r="D1937" t="s">
        <v>11</v>
      </c>
      <c r="E1937">
        <v>709</v>
      </c>
      <c r="F1937">
        <v>47600</v>
      </c>
      <c r="G1937">
        <f t="shared" si="31"/>
        <v>0.17873949579831933</v>
      </c>
    </row>
    <row r="1938" spans="1:7" x14ac:dyDescent="0.35">
      <c r="A1938" t="s">
        <v>32</v>
      </c>
      <c r="B1938" t="s">
        <v>12</v>
      </c>
      <c r="C1938" t="s">
        <v>34</v>
      </c>
      <c r="D1938" t="s">
        <v>7</v>
      </c>
      <c r="E1938">
        <v>24</v>
      </c>
      <c r="F1938">
        <v>1013599.9999999999</v>
      </c>
      <c r="G1938">
        <f t="shared" si="31"/>
        <v>2.8413575374901343E-4</v>
      </c>
    </row>
    <row r="1939" spans="1:7" x14ac:dyDescent="0.35">
      <c r="A1939" t="s">
        <v>32</v>
      </c>
      <c r="B1939" t="s">
        <v>12</v>
      </c>
      <c r="C1939" t="s">
        <v>34</v>
      </c>
      <c r="D1939" t="s">
        <v>8</v>
      </c>
      <c r="E1939">
        <v>476</v>
      </c>
      <c r="F1939">
        <v>3290100</v>
      </c>
      <c r="G1939">
        <f t="shared" si="31"/>
        <v>1.7361174432388073E-3</v>
      </c>
    </row>
    <row r="1940" spans="1:7" x14ac:dyDescent="0.35">
      <c r="A1940" t="s">
        <v>32</v>
      </c>
      <c r="B1940" t="s">
        <v>12</v>
      </c>
      <c r="C1940" t="s">
        <v>34</v>
      </c>
      <c r="D1940" t="s">
        <v>9</v>
      </c>
      <c r="E1940">
        <v>512</v>
      </c>
      <c r="F1940">
        <v>421200</v>
      </c>
      <c r="G1940">
        <f t="shared" si="31"/>
        <v>1.4586894586894588E-2</v>
      </c>
    </row>
    <row r="1941" spans="1:7" x14ac:dyDescent="0.35">
      <c r="A1941" t="s">
        <v>32</v>
      </c>
      <c r="B1941" t="s">
        <v>12</v>
      </c>
      <c r="C1941" t="s">
        <v>34</v>
      </c>
      <c r="D1941" t="s">
        <v>10</v>
      </c>
      <c r="E1941">
        <v>819</v>
      </c>
      <c r="F1941">
        <v>229300</v>
      </c>
      <c r="G1941">
        <f t="shared" si="31"/>
        <v>4.2860880941997387E-2</v>
      </c>
    </row>
    <row r="1942" spans="1:7" x14ac:dyDescent="0.35">
      <c r="A1942" t="s">
        <v>32</v>
      </c>
      <c r="B1942" t="s">
        <v>12</v>
      </c>
      <c r="C1942" t="s">
        <v>34</v>
      </c>
      <c r="D1942" t="s">
        <v>11</v>
      </c>
      <c r="E1942">
        <v>987</v>
      </c>
      <c r="F1942">
        <v>75600</v>
      </c>
      <c r="G1942">
        <f t="shared" si="31"/>
        <v>0.15666666666666668</v>
      </c>
    </row>
    <row r="1943" spans="1:7" x14ac:dyDescent="0.35">
      <c r="A1943" t="s">
        <v>32</v>
      </c>
      <c r="B1943" t="s">
        <v>12</v>
      </c>
      <c r="C1943" t="s">
        <v>34</v>
      </c>
      <c r="D1943" t="s">
        <v>39</v>
      </c>
      <c r="E1943">
        <f>SUM(E1938:E1942)</f>
        <v>2818</v>
      </c>
      <c r="F1943">
        <f>SUM(F1938:F1942)</f>
        <v>5029800</v>
      </c>
      <c r="G1943">
        <f t="shared" si="31"/>
        <v>6.7231301443397354E-3</v>
      </c>
    </row>
    <row r="1944" spans="1:7" x14ac:dyDescent="0.35">
      <c r="A1944" t="s">
        <v>32</v>
      </c>
      <c r="B1944" t="s">
        <v>12</v>
      </c>
      <c r="C1944" t="s">
        <v>35</v>
      </c>
      <c r="D1944" t="s">
        <v>7</v>
      </c>
      <c r="E1944">
        <v>12</v>
      </c>
      <c r="F1944">
        <v>520000</v>
      </c>
      <c r="G1944">
        <f t="shared" si="31"/>
        <v>2.7692307692307689E-4</v>
      </c>
    </row>
    <row r="1945" spans="1:7" x14ac:dyDescent="0.35">
      <c r="A1945" t="s">
        <v>32</v>
      </c>
      <c r="B1945" t="s">
        <v>12</v>
      </c>
      <c r="C1945" t="s">
        <v>35</v>
      </c>
      <c r="D1945" t="s">
        <v>8</v>
      </c>
      <c r="E1945">
        <v>290</v>
      </c>
      <c r="F1945">
        <v>1629899.9999999998</v>
      </c>
      <c r="G1945">
        <f t="shared" si="31"/>
        <v>2.1351003129026322E-3</v>
      </c>
    </row>
    <row r="1946" spans="1:7" x14ac:dyDescent="0.35">
      <c r="A1946" t="s">
        <v>32</v>
      </c>
      <c r="B1946" t="s">
        <v>12</v>
      </c>
      <c r="C1946" t="s">
        <v>35</v>
      </c>
      <c r="D1946" t="s">
        <v>9</v>
      </c>
      <c r="E1946">
        <v>291</v>
      </c>
      <c r="F1946">
        <v>207300</v>
      </c>
      <c r="G1946">
        <f t="shared" si="31"/>
        <v>1.6845151953690303E-2</v>
      </c>
    </row>
    <row r="1947" spans="1:7" x14ac:dyDescent="0.35">
      <c r="A1947" t="s">
        <v>32</v>
      </c>
      <c r="B1947" t="s">
        <v>12</v>
      </c>
      <c r="C1947" t="s">
        <v>35</v>
      </c>
      <c r="D1947" t="s">
        <v>10</v>
      </c>
      <c r="E1947">
        <v>438</v>
      </c>
      <c r="F1947">
        <v>106600.00000000001</v>
      </c>
      <c r="G1947">
        <f t="shared" si="31"/>
        <v>4.9305816135084425E-2</v>
      </c>
    </row>
    <row r="1948" spans="1:7" x14ac:dyDescent="0.35">
      <c r="A1948" t="s">
        <v>32</v>
      </c>
      <c r="B1948" t="s">
        <v>12</v>
      </c>
      <c r="C1948" t="s">
        <v>35</v>
      </c>
      <c r="D1948" t="s">
        <v>11</v>
      </c>
      <c r="E1948">
        <v>409</v>
      </c>
      <c r="F1948">
        <v>28000</v>
      </c>
      <c r="G1948">
        <f t="shared" si="31"/>
        <v>0.17528571428571427</v>
      </c>
    </row>
    <row r="1949" spans="1:7" x14ac:dyDescent="0.35">
      <c r="A1949" t="s">
        <v>32</v>
      </c>
      <c r="B1949" t="s">
        <v>12</v>
      </c>
      <c r="C1949" t="s">
        <v>36</v>
      </c>
      <c r="D1949" t="s">
        <v>7</v>
      </c>
      <c r="E1949">
        <v>12</v>
      </c>
      <c r="F1949">
        <v>493800</v>
      </c>
      <c r="G1949">
        <f t="shared" si="31"/>
        <v>2.9161603888213852E-4</v>
      </c>
    </row>
    <row r="1950" spans="1:7" x14ac:dyDescent="0.35">
      <c r="A1950" t="s">
        <v>32</v>
      </c>
      <c r="B1950" t="s">
        <v>12</v>
      </c>
      <c r="C1950" t="s">
        <v>36</v>
      </c>
      <c r="D1950" t="s">
        <v>8</v>
      </c>
      <c r="E1950">
        <v>186</v>
      </c>
      <c r="F1950">
        <v>1660200</v>
      </c>
      <c r="G1950">
        <f t="shared" si="31"/>
        <v>1.3444163353812794E-3</v>
      </c>
    </row>
    <row r="1951" spans="1:7" x14ac:dyDescent="0.35">
      <c r="A1951" t="s">
        <v>32</v>
      </c>
      <c r="B1951" t="s">
        <v>12</v>
      </c>
      <c r="C1951" t="s">
        <v>36</v>
      </c>
      <c r="D1951" t="s">
        <v>9</v>
      </c>
      <c r="E1951">
        <v>221</v>
      </c>
      <c r="F1951">
        <v>214000</v>
      </c>
      <c r="G1951">
        <f t="shared" si="31"/>
        <v>1.2392523364485982E-2</v>
      </c>
    </row>
    <row r="1952" spans="1:7" x14ac:dyDescent="0.35">
      <c r="A1952" t="s">
        <v>32</v>
      </c>
      <c r="B1952" t="s">
        <v>12</v>
      </c>
      <c r="C1952" t="s">
        <v>36</v>
      </c>
      <c r="D1952" t="s">
        <v>10</v>
      </c>
      <c r="E1952">
        <v>381</v>
      </c>
      <c r="F1952">
        <v>122699.99999999999</v>
      </c>
      <c r="G1952">
        <f t="shared" si="31"/>
        <v>3.7261613691931546E-2</v>
      </c>
    </row>
    <row r="1953" spans="1:7" x14ac:dyDescent="0.35">
      <c r="A1953" t="s">
        <v>32</v>
      </c>
      <c r="B1953" t="s">
        <v>12</v>
      </c>
      <c r="C1953" t="s">
        <v>36</v>
      </c>
      <c r="D1953" t="s">
        <v>11</v>
      </c>
      <c r="E1953">
        <v>578</v>
      </c>
      <c r="F1953">
        <v>47600</v>
      </c>
      <c r="G1953">
        <f t="shared" si="31"/>
        <v>0.14571428571428571</v>
      </c>
    </row>
    <row r="1954" spans="1:7" x14ac:dyDescent="0.35">
      <c r="A1954" t="s">
        <v>32</v>
      </c>
      <c r="B1954" t="s">
        <v>13</v>
      </c>
      <c r="C1954" t="s">
        <v>34</v>
      </c>
      <c r="D1954" t="s">
        <v>7</v>
      </c>
      <c r="E1954">
        <v>25</v>
      </c>
      <c r="F1954">
        <v>1013599.9999999999</v>
      </c>
      <c r="G1954">
        <f t="shared" si="31"/>
        <v>2.9597474348855567E-4</v>
      </c>
    </row>
    <row r="1955" spans="1:7" x14ac:dyDescent="0.35">
      <c r="A1955" t="s">
        <v>32</v>
      </c>
      <c r="B1955" t="s">
        <v>13</v>
      </c>
      <c r="C1955" t="s">
        <v>34</v>
      </c>
      <c r="D1955" t="s">
        <v>8</v>
      </c>
      <c r="E1955">
        <v>480</v>
      </c>
      <c r="F1955">
        <v>3290100</v>
      </c>
      <c r="G1955">
        <f t="shared" si="31"/>
        <v>1.7507066654508983E-3</v>
      </c>
    </row>
    <row r="1956" spans="1:7" x14ac:dyDescent="0.35">
      <c r="A1956" t="s">
        <v>32</v>
      </c>
      <c r="B1956" t="s">
        <v>13</v>
      </c>
      <c r="C1956" t="s">
        <v>34</v>
      </c>
      <c r="D1956" t="s">
        <v>9</v>
      </c>
      <c r="E1956">
        <v>576</v>
      </c>
      <c r="F1956">
        <v>421200</v>
      </c>
      <c r="G1956">
        <f t="shared" si="31"/>
        <v>1.641025641025641E-2</v>
      </c>
    </row>
    <row r="1957" spans="1:7" x14ac:dyDescent="0.35">
      <c r="A1957" t="s">
        <v>32</v>
      </c>
      <c r="B1957" t="s">
        <v>13</v>
      </c>
      <c r="C1957" t="s">
        <v>34</v>
      </c>
      <c r="D1957" t="s">
        <v>10</v>
      </c>
      <c r="E1957">
        <v>867</v>
      </c>
      <c r="F1957">
        <v>229300</v>
      </c>
      <c r="G1957">
        <f t="shared" si="31"/>
        <v>4.5372873964238988E-2</v>
      </c>
    </row>
    <row r="1958" spans="1:7" x14ac:dyDescent="0.35">
      <c r="A1958" t="s">
        <v>32</v>
      </c>
      <c r="B1958" t="s">
        <v>13</v>
      </c>
      <c r="C1958" t="s">
        <v>34</v>
      </c>
      <c r="D1958" t="s">
        <v>11</v>
      </c>
      <c r="E1958">
        <v>1079</v>
      </c>
      <c r="F1958">
        <v>75600</v>
      </c>
      <c r="G1958">
        <f t="shared" si="31"/>
        <v>0.17126984126984127</v>
      </c>
    </row>
    <row r="1959" spans="1:7" x14ac:dyDescent="0.35">
      <c r="A1959" t="s">
        <v>32</v>
      </c>
      <c r="B1959" t="s">
        <v>13</v>
      </c>
      <c r="C1959" t="s">
        <v>34</v>
      </c>
      <c r="D1959" t="s">
        <v>39</v>
      </c>
      <c r="E1959">
        <f>SUM(E1954:E1958)</f>
        <v>3027</v>
      </c>
      <c r="F1959">
        <f>SUM(F1954:F1958)</f>
        <v>5029800</v>
      </c>
      <c r="G1959">
        <f t="shared" si="31"/>
        <v>7.2217583204103545E-3</v>
      </c>
    </row>
    <row r="1960" spans="1:7" x14ac:dyDescent="0.35">
      <c r="A1960" t="s">
        <v>32</v>
      </c>
      <c r="B1960" t="s">
        <v>13</v>
      </c>
      <c r="C1960" t="s">
        <v>35</v>
      </c>
      <c r="D1960" t="s">
        <v>7</v>
      </c>
      <c r="E1960">
        <v>17</v>
      </c>
      <c r="F1960">
        <v>520000</v>
      </c>
      <c r="G1960">
        <f t="shared" si="31"/>
        <v>3.9230769230769234E-4</v>
      </c>
    </row>
    <row r="1961" spans="1:7" x14ac:dyDescent="0.35">
      <c r="A1961" t="s">
        <v>32</v>
      </c>
      <c r="B1961" t="s">
        <v>13</v>
      </c>
      <c r="C1961" t="s">
        <v>35</v>
      </c>
      <c r="D1961" t="s">
        <v>8</v>
      </c>
      <c r="E1961">
        <v>304</v>
      </c>
      <c r="F1961">
        <v>1629899.9999999998</v>
      </c>
      <c r="G1961">
        <f t="shared" si="31"/>
        <v>2.2381741211117251E-3</v>
      </c>
    </row>
    <row r="1962" spans="1:7" x14ac:dyDescent="0.35">
      <c r="A1962" t="s">
        <v>32</v>
      </c>
      <c r="B1962" t="s">
        <v>13</v>
      </c>
      <c r="C1962" t="s">
        <v>35</v>
      </c>
      <c r="D1962" t="s">
        <v>9</v>
      </c>
      <c r="E1962">
        <v>338</v>
      </c>
      <c r="F1962">
        <v>207300</v>
      </c>
      <c r="G1962">
        <f t="shared" si="31"/>
        <v>1.9565846599131693E-2</v>
      </c>
    </row>
    <row r="1963" spans="1:7" x14ac:dyDescent="0.35">
      <c r="A1963" t="s">
        <v>32</v>
      </c>
      <c r="B1963" t="s">
        <v>13</v>
      </c>
      <c r="C1963" t="s">
        <v>35</v>
      </c>
      <c r="D1963" t="s">
        <v>10</v>
      </c>
      <c r="E1963">
        <v>511</v>
      </c>
      <c r="F1963">
        <v>106600.00000000001</v>
      </c>
      <c r="G1963">
        <f t="shared" si="31"/>
        <v>5.7523452157598493E-2</v>
      </c>
    </row>
    <row r="1964" spans="1:7" x14ac:dyDescent="0.35">
      <c r="A1964" t="s">
        <v>32</v>
      </c>
      <c r="B1964" t="s">
        <v>13</v>
      </c>
      <c r="C1964" t="s">
        <v>35</v>
      </c>
      <c r="D1964" t="s">
        <v>11</v>
      </c>
      <c r="E1964">
        <v>449</v>
      </c>
      <c r="F1964">
        <v>28000</v>
      </c>
      <c r="G1964">
        <f t="shared" si="31"/>
        <v>0.19242857142857142</v>
      </c>
    </row>
    <row r="1965" spans="1:7" x14ac:dyDescent="0.35">
      <c r="A1965" t="s">
        <v>32</v>
      </c>
      <c r="B1965" t="s">
        <v>13</v>
      </c>
      <c r="C1965" t="s">
        <v>36</v>
      </c>
      <c r="D1965" t="s">
        <v>7</v>
      </c>
      <c r="E1965">
        <v>8</v>
      </c>
      <c r="F1965">
        <v>493800</v>
      </c>
      <c r="G1965">
        <f t="shared" si="31"/>
        <v>1.9441069258809235E-4</v>
      </c>
    </row>
    <row r="1966" spans="1:7" x14ac:dyDescent="0.35">
      <c r="A1966" t="s">
        <v>32</v>
      </c>
      <c r="B1966" t="s">
        <v>13</v>
      </c>
      <c r="C1966" t="s">
        <v>36</v>
      </c>
      <c r="D1966" t="s">
        <v>8</v>
      </c>
      <c r="E1966">
        <v>176</v>
      </c>
      <c r="F1966">
        <v>1660200</v>
      </c>
      <c r="G1966">
        <f t="shared" si="31"/>
        <v>1.2721358872425008E-3</v>
      </c>
    </row>
    <row r="1967" spans="1:7" x14ac:dyDescent="0.35">
      <c r="A1967" t="s">
        <v>32</v>
      </c>
      <c r="B1967" t="s">
        <v>13</v>
      </c>
      <c r="C1967" t="s">
        <v>36</v>
      </c>
      <c r="D1967" t="s">
        <v>9</v>
      </c>
      <c r="E1967">
        <v>238</v>
      </c>
      <c r="F1967">
        <v>214000</v>
      </c>
      <c r="G1967">
        <f t="shared" si="31"/>
        <v>1.3345794392523366E-2</v>
      </c>
    </row>
    <row r="1968" spans="1:7" x14ac:dyDescent="0.35">
      <c r="A1968" t="s">
        <v>32</v>
      </c>
      <c r="B1968" t="s">
        <v>13</v>
      </c>
      <c r="C1968" t="s">
        <v>36</v>
      </c>
      <c r="D1968" t="s">
        <v>10</v>
      </c>
      <c r="E1968">
        <v>356</v>
      </c>
      <c r="F1968">
        <v>122699.99999999999</v>
      </c>
      <c r="G1968">
        <f t="shared" si="31"/>
        <v>3.4816625916870417E-2</v>
      </c>
    </row>
    <row r="1969" spans="1:7" x14ac:dyDescent="0.35">
      <c r="A1969" t="s">
        <v>32</v>
      </c>
      <c r="B1969" t="s">
        <v>13</v>
      </c>
      <c r="C1969" t="s">
        <v>36</v>
      </c>
      <c r="D1969" t="s">
        <v>11</v>
      </c>
      <c r="E1969">
        <v>630</v>
      </c>
      <c r="F1969">
        <v>47600</v>
      </c>
      <c r="G1969">
        <f t="shared" si="31"/>
        <v>0.1588235294117647</v>
      </c>
    </row>
    <row r="1970" spans="1:7" x14ac:dyDescent="0.35">
      <c r="A1970" t="s">
        <v>32</v>
      </c>
      <c r="B1970" t="s">
        <v>14</v>
      </c>
      <c r="C1970" t="s">
        <v>34</v>
      </c>
      <c r="D1970" t="s">
        <v>7</v>
      </c>
      <c r="E1970">
        <v>18</v>
      </c>
      <c r="F1970">
        <v>1013599.9999999999</v>
      </c>
      <c r="G1970">
        <f t="shared" si="31"/>
        <v>2.1310181531176007E-4</v>
      </c>
    </row>
    <row r="1971" spans="1:7" x14ac:dyDescent="0.35">
      <c r="A1971" t="s">
        <v>32</v>
      </c>
      <c r="B1971" t="s">
        <v>14</v>
      </c>
      <c r="C1971" t="s">
        <v>34</v>
      </c>
      <c r="D1971" t="s">
        <v>8</v>
      </c>
      <c r="E1971">
        <v>504</v>
      </c>
      <c r="F1971">
        <v>3290100</v>
      </c>
      <c r="G1971">
        <f t="shared" si="31"/>
        <v>1.8382419987234429E-3</v>
      </c>
    </row>
    <row r="1972" spans="1:7" x14ac:dyDescent="0.35">
      <c r="A1972" t="s">
        <v>32</v>
      </c>
      <c r="B1972" t="s">
        <v>14</v>
      </c>
      <c r="C1972" t="s">
        <v>34</v>
      </c>
      <c r="D1972" t="s">
        <v>9</v>
      </c>
      <c r="E1972">
        <v>612</v>
      </c>
      <c r="F1972">
        <v>421200</v>
      </c>
      <c r="G1972">
        <f t="shared" si="31"/>
        <v>1.7435897435897435E-2</v>
      </c>
    </row>
    <row r="1973" spans="1:7" x14ac:dyDescent="0.35">
      <c r="A1973" t="s">
        <v>32</v>
      </c>
      <c r="B1973" t="s">
        <v>14</v>
      </c>
      <c r="C1973" t="s">
        <v>34</v>
      </c>
      <c r="D1973" t="s">
        <v>10</v>
      </c>
      <c r="E1973">
        <v>1113</v>
      </c>
      <c r="F1973">
        <v>229300</v>
      </c>
      <c r="G1973">
        <f t="shared" si="31"/>
        <v>5.8246838203227208E-2</v>
      </c>
    </row>
    <row r="1974" spans="1:7" x14ac:dyDescent="0.35">
      <c r="A1974" t="s">
        <v>32</v>
      </c>
      <c r="B1974" t="s">
        <v>14</v>
      </c>
      <c r="C1974" t="s">
        <v>34</v>
      </c>
      <c r="D1974" t="s">
        <v>11</v>
      </c>
      <c r="E1974">
        <v>1454</v>
      </c>
      <c r="F1974">
        <v>75600</v>
      </c>
      <c r="G1974">
        <f t="shared" si="31"/>
        <v>0.2307936507936508</v>
      </c>
    </row>
    <row r="1975" spans="1:7" x14ac:dyDescent="0.35">
      <c r="A1975" t="s">
        <v>32</v>
      </c>
      <c r="B1975" t="s">
        <v>14</v>
      </c>
      <c r="C1975" t="s">
        <v>34</v>
      </c>
      <c r="D1975" t="s">
        <v>39</v>
      </c>
      <c r="E1975">
        <f>SUM(E1970:E1974)</f>
        <v>3701</v>
      </c>
      <c r="F1975">
        <f>SUM(F1970:F1974)</f>
        <v>5029800</v>
      </c>
      <c r="G1975">
        <f t="shared" si="31"/>
        <v>8.8297745437194326E-3</v>
      </c>
    </row>
    <row r="1976" spans="1:7" x14ac:dyDescent="0.35">
      <c r="A1976" t="s">
        <v>32</v>
      </c>
      <c r="B1976" t="s">
        <v>14</v>
      </c>
      <c r="C1976" t="s">
        <v>35</v>
      </c>
      <c r="D1976" t="s">
        <v>7</v>
      </c>
      <c r="E1976">
        <v>12</v>
      </c>
      <c r="F1976">
        <v>520000</v>
      </c>
      <c r="G1976">
        <f t="shared" si="31"/>
        <v>2.7692307692307689E-4</v>
      </c>
    </row>
    <row r="1977" spans="1:7" x14ac:dyDescent="0.35">
      <c r="A1977" t="s">
        <v>32</v>
      </c>
      <c r="B1977" t="s">
        <v>14</v>
      </c>
      <c r="C1977" t="s">
        <v>35</v>
      </c>
      <c r="D1977" t="s">
        <v>8</v>
      </c>
      <c r="E1977">
        <v>330</v>
      </c>
      <c r="F1977">
        <v>1629899.9999999998</v>
      </c>
      <c r="G1977">
        <f t="shared" si="31"/>
        <v>2.4295969077857537E-3</v>
      </c>
    </row>
    <row r="1978" spans="1:7" x14ac:dyDescent="0.35">
      <c r="A1978" t="s">
        <v>32</v>
      </c>
      <c r="B1978" t="s">
        <v>14</v>
      </c>
      <c r="C1978" t="s">
        <v>35</v>
      </c>
      <c r="D1978" t="s">
        <v>9</v>
      </c>
      <c r="E1978">
        <v>383</v>
      </c>
      <c r="F1978">
        <v>207300</v>
      </c>
      <c r="G1978">
        <f t="shared" si="31"/>
        <v>2.2170767004341535E-2</v>
      </c>
    </row>
    <row r="1979" spans="1:7" x14ac:dyDescent="0.35">
      <c r="A1979" t="s">
        <v>32</v>
      </c>
      <c r="B1979" t="s">
        <v>14</v>
      </c>
      <c r="C1979" t="s">
        <v>35</v>
      </c>
      <c r="D1979" t="s">
        <v>10</v>
      </c>
      <c r="E1979">
        <v>615</v>
      </c>
      <c r="F1979">
        <v>106600.00000000001</v>
      </c>
      <c r="G1979">
        <f t="shared" si="31"/>
        <v>6.9230769230769221E-2</v>
      </c>
    </row>
    <row r="1980" spans="1:7" x14ac:dyDescent="0.35">
      <c r="A1980" t="s">
        <v>32</v>
      </c>
      <c r="B1980" t="s">
        <v>14</v>
      </c>
      <c r="C1980" t="s">
        <v>35</v>
      </c>
      <c r="D1980" t="s">
        <v>11</v>
      </c>
      <c r="E1980">
        <v>570</v>
      </c>
      <c r="F1980">
        <v>28000</v>
      </c>
      <c r="G1980">
        <f t="shared" si="31"/>
        <v>0.2442857142857143</v>
      </c>
    </row>
    <row r="1981" spans="1:7" x14ac:dyDescent="0.35">
      <c r="A1981" t="s">
        <v>32</v>
      </c>
      <c r="B1981" t="s">
        <v>14</v>
      </c>
      <c r="C1981" t="s">
        <v>36</v>
      </c>
      <c r="D1981" t="s">
        <v>7</v>
      </c>
      <c r="E1981">
        <v>6</v>
      </c>
      <c r="F1981">
        <v>493800</v>
      </c>
      <c r="G1981">
        <f t="shared" si="31"/>
        <v>1.4580801944106926E-4</v>
      </c>
    </row>
    <row r="1982" spans="1:7" x14ac:dyDescent="0.35">
      <c r="A1982" t="s">
        <v>32</v>
      </c>
      <c r="B1982" t="s">
        <v>14</v>
      </c>
      <c r="C1982" t="s">
        <v>36</v>
      </c>
      <c r="D1982" t="s">
        <v>8</v>
      </c>
      <c r="E1982">
        <v>174</v>
      </c>
      <c r="F1982">
        <v>1660200</v>
      </c>
      <c r="G1982">
        <f t="shared" si="31"/>
        <v>1.2576797976147451E-3</v>
      </c>
    </row>
    <row r="1983" spans="1:7" x14ac:dyDescent="0.35">
      <c r="A1983" t="s">
        <v>32</v>
      </c>
      <c r="B1983" t="s">
        <v>14</v>
      </c>
      <c r="C1983" t="s">
        <v>36</v>
      </c>
      <c r="D1983" t="s">
        <v>9</v>
      </c>
      <c r="E1983">
        <v>229</v>
      </c>
      <c r="F1983">
        <v>214000</v>
      </c>
      <c r="G1983">
        <f t="shared" ref="G1983:G2050" si="32">(E1983/F1983)*12</f>
        <v>1.2841121495327103E-2</v>
      </c>
    </row>
    <row r="1984" spans="1:7" x14ac:dyDescent="0.35">
      <c r="A1984" t="s">
        <v>32</v>
      </c>
      <c r="B1984" t="s">
        <v>14</v>
      </c>
      <c r="C1984" t="s">
        <v>36</v>
      </c>
      <c r="D1984" t="s">
        <v>10</v>
      </c>
      <c r="E1984">
        <v>498</v>
      </c>
      <c r="F1984">
        <v>122699.99999999999</v>
      </c>
      <c r="G1984">
        <f t="shared" si="32"/>
        <v>4.8704156479217608E-2</v>
      </c>
    </row>
    <row r="1985" spans="1:7" x14ac:dyDescent="0.35">
      <c r="A1985" t="s">
        <v>32</v>
      </c>
      <c r="B1985" t="s">
        <v>14</v>
      </c>
      <c r="C1985" t="s">
        <v>36</v>
      </c>
      <c r="D1985" t="s">
        <v>11</v>
      </c>
      <c r="E1985">
        <v>884</v>
      </c>
      <c r="F1985">
        <v>47600</v>
      </c>
      <c r="G1985">
        <f t="shared" si="32"/>
        <v>0.22285714285714286</v>
      </c>
    </row>
    <row r="1986" spans="1:7" x14ac:dyDescent="0.35">
      <c r="A1986" t="s">
        <v>32</v>
      </c>
      <c r="B1986" t="s">
        <v>15</v>
      </c>
      <c r="C1986" t="s">
        <v>34</v>
      </c>
      <c r="D1986" t="s">
        <v>7</v>
      </c>
      <c r="E1986">
        <v>24</v>
      </c>
      <c r="F1986">
        <v>1013599.9999999999</v>
      </c>
      <c r="G1986">
        <f t="shared" si="32"/>
        <v>2.8413575374901343E-4</v>
      </c>
    </row>
    <row r="1987" spans="1:7" x14ac:dyDescent="0.35">
      <c r="A1987" t="s">
        <v>32</v>
      </c>
      <c r="B1987" t="s">
        <v>15</v>
      </c>
      <c r="C1987" t="s">
        <v>34</v>
      </c>
      <c r="D1987" t="s">
        <v>8</v>
      </c>
      <c r="E1987">
        <v>532</v>
      </c>
      <c r="F1987">
        <v>3290100</v>
      </c>
      <c r="G1987">
        <f t="shared" si="32"/>
        <v>1.940366554208079E-3</v>
      </c>
    </row>
    <row r="1988" spans="1:7" x14ac:dyDescent="0.35">
      <c r="A1988" t="s">
        <v>32</v>
      </c>
      <c r="B1988" t="s">
        <v>15</v>
      </c>
      <c r="C1988" t="s">
        <v>34</v>
      </c>
      <c r="D1988" t="s">
        <v>9</v>
      </c>
      <c r="E1988">
        <v>520</v>
      </c>
      <c r="F1988">
        <v>421200</v>
      </c>
      <c r="G1988">
        <f t="shared" si="32"/>
        <v>1.4814814814814815E-2</v>
      </c>
    </row>
    <row r="1989" spans="1:7" x14ac:dyDescent="0.35">
      <c r="A1989" t="s">
        <v>32</v>
      </c>
      <c r="B1989" t="s">
        <v>15</v>
      </c>
      <c r="C1989" t="s">
        <v>34</v>
      </c>
      <c r="D1989" t="s">
        <v>10</v>
      </c>
      <c r="E1989">
        <v>782</v>
      </c>
      <c r="F1989">
        <v>229300</v>
      </c>
      <c r="G1989">
        <f t="shared" si="32"/>
        <v>4.0924552987352814E-2</v>
      </c>
    </row>
    <row r="1990" spans="1:7" x14ac:dyDescent="0.35">
      <c r="A1990" t="s">
        <v>32</v>
      </c>
      <c r="B1990" t="s">
        <v>15</v>
      </c>
      <c r="C1990" t="s">
        <v>34</v>
      </c>
      <c r="D1990" t="s">
        <v>11</v>
      </c>
      <c r="E1990">
        <v>906</v>
      </c>
      <c r="F1990">
        <v>75600</v>
      </c>
      <c r="G1990">
        <f t="shared" si="32"/>
        <v>0.1438095238095238</v>
      </c>
    </row>
    <row r="1991" spans="1:7" x14ac:dyDescent="0.35">
      <c r="A1991" t="s">
        <v>32</v>
      </c>
      <c r="B1991" t="s">
        <v>15</v>
      </c>
      <c r="C1991" t="s">
        <v>34</v>
      </c>
      <c r="D1991" t="s">
        <v>39</v>
      </c>
      <c r="E1991">
        <f>SUM(E1986:E1990)</f>
        <v>2764</v>
      </c>
      <c r="F1991">
        <f>SUM(F1986:F1990)</f>
        <v>5029800</v>
      </c>
      <c r="G1991">
        <f t="shared" si="32"/>
        <v>6.5942979840152684E-3</v>
      </c>
    </row>
    <row r="1992" spans="1:7" x14ac:dyDescent="0.35">
      <c r="A1992" t="s">
        <v>32</v>
      </c>
      <c r="B1992" t="s">
        <v>15</v>
      </c>
      <c r="C1992" t="s">
        <v>35</v>
      </c>
      <c r="D1992" t="s">
        <v>7</v>
      </c>
      <c r="E1992">
        <v>14</v>
      </c>
      <c r="F1992">
        <v>520000</v>
      </c>
      <c r="G1992">
        <f t="shared" si="32"/>
        <v>3.2307692307692311E-4</v>
      </c>
    </row>
    <row r="1993" spans="1:7" x14ac:dyDescent="0.35">
      <c r="A1993" t="s">
        <v>32</v>
      </c>
      <c r="B1993" t="s">
        <v>15</v>
      </c>
      <c r="C1993" t="s">
        <v>35</v>
      </c>
      <c r="D1993" t="s">
        <v>8</v>
      </c>
      <c r="E1993">
        <v>337</v>
      </c>
      <c r="F1993">
        <v>1629899.9999999998</v>
      </c>
      <c r="G1993">
        <f t="shared" si="32"/>
        <v>2.4811338118903006E-3</v>
      </c>
    </row>
    <row r="1994" spans="1:7" x14ac:dyDescent="0.35">
      <c r="A1994" t="s">
        <v>32</v>
      </c>
      <c r="B1994" t="s">
        <v>15</v>
      </c>
      <c r="C1994" t="s">
        <v>35</v>
      </c>
      <c r="D1994" t="s">
        <v>9</v>
      </c>
      <c r="E1994">
        <v>310</v>
      </c>
      <c r="F1994">
        <v>207300</v>
      </c>
      <c r="G1994">
        <f t="shared" si="32"/>
        <v>1.7945007235890015E-2</v>
      </c>
    </row>
    <row r="1995" spans="1:7" x14ac:dyDescent="0.35">
      <c r="A1995" t="s">
        <v>32</v>
      </c>
      <c r="B1995" t="s">
        <v>15</v>
      </c>
      <c r="C1995" t="s">
        <v>35</v>
      </c>
      <c r="D1995" t="s">
        <v>10</v>
      </c>
      <c r="E1995">
        <v>412</v>
      </c>
      <c r="F1995">
        <v>106600.00000000001</v>
      </c>
      <c r="G1995">
        <f t="shared" si="32"/>
        <v>4.637898686679174E-2</v>
      </c>
    </row>
    <row r="1996" spans="1:7" x14ac:dyDescent="0.35">
      <c r="A1996" t="s">
        <v>32</v>
      </c>
      <c r="B1996" t="s">
        <v>15</v>
      </c>
      <c r="C1996" t="s">
        <v>35</v>
      </c>
      <c r="D1996" t="s">
        <v>11</v>
      </c>
      <c r="E1996">
        <v>349</v>
      </c>
      <c r="F1996">
        <v>28000</v>
      </c>
      <c r="G1996">
        <f t="shared" si="32"/>
        <v>0.14957142857142858</v>
      </c>
    </row>
    <row r="1997" spans="1:7" x14ac:dyDescent="0.35">
      <c r="A1997" t="s">
        <v>32</v>
      </c>
      <c r="B1997" t="s">
        <v>15</v>
      </c>
      <c r="C1997" t="s">
        <v>36</v>
      </c>
      <c r="D1997" t="s">
        <v>7</v>
      </c>
      <c r="E1997">
        <v>10</v>
      </c>
      <c r="F1997">
        <v>493800</v>
      </c>
      <c r="G1997">
        <f t="shared" si="32"/>
        <v>2.4301336573511546E-4</v>
      </c>
    </row>
    <row r="1998" spans="1:7" x14ac:dyDescent="0.35">
      <c r="A1998" t="s">
        <v>32</v>
      </c>
      <c r="B1998" t="s">
        <v>15</v>
      </c>
      <c r="C1998" t="s">
        <v>36</v>
      </c>
      <c r="D1998" t="s">
        <v>8</v>
      </c>
      <c r="E1998">
        <v>195</v>
      </c>
      <c r="F1998">
        <v>1660200</v>
      </c>
      <c r="G1998">
        <f t="shared" si="32"/>
        <v>1.4094687387061801E-3</v>
      </c>
    </row>
    <row r="1999" spans="1:7" x14ac:dyDescent="0.35">
      <c r="A1999" t="s">
        <v>32</v>
      </c>
      <c r="B1999" t="s">
        <v>15</v>
      </c>
      <c r="C1999" t="s">
        <v>36</v>
      </c>
      <c r="D1999" t="s">
        <v>9</v>
      </c>
      <c r="E1999">
        <v>210</v>
      </c>
      <c r="F1999">
        <v>214000</v>
      </c>
      <c r="G1999">
        <f t="shared" si="32"/>
        <v>1.177570093457944E-2</v>
      </c>
    </row>
    <row r="2000" spans="1:7" x14ac:dyDescent="0.35">
      <c r="A2000" t="s">
        <v>32</v>
      </c>
      <c r="B2000" t="s">
        <v>15</v>
      </c>
      <c r="C2000" t="s">
        <v>36</v>
      </c>
      <c r="D2000" t="s">
        <v>10</v>
      </c>
      <c r="E2000">
        <v>370</v>
      </c>
      <c r="F2000">
        <v>122699.99999999999</v>
      </c>
      <c r="G2000">
        <f t="shared" si="32"/>
        <v>3.6185819070904651E-2</v>
      </c>
    </row>
    <row r="2001" spans="1:7" x14ac:dyDescent="0.35">
      <c r="A2001" t="s">
        <v>32</v>
      </c>
      <c r="B2001" t="s">
        <v>15</v>
      </c>
      <c r="C2001" t="s">
        <v>36</v>
      </c>
      <c r="D2001" t="s">
        <v>11</v>
      </c>
      <c r="E2001">
        <v>557</v>
      </c>
      <c r="F2001">
        <v>47600</v>
      </c>
      <c r="G2001">
        <f t="shared" si="32"/>
        <v>0.1404201680672269</v>
      </c>
    </row>
    <row r="2002" spans="1:7" x14ac:dyDescent="0.35">
      <c r="A2002" t="s">
        <v>32</v>
      </c>
      <c r="B2002" t="s">
        <v>16</v>
      </c>
      <c r="C2002" t="s">
        <v>34</v>
      </c>
      <c r="D2002" t="s">
        <v>7</v>
      </c>
      <c r="E2002">
        <v>16</v>
      </c>
      <c r="F2002">
        <v>1013599.9999999999</v>
      </c>
      <c r="G2002">
        <f t="shared" si="32"/>
        <v>1.8942383583267565E-4</v>
      </c>
    </row>
    <row r="2003" spans="1:7" x14ac:dyDescent="0.35">
      <c r="A2003" t="s">
        <v>32</v>
      </c>
      <c r="B2003" t="s">
        <v>16</v>
      </c>
      <c r="C2003" t="s">
        <v>34</v>
      </c>
      <c r="D2003" t="s">
        <v>8</v>
      </c>
      <c r="E2003">
        <v>456</v>
      </c>
      <c r="F2003">
        <v>3290100</v>
      </c>
      <c r="G2003">
        <f t="shared" si="32"/>
        <v>1.6631713321783531E-3</v>
      </c>
    </row>
    <row r="2004" spans="1:7" x14ac:dyDescent="0.35">
      <c r="A2004" t="s">
        <v>32</v>
      </c>
      <c r="B2004" t="s">
        <v>16</v>
      </c>
      <c r="C2004" t="s">
        <v>34</v>
      </c>
      <c r="D2004" t="s">
        <v>9</v>
      </c>
      <c r="E2004">
        <v>432</v>
      </c>
      <c r="F2004">
        <v>421200</v>
      </c>
      <c r="G2004">
        <f t="shared" si="32"/>
        <v>1.2307692307692308E-2</v>
      </c>
    </row>
    <row r="2005" spans="1:7" x14ac:dyDescent="0.35">
      <c r="A2005" t="s">
        <v>32</v>
      </c>
      <c r="B2005" t="s">
        <v>16</v>
      </c>
      <c r="C2005" t="s">
        <v>34</v>
      </c>
      <c r="D2005" t="s">
        <v>10</v>
      </c>
      <c r="E2005">
        <v>630</v>
      </c>
      <c r="F2005">
        <v>229300</v>
      </c>
      <c r="G2005">
        <f t="shared" si="32"/>
        <v>3.2969908416921066E-2</v>
      </c>
    </row>
    <row r="2006" spans="1:7" x14ac:dyDescent="0.35">
      <c r="A2006" t="s">
        <v>32</v>
      </c>
      <c r="B2006" t="s">
        <v>16</v>
      </c>
      <c r="C2006" t="s">
        <v>34</v>
      </c>
      <c r="D2006" t="s">
        <v>11</v>
      </c>
      <c r="E2006">
        <v>749</v>
      </c>
      <c r="F2006">
        <v>75600</v>
      </c>
      <c r="G2006">
        <f t="shared" si="32"/>
        <v>0.11888888888888891</v>
      </c>
    </row>
    <row r="2007" spans="1:7" x14ac:dyDescent="0.35">
      <c r="A2007" t="s">
        <v>32</v>
      </c>
      <c r="B2007" t="s">
        <v>16</v>
      </c>
      <c r="C2007" t="s">
        <v>34</v>
      </c>
      <c r="D2007" t="s">
        <v>39</v>
      </c>
      <c r="E2007">
        <f>SUM(E2002:E2006)</f>
        <v>2283</v>
      </c>
      <c r="F2007">
        <f>SUM(F2002:F2006)</f>
        <v>5029800</v>
      </c>
      <c r="G2007">
        <f t="shared" si="32"/>
        <v>5.4467374448288197E-3</v>
      </c>
    </row>
    <row r="2008" spans="1:7" x14ac:dyDescent="0.35">
      <c r="A2008" t="s">
        <v>32</v>
      </c>
      <c r="B2008" t="s">
        <v>16</v>
      </c>
      <c r="C2008" t="s">
        <v>35</v>
      </c>
      <c r="D2008" t="s">
        <v>7</v>
      </c>
      <c r="E2008">
        <v>8</v>
      </c>
      <c r="F2008">
        <v>520000</v>
      </c>
      <c r="G2008">
        <f t="shared" si="32"/>
        <v>1.8461538461538461E-4</v>
      </c>
    </row>
    <row r="2009" spans="1:7" x14ac:dyDescent="0.35">
      <c r="A2009" t="s">
        <v>32</v>
      </c>
      <c r="B2009" t="s">
        <v>16</v>
      </c>
      <c r="C2009" t="s">
        <v>35</v>
      </c>
      <c r="D2009" t="s">
        <v>8</v>
      </c>
      <c r="E2009">
        <v>276</v>
      </c>
      <c r="F2009">
        <v>1629899.9999999998</v>
      </c>
      <c r="G2009">
        <f t="shared" si="32"/>
        <v>2.0320265046935397E-3</v>
      </c>
    </row>
    <row r="2010" spans="1:7" x14ac:dyDescent="0.35">
      <c r="A2010" t="s">
        <v>32</v>
      </c>
      <c r="B2010" t="s">
        <v>16</v>
      </c>
      <c r="C2010" t="s">
        <v>35</v>
      </c>
      <c r="D2010" t="s">
        <v>9</v>
      </c>
      <c r="E2010">
        <v>253</v>
      </c>
      <c r="F2010">
        <v>207300</v>
      </c>
      <c r="G2010">
        <f t="shared" si="32"/>
        <v>1.4645441389290883E-2</v>
      </c>
    </row>
    <row r="2011" spans="1:7" x14ac:dyDescent="0.35">
      <c r="A2011" t="s">
        <v>32</v>
      </c>
      <c r="B2011" t="s">
        <v>16</v>
      </c>
      <c r="C2011" t="s">
        <v>35</v>
      </c>
      <c r="D2011" t="s">
        <v>10</v>
      </c>
      <c r="E2011">
        <v>350</v>
      </c>
      <c r="F2011">
        <v>106600.00000000001</v>
      </c>
      <c r="G2011">
        <f t="shared" si="32"/>
        <v>3.9399624765478418E-2</v>
      </c>
    </row>
    <row r="2012" spans="1:7" x14ac:dyDescent="0.35">
      <c r="A2012" t="s">
        <v>32</v>
      </c>
      <c r="B2012" t="s">
        <v>16</v>
      </c>
      <c r="C2012" t="s">
        <v>35</v>
      </c>
      <c r="D2012" t="s">
        <v>11</v>
      </c>
      <c r="E2012">
        <v>287</v>
      </c>
      <c r="F2012">
        <v>28000</v>
      </c>
      <c r="G2012">
        <f t="shared" si="32"/>
        <v>0.123</v>
      </c>
    </row>
    <row r="2013" spans="1:7" x14ac:dyDescent="0.35">
      <c r="A2013" t="s">
        <v>32</v>
      </c>
      <c r="B2013" t="s">
        <v>16</v>
      </c>
      <c r="C2013" t="s">
        <v>36</v>
      </c>
      <c r="D2013" t="s">
        <v>7</v>
      </c>
      <c r="E2013">
        <v>8</v>
      </c>
      <c r="F2013">
        <v>493800</v>
      </c>
      <c r="G2013">
        <f t="shared" si="32"/>
        <v>1.9441069258809235E-4</v>
      </c>
    </row>
    <row r="2014" spans="1:7" x14ac:dyDescent="0.35">
      <c r="A2014" t="s">
        <v>32</v>
      </c>
      <c r="B2014" t="s">
        <v>16</v>
      </c>
      <c r="C2014" t="s">
        <v>36</v>
      </c>
      <c r="D2014" t="s">
        <v>8</v>
      </c>
      <c r="E2014">
        <v>180</v>
      </c>
      <c r="F2014">
        <v>1660200</v>
      </c>
      <c r="G2014">
        <f t="shared" si="32"/>
        <v>1.3010480664980124E-3</v>
      </c>
    </row>
    <row r="2015" spans="1:7" x14ac:dyDescent="0.35">
      <c r="A2015" t="s">
        <v>32</v>
      </c>
      <c r="B2015" t="s">
        <v>16</v>
      </c>
      <c r="C2015" t="s">
        <v>36</v>
      </c>
      <c r="D2015" t="s">
        <v>9</v>
      </c>
      <c r="E2015">
        <v>179</v>
      </c>
      <c r="F2015">
        <v>214000</v>
      </c>
      <c r="G2015">
        <f t="shared" si="32"/>
        <v>1.0037383177570094E-2</v>
      </c>
    </row>
    <row r="2016" spans="1:7" x14ac:dyDescent="0.35">
      <c r="A2016" t="s">
        <v>32</v>
      </c>
      <c r="B2016" t="s">
        <v>16</v>
      </c>
      <c r="C2016" t="s">
        <v>36</v>
      </c>
      <c r="D2016" t="s">
        <v>10</v>
      </c>
      <c r="E2016">
        <v>280</v>
      </c>
      <c r="F2016">
        <v>122699.99999999999</v>
      </c>
      <c r="G2016">
        <f t="shared" si="32"/>
        <v>2.7383863080684599E-2</v>
      </c>
    </row>
    <row r="2017" spans="1:7" x14ac:dyDescent="0.35">
      <c r="A2017" t="s">
        <v>32</v>
      </c>
      <c r="B2017" t="s">
        <v>16</v>
      </c>
      <c r="C2017" t="s">
        <v>36</v>
      </c>
      <c r="D2017" t="s">
        <v>11</v>
      </c>
      <c r="E2017">
        <v>462</v>
      </c>
      <c r="F2017">
        <v>47600</v>
      </c>
      <c r="G2017">
        <f t="shared" si="32"/>
        <v>0.11647058823529413</v>
      </c>
    </row>
    <row r="2018" spans="1:7" x14ac:dyDescent="0.35">
      <c r="A2018" t="s">
        <v>32</v>
      </c>
      <c r="B2018" t="s">
        <v>17</v>
      </c>
      <c r="C2018" t="s">
        <v>34</v>
      </c>
      <c r="D2018" t="s">
        <v>7</v>
      </c>
      <c r="E2018">
        <v>26</v>
      </c>
      <c r="F2018">
        <v>1013599.9999999999</v>
      </c>
      <c r="G2018">
        <f t="shared" si="32"/>
        <v>3.0781373322809791E-4</v>
      </c>
    </row>
    <row r="2019" spans="1:7" x14ac:dyDescent="0.35">
      <c r="A2019" t="s">
        <v>32</v>
      </c>
      <c r="B2019" t="s">
        <v>17</v>
      </c>
      <c r="C2019" t="s">
        <v>34</v>
      </c>
      <c r="D2019" t="s">
        <v>8</v>
      </c>
      <c r="E2019">
        <v>456</v>
      </c>
      <c r="F2019">
        <v>3290100</v>
      </c>
      <c r="G2019">
        <f t="shared" si="32"/>
        <v>1.6631713321783531E-3</v>
      </c>
    </row>
    <row r="2020" spans="1:7" x14ac:dyDescent="0.35">
      <c r="A2020" t="s">
        <v>32</v>
      </c>
      <c r="B2020" t="s">
        <v>17</v>
      </c>
      <c r="C2020" t="s">
        <v>34</v>
      </c>
      <c r="D2020" t="s">
        <v>9</v>
      </c>
      <c r="E2020">
        <v>424</v>
      </c>
      <c r="F2020">
        <v>421200</v>
      </c>
      <c r="G2020">
        <f t="shared" si="32"/>
        <v>1.2079772079772079E-2</v>
      </c>
    </row>
    <row r="2021" spans="1:7" x14ac:dyDescent="0.35">
      <c r="A2021" t="s">
        <v>32</v>
      </c>
      <c r="B2021" t="s">
        <v>17</v>
      </c>
      <c r="C2021" t="s">
        <v>34</v>
      </c>
      <c r="D2021" t="s">
        <v>10</v>
      </c>
      <c r="E2021">
        <v>686</v>
      </c>
      <c r="F2021">
        <v>229300</v>
      </c>
      <c r="G2021">
        <f t="shared" si="32"/>
        <v>3.5900566942869604E-2</v>
      </c>
    </row>
    <row r="2022" spans="1:7" x14ac:dyDescent="0.35">
      <c r="A2022" t="s">
        <v>32</v>
      </c>
      <c r="B2022" t="s">
        <v>17</v>
      </c>
      <c r="C2022" t="s">
        <v>34</v>
      </c>
      <c r="D2022" t="s">
        <v>11</v>
      </c>
      <c r="E2022">
        <v>730</v>
      </c>
      <c r="F2022">
        <v>75600</v>
      </c>
      <c r="G2022">
        <f t="shared" si="32"/>
        <v>0.11587301587301588</v>
      </c>
    </row>
    <row r="2023" spans="1:7" x14ac:dyDescent="0.35">
      <c r="A2023" t="s">
        <v>32</v>
      </c>
      <c r="B2023" t="s">
        <v>17</v>
      </c>
      <c r="C2023" t="s">
        <v>34</v>
      </c>
      <c r="D2023" t="s">
        <v>39</v>
      </c>
      <c r="E2023">
        <f>SUM(E2018:E2022)</f>
        <v>2322</v>
      </c>
      <c r="F2023">
        <f>SUM(F2018:F2022)</f>
        <v>5029800</v>
      </c>
      <c r="G2023">
        <f t="shared" si="32"/>
        <v>5.5397828939520461E-3</v>
      </c>
    </row>
    <row r="2024" spans="1:7" x14ac:dyDescent="0.35">
      <c r="A2024" t="s">
        <v>32</v>
      </c>
      <c r="B2024" t="s">
        <v>17</v>
      </c>
      <c r="C2024" t="s">
        <v>35</v>
      </c>
      <c r="D2024" t="s">
        <v>7</v>
      </c>
      <c r="E2024">
        <v>11</v>
      </c>
      <c r="F2024">
        <v>520000</v>
      </c>
      <c r="G2024">
        <f t="shared" si="32"/>
        <v>2.5384615384615387E-4</v>
      </c>
    </row>
    <row r="2025" spans="1:7" x14ac:dyDescent="0.35">
      <c r="A2025" t="s">
        <v>32</v>
      </c>
      <c r="B2025" t="s">
        <v>17</v>
      </c>
      <c r="C2025" t="s">
        <v>35</v>
      </c>
      <c r="D2025" t="s">
        <v>8</v>
      </c>
      <c r="E2025">
        <v>282</v>
      </c>
      <c r="F2025">
        <v>1629899.9999999998</v>
      </c>
      <c r="G2025">
        <f t="shared" si="32"/>
        <v>2.0762009939260082E-3</v>
      </c>
    </row>
    <row r="2026" spans="1:7" x14ac:dyDescent="0.35">
      <c r="A2026" t="s">
        <v>32</v>
      </c>
      <c r="B2026" t="s">
        <v>17</v>
      </c>
      <c r="C2026" t="s">
        <v>35</v>
      </c>
      <c r="D2026" t="s">
        <v>9</v>
      </c>
      <c r="E2026">
        <v>252</v>
      </c>
      <c r="F2026">
        <v>207300</v>
      </c>
      <c r="G2026">
        <f t="shared" si="32"/>
        <v>1.4587554269175108E-2</v>
      </c>
    </row>
    <row r="2027" spans="1:7" x14ac:dyDescent="0.35">
      <c r="A2027" t="s">
        <v>32</v>
      </c>
      <c r="B2027" t="s">
        <v>17</v>
      </c>
      <c r="C2027" t="s">
        <v>35</v>
      </c>
      <c r="D2027" t="s">
        <v>10</v>
      </c>
      <c r="E2027">
        <v>361</v>
      </c>
      <c r="F2027">
        <v>106600.00000000001</v>
      </c>
      <c r="G2027">
        <f t="shared" si="32"/>
        <v>4.0637898686679171E-2</v>
      </c>
    </row>
    <row r="2028" spans="1:7" x14ac:dyDescent="0.35">
      <c r="A2028" t="s">
        <v>32</v>
      </c>
      <c r="B2028" t="s">
        <v>17</v>
      </c>
      <c r="C2028" t="s">
        <v>35</v>
      </c>
      <c r="D2028" t="s">
        <v>11</v>
      </c>
      <c r="E2028">
        <v>301</v>
      </c>
      <c r="F2028">
        <v>28000</v>
      </c>
      <c r="G2028">
        <f t="shared" si="32"/>
        <v>0.129</v>
      </c>
    </row>
    <row r="2029" spans="1:7" x14ac:dyDescent="0.35">
      <c r="A2029" t="s">
        <v>32</v>
      </c>
      <c r="B2029" t="s">
        <v>17</v>
      </c>
      <c r="C2029" t="s">
        <v>36</v>
      </c>
      <c r="D2029" t="s">
        <v>7</v>
      </c>
      <c r="E2029">
        <v>15</v>
      </c>
      <c r="F2029">
        <v>493800</v>
      </c>
      <c r="G2029">
        <f t="shared" si="32"/>
        <v>3.6452004860267317E-4</v>
      </c>
    </row>
    <row r="2030" spans="1:7" x14ac:dyDescent="0.35">
      <c r="A2030" t="s">
        <v>32</v>
      </c>
      <c r="B2030" t="s">
        <v>17</v>
      </c>
      <c r="C2030" t="s">
        <v>36</v>
      </c>
      <c r="D2030" t="s">
        <v>8</v>
      </c>
      <c r="E2030">
        <v>174</v>
      </c>
      <c r="F2030">
        <v>1660200</v>
      </c>
      <c r="G2030">
        <f t="shared" si="32"/>
        <v>1.2576797976147451E-3</v>
      </c>
    </row>
    <row r="2031" spans="1:7" x14ac:dyDescent="0.35">
      <c r="A2031" t="s">
        <v>32</v>
      </c>
      <c r="B2031" t="s">
        <v>17</v>
      </c>
      <c r="C2031" t="s">
        <v>36</v>
      </c>
      <c r="D2031" t="s">
        <v>9</v>
      </c>
      <c r="E2031">
        <v>172</v>
      </c>
      <c r="F2031">
        <v>214000</v>
      </c>
      <c r="G2031">
        <f t="shared" si="32"/>
        <v>9.6448598130841126E-3</v>
      </c>
    </row>
    <row r="2032" spans="1:7" x14ac:dyDescent="0.35">
      <c r="A2032" t="s">
        <v>32</v>
      </c>
      <c r="B2032" t="s">
        <v>17</v>
      </c>
      <c r="C2032" t="s">
        <v>36</v>
      </c>
      <c r="D2032" t="s">
        <v>10</v>
      </c>
      <c r="E2032">
        <v>325</v>
      </c>
      <c r="F2032">
        <v>122699.99999999999</v>
      </c>
      <c r="G2032">
        <f t="shared" si="32"/>
        <v>3.1784841075794629E-2</v>
      </c>
    </row>
    <row r="2033" spans="1:7" x14ac:dyDescent="0.35">
      <c r="A2033" t="s">
        <v>32</v>
      </c>
      <c r="B2033" t="s">
        <v>17</v>
      </c>
      <c r="C2033" t="s">
        <v>36</v>
      </c>
      <c r="D2033" t="s">
        <v>11</v>
      </c>
      <c r="E2033">
        <v>429</v>
      </c>
      <c r="F2033">
        <v>47600</v>
      </c>
      <c r="G2033">
        <f t="shared" si="32"/>
        <v>0.10815126050420168</v>
      </c>
    </row>
    <row r="2034" spans="1:7" x14ac:dyDescent="0.35">
      <c r="A2034" t="s">
        <v>32</v>
      </c>
      <c r="B2034" t="s">
        <v>18</v>
      </c>
      <c r="C2034" t="s">
        <v>34</v>
      </c>
      <c r="D2034" t="s">
        <v>7</v>
      </c>
      <c r="E2034">
        <v>19</v>
      </c>
      <c r="F2034">
        <v>1013599.9999999999</v>
      </c>
      <c r="G2034">
        <f t="shared" si="32"/>
        <v>2.2494080505130234E-4</v>
      </c>
    </row>
    <row r="2035" spans="1:7" x14ac:dyDescent="0.35">
      <c r="A2035" t="s">
        <v>32</v>
      </c>
      <c r="B2035" t="s">
        <v>18</v>
      </c>
      <c r="C2035" t="s">
        <v>34</v>
      </c>
      <c r="D2035" t="s">
        <v>8</v>
      </c>
      <c r="E2035">
        <v>460</v>
      </c>
      <c r="F2035">
        <v>3290100</v>
      </c>
      <c r="G2035">
        <f t="shared" si="32"/>
        <v>1.6777605543904441E-3</v>
      </c>
    </row>
    <row r="2036" spans="1:7" x14ac:dyDescent="0.35">
      <c r="A2036" t="s">
        <v>32</v>
      </c>
      <c r="B2036" t="s">
        <v>18</v>
      </c>
      <c r="C2036" t="s">
        <v>34</v>
      </c>
      <c r="D2036" t="s">
        <v>9</v>
      </c>
      <c r="E2036">
        <v>449</v>
      </c>
      <c r="F2036">
        <v>421200</v>
      </c>
      <c r="G2036">
        <f t="shared" si="32"/>
        <v>1.2792022792022791E-2</v>
      </c>
    </row>
    <row r="2037" spans="1:7" x14ac:dyDescent="0.35">
      <c r="A2037" t="s">
        <v>32</v>
      </c>
      <c r="B2037" t="s">
        <v>18</v>
      </c>
      <c r="C2037" t="s">
        <v>34</v>
      </c>
      <c r="D2037" t="s">
        <v>10</v>
      </c>
      <c r="E2037">
        <v>677</v>
      </c>
      <c r="F2037">
        <v>229300</v>
      </c>
      <c r="G2037">
        <f t="shared" si="32"/>
        <v>3.5429568251199306E-2</v>
      </c>
    </row>
    <row r="2038" spans="1:7" x14ac:dyDescent="0.35">
      <c r="A2038" t="s">
        <v>32</v>
      </c>
      <c r="B2038" t="s">
        <v>18</v>
      </c>
      <c r="C2038" t="s">
        <v>34</v>
      </c>
      <c r="D2038" t="s">
        <v>11</v>
      </c>
      <c r="E2038">
        <v>821</v>
      </c>
      <c r="F2038">
        <v>75600</v>
      </c>
      <c r="G2038">
        <f t="shared" si="32"/>
        <v>0.1303174603174603</v>
      </c>
    </row>
    <row r="2039" spans="1:7" x14ac:dyDescent="0.35">
      <c r="A2039" t="s">
        <v>32</v>
      </c>
      <c r="B2039" t="s">
        <v>18</v>
      </c>
      <c r="C2039" t="s">
        <v>34</v>
      </c>
      <c r="D2039" t="s">
        <v>39</v>
      </c>
      <c r="E2039">
        <f>SUM(E2034:E2038)</f>
        <v>2426</v>
      </c>
      <c r="F2039">
        <f>SUM(F2034:F2038)</f>
        <v>5029800</v>
      </c>
      <c r="G2039">
        <f t="shared" si="32"/>
        <v>5.7879040916139811E-3</v>
      </c>
    </row>
    <row r="2040" spans="1:7" x14ac:dyDescent="0.35">
      <c r="A2040" t="s">
        <v>32</v>
      </c>
      <c r="B2040" t="s">
        <v>18</v>
      </c>
      <c r="C2040" t="s">
        <v>35</v>
      </c>
      <c r="D2040" t="s">
        <v>7</v>
      </c>
      <c r="E2040">
        <v>10</v>
      </c>
      <c r="F2040">
        <v>520000</v>
      </c>
      <c r="G2040">
        <f t="shared" si="32"/>
        <v>2.3076923076923079E-4</v>
      </c>
    </row>
    <row r="2041" spans="1:7" x14ac:dyDescent="0.35">
      <c r="A2041" t="s">
        <v>32</v>
      </c>
      <c r="B2041" t="s">
        <v>18</v>
      </c>
      <c r="C2041" t="s">
        <v>35</v>
      </c>
      <c r="D2041" t="s">
        <v>8</v>
      </c>
      <c r="E2041">
        <v>276</v>
      </c>
      <c r="F2041">
        <v>1629899.9999999998</v>
      </c>
      <c r="G2041">
        <f t="shared" si="32"/>
        <v>2.0320265046935397E-3</v>
      </c>
    </row>
    <row r="2042" spans="1:7" x14ac:dyDescent="0.35">
      <c r="A2042" t="s">
        <v>32</v>
      </c>
      <c r="B2042" t="s">
        <v>18</v>
      </c>
      <c r="C2042" t="s">
        <v>35</v>
      </c>
      <c r="D2042" t="s">
        <v>9</v>
      </c>
      <c r="E2042">
        <v>268</v>
      </c>
      <c r="F2042">
        <v>207300</v>
      </c>
      <c r="G2042">
        <f t="shared" si="32"/>
        <v>1.5513748191027497E-2</v>
      </c>
    </row>
    <row r="2043" spans="1:7" x14ac:dyDescent="0.35">
      <c r="A2043" t="s">
        <v>32</v>
      </c>
      <c r="B2043" t="s">
        <v>18</v>
      </c>
      <c r="C2043" t="s">
        <v>35</v>
      </c>
      <c r="D2043" t="s">
        <v>10</v>
      </c>
      <c r="E2043">
        <v>352</v>
      </c>
      <c r="F2043">
        <v>106600.00000000001</v>
      </c>
      <c r="G2043">
        <f t="shared" si="32"/>
        <v>3.9624765478424008E-2</v>
      </c>
    </row>
    <row r="2044" spans="1:7" x14ac:dyDescent="0.35">
      <c r="A2044" t="s">
        <v>32</v>
      </c>
      <c r="B2044" t="s">
        <v>18</v>
      </c>
      <c r="C2044" t="s">
        <v>35</v>
      </c>
      <c r="D2044" t="s">
        <v>11</v>
      </c>
      <c r="E2044">
        <v>359</v>
      </c>
      <c r="F2044">
        <v>28000</v>
      </c>
      <c r="G2044">
        <f t="shared" si="32"/>
        <v>0.15385714285714286</v>
      </c>
    </row>
    <row r="2045" spans="1:7" x14ac:dyDescent="0.35">
      <c r="A2045" t="s">
        <v>32</v>
      </c>
      <c r="B2045" t="s">
        <v>18</v>
      </c>
      <c r="C2045" t="s">
        <v>36</v>
      </c>
      <c r="D2045" t="s">
        <v>7</v>
      </c>
      <c r="E2045">
        <v>9</v>
      </c>
      <c r="F2045">
        <v>493800</v>
      </c>
      <c r="G2045">
        <f t="shared" si="32"/>
        <v>2.1871202916160388E-4</v>
      </c>
    </row>
    <row r="2046" spans="1:7" x14ac:dyDescent="0.35">
      <c r="A2046" t="s">
        <v>32</v>
      </c>
      <c r="B2046" t="s">
        <v>18</v>
      </c>
      <c r="C2046" t="s">
        <v>36</v>
      </c>
      <c r="D2046" t="s">
        <v>8</v>
      </c>
      <c r="E2046">
        <v>184</v>
      </c>
      <c r="F2046">
        <v>1660200</v>
      </c>
      <c r="G2046">
        <f t="shared" si="32"/>
        <v>1.3299602457535237E-3</v>
      </c>
    </row>
    <row r="2047" spans="1:7" x14ac:dyDescent="0.35">
      <c r="A2047" t="s">
        <v>32</v>
      </c>
      <c r="B2047" t="s">
        <v>18</v>
      </c>
      <c r="C2047" t="s">
        <v>36</v>
      </c>
      <c r="D2047" t="s">
        <v>9</v>
      </c>
      <c r="E2047">
        <v>181</v>
      </c>
      <c r="F2047">
        <v>214000</v>
      </c>
      <c r="G2047">
        <f t="shared" si="32"/>
        <v>1.0149532710280374E-2</v>
      </c>
    </row>
    <row r="2048" spans="1:7" x14ac:dyDescent="0.35">
      <c r="A2048" t="s">
        <v>32</v>
      </c>
      <c r="B2048" t="s">
        <v>18</v>
      </c>
      <c r="C2048" t="s">
        <v>36</v>
      </c>
      <c r="D2048" t="s">
        <v>10</v>
      </c>
      <c r="E2048">
        <v>325</v>
      </c>
      <c r="F2048">
        <v>122699.99999999999</v>
      </c>
      <c r="G2048">
        <f t="shared" si="32"/>
        <v>3.1784841075794629E-2</v>
      </c>
    </row>
    <row r="2049" spans="1:7" x14ac:dyDescent="0.35">
      <c r="A2049" t="s">
        <v>32</v>
      </c>
      <c r="B2049" t="s">
        <v>18</v>
      </c>
      <c r="C2049" t="s">
        <v>36</v>
      </c>
      <c r="D2049" t="s">
        <v>11</v>
      </c>
      <c r="E2049">
        <v>462</v>
      </c>
      <c r="F2049">
        <v>47600</v>
      </c>
      <c r="G2049">
        <f t="shared" si="32"/>
        <v>0.11647058823529413</v>
      </c>
    </row>
    <row r="2050" spans="1:7" x14ac:dyDescent="0.35">
      <c r="A2050" t="s">
        <v>32</v>
      </c>
      <c r="B2050" t="s">
        <v>19</v>
      </c>
      <c r="C2050" t="s">
        <v>34</v>
      </c>
      <c r="D2050" t="s">
        <v>7</v>
      </c>
      <c r="E2050">
        <v>19</v>
      </c>
      <c r="F2050">
        <v>1013599.9999999999</v>
      </c>
      <c r="G2050">
        <f t="shared" si="32"/>
        <v>2.2494080505130234E-4</v>
      </c>
    </row>
    <row r="2051" spans="1:7" x14ac:dyDescent="0.35">
      <c r="A2051" t="s">
        <v>32</v>
      </c>
      <c r="B2051" t="s">
        <v>19</v>
      </c>
      <c r="C2051" t="s">
        <v>34</v>
      </c>
      <c r="D2051" t="s">
        <v>8</v>
      </c>
      <c r="E2051">
        <v>475</v>
      </c>
      <c r="F2051">
        <v>3290100</v>
      </c>
      <c r="G2051">
        <f t="shared" ref="G2051:G2118" si="33">(E2051/F2051)*12</f>
        <v>1.7324701376857845E-3</v>
      </c>
    </row>
    <row r="2052" spans="1:7" x14ac:dyDescent="0.35">
      <c r="A2052" t="s">
        <v>32</v>
      </c>
      <c r="B2052" t="s">
        <v>19</v>
      </c>
      <c r="C2052" t="s">
        <v>34</v>
      </c>
      <c r="D2052" t="s">
        <v>9</v>
      </c>
      <c r="E2052">
        <v>441</v>
      </c>
      <c r="F2052">
        <v>421200</v>
      </c>
      <c r="G2052">
        <f t="shared" si="33"/>
        <v>1.2564102564102564E-2</v>
      </c>
    </row>
    <row r="2053" spans="1:7" x14ac:dyDescent="0.35">
      <c r="A2053" t="s">
        <v>32</v>
      </c>
      <c r="B2053" t="s">
        <v>19</v>
      </c>
      <c r="C2053" t="s">
        <v>34</v>
      </c>
      <c r="D2053" t="s">
        <v>10</v>
      </c>
      <c r="E2053">
        <v>725</v>
      </c>
      <c r="F2053">
        <v>229300</v>
      </c>
      <c r="G2053">
        <f t="shared" si="33"/>
        <v>3.7941561273440907E-2</v>
      </c>
    </row>
    <row r="2054" spans="1:7" x14ac:dyDescent="0.35">
      <c r="A2054" t="s">
        <v>32</v>
      </c>
      <c r="B2054" t="s">
        <v>19</v>
      </c>
      <c r="C2054" t="s">
        <v>34</v>
      </c>
      <c r="D2054" t="s">
        <v>11</v>
      </c>
      <c r="E2054">
        <v>814</v>
      </c>
      <c r="F2054">
        <v>75600</v>
      </c>
      <c r="G2054">
        <f t="shared" si="33"/>
        <v>0.12920634920634921</v>
      </c>
    </row>
    <row r="2055" spans="1:7" x14ac:dyDescent="0.35">
      <c r="A2055" t="s">
        <v>32</v>
      </c>
      <c r="B2055" t="s">
        <v>19</v>
      </c>
      <c r="C2055" t="s">
        <v>34</v>
      </c>
      <c r="D2055" t="s">
        <v>39</v>
      </c>
      <c r="E2055">
        <f>SUM(E2050:E2054)</f>
        <v>2474</v>
      </c>
      <c r="F2055">
        <f>SUM(F2050:F2054)</f>
        <v>5029800</v>
      </c>
      <c r="G2055">
        <f t="shared" si="33"/>
        <v>5.9024215674579501E-3</v>
      </c>
    </row>
    <row r="2056" spans="1:7" x14ac:dyDescent="0.35">
      <c r="A2056" t="s">
        <v>32</v>
      </c>
      <c r="B2056" t="s">
        <v>19</v>
      </c>
      <c r="C2056" t="s">
        <v>35</v>
      </c>
      <c r="D2056" t="s">
        <v>7</v>
      </c>
      <c r="E2056">
        <v>10</v>
      </c>
      <c r="F2056">
        <v>520000</v>
      </c>
      <c r="G2056">
        <f t="shared" si="33"/>
        <v>2.3076923076923079E-4</v>
      </c>
    </row>
    <row r="2057" spans="1:7" x14ac:dyDescent="0.35">
      <c r="A2057" t="s">
        <v>32</v>
      </c>
      <c r="B2057" t="s">
        <v>19</v>
      </c>
      <c r="C2057" t="s">
        <v>35</v>
      </c>
      <c r="D2057" t="s">
        <v>8</v>
      </c>
      <c r="E2057">
        <v>284</v>
      </c>
      <c r="F2057">
        <v>1629899.9999999998</v>
      </c>
      <c r="G2057">
        <f t="shared" si="33"/>
        <v>2.0909258236701642E-3</v>
      </c>
    </row>
    <row r="2058" spans="1:7" x14ac:dyDescent="0.35">
      <c r="A2058" t="s">
        <v>32</v>
      </c>
      <c r="B2058" t="s">
        <v>19</v>
      </c>
      <c r="C2058" t="s">
        <v>35</v>
      </c>
      <c r="D2058" t="s">
        <v>9</v>
      </c>
      <c r="E2058">
        <v>264</v>
      </c>
      <c r="F2058">
        <v>207300</v>
      </c>
      <c r="G2058">
        <f t="shared" si="33"/>
        <v>1.5282199710564399E-2</v>
      </c>
    </row>
    <row r="2059" spans="1:7" x14ac:dyDescent="0.35">
      <c r="A2059" t="s">
        <v>32</v>
      </c>
      <c r="B2059" t="s">
        <v>19</v>
      </c>
      <c r="C2059" t="s">
        <v>35</v>
      </c>
      <c r="D2059" t="s">
        <v>10</v>
      </c>
      <c r="E2059">
        <v>401</v>
      </c>
      <c r="F2059">
        <v>106600.00000000001</v>
      </c>
      <c r="G2059">
        <f t="shared" si="33"/>
        <v>4.5140712945590994E-2</v>
      </c>
    </row>
    <row r="2060" spans="1:7" x14ac:dyDescent="0.35">
      <c r="A2060" t="s">
        <v>32</v>
      </c>
      <c r="B2060" t="s">
        <v>19</v>
      </c>
      <c r="C2060" t="s">
        <v>35</v>
      </c>
      <c r="D2060" t="s">
        <v>11</v>
      </c>
      <c r="E2060">
        <v>314</v>
      </c>
      <c r="F2060">
        <v>28000</v>
      </c>
      <c r="G2060">
        <f t="shared" si="33"/>
        <v>0.13457142857142856</v>
      </c>
    </row>
    <row r="2061" spans="1:7" x14ac:dyDescent="0.35">
      <c r="A2061" t="s">
        <v>32</v>
      </c>
      <c r="B2061" t="s">
        <v>19</v>
      </c>
      <c r="C2061" t="s">
        <v>36</v>
      </c>
      <c r="D2061" t="s">
        <v>7</v>
      </c>
      <c r="E2061">
        <v>9</v>
      </c>
      <c r="F2061">
        <v>493800</v>
      </c>
      <c r="G2061">
        <f t="shared" si="33"/>
        <v>2.1871202916160388E-4</v>
      </c>
    </row>
    <row r="2062" spans="1:7" x14ac:dyDescent="0.35">
      <c r="A2062" t="s">
        <v>32</v>
      </c>
      <c r="B2062" t="s">
        <v>19</v>
      </c>
      <c r="C2062" t="s">
        <v>36</v>
      </c>
      <c r="D2062" t="s">
        <v>8</v>
      </c>
      <c r="E2062">
        <v>191</v>
      </c>
      <c r="F2062">
        <v>1660200</v>
      </c>
      <c r="G2062">
        <f t="shared" si="33"/>
        <v>1.3805565594506685E-3</v>
      </c>
    </row>
    <row r="2063" spans="1:7" x14ac:dyDescent="0.35">
      <c r="A2063" t="s">
        <v>32</v>
      </c>
      <c r="B2063" t="s">
        <v>19</v>
      </c>
      <c r="C2063" t="s">
        <v>36</v>
      </c>
      <c r="D2063" t="s">
        <v>9</v>
      </c>
      <c r="E2063">
        <v>177</v>
      </c>
      <c r="F2063">
        <v>214000</v>
      </c>
      <c r="G2063">
        <f t="shared" si="33"/>
        <v>9.9252336448598134E-3</v>
      </c>
    </row>
    <row r="2064" spans="1:7" x14ac:dyDescent="0.35">
      <c r="A2064" t="s">
        <v>32</v>
      </c>
      <c r="B2064" t="s">
        <v>19</v>
      </c>
      <c r="C2064" t="s">
        <v>36</v>
      </c>
      <c r="D2064" t="s">
        <v>10</v>
      </c>
      <c r="E2064">
        <v>324</v>
      </c>
      <c r="F2064">
        <v>122699.99999999999</v>
      </c>
      <c r="G2064">
        <f t="shared" si="33"/>
        <v>3.1687041564792184E-2</v>
      </c>
    </row>
    <row r="2065" spans="1:7" x14ac:dyDescent="0.35">
      <c r="A2065" t="s">
        <v>32</v>
      </c>
      <c r="B2065" t="s">
        <v>19</v>
      </c>
      <c r="C2065" t="s">
        <v>36</v>
      </c>
      <c r="D2065" t="s">
        <v>11</v>
      </c>
      <c r="E2065">
        <v>500</v>
      </c>
      <c r="F2065">
        <v>47600</v>
      </c>
      <c r="G2065">
        <f t="shared" si="33"/>
        <v>0.12605042016806722</v>
      </c>
    </row>
    <row r="2066" spans="1:7" x14ac:dyDescent="0.35">
      <c r="A2066" t="s">
        <v>32</v>
      </c>
      <c r="B2066" t="s">
        <v>20</v>
      </c>
      <c r="C2066" t="s">
        <v>34</v>
      </c>
      <c r="D2066" t="s">
        <v>7</v>
      </c>
      <c r="E2066">
        <v>32</v>
      </c>
      <c r="F2066">
        <v>1013599.9999999999</v>
      </c>
      <c r="G2066">
        <f t="shared" si="33"/>
        <v>3.7884767166535129E-4</v>
      </c>
    </row>
    <row r="2067" spans="1:7" x14ac:dyDescent="0.35">
      <c r="A2067" t="s">
        <v>32</v>
      </c>
      <c r="B2067" t="s">
        <v>20</v>
      </c>
      <c r="C2067" t="s">
        <v>34</v>
      </c>
      <c r="D2067" t="s">
        <v>8</v>
      </c>
      <c r="E2067">
        <v>512</v>
      </c>
      <c r="F2067">
        <v>3290100</v>
      </c>
      <c r="G2067">
        <f t="shared" si="33"/>
        <v>1.8674204431476246E-3</v>
      </c>
    </row>
    <row r="2068" spans="1:7" x14ac:dyDescent="0.35">
      <c r="A2068" t="s">
        <v>32</v>
      </c>
      <c r="B2068" t="s">
        <v>20</v>
      </c>
      <c r="C2068" t="s">
        <v>34</v>
      </c>
      <c r="D2068" t="s">
        <v>9</v>
      </c>
      <c r="E2068">
        <v>534</v>
      </c>
      <c r="F2068">
        <v>421200</v>
      </c>
      <c r="G2068">
        <f t="shared" si="33"/>
        <v>1.5213675213675214E-2</v>
      </c>
    </row>
    <row r="2069" spans="1:7" x14ac:dyDescent="0.35">
      <c r="A2069" t="s">
        <v>32</v>
      </c>
      <c r="B2069" t="s">
        <v>20</v>
      </c>
      <c r="C2069" t="s">
        <v>34</v>
      </c>
      <c r="D2069" t="s">
        <v>10</v>
      </c>
      <c r="E2069">
        <v>823</v>
      </c>
      <c r="F2069">
        <v>229300</v>
      </c>
      <c r="G2069">
        <f t="shared" si="33"/>
        <v>4.3070213693850848E-2</v>
      </c>
    </row>
    <row r="2070" spans="1:7" x14ac:dyDescent="0.35">
      <c r="A2070" t="s">
        <v>32</v>
      </c>
      <c r="B2070" t="s">
        <v>20</v>
      </c>
      <c r="C2070" t="s">
        <v>34</v>
      </c>
      <c r="D2070" t="s">
        <v>11</v>
      </c>
      <c r="E2070">
        <v>928</v>
      </c>
      <c r="F2070">
        <v>75600</v>
      </c>
      <c r="G2070">
        <f t="shared" si="33"/>
        <v>0.14730158730158732</v>
      </c>
    </row>
    <row r="2071" spans="1:7" x14ac:dyDescent="0.35">
      <c r="A2071" t="s">
        <v>32</v>
      </c>
      <c r="B2071" t="s">
        <v>20</v>
      </c>
      <c r="C2071" t="s">
        <v>34</v>
      </c>
      <c r="D2071" t="s">
        <v>39</v>
      </c>
      <c r="E2071">
        <f>SUM(E2066:E2070)</f>
        <v>2829</v>
      </c>
      <c r="F2071">
        <f>SUM(F2066:F2070)</f>
        <v>5029800</v>
      </c>
      <c r="G2071">
        <f t="shared" si="33"/>
        <v>6.7493737325539788E-3</v>
      </c>
    </row>
    <row r="2072" spans="1:7" x14ac:dyDescent="0.35">
      <c r="A2072" t="s">
        <v>32</v>
      </c>
      <c r="B2072" t="s">
        <v>20</v>
      </c>
      <c r="C2072" t="s">
        <v>35</v>
      </c>
      <c r="D2072" t="s">
        <v>7</v>
      </c>
      <c r="E2072">
        <v>20</v>
      </c>
      <c r="F2072">
        <v>520000</v>
      </c>
      <c r="G2072">
        <f t="shared" si="33"/>
        <v>4.6153846153846158E-4</v>
      </c>
    </row>
    <row r="2073" spans="1:7" x14ac:dyDescent="0.35">
      <c r="A2073" t="s">
        <v>32</v>
      </c>
      <c r="B2073" t="s">
        <v>20</v>
      </c>
      <c r="C2073" t="s">
        <v>35</v>
      </c>
      <c r="D2073" t="s">
        <v>8</v>
      </c>
      <c r="E2073">
        <v>305</v>
      </c>
      <c r="F2073">
        <v>1629899.9999999998</v>
      </c>
      <c r="G2073">
        <f t="shared" si="33"/>
        <v>2.2455365359838027E-3</v>
      </c>
    </row>
    <row r="2074" spans="1:7" x14ac:dyDescent="0.35">
      <c r="A2074" t="s">
        <v>32</v>
      </c>
      <c r="B2074" t="s">
        <v>20</v>
      </c>
      <c r="C2074" t="s">
        <v>35</v>
      </c>
      <c r="D2074" t="s">
        <v>9</v>
      </c>
      <c r="E2074">
        <v>315</v>
      </c>
      <c r="F2074">
        <v>207300</v>
      </c>
      <c r="G2074">
        <f t="shared" si="33"/>
        <v>1.8234442836468884E-2</v>
      </c>
    </row>
    <row r="2075" spans="1:7" x14ac:dyDescent="0.35">
      <c r="A2075" t="s">
        <v>32</v>
      </c>
      <c r="B2075" t="s">
        <v>20</v>
      </c>
      <c r="C2075" t="s">
        <v>35</v>
      </c>
      <c r="D2075" t="s">
        <v>10</v>
      </c>
      <c r="E2075">
        <v>479</v>
      </c>
      <c r="F2075">
        <v>106600.00000000001</v>
      </c>
      <c r="G2075">
        <f t="shared" si="33"/>
        <v>5.3921200750469037E-2</v>
      </c>
    </row>
    <row r="2076" spans="1:7" x14ac:dyDescent="0.35">
      <c r="A2076" t="s">
        <v>32</v>
      </c>
      <c r="B2076" t="s">
        <v>20</v>
      </c>
      <c r="C2076" t="s">
        <v>35</v>
      </c>
      <c r="D2076" t="s">
        <v>11</v>
      </c>
      <c r="E2076">
        <v>384</v>
      </c>
      <c r="F2076">
        <v>28000</v>
      </c>
      <c r="G2076">
        <f t="shared" si="33"/>
        <v>0.16457142857142856</v>
      </c>
    </row>
    <row r="2077" spans="1:7" x14ac:dyDescent="0.35">
      <c r="A2077" t="s">
        <v>32</v>
      </c>
      <c r="B2077" t="s">
        <v>20</v>
      </c>
      <c r="C2077" t="s">
        <v>36</v>
      </c>
      <c r="D2077" t="s">
        <v>7</v>
      </c>
      <c r="E2077">
        <v>12</v>
      </c>
      <c r="F2077">
        <v>493800</v>
      </c>
      <c r="G2077">
        <f t="shared" si="33"/>
        <v>2.9161603888213852E-4</v>
      </c>
    </row>
    <row r="2078" spans="1:7" x14ac:dyDescent="0.35">
      <c r="A2078" t="s">
        <v>32</v>
      </c>
      <c r="B2078" t="s">
        <v>20</v>
      </c>
      <c r="C2078" t="s">
        <v>36</v>
      </c>
      <c r="D2078" t="s">
        <v>8</v>
      </c>
      <c r="E2078">
        <v>207</v>
      </c>
      <c r="F2078">
        <v>1660200</v>
      </c>
      <c r="G2078">
        <f t="shared" si="33"/>
        <v>1.4962052764727141E-3</v>
      </c>
    </row>
    <row r="2079" spans="1:7" x14ac:dyDescent="0.35">
      <c r="A2079" t="s">
        <v>32</v>
      </c>
      <c r="B2079" t="s">
        <v>20</v>
      </c>
      <c r="C2079" t="s">
        <v>36</v>
      </c>
      <c r="D2079" t="s">
        <v>9</v>
      </c>
      <c r="E2079">
        <v>219</v>
      </c>
      <c r="F2079">
        <v>214000</v>
      </c>
      <c r="G2079">
        <f t="shared" si="33"/>
        <v>1.2280373831775701E-2</v>
      </c>
    </row>
    <row r="2080" spans="1:7" x14ac:dyDescent="0.35">
      <c r="A2080" t="s">
        <v>32</v>
      </c>
      <c r="B2080" t="s">
        <v>20</v>
      </c>
      <c r="C2080" t="s">
        <v>36</v>
      </c>
      <c r="D2080" t="s">
        <v>10</v>
      </c>
      <c r="E2080">
        <v>344</v>
      </c>
      <c r="F2080">
        <v>122699.99999999999</v>
      </c>
      <c r="G2080">
        <f t="shared" si="33"/>
        <v>3.3643031784841085E-2</v>
      </c>
    </row>
    <row r="2081" spans="1:7" x14ac:dyDescent="0.35">
      <c r="A2081" t="s">
        <v>32</v>
      </c>
      <c r="B2081" t="s">
        <v>20</v>
      </c>
      <c r="C2081" t="s">
        <v>36</v>
      </c>
      <c r="D2081" t="s">
        <v>11</v>
      </c>
      <c r="E2081">
        <v>544</v>
      </c>
      <c r="F2081">
        <v>47600</v>
      </c>
      <c r="G2081">
        <f t="shared" si="33"/>
        <v>0.13714285714285715</v>
      </c>
    </row>
    <row r="2082" spans="1:7" x14ac:dyDescent="0.35">
      <c r="A2082" t="s">
        <v>32</v>
      </c>
      <c r="B2082" t="s">
        <v>21</v>
      </c>
      <c r="C2082" t="s">
        <v>34</v>
      </c>
      <c r="D2082" t="s">
        <v>7</v>
      </c>
      <c r="E2082">
        <v>10</v>
      </c>
      <c r="F2082">
        <v>1013599.9999999999</v>
      </c>
      <c r="G2082">
        <f t="shared" si="33"/>
        <v>1.1838989739542226E-4</v>
      </c>
    </row>
    <row r="2083" spans="1:7" x14ac:dyDescent="0.35">
      <c r="A2083" t="s">
        <v>32</v>
      </c>
      <c r="B2083" t="s">
        <v>21</v>
      </c>
      <c r="C2083" t="s">
        <v>34</v>
      </c>
      <c r="D2083" t="s">
        <v>8</v>
      </c>
      <c r="E2083">
        <v>456</v>
      </c>
      <c r="F2083">
        <v>3290100</v>
      </c>
      <c r="G2083">
        <f t="shared" si="33"/>
        <v>1.6631713321783531E-3</v>
      </c>
    </row>
    <row r="2084" spans="1:7" x14ac:dyDescent="0.35">
      <c r="A2084" t="s">
        <v>32</v>
      </c>
      <c r="B2084" t="s">
        <v>21</v>
      </c>
      <c r="C2084" t="s">
        <v>34</v>
      </c>
      <c r="D2084" t="s">
        <v>9</v>
      </c>
      <c r="E2084">
        <v>469</v>
      </c>
      <c r="F2084">
        <v>421200</v>
      </c>
      <c r="G2084">
        <f t="shared" si="33"/>
        <v>1.3361823361823361E-2</v>
      </c>
    </row>
    <row r="2085" spans="1:7" x14ac:dyDescent="0.35">
      <c r="A2085" t="s">
        <v>32</v>
      </c>
      <c r="B2085" t="s">
        <v>21</v>
      </c>
      <c r="C2085" t="s">
        <v>34</v>
      </c>
      <c r="D2085" t="s">
        <v>10</v>
      </c>
      <c r="E2085">
        <v>755</v>
      </c>
      <c r="F2085">
        <v>229300</v>
      </c>
      <c r="G2085">
        <f t="shared" si="33"/>
        <v>3.9511556912341914E-2</v>
      </c>
    </row>
    <row r="2086" spans="1:7" x14ac:dyDescent="0.35">
      <c r="A2086" t="s">
        <v>32</v>
      </c>
      <c r="B2086" t="s">
        <v>21</v>
      </c>
      <c r="C2086" t="s">
        <v>34</v>
      </c>
      <c r="D2086" t="s">
        <v>11</v>
      </c>
      <c r="E2086">
        <v>921</v>
      </c>
      <c r="F2086">
        <v>75600</v>
      </c>
      <c r="G2086">
        <f t="shared" si="33"/>
        <v>0.14619047619047618</v>
      </c>
    </row>
    <row r="2087" spans="1:7" x14ac:dyDescent="0.35">
      <c r="A2087" t="s">
        <v>32</v>
      </c>
      <c r="B2087" t="s">
        <v>21</v>
      </c>
      <c r="C2087" t="s">
        <v>34</v>
      </c>
      <c r="D2087" t="s">
        <v>39</v>
      </c>
      <c r="E2087">
        <f>SUM(E2082:E2086)</f>
        <v>2611</v>
      </c>
      <c r="F2087">
        <f>SUM(F2082:F2086)</f>
        <v>5029800</v>
      </c>
      <c r="G2087">
        <f t="shared" si="33"/>
        <v>6.2292735297626144E-3</v>
      </c>
    </row>
    <row r="2088" spans="1:7" x14ac:dyDescent="0.35">
      <c r="A2088" t="s">
        <v>32</v>
      </c>
      <c r="B2088" t="s">
        <v>21</v>
      </c>
      <c r="C2088" t="s">
        <v>35</v>
      </c>
      <c r="D2088" t="s">
        <v>7</v>
      </c>
      <c r="E2088">
        <v>4</v>
      </c>
      <c r="F2088">
        <v>520000</v>
      </c>
      <c r="G2088">
        <f t="shared" si="33"/>
        <v>9.2307692307692303E-5</v>
      </c>
    </row>
    <row r="2089" spans="1:7" x14ac:dyDescent="0.35">
      <c r="A2089" t="s">
        <v>32</v>
      </c>
      <c r="B2089" t="s">
        <v>21</v>
      </c>
      <c r="C2089" t="s">
        <v>35</v>
      </c>
      <c r="D2089" t="s">
        <v>8</v>
      </c>
      <c r="E2089">
        <v>283</v>
      </c>
      <c r="F2089">
        <v>1629899.9999999998</v>
      </c>
      <c r="G2089">
        <f t="shared" si="33"/>
        <v>2.0835634087980857E-3</v>
      </c>
    </row>
    <row r="2090" spans="1:7" x14ac:dyDescent="0.35">
      <c r="A2090" t="s">
        <v>32</v>
      </c>
      <c r="B2090" t="s">
        <v>21</v>
      </c>
      <c r="C2090" t="s">
        <v>35</v>
      </c>
      <c r="D2090" t="s">
        <v>9</v>
      </c>
      <c r="E2090">
        <v>292</v>
      </c>
      <c r="F2090">
        <v>207300</v>
      </c>
      <c r="G2090">
        <f t="shared" si="33"/>
        <v>1.6903039073806077E-2</v>
      </c>
    </row>
    <row r="2091" spans="1:7" x14ac:dyDescent="0.35">
      <c r="A2091" t="s">
        <v>32</v>
      </c>
      <c r="B2091" t="s">
        <v>21</v>
      </c>
      <c r="C2091" t="s">
        <v>35</v>
      </c>
      <c r="D2091" t="s">
        <v>10</v>
      </c>
      <c r="E2091">
        <v>427</v>
      </c>
      <c r="F2091">
        <v>106600.00000000001</v>
      </c>
      <c r="G2091">
        <f t="shared" si="33"/>
        <v>4.8067542213883666E-2</v>
      </c>
    </row>
    <row r="2092" spans="1:7" x14ac:dyDescent="0.35">
      <c r="A2092" t="s">
        <v>32</v>
      </c>
      <c r="B2092" t="s">
        <v>21</v>
      </c>
      <c r="C2092" t="s">
        <v>35</v>
      </c>
      <c r="D2092" t="s">
        <v>11</v>
      </c>
      <c r="E2092">
        <v>394</v>
      </c>
      <c r="F2092">
        <v>28000</v>
      </c>
      <c r="G2092">
        <f t="shared" si="33"/>
        <v>0.16885714285714287</v>
      </c>
    </row>
    <row r="2093" spans="1:7" x14ac:dyDescent="0.35">
      <c r="A2093" t="s">
        <v>32</v>
      </c>
      <c r="B2093" t="s">
        <v>21</v>
      </c>
      <c r="C2093" t="s">
        <v>36</v>
      </c>
      <c r="D2093" t="s">
        <v>7</v>
      </c>
      <c r="E2093">
        <v>6</v>
      </c>
      <c r="F2093">
        <v>493800</v>
      </c>
      <c r="G2093">
        <f t="shared" si="33"/>
        <v>1.4580801944106926E-4</v>
      </c>
    </row>
    <row r="2094" spans="1:7" x14ac:dyDescent="0.35">
      <c r="A2094" t="s">
        <v>32</v>
      </c>
      <c r="B2094" t="s">
        <v>21</v>
      </c>
      <c r="C2094" t="s">
        <v>36</v>
      </c>
      <c r="D2094" t="s">
        <v>8</v>
      </c>
      <c r="E2094">
        <v>173</v>
      </c>
      <c r="F2094">
        <v>1660200</v>
      </c>
      <c r="G2094">
        <f t="shared" si="33"/>
        <v>1.2504517528008673E-3</v>
      </c>
    </row>
    <row r="2095" spans="1:7" x14ac:dyDescent="0.35">
      <c r="A2095" t="s">
        <v>32</v>
      </c>
      <c r="B2095" t="s">
        <v>21</v>
      </c>
      <c r="C2095" t="s">
        <v>36</v>
      </c>
      <c r="D2095" t="s">
        <v>9</v>
      </c>
      <c r="E2095">
        <v>177</v>
      </c>
      <c r="F2095">
        <v>214000</v>
      </c>
      <c r="G2095">
        <f t="shared" si="33"/>
        <v>9.9252336448598134E-3</v>
      </c>
    </row>
    <row r="2096" spans="1:7" x14ac:dyDescent="0.35">
      <c r="A2096" t="s">
        <v>32</v>
      </c>
      <c r="B2096" t="s">
        <v>21</v>
      </c>
      <c r="C2096" t="s">
        <v>36</v>
      </c>
      <c r="D2096" t="s">
        <v>10</v>
      </c>
      <c r="E2096">
        <v>328</v>
      </c>
      <c r="F2096">
        <v>122699.99999999999</v>
      </c>
      <c r="G2096">
        <f t="shared" si="33"/>
        <v>3.2078239608801962E-2</v>
      </c>
    </row>
    <row r="2097" spans="1:7" x14ac:dyDescent="0.35">
      <c r="A2097" t="s">
        <v>32</v>
      </c>
      <c r="B2097" t="s">
        <v>21</v>
      </c>
      <c r="C2097" t="s">
        <v>36</v>
      </c>
      <c r="D2097" t="s">
        <v>11</v>
      </c>
      <c r="E2097">
        <v>527</v>
      </c>
      <c r="F2097">
        <v>47600</v>
      </c>
      <c r="G2097">
        <f t="shared" si="33"/>
        <v>0.13285714285714284</v>
      </c>
    </row>
    <row r="2098" spans="1:7" x14ac:dyDescent="0.35">
      <c r="A2098" t="s">
        <v>32</v>
      </c>
      <c r="B2098" t="s">
        <v>22</v>
      </c>
      <c r="C2098" t="s">
        <v>34</v>
      </c>
      <c r="D2098" t="s">
        <v>7</v>
      </c>
      <c r="E2098">
        <v>30</v>
      </c>
      <c r="F2098">
        <v>1013599.9999999999</v>
      </c>
      <c r="G2098">
        <f t="shared" si="33"/>
        <v>3.5516969218626681E-4</v>
      </c>
    </row>
    <row r="2099" spans="1:7" x14ac:dyDescent="0.35">
      <c r="A2099" t="s">
        <v>32</v>
      </c>
      <c r="B2099" t="s">
        <v>22</v>
      </c>
      <c r="C2099" t="s">
        <v>34</v>
      </c>
      <c r="D2099" t="s">
        <v>8</v>
      </c>
      <c r="E2099">
        <v>512</v>
      </c>
      <c r="F2099">
        <v>3290100</v>
      </c>
      <c r="G2099">
        <f t="shared" si="33"/>
        <v>1.8674204431476246E-3</v>
      </c>
    </row>
    <row r="2100" spans="1:7" x14ac:dyDescent="0.35">
      <c r="A2100" t="s">
        <v>32</v>
      </c>
      <c r="B2100" t="s">
        <v>22</v>
      </c>
      <c r="C2100" t="s">
        <v>34</v>
      </c>
      <c r="D2100" t="s">
        <v>9</v>
      </c>
      <c r="E2100">
        <v>508</v>
      </c>
      <c r="F2100">
        <v>421200</v>
      </c>
      <c r="G2100">
        <f t="shared" si="33"/>
        <v>1.4472934472934473E-2</v>
      </c>
    </row>
    <row r="2101" spans="1:7" x14ac:dyDescent="0.35">
      <c r="A2101" t="s">
        <v>32</v>
      </c>
      <c r="B2101" t="s">
        <v>22</v>
      </c>
      <c r="C2101" t="s">
        <v>34</v>
      </c>
      <c r="D2101" t="s">
        <v>10</v>
      </c>
      <c r="E2101">
        <v>848</v>
      </c>
      <c r="F2101">
        <v>229300</v>
      </c>
      <c r="G2101">
        <f t="shared" si="33"/>
        <v>4.4378543392935024E-2</v>
      </c>
    </row>
    <row r="2102" spans="1:7" x14ac:dyDescent="0.35">
      <c r="A2102" t="s">
        <v>32</v>
      </c>
      <c r="B2102" t="s">
        <v>22</v>
      </c>
      <c r="C2102" t="s">
        <v>34</v>
      </c>
      <c r="D2102" t="s">
        <v>11</v>
      </c>
      <c r="E2102">
        <v>980</v>
      </c>
      <c r="F2102">
        <v>75600</v>
      </c>
      <c r="G2102">
        <f t="shared" si="33"/>
        <v>0.15555555555555556</v>
      </c>
    </row>
    <row r="2103" spans="1:7" x14ac:dyDescent="0.35">
      <c r="A2103" t="s">
        <v>32</v>
      </c>
      <c r="B2103" t="s">
        <v>22</v>
      </c>
      <c r="C2103" t="s">
        <v>34</v>
      </c>
      <c r="D2103" t="s">
        <v>39</v>
      </c>
      <c r="E2103">
        <f>SUM(E2098:E2102)</f>
        <v>2878</v>
      </c>
      <c r="F2103">
        <f>SUM(F2098:F2102)</f>
        <v>5029800</v>
      </c>
      <c r="G2103">
        <f t="shared" si="33"/>
        <v>6.8662769891446977E-3</v>
      </c>
    </row>
    <row r="2104" spans="1:7" x14ac:dyDescent="0.35">
      <c r="A2104" t="s">
        <v>32</v>
      </c>
      <c r="B2104" t="s">
        <v>22</v>
      </c>
      <c r="C2104" t="s">
        <v>35</v>
      </c>
      <c r="D2104" t="s">
        <v>7</v>
      </c>
      <c r="E2104">
        <v>15</v>
      </c>
      <c r="F2104">
        <v>520000</v>
      </c>
      <c r="G2104">
        <f t="shared" si="33"/>
        <v>3.4615384615384613E-4</v>
      </c>
    </row>
    <row r="2105" spans="1:7" x14ac:dyDescent="0.35">
      <c r="A2105" t="s">
        <v>32</v>
      </c>
      <c r="B2105" t="s">
        <v>22</v>
      </c>
      <c r="C2105" t="s">
        <v>35</v>
      </c>
      <c r="D2105" t="s">
        <v>8</v>
      </c>
      <c r="E2105">
        <v>298</v>
      </c>
      <c r="F2105">
        <v>1629899.9999999998</v>
      </c>
      <c r="G2105">
        <f t="shared" si="33"/>
        <v>2.1939996318792567E-3</v>
      </c>
    </row>
    <row r="2106" spans="1:7" x14ac:dyDescent="0.35">
      <c r="A2106" t="s">
        <v>32</v>
      </c>
      <c r="B2106" t="s">
        <v>22</v>
      </c>
      <c r="C2106" t="s">
        <v>35</v>
      </c>
      <c r="D2106" t="s">
        <v>9</v>
      </c>
      <c r="E2106">
        <v>306</v>
      </c>
      <c r="F2106">
        <v>207300</v>
      </c>
      <c r="G2106">
        <f t="shared" si="33"/>
        <v>1.7713458755426917E-2</v>
      </c>
    </row>
    <row r="2107" spans="1:7" x14ac:dyDescent="0.35">
      <c r="A2107" t="s">
        <v>32</v>
      </c>
      <c r="B2107" t="s">
        <v>22</v>
      </c>
      <c r="C2107" t="s">
        <v>35</v>
      </c>
      <c r="D2107" t="s">
        <v>10</v>
      </c>
      <c r="E2107">
        <v>492</v>
      </c>
      <c r="F2107">
        <v>106600.00000000001</v>
      </c>
      <c r="G2107">
        <f t="shared" si="33"/>
        <v>5.5384615384615379E-2</v>
      </c>
    </row>
    <row r="2108" spans="1:7" x14ac:dyDescent="0.35">
      <c r="A2108" t="s">
        <v>32</v>
      </c>
      <c r="B2108" t="s">
        <v>22</v>
      </c>
      <c r="C2108" t="s">
        <v>35</v>
      </c>
      <c r="D2108" t="s">
        <v>11</v>
      </c>
      <c r="E2108">
        <v>390</v>
      </c>
      <c r="F2108">
        <v>28000</v>
      </c>
      <c r="G2108">
        <f t="shared" si="33"/>
        <v>0.16714285714285715</v>
      </c>
    </row>
    <row r="2109" spans="1:7" x14ac:dyDescent="0.35">
      <c r="A2109" t="s">
        <v>32</v>
      </c>
      <c r="B2109" t="s">
        <v>22</v>
      </c>
      <c r="C2109" t="s">
        <v>36</v>
      </c>
      <c r="D2109" t="s">
        <v>7</v>
      </c>
      <c r="E2109">
        <v>15</v>
      </c>
      <c r="F2109">
        <v>493800</v>
      </c>
      <c r="G2109">
        <f t="shared" si="33"/>
        <v>3.6452004860267317E-4</v>
      </c>
    </row>
    <row r="2110" spans="1:7" x14ac:dyDescent="0.35">
      <c r="A2110" t="s">
        <v>32</v>
      </c>
      <c r="B2110" t="s">
        <v>22</v>
      </c>
      <c r="C2110" t="s">
        <v>36</v>
      </c>
      <c r="D2110" t="s">
        <v>8</v>
      </c>
      <c r="E2110">
        <v>214</v>
      </c>
      <c r="F2110">
        <v>1660200</v>
      </c>
      <c r="G2110">
        <f t="shared" si="33"/>
        <v>1.5468015901698589E-3</v>
      </c>
    </row>
    <row r="2111" spans="1:7" x14ac:dyDescent="0.35">
      <c r="A2111" t="s">
        <v>32</v>
      </c>
      <c r="B2111" t="s">
        <v>22</v>
      </c>
      <c r="C2111" t="s">
        <v>36</v>
      </c>
      <c r="D2111" t="s">
        <v>9</v>
      </c>
      <c r="E2111">
        <v>202</v>
      </c>
      <c r="F2111">
        <v>214000</v>
      </c>
      <c r="G2111">
        <f t="shared" si="33"/>
        <v>1.1327102803738318E-2</v>
      </c>
    </row>
    <row r="2112" spans="1:7" x14ac:dyDescent="0.35">
      <c r="A2112" t="s">
        <v>32</v>
      </c>
      <c r="B2112" t="s">
        <v>22</v>
      </c>
      <c r="C2112" t="s">
        <v>36</v>
      </c>
      <c r="D2112" t="s">
        <v>10</v>
      </c>
      <c r="E2112">
        <v>356</v>
      </c>
      <c r="F2112">
        <v>122699.99999999999</v>
      </c>
      <c r="G2112">
        <f t="shared" si="33"/>
        <v>3.4816625916870417E-2</v>
      </c>
    </row>
    <row r="2113" spans="1:7" x14ac:dyDescent="0.35">
      <c r="A2113" t="s">
        <v>32</v>
      </c>
      <c r="B2113" t="s">
        <v>22</v>
      </c>
      <c r="C2113" t="s">
        <v>36</v>
      </c>
      <c r="D2113" t="s">
        <v>11</v>
      </c>
      <c r="E2113">
        <v>590</v>
      </c>
      <c r="F2113">
        <v>47600</v>
      </c>
      <c r="G2113">
        <f t="shared" si="33"/>
        <v>0.14873949579831933</v>
      </c>
    </row>
    <row r="2114" spans="1:7" x14ac:dyDescent="0.35">
      <c r="A2114" t="s">
        <v>33</v>
      </c>
      <c r="B2114" t="s">
        <v>6</v>
      </c>
      <c r="C2114" t="s">
        <v>34</v>
      </c>
      <c r="D2114" t="s">
        <v>7</v>
      </c>
      <c r="E2114">
        <v>23</v>
      </c>
      <c r="F2114">
        <v>1007599.9999999999</v>
      </c>
      <c r="G2114">
        <f t="shared" si="33"/>
        <v>2.7391822151647482E-4</v>
      </c>
    </row>
    <row r="2115" spans="1:7" x14ac:dyDescent="0.35">
      <c r="A2115" t="s">
        <v>33</v>
      </c>
      <c r="B2115" t="s">
        <v>6</v>
      </c>
      <c r="C2115" t="s">
        <v>34</v>
      </c>
      <c r="D2115" t="s">
        <v>8</v>
      </c>
      <c r="E2115">
        <v>589</v>
      </c>
      <c r="F2115">
        <v>3319700</v>
      </c>
      <c r="G2115">
        <f t="shared" si="33"/>
        <v>2.1291080519324035E-3</v>
      </c>
    </row>
    <row r="2116" spans="1:7" x14ac:dyDescent="0.35">
      <c r="A2116" t="s">
        <v>33</v>
      </c>
      <c r="B2116" t="s">
        <v>6</v>
      </c>
      <c r="C2116" t="s">
        <v>34</v>
      </c>
      <c r="D2116" t="s">
        <v>9</v>
      </c>
      <c r="E2116">
        <v>653</v>
      </c>
      <c r="F2116">
        <v>430299.99999999994</v>
      </c>
      <c r="G2116">
        <f t="shared" si="33"/>
        <v>1.821055077852661E-2</v>
      </c>
    </row>
    <row r="2117" spans="1:7" x14ac:dyDescent="0.35">
      <c r="A2117" t="s">
        <v>33</v>
      </c>
      <c r="B2117" t="s">
        <v>6</v>
      </c>
      <c r="C2117" t="s">
        <v>34</v>
      </c>
      <c r="D2117" t="s">
        <v>10</v>
      </c>
      <c r="E2117">
        <v>1283</v>
      </c>
      <c r="F2117">
        <v>239600</v>
      </c>
      <c r="G2117">
        <f t="shared" si="33"/>
        <v>6.4257095158597663E-2</v>
      </c>
    </row>
    <row r="2118" spans="1:7" x14ac:dyDescent="0.35">
      <c r="A2118" t="s">
        <v>33</v>
      </c>
      <c r="B2118" t="s">
        <v>6</v>
      </c>
      <c r="C2118" t="s">
        <v>34</v>
      </c>
      <c r="D2118" t="s">
        <v>11</v>
      </c>
      <c r="E2118">
        <v>1532</v>
      </c>
      <c r="F2118">
        <v>77500</v>
      </c>
      <c r="G2118">
        <f t="shared" si="33"/>
        <v>0.23721290322580643</v>
      </c>
    </row>
    <row r="2119" spans="1:7" x14ac:dyDescent="0.35">
      <c r="A2119" t="s">
        <v>33</v>
      </c>
      <c r="B2119" t="s">
        <v>6</v>
      </c>
      <c r="C2119" t="s">
        <v>34</v>
      </c>
      <c r="D2119" t="s">
        <v>39</v>
      </c>
      <c r="E2119">
        <f>SUM(E2114:E2118)</f>
        <v>4080</v>
      </c>
      <c r="F2119">
        <f>SUM(F2114:F2118)</f>
        <v>5074700</v>
      </c>
      <c r="G2119">
        <f t="shared" ref="G2119" si="34">(E2119/F2119)*12</f>
        <v>9.6478609572979677E-3</v>
      </c>
    </row>
    <row r="2120" spans="1:7" x14ac:dyDescent="0.35">
      <c r="A2120" t="s">
        <v>33</v>
      </c>
      <c r="B2120" t="s">
        <v>6</v>
      </c>
      <c r="C2120" t="s">
        <v>35</v>
      </c>
      <c r="D2120" t="s">
        <v>7</v>
      </c>
      <c r="E2120">
        <v>11</v>
      </c>
      <c r="F2120">
        <v>515700.00000000006</v>
      </c>
      <c r="G2120">
        <f t="shared" ref="G2120:G2187" si="35">(E2120/F2120)*12</f>
        <v>2.5596276905177429E-4</v>
      </c>
    </row>
    <row r="2121" spans="1:7" x14ac:dyDescent="0.35">
      <c r="A2121" t="s">
        <v>33</v>
      </c>
      <c r="B2121" t="s">
        <v>6</v>
      </c>
      <c r="C2121" t="s">
        <v>35</v>
      </c>
      <c r="D2121" t="s">
        <v>8</v>
      </c>
      <c r="E2121">
        <v>352</v>
      </c>
      <c r="F2121">
        <v>1645800</v>
      </c>
      <c r="G2121">
        <f t="shared" si="35"/>
        <v>2.5665329930732775E-3</v>
      </c>
    </row>
    <row r="2122" spans="1:7" x14ac:dyDescent="0.35">
      <c r="A2122" t="s">
        <v>33</v>
      </c>
      <c r="B2122" t="s">
        <v>6</v>
      </c>
      <c r="C2122" t="s">
        <v>35</v>
      </c>
      <c r="D2122" t="s">
        <v>9</v>
      </c>
      <c r="E2122">
        <v>392</v>
      </c>
      <c r="F2122">
        <v>212000</v>
      </c>
      <c r="G2122">
        <f t="shared" si="35"/>
        <v>2.2188679245283019E-2</v>
      </c>
    </row>
    <row r="2123" spans="1:7" x14ac:dyDescent="0.35">
      <c r="A2123" t="s">
        <v>33</v>
      </c>
      <c r="B2123" t="s">
        <v>6</v>
      </c>
      <c r="C2123" t="s">
        <v>35</v>
      </c>
      <c r="D2123" t="s">
        <v>10</v>
      </c>
      <c r="E2123">
        <v>732</v>
      </c>
      <c r="F2123">
        <v>112000</v>
      </c>
      <c r="G2123">
        <f t="shared" si="35"/>
        <v>7.8428571428571431E-2</v>
      </c>
    </row>
    <row r="2124" spans="1:7" x14ac:dyDescent="0.35">
      <c r="A2124" t="s">
        <v>33</v>
      </c>
      <c r="B2124" t="s">
        <v>6</v>
      </c>
      <c r="C2124" t="s">
        <v>35</v>
      </c>
      <c r="D2124" t="s">
        <v>11</v>
      </c>
      <c r="E2124">
        <v>646</v>
      </c>
      <c r="F2124">
        <v>28600</v>
      </c>
      <c r="G2124">
        <f t="shared" si="35"/>
        <v>0.27104895104895105</v>
      </c>
    </row>
    <row r="2125" spans="1:7" x14ac:dyDescent="0.35">
      <c r="A2125" t="s">
        <v>33</v>
      </c>
      <c r="B2125" t="s">
        <v>6</v>
      </c>
      <c r="C2125" t="s">
        <v>36</v>
      </c>
      <c r="D2125" t="s">
        <v>7</v>
      </c>
      <c r="E2125">
        <v>12</v>
      </c>
      <c r="F2125">
        <v>492000</v>
      </c>
      <c r="G2125">
        <f t="shared" si="35"/>
        <v>2.9268292682926834E-4</v>
      </c>
    </row>
    <row r="2126" spans="1:7" x14ac:dyDescent="0.35">
      <c r="A2126" t="s">
        <v>33</v>
      </c>
      <c r="B2126" t="s">
        <v>6</v>
      </c>
      <c r="C2126" t="s">
        <v>36</v>
      </c>
      <c r="D2126" t="s">
        <v>8</v>
      </c>
      <c r="E2126">
        <v>237</v>
      </c>
      <c r="F2126">
        <v>1673800</v>
      </c>
      <c r="G2126">
        <f t="shared" si="35"/>
        <v>1.6991277333014698E-3</v>
      </c>
    </row>
    <row r="2127" spans="1:7" x14ac:dyDescent="0.35">
      <c r="A2127" t="s">
        <v>33</v>
      </c>
      <c r="B2127" t="s">
        <v>6</v>
      </c>
      <c r="C2127" t="s">
        <v>36</v>
      </c>
      <c r="D2127" t="s">
        <v>9</v>
      </c>
      <c r="E2127">
        <v>261</v>
      </c>
      <c r="F2127">
        <v>218399.99999999997</v>
      </c>
      <c r="G2127">
        <f t="shared" si="35"/>
        <v>1.4340659340659343E-2</v>
      </c>
    </row>
    <row r="2128" spans="1:7" x14ac:dyDescent="0.35">
      <c r="A2128" t="s">
        <v>33</v>
      </c>
      <c r="B2128" t="s">
        <v>6</v>
      </c>
      <c r="C2128" t="s">
        <v>36</v>
      </c>
      <c r="D2128" t="s">
        <v>10</v>
      </c>
      <c r="E2128">
        <v>551</v>
      </c>
      <c r="F2128">
        <v>127600</v>
      </c>
      <c r="G2128">
        <f t="shared" si="35"/>
        <v>5.1818181818181819E-2</v>
      </c>
    </row>
    <row r="2129" spans="1:7" x14ac:dyDescent="0.35">
      <c r="A2129" t="s">
        <v>33</v>
      </c>
      <c r="B2129" t="s">
        <v>6</v>
      </c>
      <c r="C2129" t="s">
        <v>36</v>
      </c>
      <c r="D2129" t="s">
        <v>11</v>
      </c>
      <c r="E2129">
        <v>886</v>
      </c>
      <c r="F2129">
        <v>49000</v>
      </c>
      <c r="G2129">
        <f t="shared" si="35"/>
        <v>0.21697959183673468</v>
      </c>
    </row>
    <row r="2130" spans="1:7" x14ac:dyDescent="0.35">
      <c r="A2130" t="s">
        <v>33</v>
      </c>
      <c r="B2130" t="s">
        <v>12</v>
      </c>
      <c r="C2130" t="s">
        <v>34</v>
      </c>
      <c r="D2130" t="s">
        <v>7</v>
      </c>
      <c r="E2130">
        <v>16</v>
      </c>
      <c r="F2130">
        <v>1007599.9999999999</v>
      </c>
      <c r="G2130">
        <f t="shared" si="35"/>
        <v>1.905518062723303E-4</v>
      </c>
    </row>
    <row r="2131" spans="1:7" x14ac:dyDescent="0.35">
      <c r="A2131" t="s">
        <v>33</v>
      </c>
      <c r="B2131" t="s">
        <v>12</v>
      </c>
      <c r="C2131" t="s">
        <v>34</v>
      </c>
      <c r="D2131" t="s">
        <v>8</v>
      </c>
      <c r="E2131">
        <v>533</v>
      </c>
      <c r="F2131">
        <v>3319700</v>
      </c>
      <c r="G2131">
        <f t="shared" si="35"/>
        <v>1.926680121697744E-3</v>
      </c>
    </row>
    <row r="2132" spans="1:7" x14ac:dyDescent="0.35">
      <c r="A2132" t="s">
        <v>33</v>
      </c>
      <c r="B2132" t="s">
        <v>12</v>
      </c>
      <c r="C2132" t="s">
        <v>34</v>
      </c>
      <c r="D2132" t="s">
        <v>9</v>
      </c>
      <c r="E2132">
        <v>557</v>
      </c>
      <c r="F2132">
        <v>430299.99999999994</v>
      </c>
      <c r="G2132">
        <f t="shared" si="35"/>
        <v>1.5533348826400189E-2</v>
      </c>
    </row>
    <row r="2133" spans="1:7" x14ac:dyDescent="0.35">
      <c r="A2133" t="s">
        <v>33</v>
      </c>
      <c r="B2133" t="s">
        <v>12</v>
      </c>
      <c r="C2133" t="s">
        <v>34</v>
      </c>
      <c r="D2133" t="s">
        <v>10</v>
      </c>
      <c r="E2133">
        <v>945</v>
      </c>
      <c r="F2133">
        <v>239600</v>
      </c>
      <c r="G2133">
        <f t="shared" si="35"/>
        <v>4.7328881469115194E-2</v>
      </c>
    </row>
    <row r="2134" spans="1:7" x14ac:dyDescent="0.35">
      <c r="A2134" t="s">
        <v>33</v>
      </c>
      <c r="B2134" t="s">
        <v>12</v>
      </c>
      <c r="C2134" t="s">
        <v>34</v>
      </c>
      <c r="D2134" t="s">
        <v>11</v>
      </c>
      <c r="E2134">
        <v>1210</v>
      </c>
      <c r="F2134">
        <v>77500</v>
      </c>
      <c r="G2134">
        <f t="shared" si="35"/>
        <v>0.1873548387096774</v>
      </c>
    </row>
    <row r="2135" spans="1:7" x14ac:dyDescent="0.35">
      <c r="A2135" t="s">
        <v>33</v>
      </c>
      <c r="B2135" t="s">
        <v>12</v>
      </c>
      <c r="C2135" t="s">
        <v>34</v>
      </c>
      <c r="D2135" t="s">
        <v>39</v>
      </c>
      <c r="E2135">
        <f>SUM(E2130:E2134)</f>
        <v>3261</v>
      </c>
      <c r="F2135">
        <f>SUM(F2130:F2134)</f>
        <v>5074700</v>
      </c>
      <c r="G2135">
        <f t="shared" si="35"/>
        <v>7.7111947504285962E-3</v>
      </c>
    </row>
    <row r="2136" spans="1:7" x14ac:dyDescent="0.35">
      <c r="A2136" t="s">
        <v>33</v>
      </c>
      <c r="B2136" t="s">
        <v>12</v>
      </c>
      <c r="C2136" t="s">
        <v>35</v>
      </c>
      <c r="D2136" t="s">
        <v>7</v>
      </c>
      <c r="E2136">
        <v>10</v>
      </c>
      <c r="F2136">
        <v>515700.00000000006</v>
      </c>
      <c r="G2136">
        <f t="shared" si="35"/>
        <v>2.3269342641070388E-4</v>
      </c>
    </row>
    <row r="2137" spans="1:7" x14ac:dyDescent="0.35">
      <c r="A2137" t="s">
        <v>33</v>
      </c>
      <c r="B2137" t="s">
        <v>12</v>
      </c>
      <c r="C2137" t="s">
        <v>35</v>
      </c>
      <c r="D2137" t="s">
        <v>8</v>
      </c>
      <c r="E2137">
        <v>343</v>
      </c>
      <c r="F2137">
        <v>1645800</v>
      </c>
      <c r="G2137">
        <f t="shared" si="35"/>
        <v>2.5009114108640175E-3</v>
      </c>
    </row>
    <row r="2138" spans="1:7" x14ac:dyDescent="0.35">
      <c r="A2138" t="s">
        <v>33</v>
      </c>
      <c r="B2138" t="s">
        <v>12</v>
      </c>
      <c r="C2138" t="s">
        <v>35</v>
      </c>
      <c r="D2138" t="s">
        <v>9</v>
      </c>
      <c r="E2138">
        <v>337</v>
      </c>
      <c r="F2138">
        <v>212000</v>
      </c>
      <c r="G2138">
        <f t="shared" si="35"/>
        <v>1.907547169811321E-2</v>
      </c>
    </row>
    <row r="2139" spans="1:7" x14ac:dyDescent="0.35">
      <c r="A2139" t="s">
        <v>33</v>
      </c>
      <c r="B2139" t="s">
        <v>12</v>
      </c>
      <c r="C2139" t="s">
        <v>35</v>
      </c>
      <c r="D2139" t="s">
        <v>10</v>
      </c>
      <c r="E2139">
        <v>548</v>
      </c>
      <c r="F2139">
        <v>112000</v>
      </c>
      <c r="G2139">
        <f t="shared" si="35"/>
        <v>5.8714285714285719E-2</v>
      </c>
    </row>
    <row r="2140" spans="1:7" x14ac:dyDescent="0.35">
      <c r="A2140" t="s">
        <v>33</v>
      </c>
      <c r="B2140" t="s">
        <v>12</v>
      </c>
      <c r="C2140" t="s">
        <v>35</v>
      </c>
      <c r="D2140" t="s">
        <v>11</v>
      </c>
      <c r="E2140">
        <v>489</v>
      </c>
      <c r="F2140">
        <v>28600</v>
      </c>
      <c r="G2140">
        <f t="shared" si="35"/>
        <v>0.20517482517482516</v>
      </c>
    </row>
    <row r="2141" spans="1:7" x14ac:dyDescent="0.35">
      <c r="A2141" t="s">
        <v>33</v>
      </c>
      <c r="B2141" t="s">
        <v>12</v>
      </c>
      <c r="C2141" t="s">
        <v>36</v>
      </c>
      <c r="D2141" t="s">
        <v>7</v>
      </c>
      <c r="E2141">
        <v>6</v>
      </c>
      <c r="F2141">
        <v>492000</v>
      </c>
      <c r="G2141">
        <f t="shared" si="35"/>
        <v>1.4634146341463417E-4</v>
      </c>
    </row>
    <row r="2142" spans="1:7" x14ac:dyDescent="0.35">
      <c r="A2142" t="s">
        <v>33</v>
      </c>
      <c r="B2142" t="s">
        <v>12</v>
      </c>
      <c r="C2142" t="s">
        <v>36</v>
      </c>
      <c r="D2142" t="s">
        <v>8</v>
      </c>
      <c r="E2142">
        <v>190</v>
      </c>
      <c r="F2142">
        <v>1673800</v>
      </c>
      <c r="G2142">
        <f t="shared" si="35"/>
        <v>1.3621699127733301E-3</v>
      </c>
    </row>
    <row r="2143" spans="1:7" x14ac:dyDescent="0.35">
      <c r="A2143" t="s">
        <v>33</v>
      </c>
      <c r="B2143" t="s">
        <v>12</v>
      </c>
      <c r="C2143" t="s">
        <v>36</v>
      </c>
      <c r="D2143" t="s">
        <v>9</v>
      </c>
      <c r="E2143">
        <v>220</v>
      </c>
      <c r="F2143">
        <v>218399.99999999997</v>
      </c>
      <c r="G2143">
        <f t="shared" si="35"/>
        <v>1.208791208791209E-2</v>
      </c>
    </row>
    <row r="2144" spans="1:7" x14ac:dyDescent="0.35">
      <c r="A2144" t="s">
        <v>33</v>
      </c>
      <c r="B2144" t="s">
        <v>12</v>
      </c>
      <c r="C2144" t="s">
        <v>36</v>
      </c>
      <c r="D2144" t="s">
        <v>10</v>
      </c>
      <c r="E2144">
        <v>397</v>
      </c>
      <c r="F2144">
        <v>127600</v>
      </c>
      <c r="G2144">
        <f t="shared" si="35"/>
        <v>3.7335423197492161E-2</v>
      </c>
    </row>
    <row r="2145" spans="1:7" x14ac:dyDescent="0.35">
      <c r="A2145" t="s">
        <v>33</v>
      </c>
      <c r="B2145" t="s">
        <v>12</v>
      </c>
      <c r="C2145" t="s">
        <v>36</v>
      </c>
      <c r="D2145" t="s">
        <v>11</v>
      </c>
      <c r="E2145">
        <v>721</v>
      </c>
      <c r="F2145">
        <v>49000</v>
      </c>
      <c r="G2145">
        <f t="shared" si="35"/>
        <v>0.17657142857142857</v>
      </c>
    </row>
    <row r="2146" spans="1:7" x14ac:dyDescent="0.35">
      <c r="A2146" t="s">
        <v>33</v>
      </c>
      <c r="B2146" t="s">
        <v>13</v>
      </c>
      <c r="C2146" t="s">
        <v>34</v>
      </c>
      <c r="D2146" t="s">
        <v>7</v>
      </c>
      <c r="E2146">
        <v>22</v>
      </c>
      <c r="F2146">
        <v>1007599.9999999999</v>
      </c>
      <c r="G2146">
        <f t="shared" si="35"/>
        <v>2.6200873362445414E-4</v>
      </c>
    </row>
    <row r="2147" spans="1:7" x14ac:dyDescent="0.35">
      <c r="A2147" t="s">
        <v>33</v>
      </c>
      <c r="B2147" t="s">
        <v>13</v>
      </c>
      <c r="C2147" t="s">
        <v>34</v>
      </c>
      <c r="D2147" t="s">
        <v>8</v>
      </c>
      <c r="E2147">
        <v>471</v>
      </c>
      <c r="F2147">
        <v>3319700</v>
      </c>
      <c r="G2147">
        <f t="shared" si="35"/>
        <v>1.7025634846522275E-3</v>
      </c>
    </row>
    <row r="2148" spans="1:7" x14ac:dyDescent="0.35">
      <c r="A2148" t="s">
        <v>33</v>
      </c>
      <c r="B2148" t="s">
        <v>13</v>
      </c>
      <c r="C2148" t="s">
        <v>34</v>
      </c>
      <c r="D2148" t="s">
        <v>9</v>
      </c>
      <c r="E2148">
        <v>499</v>
      </c>
      <c r="F2148">
        <v>430299.99999999994</v>
      </c>
      <c r="G2148">
        <f t="shared" si="35"/>
        <v>1.3915872646990474E-2</v>
      </c>
    </row>
    <row r="2149" spans="1:7" x14ac:dyDescent="0.35">
      <c r="A2149" t="s">
        <v>33</v>
      </c>
      <c r="B2149" t="s">
        <v>13</v>
      </c>
      <c r="C2149" t="s">
        <v>34</v>
      </c>
      <c r="D2149" t="s">
        <v>10</v>
      </c>
      <c r="E2149">
        <v>768</v>
      </c>
      <c r="F2149">
        <v>239600</v>
      </c>
      <c r="G2149">
        <f t="shared" si="35"/>
        <v>3.8464106844741233E-2</v>
      </c>
    </row>
    <row r="2150" spans="1:7" x14ac:dyDescent="0.35">
      <c r="A2150" t="s">
        <v>33</v>
      </c>
      <c r="B2150" t="s">
        <v>13</v>
      </c>
      <c r="C2150" t="s">
        <v>34</v>
      </c>
      <c r="D2150" t="s">
        <v>11</v>
      </c>
      <c r="E2150">
        <v>938</v>
      </c>
      <c r="F2150">
        <v>77500</v>
      </c>
      <c r="G2150">
        <f t="shared" si="35"/>
        <v>0.14523870967741936</v>
      </c>
    </row>
    <row r="2151" spans="1:7" x14ac:dyDescent="0.35">
      <c r="A2151" t="s">
        <v>33</v>
      </c>
      <c r="B2151" t="s">
        <v>13</v>
      </c>
      <c r="C2151" t="s">
        <v>34</v>
      </c>
      <c r="D2151" t="s">
        <v>39</v>
      </c>
      <c r="E2151">
        <f>SUM(E2146:E2150)</f>
        <v>2698</v>
      </c>
      <c r="F2151">
        <f>SUM(F2146:F2150)</f>
        <v>5074700</v>
      </c>
      <c r="G2151">
        <f t="shared" si="35"/>
        <v>6.3798845251936079E-3</v>
      </c>
    </row>
    <row r="2152" spans="1:7" x14ac:dyDescent="0.35">
      <c r="A2152" t="s">
        <v>33</v>
      </c>
      <c r="B2152" t="s">
        <v>13</v>
      </c>
      <c r="C2152" t="s">
        <v>35</v>
      </c>
      <c r="D2152" t="s">
        <v>7</v>
      </c>
      <c r="E2152">
        <v>13</v>
      </c>
      <c r="F2152">
        <v>515700.00000000006</v>
      </c>
      <c r="G2152">
        <f t="shared" si="35"/>
        <v>3.0250145433391505E-4</v>
      </c>
    </row>
    <row r="2153" spans="1:7" x14ac:dyDescent="0.35">
      <c r="A2153" t="s">
        <v>33</v>
      </c>
      <c r="B2153" t="s">
        <v>13</v>
      </c>
      <c r="C2153" t="s">
        <v>35</v>
      </c>
      <c r="D2153" t="s">
        <v>8</v>
      </c>
      <c r="E2153">
        <v>285</v>
      </c>
      <c r="F2153">
        <v>1645800</v>
      </c>
      <c r="G2153">
        <f t="shared" si="35"/>
        <v>2.0780167699598977E-3</v>
      </c>
    </row>
    <row r="2154" spans="1:7" x14ac:dyDescent="0.35">
      <c r="A2154" t="s">
        <v>33</v>
      </c>
      <c r="B2154" t="s">
        <v>13</v>
      </c>
      <c r="C2154" t="s">
        <v>35</v>
      </c>
      <c r="D2154" t="s">
        <v>9</v>
      </c>
      <c r="E2154">
        <v>300</v>
      </c>
      <c r="F2154">
        <v>212000</v>
      </c>
      <c r="G2154">
        <f t="shared" si="35"/>
        <v>1.6981132075471698E-2</v>
      </c>
    </row>
    <row r="2155" spans="1:7" x14ac:dyDescent="0.35">
      <c r="A2155" t="s">
        <v>33</v>
      </c>
      <c r="B2155" t="s">
        <v>13</v>
      </c>
      <c r="C2155" t="s">
        <v>35</v>
      </c>
      <c r="D2155" t="s">
        <v>10</v>
      </c>
      <c r="E2155">
        <v>448</v>
      </c>
      <c r="F2155">
        <v>112000</v>
      </c>
      <c r="G2155">
        <f t="shared" si="35"/>
        <v>4.8000000000000001E-2</v>
      </c>
    </row>
    <row r="2156" spans="1:7" x14ac:dyDescent="0.35">
      <c r="A2156" t="s">
        <v>33</v>
      </c>
      <c r="B2156" t="s">
        <v>13</v>
      </c>
      <c r="C2156" t="s">
        <v>35</v>
      </c>
      <c r="D2156" t="s">
        <v>11</v>
      </c>
      <c r="E2156">
        <v>381</v>
      </c>
      <c r="F2156">
        <v>28600</v>
      </c>
      <c r="G2156">
        <f t="shared" si="35"/>
        <v>0.15986013986013986</v>
      </c>
    </row>
    <row r="2157" spans="1:7" x14ac:dyDescent="0.35">
      <c r="A2157" t="s">
        <v>33</v>
      </c>
      <c r="B2157" t="s">
        <v>13</v>
      </c>
      <c r="C2157" t="s">
        <v>36</v>
      </c>
      <c r="D2157" t="s">
        <v>7</v>
      </c>
      <c r="E2157">
        <v>9</v>
      </c>
      <c r="F2157">
        <v>492000</v>
      </c>
      <c r="G2157">
        <f t="shared" si="35"/>
        <v>2.195121951219512E-4</v>
      </c>
    </row>
    <row r="2158" spans="1:7" x14ac:dyDescent="0.35">
      <c r="A2158" t="s">
        <v>33</v>
      </c>
      <c r="B2158" t="s">
        <v>13</v>
      </c>
      <c r="C2158" t="s">
        <v>36</v>
      </c>
      <c r="D2158" t="s">
        <v>8</v>
      </c>
      <c r="E2158">
        <v>186</v>
      </c>
      <c r="F2158">
        <v>1673800</v>
      </c>
      <c r="G2158">
        <f t="shared" si="35"/>
        <v>1.3334926514517865E-3</v>
      </c>
    </row>
    <row r="2159" spans="1:7" x14ac:dyDescent="0.35">
      <c r="A2159" t="s">
        <v>33</v>
      </c>
      <c r="B2159" t="s">
        <v>13</v>
      </c>
      <c r="C2159" t="s">
        <v>36</v>
      </c>
      <c r="D2159" t="s">
        <v>9</v>
      </c>
      <c r="E2159">
        <v>199</v>
      </c>
      <c r="F2159">
        <v>218399.99999999997</v>
      </c>
      <c r="G2159">
        <f t="shared" si="35"/>
        <v>1.0934065934065935E-2</v>
      </c>
    </row>
    <row r="2160" spans="1:7" x14ac:dyDescent="0.35">
      <c r="A2160" t="s">
        <v>33</v>
      </c>
      <c r="B2160" t="s">
        <v>13</v>
      </c>
      <c r="C2160" t="s">
        <v>36</v>
      </c>
      <c r="D2160" t="s">
        <v>10</v>
      </c>
      <c r="E2160">
        <v>320</v>
      </c>
      <c r="F2160">
        <v>127600</v>
      </c>
      <c r="G2160">
        <f t="shared" si="35"/>
        <v>3.0094043887147336E-2</v>
      </c>
    </row>
    <row r="2161" spans="1:7" x14ac:dyDescent="0.35">
      <c r="A2161" t="s">
        <v>33</v>
      </c>
      <c r="B2161" t="s">
        <v>13</v>
      </c>
      <c r="C2161" t="s">
        <v>36</v>
      </c>
      <c r="D2161" t="s">
        <v>11</v>
      </c>
      <c r="E2161">
        <v>557</v>
      </c>
      <c r="F2161">
        <v>49000</v>
      </c>
      <c r="G2161">
        <f t="shared" si="35"/>
        <v>0.13640816326530614</v>
      </c>
    </row>
    <row r="2162" spans="1:7" x14ac:dyDescent="0.35">
      <c r="A2162" t="s">
        <v>33</v>
      </c>
      <c r="B2162" t="s">
        <v>14</v>
      </c>
      <c r="C2162" t="s">
        <v>34</v>
      </c>
      <c r="D2162" t="s">
        <v>7</v>
      </c>
      <c r="E2162">
        <v>23</v>
      </c>
      <c r="F2162">
        <v>1007599.9999999999</v>
      </c>
      <c r="G2162">
        <f t="shared" si="35"/>
        <v>2.7391822151647482E-4</v>
      </c>
    </row>
    <row r="2163" spans="1:7" x14ac:dyDescent="0.35">
      <c r="A2163" t="s">
        <v>33</v>
      </c>
      <c r="B2163" t="s">
        <v>14</v>
      </c>
      <c r="C2163" t="s">
        <v>34</v>
      </c>
      <c r="D2163" t="s">
        <v>8</v>
      </c>
      <c r="E2163">
        <v>482</v>
      </c>
      <c r="F2163">
        <v>3319700</v>
      </c>
      <c r="G2163">
        <f t="shared" si="35"/>
        <v>1.7423261138054644E-3</v>
      </c>
    </row>
    <row r="2164" spans="1:7" x14ac:dyDescent="0.35">
      <c r="A2164" t="s">
        <v>33</v>
      </c>
      <c r="B2164" t="s">
        <v>14</v>
      </c>
      <c r="C2164" t="s">
        <v>34</v>
      </c>
      <c r="D2164" t="s">
        <v>9</v>
      </c>
      <c r="E2164">
        <v>471</v>
      </c>
      <c r="F2164">
        <v>430299.99999999994</v>
      </c>
      <c r="G2164">
        <f t="shared" si="35"/>
        <v>1.3135022077620268E-2</v>
      </c>
    </row>
    <row r="2165" spans="1:7" x14ac:dyDescent="0.35">
      <c r="A2165" t="s">
        <v>33</v>
      </c>
      <c r="B2165" t="s">
        <v>14</v>
      </c>
      <c r="C2165" t="s">
        <v>34</v>
      </c>
      <c r="D2165" t="s">
        <v>10</v>
      </c>
      <c r="E2165">
        <v>750</v>
      </c>
      <c r="F2165">
        <v>239600</v>
      </c>
      <c r="G2165">
        <f t="shared" si="35"/>
        <v>3.7562604340567615E-2</v>
      </c>
    </row>
    <row r="2166" spans="1:7" x14ac:dyDescent="0.35">
      <c r="A2166" t="s">
        <v>33</v>
      </c>
      <c r="B2166" t="s">
        <v>14</v>
      </c>
      <c r="C2166" t="s">
        <v>34</v>
      </c>
      <c r="D2166" t="s">
        <v>11</v>
      </c>
      <c r="E2166">
        <v>862</v>
      </c>
      <c r="F2166">
        <v>77500</v>
      </c>
      <c r="G2166">
        <f t="shared" si="35"/>
        <v>0.13347096774193548</v>
      </c>
    </row>
    <row r="2167" spans="1:7" x14ac:dyDescent="0.35">
      <c r="A2167" t="s">
        <v>33</v>
      </c>
      <c r="B2167" t="s">
        <v>14</v>
      </c>
      <c r="C2167" t="s">
        <v>34</v>
      </c>
      <c r="D2167" t="s">
        <v>39</v>
      </c>
      <c r="E2167">
        <f>SUM(E2162:E2166)</f>
        <v>2588</v>
      </c>
      <c r="F2167">
        <f>SUM(F2162:F2166)</f>
        <v>5074700</v>
      </c>
      <c r="G2167">
        <f t="shared" si="35"/>
        <v>6.1197706268350839E-3</v>
      </c>
    </row>
    <row r="2168" spans="1:7" x14ac:dyDescent="0.35">
      <c r="A2168" t="s">
        <v>33</v>
      </c>
      <c r="B2168" t="s">
        <v>14</v>
      </c>
      <c r="C2168" t="s">
        <v>35</v>
      </c>
      <c r="D2168" t="s">
        <v>7</v>
      </c>
      <c r="E2168">
        <v>13</v>
      </c>
      <c r="F2168">
        <v>515700.00000000006</v>
      </c>
      <c r="G2168">
        <f t="shared" si="35"/>
        <v>3.0250145433391505E-4</v>
      </c>
    </row>
    <row r="2169" spans="1:7" x14ac:dyDescent="0.35">
      <c r="A2169" t="s">
        <v>33</v>
      </c>
      <c r="B2169" t="s">
        <v>14</v>
      </c>
      <c r="C2169" t="s">
        <v>35</v>
      </c>
      <c r="D2169" t="s">
        <v>8</v>
      </c>
      <c r="E2169">
        <v>309</v>
      </c>
      <c r="F2169">
        <v>1645800</v>
      </c>
      <c r="G2169">
        <f t="shared" si="35"/>
        <v>2.2530076558512579E-3</v>
      </c>
    </row>
    <row r="2170" spans="1:7" x14ac:dyDescent="0.35">
      <c r="A2170" t="s">
        <v>33</v>
      </c>
      <c r="B2170" t="s">
        <v>14</v>
      </c>
      <c r="C2170" t="s">
        <v>35</v>
      </c>
      <c r="D2170" t="s">
        <v>9</v>
      </c>
      <c r="E2170">
        <v>283</v>
      </c>
      <c r="F2170">
        <v>212000</v>
      </c>
      <c r="G2170">
        <f t="shared" si="35"/>
        <v>1.60188679245283E-2</v>
      </c>
    </row>
    <row r="2171" spans="1:7" x14ac:dyDescent="0.35">
      <c r="A2171" t="s">
        <v>33</v>
      </c>
      <c r="B2171" t="s">
        <v>14</v>
      </c>
      <c r="C2171" t="s">
        <v>35</v>
      </c>
      <c r="D2171" t="s">
        <v>10</v>
      </c>
      <c r="E2171">
        <v>404</v>
      </c>
      <c r="F2171">
        <v>112000</v>
      </c>
      <c r="G2171">
        <f t="shared" si="35"/>
        <v>4.3285714285714282E-2</v>
      </c>
    </row>
    <row r="2172" spans="1:7" x14ac:dyDescent="0.35">
      <c r="A2172" t="s">
        <v>33</v>
      </c>
      <c r="B2172" t="s">
        <v>14</v>
      </c>
      <c r="C2172" t="s">
        <v>35</v>
      </c>
      <c r="D2172" t="s">
        <v>11</v>
      </c>
      <c r="E2172">
        <v>347</v>
      </c>
      <c r="F2172">
        <v>28600</v>
      </c>
      <c r="G2172">
        <f t="shared" si="35"/>
        <v>0.14559440559440559</v>
      </c>
    </row>
    <row r="2173" spans="1:7" x14ac:dyDescent="0.35">
      <c r="A2173" t="s">
        <v>33</v>
      </c>
      <c r="B2173" t="s">
        <v>14</v>
      </c>
      <c r="C2173" t="s">
        <v>36</v>
      </c>
      <c r="D2173" t="s">
        <v>7</v>
      </c>
      <c r="E2173">
        <v>10</v>
      </c>
      <c r="F2173">
        <v>492000</v>
      </c>
      <c r="G2173">
        <f t="shared" si="35"/>
        <v>2.4390243902439024E-4</v>
      </c>
    </row>
    <row r="2174" spans="1:7" x14ac:dyDescent="0.35">
      <c r="A2174" t="s">
        <v>33</v>
      </c>
      <c r="B2174" t="s">
        <v>14</v>
      </c>
      <c r="C2174" t="s">
        <v>36</v>
      </c>
      <c r="D2174" t="s">
        <v>8</v>
      </c>
      <c r="E2174">
        <v>173</v>
      </c>
      <c r="F2174">
        <v>1673800</v>
      </c>
      <c r="G2174">
        <f t="shared" si="35"/>
        <v>1.240291552156769E-3</v>
      </c>
    </row>
    <row r="2175" spans="1:7" x14ac:dyDescent="0.35">
      <c r="A2175" t="s">
        <v>33</v>
      </c>
      <c r="B2175" t="s">
        <v>14</v>
      </c>
      <c r="C2175" t="s">
        <v>36</v>
      </c>
      <c r="D2175" t="s">
        <v>9</v>
      </c>
      <c r="E2175">
        <v>188</v>
      </c>
      <c r="F2175">
        <v>218399.99999999997</v>
      </c>
      <c r="G2175">
        <f t="shared" si="35"/>
        <v>1.0329670329670332E-2</v>
      </c>
    </row>
    <row r="2176" spans="1:7" x14ac:dyDescent="0.35">
      <c r="A2176" t="s">
        <v>33</v>
      </c>
      <c r="B2176" t="s">
        <v>14</v>
      </c>
      <c r="C2176" t="s">
        <v>36</v>
      </c>
      <c r="D2176" t="s">
        <v>10</v>
      </c>
      <c r="E2176">
        <v>346</v>
      </c>
      <c r="F2176">
        <v>127600</v>
      </c>
      <c r="G2176">
        <f t="shared" si="35"/>
        <v>3.2539184952978056E-2</v>
      </c>
    </row>
    <row r="2177" spans="1:7" x14ac:dyDescent="0.35">
      <c r="A2177" t="s">
        <v>33</v>
      </c>
      <c r="B2177" t="s">
        <v>14</v>
      </c>
      <c r="C2177" t="s">
        <v>36</v>
      </c>
      <c r="D2177" t="s">
        <v>11</v>
      </c>
      <c r="E2177">
        <v>515</v>
      </c>
      <c r="F2177">
        <v>49000</v>
      </c>
      <c r="G2177">
        <f t="shared" si="35"/>
        <v>0.12612244897959182</v>
      </c>
    </row>
    <row r="2178" spans="1:7" x14ac:dyDescent="0.35">
      <c r="A2178" t="s">
        <v>33</v>
      </c>
      <c r="B2178" t="s">
        <v>15</v>
      </c>
      <c r="C2178" t="s">
        <v>34</v>
      </c>
      <c r="D2178" t="s">
        <v>7</v>
      </c>
      <c r="E2178">
        <v>20</v>
      </c>
      <c r="F2178">
        <v>1007599.9999999999</v>
      </c>
      <c r="G2178">
        <f t="shared" si="35"/>
        <v>2.3818975784041291E-4</v>
      </c>
    </row>
    <row r="2179" spans="1:7" x14ac:dyDescent="0.35">
      <c r="A2179" t="s">
        <v>33</v>
      </c>
      <c r="B2179" t="s">
        <v>15</v>
      </c>
      <c r="C2179" t="s">
        <v>34</v>
      </c>
      <c r="D2179" t="s">
        <v>8</v>
      </c>
      <c r="E2179">
        <v>479</v>
      </c>
      <c r="F2179">
        <v>3319700</v>
      </c>
      <c r="G2179">
        <f t="shared" si="35"/>
        <v>1.7314817604000363E-3</v>
      </c>
    </row>
    <row r="2180" spans="1:7" x14ac:dyDescent="0.35">
      <c r="A2180" t="s">
        <v>33</v>
      </c>
      <c r="B2180" t="s">
        <v>15</v>
      </c>
      <c r="C2180" t="s">
        <v>34</v>
      </c>
      <c r="D2180" t="s">
        <v>9</v>
      </c>
      <c r="E2180">
        <v>509</v>
      </c>
      <c r="F2180">
        <v>430299.99999999994</v>
      </c>
      <c r="G2180">
        <f t="shared" si="35"/>
        <v>1.4194747850336977E-2</v>
      </c>
    </row>
    <row r="2181" spans="1:7" x14ac:dyDescent="0.35">
      <c r="A2181" t="s">
        <v>33</v>
      </c>
      <c r="B2181" t="s">
        <v>15</v>
      </c>
      <c r="C2181" t="s">
        <v>34</v>
      </c>
      <c r="D2181" t="s">
        <v>10</v>
      </c>
      <c r="E2181">
        <v>770</v>
      </c>
      <c r="F2181">
        <v>239600</v>
      </c>
      <c r="G2181">
        <f t="shared" si="35"/>
        <v>3.8564273789649418E-2</v>
      </c>
    </row>
    <row r="2182" spans="1:7" x14ac:dyDescent="0.35">
      <c r="A2182" t="s">
        <v>33</v>
      </c>
      <c r="B2182" t="s">
        <v>15</v>
      </c>
      <c r="C2182" t="s">
        <v>34</v>
      </c>
      <c r="D2182" t="s">
        <v>11</v>
      </c>
      <c r="E2182">
        <v>886</v>
      </c>
      <c r="F2182">
        <v>77500</v>
      </c>
      <c r="G2182">
        <f t="shared" si="35"/>
        <v>0.13718709677419355</v>
      </c>
    </row>
    <row r="2183" spans="1:7" x14ac:dyDescent="0.35">
      <c r="A2183" t="s">
        <v>33</v>
      </c>
      <c r="B2183" t="s">
        <v>15</v>
      </c>
      <c r="C2183" t="s">
        <v>34</v>
      </c>
      <c r="D2183" t="s">
        <v>39</v>
      </c>
      <c r="E2183">
        <f>SUM(E2178:E2182)</f>
        <v>2664</v>
      </c>
      <c r="F2183">
        <f>SUM(F2178:F2182)</f>
        <v>5074700</v>
      </c>
      <c r="G2183">
        <f t="shared" si="35"/>
        <v>6.2994856838827912E-3</v>
      </c>
    </row>
    <row r="2184" spans="1:7" x14ac:dyDescent="0.35">
      <c r="A2184" t="s">
        <v>33</v>
      </c>
      <c r="B2184" t="s">
        <v>15</v>
      </c>
      <c r="C2184" t="s">
        <v>35</v>
      </c>
      <c r="D2184" t="s">
        <v>7</v>
      </c>
      <c r="E2184">
        <v>9</v>
      </c>
      <c r="F2184">
        <v>515700.00000000006</v>
      </c>
      <c r="G2184">
        <f t="shared" si="35"/>
        <v>2.094240837696335E-4</v>
      </c>
    </row>
    <row r="2185" spans="1:7" x14ac:dyDescent="0.35">
      <c r="A2185" t="s">
        <v>33</v>
      </c>
      <c r="B2185" t="s">
        <v>15</v>
      </c>
      <c r="C2185" t="s">
        <v>35</v>
      </c>
      <c r="D2185" t="s">
        <v>8</v>
      </c>
      <c r="E2185">
        <v>302</v>
      </c>
      <c r="F2185">
        <v>1645800</v>
      </c>
      <c r="G2185">
        <f t="shared" si="35"/>
        <v>2.2019686474662775E-3</v>
      </c>
    </row>
    <row r="2186" spans="1:7" x14ac:dyDescent="0.35">
      <c r="A2186" t="s">
        <v>33</v>
      </c>
      <c r="B2186" t="s">
        <v>15</v>
      </c>
      <c r="C2186" t="s">
        <v>35</v>
      </c>
      <c r="D2186" t="s">
        <v>9</v>
      </c>
      <c r="E2186">
        <v>312</v>
      </c>
      <c r="F2186">
        <v>212000</v>
      </c>
      <c r="G2186">
        <f t="shared" si="35"/>
        <v>1.7660377358490565E-2</v>
      </c>
    </row>
    <row r="2187" spans="1:7" x14ac:dyDescent="0.35">
      <c r="A2187" t="s">
        <v>33</v>
      </c>
      <c r="B2187" t="s">
        <v>15</v>
      </c>
      <c r="C2187" t="s">
        <v>35</v>
      </c>
      <c r="D2187" t="s">
        <v>10</v>
      </c>
      <c r="E2187">
        <v>420</v>
      </c>
      <c r="F2187">
        <v>112000</v>
      </c>
      <c r="G2187">
        <f t="shared" si="35"/>
        <v>4.4999999999999998E-2</v>
      </c>
    </row>
    <row r="2188" spans="1:7" x14ac:dyDescent="0.35">
      <c r="A2188" t="s">
        <v>33</v>
      </c>
      <c r="B2188" t="s">
        <v>15</v>
      </c>
      <c r="C2188" t="s">
        <v>35</v>
      </c>
      <c r="D2188" t="s">
        <v>11</v>
      </c>
      <c r="E2188">
        <v>374</v>
      </c>
      <c r="F2188">
        <v>28600</v>
      </c>
      <c r="G2188">
        <f t="shared" ref="G2188:G2255" si="36">(E2188/F2188)*12</f>
        <v>0.15692307692307692</v>
      </c>
    </row>
    <row r="2189" spans="1:7" x14ac:dyDescent="0.35">
      <c r="A2189" t="s">
        <v>33</v>
      </c>
      <c r="B2189" t="s">
        <v>15</v>
      </c>
      <c r="C2189" t="s">
        <v>36</v>
      </c>
      <c r="D2189" t="s">
        <v>7</v>
      </c>
      <c r="E2189">
        <v>11</v>
      </c>
      <c r="F2189">
        <v>492000</v>
      </c>
      <c r="G2189">
        <f t="shared" si="36"/>
        <v>2.6829268292682929E-4</v>
      </c>
    </row>
    <row r="2190" spans="1:7" x14ac:dyDescent="0.35">
      <c r="A2190" t="s">
        <v>33</v>
      </c>
      <c r="B2190" t="s">
        <v>15</v>
      </c>
      <c r="C2190" t="s">
        <v>36</v>
      </c>
      <c r="D2190" t="s">
        <v>8</v>
      </c>
      <c r="E2190">
        <v>177</v>
      </c>
      <c r="F2190">
        <v>1673800</v>
      </c>
      <c r="G2190">
        <f t="shared" si="36"/>
        <v>1.2689688134783128E-3</v>
      </c>
    </row>
    <row r="2191" spans="1:7" x14ac:dyDescent="0.35">
      <c r="A2191" t="s">
        <v>33</v>
      </c>
      <c r="B2191" t="s">
        <v>15</v>
      </c>
      <c r="C2191" t="s">
        <v>36</v>
      </c>
      <c r="D2191" t="s">
        <v>9</v>
      </c>
      <c r="E2191">
        <v>197</v>
      </c>
      <c r="F2191">
        <v>218399.99999999997</v>
      </c>
      <c r="G2191">
        <f t="shared" si="36"/>
        <v>1.0824175824175827E-2</v>
      </c>
    </row>
    <row r="2192" spans="1:7" x14ac:dyDescent="0.35">
      <c r="A2192" t="s">
        <v>33</v>
      </c>
      <c r="B2192" t="s">
        <v>15</v>
      </c>
      <c r="C2192" t="s">
        <v>36</v>
      </c>
      <c r="D2192" t="s">
        <v>10</v>
      </c>
      <c r="E2192">
        <v>350</v>
      </c>
      <c r="F2192">
        <v>127600</v>
      </c>
      <c r="G2192">
        <f t="shared" si="36"/>
        <v>3.2915360501567396E-2</v>
      </c>
    </row>
    <row r="2193" spans="1:7" x14ac:dyDescent="0.35">
      <c r="A2193" t="s">
        <v>33</v>
      </c>
      <c r="B2193" t="s">
        <v>15</v>
      </c>
      <c r="C2193" t="s">
        <v>36</v>
      </c>
      <c r="D2193" t="s">
        <v>11</v>
      </c>
      <c r="E2193">
        <v>512</v>
      </c>
      <c r="F2193">
        <v>49000</v>
      </c>
      <c r="G2193">
        <f t="shared" si="36"/>
        <v>0.12538775510204081</v>
      </c>
    </row>
    <row r="2194" spans="1:7" x14ac:dyDescent="0.35">
      <c r="A2194" t="s">
        <v>33</v>
      </c>
      <c r="B2194" t="s">
        <v>16</v>
      </c>
      <c r="C2194" t="s">
        <v>34</v>
      </c>
      <c r="D2194" t="s">
        <v>7</v>
      </c>
      <c r="E2194">
        <v>22</v>
      </c>
      <c r="F2194">
        <v>1007599.9999999999</v>
      </c>
      <c r="G2194">
        <f t="shared" si="36"/>
        <v>2.6200873362445414E-4</v>
      </c>
    </row>
    <row r="2195" spans="1:7" x14ac:dyDescent="0.35">
      <c r="A2195" t="s">
        <v>33</v>
      </c>
      <c r="B2195" t="s">
        <v>16</v>
      </c>
      <c r="C2195" t="s">
        <v>34</v>
      </c>
      <c r="D2195" t="s">
        <v>8</v>
      </c>
      <c r="E2195">
        <v>432</v>
      </c>
      <c r="F2195">
        <v>3319700</v>
      </c>
      <c r="G2195">
        <f t="shared" si="36"/>
        <v>1.561586890381661E-3</v>
      </c>
    </row>
    <row r="2196" spans="1:7" x14ac:dyDescent="0.35">
      <c r="A2196" t="s">
        <v>33</v>
      </c>
      <c r="B2196" t="s">
        <v>16</v>
      </c>
      <c r="C2196" t="s">
        <v>34</v>
      </c>
      <c r="D2196" t="s">
        <v>9</v>
      </c>
      <c r="E2196">
        <v>426</v>
      </c>
      <c r="F2196">
        <v>430299.99999999994</v>
      </c>
      <c r="G2196">
        <f t="shared" si="36"/>
        <v>1.1880083662561006E-2</v>
      </c>
    </row>
    <row r="2197" spans="1:7" x14ac:dyDescent="0.35">
      <c r="A2197" t="s">
        <v>33</v>
      </c>
      <c r="B2197" t="s">
        <v>16</v>
      </c>
      <c r="C2197" t="s">
        <v>34</v>
      </c>
      <c r="D2197" t="s">
        <v>10</v>
      </c>
      <c r="E2197">
        <v>705</v>
      </c>
      <c r="F2197">
        <v>239600</v>
      </c>
      <c r="G2197">
        <f t="shared" si="36"/>
        <v>3.5308848080133556E-2</v>
      </c>
    </row>
    <row r="2198" spans="1:7" x14ac:dyDescent="0.35">
      <c r="A2198" t="s">
        <v>33</v>
      </c>
      <c r="B2198" t="s">
        <v>16</v>
      </c>
      <c r="C2198" t="s">
        <v>34</v>
      </c>
      <c r="D2198" t="s">
        <v>11</v>
      </c>
      <c r="E2198">
        <v>822</v>
      </c>
      <c r="F2198">
        <v>77500</v>
      </c>
      <c r="G2198">
        <f t="shared" si="36"/>
        <v>0.12727741935483872</v>
      </c>
    </row>
    <row r="2199" spans="1:7" x14ac:dyDescent="0.35">
      <c r="A2199" t="s">
        <v>33</v>
      </c>
      <c r="B2199" t="s">
        <v>16</v>
      </c>
      <c r="C2199" t="s">
        <v>34</v>
      </c>
      <c r="D2199" t="s">
        <v>39</v>
      </c>
      <c r="E2199">
        <f>SUM(E2194:E2198)</f>
        <v>2407</v>
      </c>
      <c r="F2199">
        <f>SUM(F2194:F2198)</f>
        <v>5074700</v>
      </c>
      <c r="G2199">
        <f t="shared" si="36"/>
        <v>5.6917650304451495E-3</v>
      </c>
    </row>
    <row r="2200" spans="1:7" x14ac:dyDescent="0.35">
      <c r="A2200" t="s">
        <v>33</v>
      </c>
      <c r="B2200" t="s">
        <v>16</v>
      </c>
      <c r="C2200" t="s">
        <v>35</v>
      </c>
      <c r="D2200" t="s">
        <v>7</v>
      </c>
      <c r="E2200">
        <v>11</v>
      </c>
      <c r="F2200">
        <v>515700.00000000006</v>
      </c>
      <c r="G2200">
        <f t="shared" si="36"/>
        <v>2.5596276905177429E-4</v>
      </c>
    </row>
    <row r="2201" spans="1:7" x14ac:dyDescent="0.35">
      <c r="A2201" t="s">
        <v>33</v>
      </c>
      <c r="B2201" t="s">
        <v>16</v>
      </c>
      <c r="C2201" t="s">
        <v>35</v>
      </c>
      <c r="D2201" t="s">
        <v>8</v>
      </c>
      <c r="E2201">
        <v>270</v>
      </c>
      <c r="F2201">
        <v>1645800</v>
      </c>
      <c r="G2201">
        <f t="shared" si="36"/>
        <v>1.9686474662777981E-3</v>
      </c>
    </row>
    <row r="2202" spans="1:7" x14ac:dyDescent="0.35">
      <c r="A2202" t="s">
        <v>33</v>
      </c>
      <c r="B2202" t="s">
        <v>16</v>
      </c>
      <c r="C2202" t="s">
        <v>35</v>
      </c>
      <c r="D2202" t="s">
        <v>9</v>
      </c>
      <c r="E2202">
        <v>265</v>
      </c>
      <c r="F2202">
        <v>212000</v>
      </c>
      <c r="G2202">
        <f t="shared" si="36"/>
        <v>1.4999999999999999E-2</v>
      </c>
    </row>
    <row r="2203" spans="1:7" x14ac:dyDescent="0.35">
      <c r="A2203" t="s">
        <v>33</v>
      </c>
      <c r="B2203" t="s">
        <v>16</v>
      </c>
      <c r="C2203" t="s">
        <v>35</v>
      </c>
      <c r="D2203" t="s">
        <v>10</v>
      </c>
      <c r="E2203">
        <v>384</v>
      </c>
      <c r="F2203">
        <v>112000</v>
      </c>
      <c r="G2203">
        <f t="shared" si="36"/>
        <v>4.1142857142857141E-2</v>
      </c>
    </row>
    <row r="2204" spans="1:7" x14ac:dyDescent="0.35">
      <c r="A2204" t="s">
        <v>33</v>
      </c>
      <c r="B2204" t="s">
        <v>16</v>
      </c>
      <c r="C2204" t="s">
        <v>35</v>
      </c>
      <c r="D2204" t="s">
        <v>11</v>
      </c>
      <c r="E2204">
        <v>336</v>
      </c>
      <c r="F2204">
        <v>28600</v>
      </c>
      <c r="G2204">
        <f t="shared" si="36"/>
        <v>0.14097902097902099</v>
      </c>
    </row>
    <row r="2205" spans="1:7" x14ac:dyDescent="0.35">
      <c r="A2205" t="s">
        <v>33</v>
      </c>
      <c r="B2205" t="s">
        <v>16</v>
      </c>
      <c r="C2205" t="s">
        <v>36</v>
      </c>
      <c r="D2205" t="s">
        <v>7</v>
      </c>
      <c r="E2205">
        <v>11</v>
      </c>
      <c r="F2205">
        <v>492000</v>
      </c>
      <c r="G2205">
        <f t="shared" si="36"/>
        <v>2.6829268292682929E-4</v>
      </c>
    </row>
    <row r="2206" spans="1:7" x14ac:dyDescent="0.35">
      <c r="A2206" t="s">
        <v>33</v>
      </c>
      <c r="B2206" t="s">
        <v>16</v>
      </c>
      <c r="C2206" t="s">
        <v>36</v>
      </c>
      <c r="D2206" t="s">
        <v>8</v>
      </c>
      <c r="E2206">
        <v>162</v>
      </c>
      <c r="F2206">
        <v>1673800</v>
      </c>
      <c r="G2206">
        <f t="shared" si="36"/>
        <v>1.1614290835225236E-3</v>
      </c>
    </row>
    <row r="2207" spans="1:7" x14ac:dyDescent="0.35">
      <c r="A2207" t="s">
        <v>33</v>
      </c>
      <c r="B2207" t="s">
        <v>16</v>
      </c>
      <c r="C2207" t="s">
        <v>36</v>
      </c>
      <c r="D2207" t="s">
        <v>9</v>
      </c>
      <c r="E2207">
        <v>161</v>
      </c>
      <c r="F2207">
        <v>218399.99999999997</v>
      </c>
      <c r="G2207">
        <f t="shared" si="36"/>
        <v>8.8461538461538473E-3</v>
      </c>
    </row>
    <row r="2208" spans="1:7" x14ac:dyDescent="0.35">
      <c r="A2208" t="s">
        <v>33</v>
      </c>
      <c r="B2208" t="s">
        <v>16</v>
      </c>
      <c r="C2208" t="s">
        <v>36</v>
      </c>
      <c r="D2208" t="s">
        <v>10</v>
      </c>
      <c r="E2208">
        <v>321</v>
      </c>
      <c r="F2208">
        <v>127600</v>
      </c>
      <c r="G2208">
        <f t="shared" si="36"/>
        <v>3.0188087774294669E-2</v>
      </c>
    </row>
    <row r="2209" spans="1:7" x14ac:dyDescent="0.35">
      <c r="A2209" t="s">
        <v>33</v>
      </c>
      <c r="B2209" t="s">
        <v>16</v>
      </c>
      <c r="C2209" t="s">
        <v>36</v>
      </c>
      <c r="D2209" t="s">
        <v>11</v>
      </c>
      <c r="E2209">
        <v>486</v>
      </c>
      <c r="F2209">
        <v>49000</v>
      </c>
      <c r="G2209">
        <f t="shared" si="36"/>
        <v>0.11902040816326531</v>
      </c>
    </row>
    <row r="2210" spans="1:7" x14ac:dyDescent="0.35">
      <c r="A2210" t="s">
        <v>33</v>
      </c>
      <c r="B2210" t="s">
        <v>17</v>
      </c>
      <c r="C2210" t="s">
        <v>34</v>
      </c>
      <c r="D2210" t="s">
        <v>7</v>
      </c>
      <c r="E2210">
        <v>23</v>
      </c>
      <c r="F2210">
        <v>1007599.9999999999</v>
      </c>
      <c r="G2210">
        <f t="shared" si="36"/>
        <v>2.7391822151647482E-4</v>
      </c>
    </row>
    <row r="2211" spans="1:7" x14ac:dyDescent="0.35">
      <c r="A2211" t="s">
        <v>33</v>
      </c>
      <c r="B2211" t="s">
        <v>17</v>
      </c>
      <c r="C2211" t="s">
        <v>34</v>
      </c>
      <c r="D2211" t="s">
        <v>8</v>
      </c>
      <c r="E2211">
        <v>472</v>
      </c>
      <c r="F2211">
        <v>3319700</v>
      </c>
      <c r="G2211">
        <f t="shared" si="36"/>
        <v>1.7061782691207038E-3</v>
      </c>
    </row>
    <row r="2212" spans="1:7" x14ac:dyDescent="0.35">
      <c r="A2212" t="s">
        <v>33</v>
      </c>
      <c r="B2212" t="s">
        <v>17</v>
      </c>
      <c r="C2212" t="s">
        <v>34</v>
      </c>
      <c r="D2212" t="s">
        <v>9</v>
      </c>
      <c r="E2212">
        <v>448</v>
      </c>
      <c r="F2212">
        <v>430299.99999999994</v>
      </c>
      <c r="G2212">
        <f t="shared" si="36"/>
        <v>1.2493609109923313E-2</v>
      </c>
    </row>
    <row r="2213" spans="1:7" x14ac:dyDescent="0.35">
      <c r="A2213" t="s">
        <v>33</v>
      </c>
      <c r="B2213" t="s">
        <v>17</v>
      </c>
      <c r="C2213" t="s">
        <v>34</v>
      </c>
      <c r="D2213" t="s">
        <v>10</v>
      </c>
      <c r="E2213">
        <v>809</v>
      </c>
      <c r="F2213">
        <v>239600</v>
      </c>
      <c r="G2213">
        <f t="shared" si="36"/>
        <v>4.0517529215358936E-2</v>
      </c>
    </row>
    <row r="2214" spans="1:7" x14ac:dyDescent="0.35">
      <c r="A2214" t="s">
        <v>33</v>
      </c>
      <c r="B2214" t="s">
        <v>17</v>
      </c>
      <c r="C2214" t="s">
        <v>34</v>
      </c>
      <c r="D2214" t="s">
        <v>11</v>
      </c>
      <c r="E2214">
        <v>866</v>
      </c>
      <c r="F2214">
        <v>77500</v>
      </c>
      <c r="G2214">
        <f t="shared" si="36"/>
        <v>0.13409032258064515</v>
      </c>
    </row>
    <row r="2215" spans="1:7" x14ac:dyDescent="0.35">
      <c r="A2215" t="s">
        <v>33</v>
      </c>
      <c r="B2215" t="s">
        <v>17</v>
      </c>
      <c r="C2215" t="s">
        <v>34</v>
      </c>
      <c r="D2215" t="s">
        <v>39</v>
      </c>
      <c r="E2215">
        <f>SUM(E2210:E2214)</f>
        <v>2618</v>
      </c>
      <c r="F2215">
        <f>SUM(F2210:F2214)</f>
        <v>5074700</v>
      </c>
      <c r="G2215">
        <f t="shared" si="36"/>
        <v>6.1907107809328638E-3</v>
      </c>
    </row>
    <row r="2216" spans="1:7" x14ac:dyDescent="0.35">
      <c r="A2216" t="s">
        <v>33</v>
      </c>
      <c r="B2216" t="s">
        <v>17</v>
      </c>
      <c r="C2216" t="s">
        <v>35</v>
      </c>
      <c r="D2216" t="s">
        <v>7</v>
      </c>
      <c r="E2216">
        <v>13</v>
      </c>
      <c r="F2216">
        <v>515700.00000000006</v>
      </c>
      <c r="G2216">
        <f t="shared" si="36"/>
        <v>3.0250145433391505E-4</v>
      </c>
    </row>
    <row r="2217" spans="1:7" x14ac:dyDescent="0.35">
      <c r="A2217" t="s">
        <v>33</v>
      </c>
      <c r="B2217" t="s">
        <v>17</v>
      </c>
      <c r="C2217" t="s">
        <v>35</v>
      </c>
      <c r="D2217" t="s">
        <v>8</v>
      </c>
      <c r="E2217">
        <v>276</v>
      </c>
      <c r="F2217">
        <v>1645800</v>
      </c>
      <c r="G2217">
        <f t="shared" si="36"/>
        <v>2.0123951877506381E-3</v>
      </c>
    </row>
    <row r="2218" spans="1:7" x14ac:dyDescent="0.35">
      <c r="A2218" t="s">
        <v>33</v>
      </c>
      <c r="B2218" t="s">
        <v>17</v>
      </c>
      <c r="C2218" t="s">
        <v>35</v>
      </c>
      <c r="D2218" t="s">
        <v>9</v>
      </c>
      <c r="E2218">
        <v>278</v>
      </c>
      <c r="F2218">
        <v>212000</v>
      </c>
      <c r="G2218">
        <f t="shared" si="36"/>
        <v>1.5735849056603773E-2</v>
      </c>
    </row>
    <row r="2219" spans="1:7" x14ac:dyDescent="0.35">
      <c r="A2219" t="s">
        <v>33</v>
      </c>
      <c r="B2219" t="s">
        <v>17</v>
      </c>
      <c r="C2219" t="s">
        <v>35</v>
      </c>
      <c r="D2219" t="s">
        <v>10</v>
      </c>
      <c r="E2219">
        <v>449</v>
      </c>
      <c r="F2219">
        <v>112000</v>
      </c>
      <c r="G2219">
        <f t="shared" si="36"/>
        <v>4.8107142857142855E-2</v>
      </c>
    </row>
    <row r="2220" spans="1:7" x14ac:dyDescent="0.35">
      <c r="A2220" t="s">
        <v>33</v>
      </c>
      <c r="B2220" t="s">
        <v>17</v>
      </c>
      <c r="C2220" t="s">
        <v>35</v>
      </c>
      <c r="D2220" t="s">
        <v>11</v>
      </c>
      <c r="E2220">
        <v>338</v>
      </c>
      <c r="F2220">
        <v>28600</v>
      </c>
      <c r="G2220">
        <f t="shared" si="36"/>
        <v>0.14181818181818182</v>
      </c>
    </row>
    <row r="2221" spans="1:7" x14ac:dyDescent="0.35">
      <c r="A2221" t="s">
        <v>33</v>
      </c>
      <c r="B2221" t="s">
        <v>17</v>
      </c>
      <c r="C2221" t="s">
        <v>36</v>
      </c>
      <c r="D2221" t="s">
        <v>7</v>
      </c>
      <c r="E2221">
        <v>10</v>
      </c>
      <c r="F2221">
        <v>492000</v>
      </c>
      <c r="G2221">
        <f t="shared" si="36"/>
        <v>2.4390243902439024E-4</v>
      </c>
    </row>
    <row r="2222" spans="1:7" x14ac:dyDescent="0.35">
      <c r="A2222" t="s">
        <v>33</v>
      </c>
      <c r="B2222" t="s">
        <v>17</v>
      </c>
      <c r="C2222" t="s">
        <v>36</v>
      </c>
      <c r="D2222" t="s">
        <v>8</v>
      </c>
      <c r="E2222">
        <v>196</v>
      </c>
      <c r="F2222">
        <v>1673800</v>
      </c>
      <c r="G2222">
        <f t="shared" si="36"/>
        <v>1.4051858047556458E-3</v>
      </c>
    </row>
    <row r="2223" spans="1:7" x14ac:dyDescent="0.35">
      <c r="A2223" t="s">
        <v>33</v>
      </c>
      <c r="B2223" t="s">
        <v>17</v>
      </c>
      <c r="C2223" t="s">
        <v>36</v>
      </c>
      <c r="D2223" t="s">
        <v>9</v>
      </c>
      <c r="E2223">
        <v>170</v>
      </c>
      <c r="F2223">
        <v>218399.99999999997</v>
      </c>
      <c r="G2223">
        <f t="shared" si="36"/>
        <v>9.3406593406593422E-3</v>
      </c>
    </row>
    <row r="2224" spans="1:7" x14ac:dyDescent="0.35">
      <c r="A2224" t="s">
        <v>33</v>
      </c>
      <c r="B2224" t="s">
        <v>17</v>
      </c>
      <c r="C2224" t="s">
        <v>36</v>
      </c>
      <c r="D2224" t="s">
        <v>10</v>
      </c>
      <c r="E2224">
        <v>360</v>
      </c>
      <c r="F2224">
        <v>127600</v>
      </c>
      <c r="G2224">
        <f t="shared" si="36"/>
        <v>3.385579937304075E-2</v>
      </c>
    </row>
    <row r="2225" spans="1:7" x14ac:dyDescent="0.35">
      <c r="A2225" t="s">
        <v>33</v>
      </c>
      <c r="B2225" t="s">
        <v>17</v>
      </c>
      <c r="C2225" t="s">
        <v>36</v>
      </c>
      <c r="D2225" t="s">
        <v>11</v>
      </c>
      <c r="E2225">
        <v>528</v>
      </c>
      <c r="F2225">
        <v>49000</v>
      </c>
      <c r="G2225">
        <f t="shared" si="36"/>
        <v>0.1293061224489796</v>
      </c>
    </row>
    <row r="2226" spans="1:7" x14ac:dyDescent="0.35">
      <c r="A2226" t="s">
        <v>33</v>
      </c>
      <c r="B2226" t="s">
        <v>18</v>
      </c>
      <c r="C2226" t="s">
        <v>34</v>
      </c>
      <c r="D2226" t="s">
        <v>7</v>
      </c>
      <c r="E2226">
        <v>17</v>
      </c>
      <c r="F2226">
        <v>1007599.9999999999</v>
      </c>
      <c r="G2226">
        <f t="shared" si="36"/>
        <v>2.0246129416435094E-4</v>
      </c>
    </row>
    <row r="2227" spans="1:7" x14ac:dyDescent="0.35">
      <c r="A2227" t="s">
        <v>33</v>
      </c>
      <c r="B2227" t="s">
        <v>18</v>
      </c>
      <c r="C2227" t="s">
        <v>34</v>
      </c>
      <c r="D2227" t="s">
        <v>8</v>
      </c>
      <c r="E2227">
        <v>455</v>
      </c>
      <c r="F2227">
        <v>3319700</v>
      </c>
      <c r="G2227">
        <f t="shared" si="36"/>
        <v>1.6447269331566106E-3</v>
      </c>
    </row>
    <row r="2228" spans="1:7" x14ac:dyDescent="0.35">
      <c r="A2228" t="s">
        <v>33</v>
      </c>
      <c r="B2228" t="s">
        <v>18</v>
      </c>
      <c r="C2228" t="s">
        <v>34</v>
      </c>
      <c r="D2228" t="s">
        <v>9</v>
      </c>
      <c r="E2228">
        <v>484</v>
      </c>
      <c r="F2228">
        <v>430299.99999999994</v>
      </c>
      <c r="G2228">
        <f t="shared" si="36"/>
        <v>1.3497559841970722E-2</v>
      </c>
    </row>
    <row r="2229" spans="1:7" x14ac:dyDescent="0.35">
      <c r="A2229" t="s">
        <v>33</v>
      </c>
      <c r="B2229" t="s">
        <v>18</v>
      </c>
      <c r="C2229" t="s">
        <v>34</v>
      </c>
      <c r="D2229" t="s">
        <v>10</v>
      </c>
      <c r="E2229">
        <v>761</v>
      </c>
      <c r="F2229">
        <v>239600</v>
      </c>
      <c r="G2229">
        <f t="shared" si="36"/>
        <v>3.8113522537562602E-2</v>
      </c>
    </row>
    <row r="2230" spans="1:7" x14ac:dyDescent="0.35">
      <c r="A2230" t="s">
        <v>33</v>
      </c>
      <c r="B2230" t="s">
        <v>18</v>
      </c>
      <c r="C2230" t="s">
        <v>34</v>
      </c>
      <c r="D2230" t="s">
        <v>11</v>
      </c>
      <c r="E2230">
        <v>892</v>
      </c>
      <c r="F2230">
        <v>77500</v>
      </c>
      <c r="G2230">
        <f t="shared" si="36"/>
        <v>0.13811612903225806</v>
      </c>
    </row>
    <row r="2231" spans="1:7" x14ac:dyDescent="0.35">
      <c r="A2231" t="s">
        <v>33</v>
      </c>
      <c r="B2231" t="s">
        <v>18</v>
      </c>
      <c r="C2231" t="s">
        <v>34</v>
      </c>
      <c r="D2231" t="s">
        <v>39</v>
      </c>
      <c r="E2231">
        <f>SUM(E2226:E2230)</f>
        <v>2609</v>
      </c>
      <c r="F2231">
        <f>SUM(F2226:F2230)</f>
        <v>5074700</v>
      </c>
      <c r="G2231">
        <f t="shared" si="36"/>
        <v>6.1694287347035292E-3</v>
      </c>
    </row>
    <row r="2232" spans="1:7" x14ac:dyDescent="0.35">
      <c r="A2232" t="s">
        <v>33</v>
      </c>
      <c r="B2232" t="s">
        <v>18</v>
      </c>
      <c r="C2232" t="s">
        <v>35</v>
      </c>
      <c r="D2232" t="s">
        <v>7</v>
      </c>
      <c r="E2232">
        <v>7</v>
      </c>
      <c r="F2232">
        <v>515700.00000000006</v>
      </c>
      <c r="G2232">
        <f t="shared" si="36"/>
        <v>1.6288539848749271E-4</v>
      </c>
    </row>
    <row r="2233" spans="1:7" x14ac:dyDescent="0.35">
      <c r="A2233" t="s">
        <v>33</v>
      </c>
      <c r="B2233" t="s">
        <v>18</v>
      </c>
      <c r="C2233" t="s">
        <v>35</v>
      </c>
      <c r="D2233" t="s">
        <v>8</v>
      </c>
      <c r="E2233">
        <v>279</v>
      </c>
      <c r="F2233">
        <v>1645800</v>
      </c>
      <c r="G2233">
        <f t="shared" si="36"/>
        <v>2.0342690484870581E-3</v>
      </c>
    </row>
    <row r="2234" spans="1:7" x14ac:dyDescent="0.35">
      <c r="A2234" t="s">
        <v>33</v>
      </c>
      <c r="B2234" t="s">
        <v>18</v>
      </c>
      <c r="C2234" t="s">
        <v>35</v>
      </c>
      <c r="D2234" t="s">
        <v>9</v>
      </c>
      <c r="E2234">
        <v>290</v>
      </c>
      <c r="F2234">
        <v>212000</v>
      </c>
      <c r="G2234">
        <f t="shared" si="36"/>
        <v>1.6415094339622641E-2</v>
      </c>
    </row>
    <row r="2235" spans="1:7" x14ac:dyDescent="0.35">
      <c r="A2235" t="s">
        <v>33</v>
      </c>
      <c r="B2235" t="s">
        <v>18</v>
      </c>
      <c r="C2235" t="s">
        <v>35</v>
      </c>
      <c r="D2235" t="s">
        <v>10</v>
      </c>
      <c r="E2235">
        <v>427</v>
      </c>
      <c r="F2235">
        <v>112000</v>
      </c>
      <c r="G2235">
        <f t="shared" si="36"/>
        <v>4.5749999999999999E-2</v>
      </c>
    </row>
    <row r="2236" spans="1:7" x14ac:dyDescent="0.35">
      <c r="A2236" t="s">
        <v>33</v>
      </c>
      <c r="B2236" t="s">
        <v>18</v>
      </c>
      <c r="C2236" t="s">
        <v>35</v>
      </c>
      <c r="D2236" t="s">
        <v>11</v>
      </c>
      <c r="E2236">
        <v>371</v>
      </c>
      <c r="F2236">
        <v>28600</v>
      </c>
      <c r="G2236">
        <f t="shared" si="36"/>
        <v>0.15566433566433568</v>
      </c>
    </row>
    <row r="2237" spans="1:7" x14ac:dyDescent="0.35">
      <c r="A2237" t="s">
        <v>33</v>
      </c>
      <c r="B2237" t="s">
        <v>18</v>
      </c>
      <c r="C2237" t="s">
        <v>36</v>
      </c>
      <c r="D2237" t="s">
        <v>7</v>
      </c>
      <c r="E2237">
        <v>10</v>
      </c>
      <c r="F2237">
        <v>492000</v>
      </c>
      <c r="G2237">
        <f t="shared" si="36"/>
        <v>2.4390243902439024E-4</v>
      </c>
    </row>
    <row r="2238" spans="1:7" x14ac:dyDescent="0.35">
      <c r="A2238" t="s">
        <v>33</v>
      </c>
      <c r="B2238" t="s">
        <v>18</v>
      </c>
      <c r="C2238" t="s">
        <v>36</v>
      </c>
      <c r="D2238" t="s">
        <v>8</v>
      </c>
      <c r="E2238">
        <v>176</v>
      </c>
      <c r="F2238">
        <v>1673800</v>
      </c>
      <c r="G2238">
        <f t="shared" si="36"/>
        <v>1.2617994981479269E-3</v>
      </c>
    </row>
    <row r="2239" spans="1:7" x14ac:dyDescent="0.35">
      <c r="A2239" t="s">
        <v>33</v>
      </c>
      <c r="B2239" t="s">
        <v>18</v>
      </c>
      <c r="C2239" t="s">
        <v>36</v>
      </c>
      <c r="D2239" t="s">
        <v>9</v>
      </c>
      <c r="E2239">
        <v>194</v>
      </c>
      <c r="F2239">
        <v>218399.99999999997</v>
      </c>
      <c r="G2239">
        <f t="shared" si="36"/>
        <v>1.0659340659340662E-2</v>
      </c>
    </row>
    <row r="2240" spans="1:7" x14ac:dyDescent="0.35">
      <c r="A2240" t="s">
        <v>33</v>
      </c>
      <c r="B2240" t="s">
        <v>18</v>
      </c>
      <c r="C2240" t="s">
        <v>36</v>
      </c>
      <c r="D2240" t="s">
        <v>10</v>
      </c>
      <c r="E2240">
        <v>334</v>
      </c>
      <c r="F2240">
        <v>127600</v>
      </c>
      <c r="G2240">
        <f t="shared" si="36"/>
        <v>3.1410658307210029E-2</v>
      </c>
    </row>
    <row r="2241" spans="1:7" x14ac:dyDescent="0.35">
      <c r="A2241" t="s">
        <v>33</v>
      </c>
      <c r="B2241" t="s">
        <v>18</v>
      </c>
      <c r="C2241" t="s">
        <v>36</v>
      </c>
      <c r="D2241" t="s">
        <v>11</v>
      </c>
      <c r="E2241">
        <v>521</v>
      </c>
      <c r="F2241">
        <v>49000</v>
      </c>
      <c r="G2241">
        <f t="shared" si="36"/>
        <v>0.12759183673469388</v>
      </c>
    </row>
    <row r="2242" spans="1:7" x14ac:dyDescent="0.35">
      <c r="A2242" t="s">
        <v>33</v>
      </c>
      <c r="B2242" t="s">
        <v>19</v>
      </c>
      <c r="C2242" t="s">
        <v>34</v>
      </c>
      <c r="D2242" t="s">
        <v>7</v>
      </c>
      <c r="E2242">
        <v>19</v>
      </c>
      <c r="F2242">
        <v>1007599.9999999999</v>
      </c>
      <c r="G2242">
        <f t="shared" si="36"/>
        <v>2.2628026994839223E-4</v>
      </c>
    </row>
    <row r="2243" spans="1:7" x14ac:dyDescent="0.35">
      <c r="A2243" t="s">
        <v>33</v>
      </c>
      <c r="B2243" t="s">
        <v>19</v>
      </c>
      <c r="C2243" t="s">
        <v>34</v>
      </c>
      <c r="D2243" t="s">
        <v>8</v>
      </c>
      <c r="E2243">
        <v>515</v>
      </c>
      <c r="F2243">
        <v>3319700</v>
      </c>
      <c r="G2243">
        <f t="shared" si="36"/>
        <v>1.8616140012651745E-3</v>
      </c>
    </row>
    <row r="2244" spans="1:7" x14ac:dyDescent="0.35">
      <c r="A2244" t="s">
        <v>33</v>
      </c>
      <c r="B2244" t="s">
        <v>19</v>
      </c>
      <c r="C2244" t="s">
        <v>34</v>
      </c>
      <c r="D2244" t="s">
        <v>9</v>
      </c>
      <c r="E2244">
        <v>463</v>
      </c>
      <c r="F2244">
        <v>430299.99999999994</v>
      </c>
      <c r="G2244">
        <f t="shared" si="36"/>
        <v>1.2911921914943066E-2</v>
      </c>
    </row>
    <row r="2245" spans="1:7" x14ac:dyDescent="0.35">
      <c r="A2245" t="s">
        <v>33</v>
      </c>
      <c r="B2245" t="s">
        <v>19</v>
      </c>
      <c r="C2245" t="s">
        <v>34</v>
      </c>
      <c r="D2245" t="s">
        <v>10</v>
      </c>
      <c r="E2245">
        <v>772</v>
      </c>
      <c r="F2245">
        <v>239600</v>
      </c>
      <c r="G2245">
        <f t="shared" si="36"/>
        <v>3.8664440734557597E-2</v>
      </c>
    </row>
    <row r="2246" spans="1:7" x14ac:dyDescent="0.35">
      <c r="A2246" t="s">
        <v>33</v>
      </c>
      <c r="B2246" t="s">
        <v>19</v>
      </c>
      <c r="C2246" t="s">
        <v>34</v>
      </c>
      <c r="D2246" t="s">
        <v>11</v>
      </c>
      <c r="E2246">
        <v>913</v>
      </c>
      <c r="F2246">
        <v>77500</v>
      </c>
      <c r="G2246">
        <f t="shared" si="36"/>
        <v>0.14136774193548388</v>
      </c>
    </row>
    <row r="2247" spans="1:7" x14ac:dyDescent="0.35">
      <c r="A2247" t="s">
        <v>33</v>
      </c>
      <c r="B2247" t="s">
        <v>19</v>
      </c>
      <c r="C2247" t="s">
        <v>34</v>
      </c>
      <c r="D2247" t="s">
        <v>39</v>
      </c>
      <c r="E2247">
        <f>SUM(E2242:E2246)</f>
        <v>2682</v>
      </c>
      <c r="F2247">
        <f>SUM(F2242:F2246)</f>
        <v>5074700</v>
      </c>
      <c r="G2247">
        <f t="shared" si="36"/>
        <v>6.3420497763414588E-3</v>
      </c>
    </row>
    <row r="2248" spans="1:7" x14ac:dyDescent="0.35">
      <c r="A2248" t="s">
        <v>33</v>
      </c>
      <c r="B2248" t="s">
        <v>19</v>
      </c>
      <c r="C2248" t="s">
        <v>35</v>
      </c>
      <c r="D2248" t="s">
        <v>7</v>
      </c>
      <c r="E2248">
        <v>8</v>
      </c>
      <c r="F2248">
        <v>515700.00000000006</v>
      </c>
      <c r="G2248">
        <f t="shared" si="36"/>
        <v>1.8615474112856309E-4</v>
      </c>
    </row>
    <row r="2249" spans="1:7" x14ac:dyDescent="0.35">
      <c r="A2249" t="s">
        <v>33</v>
      </c>
      <c r="B2249" t="s">
        <v>19</v>
      </c>
      <c r="C2249" t="s">
        <v>35</v>
      </c>
      <c r="D2249" t="s">
        <v>8</v>
      </c>
      <c r="E2249">
        <v>333</v>
      </c>
      <c r="F2249">
        <v>1645800</v>
      </c>
      <c r="G2249">
        <f t="shared" si="36"/>
        <v>2.4279985417426176E-3</v>
      </c>
    </row>
    <row r="2250" spans="1:7" x14ac:dyDescent="0.35">
      <c r="A2250" t="s">
        <v>33</v>
      </c>
      <c r="B2250" t="s">
        <v>19</v>
      </c>
      <c r="C2250" t="s">
        <v>35</v>
      </c>
      <c r="D2250" t="s">
        <v>9</v>
      </c>
      <c r="E2250">
        <v>273</v>
      </c>
      <c r="F2250">
        <v>212000</v>
      </c>
      <c r="G2250">
        <f t="shared" si="36"/>
        <v>1.5452830188679247E-2</v>
      </c>
    </row>
    <row r="2251" spans="1:7" x14ac:dyDescent="0.35">
      <c r="A2251" t="s">
        <v>33</v>
      </c>
      <c r="B2251" t="s">
        <v>19</v>
      </c>
      <c r="C2251" t="s">
        <v>35</v>
      </c>
      <c r="D2251" t="s">
        <v>10</v>
      </c>
      <c r="E2251">
        <v>414</v>
      </c>
      <c r="F2251">
        <v>112000</v>
      </c>
      <c r="G2251">
        <f t="shared" si="36"/>
        <v>4.4357142857142859E-2</v>
      </c>
    </row>
    <row r="2252" spans="1:7" x14ac:dyDescent="0.35">
      <c r="A2252" t="s">
        <v>33</v>
      </c>
      <c r="B2252" t="s">
        <v>19</v>
      </c>
      <c r="C2252" t="s">
        <v>35</v>
      </c>
      <c r="D2252" t="s">
        <v>11</v>
      </c>
      <c r="E2252">
        <v>364</v>
      </c>
      <c r="F2252">
        <v>28600</v>
      </c>
      <c r="G2252">
        <f t="shared" si="36"/>
        <v>0.15272727272727274</v>
      </c>
    </row>
    <row r="2253" spans="1:7" x14ac:dyDescent="0.35">
      <c r="A2253" t="s">
        <v>33</v>
      </c>
      <c r="B2253" t="s">
        <v>19</v>
      </c>
      <c r="C2253" t="s">
        <v>36</v>
      </c>
      <c r="D2253" t="s">
        <v>7</v>
      </c>
      <c r="E2253">
        <v>11</v>
      </c>
      <c r="F2253">
        <v>492000</v>
      </c>
      <c r="G2253">
        <f t="shared" si="36"/>
        <v>2.6829268292682929E-4</v>
      </c>
    </row>
    <row r="2254" spans="1:7" x14ac:dyDescent="0.35">
      <c r="A2254" t="s">
        <v>33</v>
      </c>
      <c r="B2254" t="s">
        <v>19</v>
      </c>
      <c r="C2254" t="s">
        <v>36</v>
      </c>
      <c r="D2254" t="s">
        <v>8</v>
      </c>
      <c r="E2254">
        <v>182</v>
      </c>
      <c r="F2254">
        <v>1673800</v>
      </c>
      <c r="G2254">
        <f t="shared" si="36"/>
        <v>1.3048153901302425E-3</v>
      </c>
    </row>
    <row r="2255" spans="1:7" x14ac:dyDescent="0.35">
      <c r="A2255" t="s">
        <v>33</v>
      </c>
      <c r="B2255" t="s">
        <v>19</v>
      </c>
      <c r="C2255" t="s">
        <v>36</v>
      </c>
      <c r="D2255" t="s">
        <v>9</v>
      </c>
      <c r="E2255">
        <v>190</v>
      </c>
      <c r="F2255">
        <v>218399.99999999997</v>
      </c>
      <c r="G2255">
        <f t="shared" si="36"/>
        <v>1.0439560439560441E-2</v>
      </c>
    </row>
    <row r="2256" spans="1:7" x14ac:dyDescent="0.35">
      <c r="A2256" t="s">
        <v>33</v>
      </c>
      <c r="B2256" t="s">
        <v>19</v>
      </c>
      <c r="C2256" t="s">
        <v>36</v>
      </c>
      <c r="D2256" t="s">
        <v>10</v>
      </c>
      <c r="E2256">
        <v>358</v>
      </c>
      <c r="F2256">
        <v>127600</v>
      </c>
      <c r="G2256">
        <f t="shared" ref="G2256:G2323" si="37">(E2256/F2256)*12</f>
        <v>3.3667711598746083E-2</v>
      </c>
    </row>
    <row r="2257" spans="1:7" x14ac:dyDescent="0.35">
      <c r="A2257" t="s">
        <v>33</v>
      </c>
      <c r="B2257" t="s">
        <v>19</v>
      </c>
      <c r="C2257" t="s">
        <v>36</v>
      </c>
      <c r="D2257" t="s">
        <v>11</v>
      </c>
      <c r="E2257">
        <v>549</v>
      </c>
      <c r="F2257">
        <v>49000</v>
      </c>
      <c r="G2257">
        <f t="shared" si="37"/>
        <v>0.13444897959183674</v>
      </c>
    </row>
    <row r="2258" spans="1:7" x14ac:dyDescent="0.35">
      <c r="A2258" t="s">
        <v>33</v>
      </c>
      <c r="B2258" t="s">
        <v>20</v>
      </c>
      <c r="C2258" t="s">
        <v>34</v>
      </c>
      <c r="D2258" t="s">
        <v>7</v>
      </c>
      <c r="E2258">
        <v>25</v>
      </c>
      <c r="F2258">
        <v>1007599.9999999999</v>
      </c>
      <c r="G2258">
        <f t="shared" si="37"/>
        <v>2.9773719730051611E-4</v>
      </c>
    </row>
    <row r="2259" spans="1:7" x14ac:dyDescent="0.35">
      <c r="A2259" t="s">
        <v>33</v>
      </c>
      <c r="B2259" t="s">
        <v>20</v>
      </c>
      <c r="C2259" t="s">
        <v>34</v>
      </c>
      <c r="D2259" t="s">
        <v>8</v>
      </c>
      <c r="E2259">
        <v>517</v>
      </c>
      <c r="F2259">
        <v>3319700</v>
      </c>
      <c r="G2259">
        <f t="shared" si="37"/>
        <v>1.8688435702021266E-3</v>
      </c>
    </row>
    <row r="2260" spans="1:7" x14ac:dyDescent="0.35">
      <c r="A2260" t="s">
        <v>33</v>
      </c>
      <c r="B2260" t="s">
        <v>20</v>
      </c>
      <c r="C2260" t="s">
        <v>34</v>
      </c>
      <c r="D2260" t="s">
        <v>9</v>
      </c>
      <c r="E2260">
        <v>520</v>
      </c>
      <c r="F2260">
        <v>430299.99999999994</v>
      </c>
      <c r="G2260">
        <f t="shared" si="37"/>
        <v>1.450151057401813E-2</v>
      </c>
    </row>
    <row r="2261" spans="1:7" x14ac:dyDescent="0.35">
      <c r="A2261" t="s">
        <v>33</v>
      </c>
      <c r="B2261" t="s">
        <v>20</v>
      </c>
      <c r="C2261" t="s">
        <v>34</v>
      </c>
      <c r="D2261" t="s">
        <v>10</v>
      </c>
      <c r="E2261">
        <v>893</v>
      </c>
      <c r="F2261">
        <v>239600</v>
      </c>
      <c r="G2261">
        <f t="shared" si="37"/>
        <v>4.4724540901502505E-2</v>
      </c>
    </row>
    <row r="2262" spans="1:7" x14ac:dyDescent="0.35">
      <c r="A2262" t="s">
        <v>33</v>
      </c>
      <c r="B2262" t="s">
        <v>20</v>
      </c>
      <c r="C2262" t="s">
        <v>34</v>
      </c>
      <c r="D2262" t="s">
        <v>11</v>
      </c>
      <c r="E2262">
        <v>1036</v>
      </c>
      <c r="F2262">
        <v>77500</v>
      </c>
      <c r="G2262">
        <f t="shared" si="37"/>
        <v>0.16041290322580645</v>
      </c>
    </row>
    <row r="2263" spans="1:7" x14ac:dyDescent="0.35">
      <c r="A2263" t="s">
        <v>33</v>
      </c>
      <c r="B2263" t="s">
        <v>20</v>
      </c>
      <c r="C2263" t="s">
        <v>34</v>
      </c>
      <c r="D2263" t="s">
        <v>39</v>
      </c>
      <c r="E2263">
        <f>SUM(E2258:E2262)</f>
        <v>2991</v>
      </c>
      <c r="F2263">
        <f>SUM(F2258:F2262)</f>
        <v>5074700</v>
      </c>
      <c r="G2263">
        <f t="shared" si="37"/>
        <v>7.0727333635485848E-3</v>
      </c>
    </row>
    <row r="2264" spans="1:7" x14ac:dyDescent="0.35">
      <c r="A2264" t="s">
        <v>33</v>
      </c>
      <c r="B2264" t="s">
        <v>20</v>
      </c>
      <c r="C2264" t="s">
        <v>35</v>
      </c>
      <c r="D2264" t="s">
        <v>7</v>
      </c>
      <c r="E2264">
        <v>16</v>
      </c>
      <c r="F2264">
        <v>515700.00000000006</v>
      </c>
      <c r="G2264">
        <f t="shared" si="37"/>
        <v>3.7230948225712619E-4</v>
      </c>
    </row>
    <row r="2265" spans="1:7" x14ac:dyDescent="0.35">
      <c r="A2265" t="s">
        <v>33</v>
      </c>
      <c r="B2265" t="s">
        <v>20</v>
      </c>
      <c r="C2265" t="s">
        <v>35</v>
      </c>
      <c r="D2265" t="s">
        <v>8</v>
      </c>
      <c r="E2265">
        <v>323</v>
      </c>
      <c r="F2265">
        <v>1645800</v>
      </c>
      <c r="G2265">
        <f t="shared" si="37"/>
        <v>2.3550856726212177E-3</v>
      </c>
    </row>
    <row r="2266" spans="1:7" x14ac:dyDescent="0.35">
      <c r="A2266" t="s">
        <v>33</v>
      </c>
      <c r="B2266" t="s">
        <v>20</v>
      </c>
      <c r="C2266" t="s">
        <v>35</v>
      </c>
      <c r="D2266" t="s">
        <v>9</v>
      </c>
      <c r="E2266">
        <v>314</v>
      </c>
      <c r="F2266">
        <v>212000</v>
      </c>
      <c r="G2266">
        <f t="shared" si="37"/>
        <v>1.7773584905660379E-2</v>
      </c>
    </row>
    <row r="2267" spans="1:7" x14ac:dyDescent="0.35">
      <c r="A2267" t="s">
        <v>33</v>
      </c>
      <c r="B2267" t="s">
        <v>20</v>
      </c>
      <c r="C2267" t="s">
        <v>35</v>
      </c>
      <c r="D2267" t="s">
        <v>10</v>
      </c>
      <c r="E2267">
        <v>533</v>
      </c>
      <c r="F2267">
        <v>112000</v>
      </c>
      <c r="G2267">
        <f t="shared" si="37"/>
        <v>5.7107142857142856E-2</v>
      </c>
    </row>
    <row r="2268" spans="1:7" x14ac:dyDescent="0.35">
      <c r="A2268" t="s">
        <v>33</v>
      </c>
      <c r="B2268" t="s">
        <v>20</v>
      </c>
      <c r="C2268" t="s">
        <v>35</v>
      </c>
      <c r="D2268" t="s">
        <v>11</v>
      </c>
      <c r="E2268">
        <v>417</v>
      </c>
      <c r="F2268">
        <v>28600</v>
      </c>
      <c r="G2268">
        <f t="shared" si="37"/>
        <v>0.17496503496503496</v>
      </c>
    </row>
    <row r="2269" spans="1:7" x14ac:dyDescent="0.35">
      <c r="A2269" t="s">
        <v>33</v>
      </c>
      <c r="B2269" t="s">
        <v>20</v>
      </c>
      <c r="C2269" t="s">
        <v>36</v>
      </c>
      <c r="D2269" t="s">
        <v>7</v>
      </c>
      <c r="E2269">
        <v>9</v>
      </c>
      <c r="F2269">
        <v>492000</v>
      </c>
      <c r="G2269">
        <f t="shared" si="37"/>
        <v>2.195121951219512E-4</v>
      </c>
    </row>
    <row r="2270" spans="1:7" x14ac:dyDescent="0.35">
      <c r="A2270" t="s">
        <v>33</v>
      </c>
      <c r="B2270" t="s">
        <v>20</v>
      </c>
      <c r="C2270" t="s">
        <v>36</v>
      </c>
      <c r="D2270" t="s">
        <v>8</v>
      </c>
      <c r="E2270">
        <v>194</v>
      </c>
      <c r="F2270">
        <v>1673800</v>
      </c>
      <c r="G2270">
        <f t="shared" si="37"/>
        <v>1.3908471740948739E-3</v>
      </c>
    </row>
    <row r="2271" spans="1:7" x14ac:dyDescent="0.35">
      <c r="A2271" t="s">
        <v>33</v>
      </c>
      <c r="B2271" t="s">
        <v>20</v>
      </c>
      <c r="C2271" t="s">
        <v>36</v>
      </c>
      <c r="D2271" t="s">
        <v>9</v>
      </c>
      <c r="E2271">
        <v>206</v>
      </c>
      <c r="F2271">
        <v>218399.99999999997</v>
      </c>
      <c r="G2271">
        <f t="shared" si="37"/>
        <v>1.1318681318681321E-2</v>
      </c>
    </row>
    <row r="2272" spans="1:7" x14ac:dyDescent="0.35">
      <c r="A2272" t="s">
        <v>33</v>
      </c>
      <c r="B2272" t="s">
        <v>20</v>
      </c>
      <c r="C2272" t="s">
        <v>36</v>
      </c>
      <c r="D2272" t="s">
        <v>10</v>
      </c>
      <c r="E2272">
        <v>360</v>
      </c>
      <c r="F2272">
        <v>127600</v>
      </c>
      <c r="G2272">
        <f t="shared" si="37"/>
        <v>3.385579937304075E-2</v>
      </c>
    </row>
    <row r="2273" spans="1:7" x14ac:dyDescent="0.35">
      <c r="A2273" t="s">
        <v>33</v>
      </c>
      <c r="B2273" t="s">
        <v>20</v>
      </c>
      <c r="C2273" t="s">
        <v>36</v>
      </c>
      <c r="D2273" t="s">
        <v>11</v>
      </c>
      <c r="E2273">
        <v>619</v>
      </c>
      <c r="F2273">
        <v>49000</v>
      </c>
      <c r="G2273">
        <f t="shared" si="37"/>
        <v>0.15159183673469387</v>
      </c>
    </row>
    <row r="2274" spans="1:7" x14ac:dyDescent="0.35">
      <c r="A2274" t="s">
        <v>33</v>
      </c>
      <c r="B2274" t="s">
        <v>21</v>
      </c>
      <c r="C2274" t="s">
        <v>34</v>
      </c>
      <c r="D2274" t="s">
        <v>7</v>
      </c>
      <c r="E2274">
        <v>20</v>
      </c>
      <c r="F2274">
        <v>1007599.9999999999</v>
      </c>
      <c r="G2274">
        <f t="shared" si="37"/>
        <v>2.3818975784041291E-4</v>
      </c>
    </row>
    <row r="2275" spans="1:7" x14ac:dyDescent="0.35">
      <c r="A2275" t="s">
        <v>33</v>
      </c>
      <c r="B2275" t="s">
        <v>21</v>
      </c>
      <c r="C2275" t="s">
        <v>34</v>
      </c>
      <c r="D2275" t="s">
        <v>8</v>
      </c>
      <c r="E2275">
        <v>548</v>
      </c>
      <c r="F2275">
        <v>3319700</v>
      </c>
      <c r="G2275">
        <f t="shared" si="37"/>
        <v>1.9809018887248847E-3</v>
      </c>
    </row>
    <row r="2276" spans="1:7" x14ac:dyDescent="0.35">
      <c r="A2276" t="s">
        <v>33</v>
      </c>
      <c r="B2276" t="s">
        <v>21</v>
      </c>
      <c r="C2276" t="s">
        <v>34</v>
      </c>
      <c r="D2276" t="s">
        <v>9</v>
      </c>
      <c r="E2276">
        <v>545</v>
      </c>
      <c r="F2276">
        <v>430299.99999999994</v>
      </c>
      <c r="G2276">
        <f t="shared" si="37"/>
        <v>1.5198698582384386E-2</v>
      </c>
    </row>
    <row r="2277" spans="1:7" x14ac:dyDescent="0.35">
      <c r="A2277" t="s">
        <v>33</v>
      </c>
      <c r="B2277" t="s">
        <v>21</v>
      </c>
      <c r="C2277" t="s">
        <v>34</v>
      </c>
      <c r="D2277" t="s">
        <v>10</v>
      </c>
      <c r="E2277">
        <v>917</v>
      </c>
      <c r="F2277">
        <v>239600</v>
      </c>
      <c r="G2277">
        <f t="shared" si="37"/>
        <v>4.5926544240400671E-2</v>
      </c>
    </row>
    <row r="2278" spans="1:7" x14ac:dyDescent="0.35">
      <c r="A2278" t="s">
        <v>33</v>
      </c>
      <c r="B2278" t="s">
        <v>21</v>
      </c>
      <c r="C2278" t="s">
        <v>34</v>
      </c>
      <c r="D2278" t="s">
        <v>11</v>
      </c>
      <c r="E2278">
        <v>1047</v>
      </c>
      <c r="F2278">
        <v>77500</v>
      </c>
      <c r="G2278">
        <f t="shared" si="37"/>
        <v>0.16211612903225806</v>
      </c>
    </row>
    <row r="2279" spans="1:7" x14ac:dyDescent="0.35">
      <c r="A2279" t="s">
        <v>33</v>
      </c>
      <c r="B2279" t="s">
        <v>21</v>
      </c>
      <c r="C2279" t="s">
        <v>34</v>
      </c>
      <c r="D2279" t="s">
        <v>39</v>
      </c>
      <c r="E2279">
        <f>SUM(E2274:E2278)</f>
        <v>3077</v>
      </c>
      <c r="F2279">
        <f>SUM(F2274:F2278)</f>
        <v>5074700</v>
      </c>
      <c r="G2279">
        <f t="shared" si="37"/>
        <v>7.2760951386288842E-3</v>
      </c>
    </row>
    <row r="2280" spans="1:7" x14ac:dyDescent="0.35">
      <c r="A2280" t="s">
        <v>33</v>
      </c>
      <c r="B2280" t="s">
        <v>21</v>
      </c>
      <c r="C2280" t="s">
        <v>35</v>
      </c>
      <c r="D2280" t="s">
        <v>7</v>
      </c>
      <c r="E2280">
        <v>11</v>
      </c>
      <c r="F2280">
        <v>515700.00000000006</v>
      </c>
      <c r="G2280">
        <f t="shared" si="37"/>
        <v>2.5596276905177429E-4</v>
      </c>
    </row>
    <row r="2281" spans="1:7" x14ac:dyDescent="0.35">
      <c r="A2281" t="s">
        <v>33</v>
      </c>
      <c r="B2281" t="s">
        <v>21</v>
      </c>
      <c r="C2281" t="s">
        <v>35</v>
      </c>
      <c r="D2281" t="s">
        <v>8</v>
      </c>
      <c r="E2281">
        <v>305</v>
      </c>
      <c r="F2281">
        <v>1645800</v>
      </c>
      <c r="G2281">
        <f t="shared" si="37"/>
        <v>2.223842508202698E-3</v>
      </c>
    </row>
    <row r="2282" spans="1:7" x14ac:dyDescent="0.35">
      <c r="A2282" t="s">
        <v>33</v>
      </c>
      <c r="B2282" t="s">
        <v>21</v>
      </c>
      <c r="C2282" t="s">
        <v>35</v>
      </c>
      <c r="D2282" t="s">
        <v>9</v>
      </c>
      <c r="E2282">
        <v>318</v>
      </c>
      <c r="F2282">
        <v>212000</v>
      </c>
      <c r="G2282">
        <f t="shared" si="37"/>
        <v>1.8000000000000002E-2</v>
      </c>
    </row>
    <row r="2283" spans="1:7" x14ac:dyDescent="0.35">
      <c r="A2283" t="s">
        <v>33</v>
      </c>
      <c r="B2283" t="s">
        <v>21</v>
      </c>
      <c r="C2283" t="s">
        <v>35</v>
      </c>
      <c r="D2283" t="s">
        <v>10</v>
      </c>
      <c r="E2283">
        <v>493</v>
      </c>
      <c r="F2283">
        <v>112000</v>
      </c>
      <c r="G2283">
        <f t="shared" si="37"/>
        <v>5.2821428571428568E-2</v>
      </c>
    </row>
    <row r="2284" spans="1:7" x14ac:dyDescent="0.35">
      <c r="A2284" t="s">
        <v>33</v>
      </c>
      <c r="B2284" t="s">
        <v>21</v>
      </c>
      <c r="C2284" t="s">
        <v>35</v>
      </c>
      <c r="D2284" t="s">
        <v>11</v>
      </c>
      <c r="E2284">
        <v>438</v>
      </c>
      <c r="F2284">
        <v>28600</v>
      </c>
      <c r="G2284">
        <f t="shared" si="37"/>
        <v>0.18377622377622377</v>
      </c>
    </row>
    <row r="2285" spans="1:7" x14ac:dyDescent="0.35">
      <c r="A2285" t="s">
        <v>33</v>
      </c>
      <c r="B2285" t="s">
        <v>21</v>
      </c>
      <c r="C2285" t="s">
        <v>36</v>
      </c>
      <c r="D2285" t="s">
        <v>7</v>
      </c>
      <c r="E2285">
        <v>9</v>
      </c>
      <c r="F2285">
        <v>492000</v>
      </c>
      <c r="G2285">
        <f t="shared" si="37"/>
        <v>2.195121951219512E-4</v>
      </c>
    </row>
    <row r="2286" spans="1:7" x14ac:dyDescent="0.35">
      <c r="A2286" t="s">
        <v>33</v>
      </c>
      <c r="B2286" t="s">
        <v>21</v>
      </c>
      <c r="C2286" t="s">
        <v>36</v>
      </c>
      <c r="D2286" t="s">
        <v>8</v>
      </c>
      <c r="E2286">
        <v>243</v>
      </c>
      <c r="F2286">
        <v>1673800</v>
      </c>
      <c r="G2286">
        <f t="shared" si="37"/>
        <v>1.7421436252837855E-3</v>
      </c>
    </row>
    <row r="2287" spans="1:7" x14ac:dyDescent="0.35">
      <c r="A2287" t="s">
        <v>33</v>
      </c>
      <c r="B2287" t="s">
        <v>21</v>
      </c>
      <c r="C2287" t="s">
        <v>36</v>
      </c>
      <c r="D2287" t="s">
        <v>9</v>
      </c>
      <c r="E2287">
        <v>227</v>
      </c>
      <c r="F2287">
        <v>218399.99999999997</v>
      </c>
      <c r="G2287">
        <f t="shared" si="37"/>
        <v>1.2472527472527473E-2</v>
      </c>
    </row>
    <row r="2288" spans="1:7" x14ac:dyDescent="0.35">
      <c r="A2288" t="s">
        <v>33</v>
      </c>
      <c r="B2288" t="s">
        <v>21</v>
      </c>
      <c r="C2288" t="s">
        <v>36</v>
      </c>
      <c r="D2288" t="s">
        <v>10</v>
      </c>
      <c r="E2288">
        <v>424</v>
      </c>
      <c r="F2288">
        <v>127600</v>
      </c>
      <c r="G2288">
        <f t="shared" si="37"/>
        <v>3.9874608150470219E-2</v>
      </c>
    </row>
    <row r="2289" spans="1:7" x14ac:dyDescent="0.35">
      <c r="A2289" t="s">
        <v>33</v>
      </c>
      <c r="B2289" t="s">
        <v>21</v>
      </c>
      <c r="C2289" t="s">
        <v>36</v>
      </c>
      <c r="D2289" t="s">
        <v>11</v>
      </c>
      <c r="E2289">
        <v>609</v>
      </c>
      <c r="F2289">
        <v>49000</v>
      </c>
      <c r="G2289">
        <f t="shared" si="37"/>
        <v>0.14914285714285713</v>
      </c>
    </row>
    <row r="2290" spans="1:7" x14ac:dyDescent="0.35">
      <c r="A2290" t="s">
        <v>33</v>
      </c>
      <c r="B2290" t="s">
        <v>22</v>
      </c>
      <c r="C2290" t="s">
        <v>34</v>
      </c>
      <c r="D2290" t="s">
        <v>7</v>
      </c>
      <c r="E2290">
        <v>26</v>
      </c>
      <c r="F2290">
        <v>1007599.9999999999</v>
      </c>
      <c r="G2290">
        <f t="shared" si="37"/>
        <v>3.0964668519253678E-4</v>
      </c>
    </row>
    <row r="2291" spans="1:7" x14ac:dyDescent="0.35">
      <c r="A2291" t="s">
        <v>33</v>
      </c>
      <c r="B2291" t="s">
        <v>22</v>
      </c>
      <c r="C2291" t="s">
        <v>34</v>
      </c>
      <c r="D2291" t="s">
        <v>8</v>
      </c>
      <c r="E2291">
        <v>503</v>
      </c>
      <c r="F2291">
        <v>3319700</v>
      </c>
      <c r="G2291">
        <f t="shared" si="37"/>
        <v>1.8182365876434619E-3</v>
      </c>
    </row>
    <row r="2292" spans="1:7" x14ac:dyDescent="0.35">
      <c r="A2292" t="s">
        <v>33</v>
      </c>
      <c r="B2292" t="s">
        <v>22</v>
      </c>
      <c r="C2292" t="s">
        <v>34</v>
      </c>
      <c r="D2292" t="s">
        <v>9</v>
      </c>
      <c r="E2292">
        <v>573</v>
      </c>
      <c r="F2292">
        <v>430299.99999999994</v>
      </c>
      <c r="G2292">
        <f t="shared" si="37"/>
        <v>1.5979549151754591E-2</v>
      </c>
    </row>
    <row r="2293" spans="1:7" x14ac:dyDescent="0.35">
      <c r="A2293" t="s">
        <v>33</v>
      </c>
      <c r="B2293" t="s">
        <v>22</v>
      </c>
      <c r="C2293" t="s">
        <v>34</v>
      </c>
      <c r="D2293" t="s">
        <v>10</v>
      </c>
      <c r="E2293">
        <v>904</v>
      </c>
      <c r="F2293">
        <v>239600</v>
      </c>
      <c r="G2293">
        <f t="shared" si="37"/>
        <v>4.5275459098497492E-2</v>
      </c>
    </row>
    <row r="2294" spans="1:7" x14ac:dyDescent="0.35">
      <c r="A2294" t="s">
        <v>33</v>
      </c>
      <c r="B2294" t="s">
        <v>22</v>
      </c>
      <c r="C2294" t="s">
        <v>34</v>
      </c>
      <c r="D2294" t="s">
        <v>11</v>
      </c>
      <c r="E2294">
        <v>1163</v>
      </c>
      <c r="F2294">
        <v>77500</v>
      </c>
      <c r="G2294">
        <f t="shared" si="37"/>
        <v>0.1800774193548387</v>
      </c>
    </row>
    <row r="2295" spans="1:7" x14ac:dyDescent="0.35">
      <c r="A2295" t="s">
        <v>33</v>
      </c>
      <c r="B2295" t="s">
        <v>22</v>
      </c>
      <c r="C2295" t="s">
        <v>34</v>
      </c>
      <c r="D2295" t="s">
        <v>39</v>
      </c>
      <c r="E2295">
        <f>SUM(E2290:E2294)</f>
        <v>3169</v>
      </c>
      <c r="F2295">
        <f>SUM(F2290:F2294)</f>
        <v>5074700</v>
      </c>
      <c r="G2295">
        <f t="shared" si="37"/>
        <v>7.4936449445287406E-3</v>
      </c>
    </row>
    <row r="2296" spans="1:7" x14ac:dyDescent="0.35">
      <c r="A2296" t="s">
        <v>33</v>
      </c>
      <c r="B2296" t="s">
        <v>22</v>
      </c>
      <c r="C2296" t="s">
        <v>35</v>
      </c>
      <c r="D2296" t="s">
        <v>7</v>
      </c>
      <c r="E2296">
        <v>13</v>
      </c>
      <c r="F2296">
        <v>515700.00000000006</v>
      </c>
      <c r="G2296">
        <f t="shared" si="37"/>
        <v>3.0250145433391505E-4</v>
      </c>
    </row>
    <row r="2297" spans="1:7" x14ac:dyDescent="0.35">
      <c r="A2297" t="s">
        <v>33</v>
      </c>
      <c r="B2297" t="s">
        <v>22</v>
      </c>
      <c r="C2297" t="s">
        <v>35</v>
      </c>
      <c r="D2297" t="s">
        <v>8</v>
      </c>
      <c r="E2297">
        <v>310</v>
      </c>
      <c r="F2297">
        <v>1645800</v>
      </c>
      <c r="G2297">
        <f t="shared" si="37"/>
        <v>2.2602989427633977E-3</v>
      </c>
    </row>
    <row r="2298" spans="1:7" x14ac:dyDescent="0.35">
      <c r="A2298" t="s">
        <v>33</v>
      </c>
      <c r="B2298" t="s">
        <v>22</v>
      </c>
      <c r="C2298" t="s">
        <v>35</v>
      </c>
      <c r="D2298" t="s">
        <v>9</v>
      </c>
      <c r="E2298">
        <v>359</v>
      </c>
      <c r="F2298">
        <v>212000</v>
      </c>
      <c r="G2298">
        <f t="shared" si="37"/>
        <v>2.0320754716981131E-2</v>
      </c>
    </row>
    <row r="2299" spans="1:7" x14ac:dyDescent="0.35">
      <c r="A2299" t="s">
        <v>33</v>
      </c>
      <c r="B2299" t="s">
        <v>22</v>
      </c>
      <c r="C2299" t="s">
        <v>35</v>
      </c>
      <c r="D2299" t="s">
        <v>10</v>
      </c>
      <c r="E2299">
        <v>524</v>
      </c>
      <c r="F2299">
        <v>112000</v>
      </c>
      <c r="G2299">
        <f t="shared" si="37"/>
        <v>5.6142857142857147E-2</v>
      </c>
    </row>
    <row r="2300" spans="1:7" x14ac:dyDescent="0.35">
      <c r="A2300" t="s">
        <v>33</v>
      </c>
      <c r="B2300" t="s">
        <v>22</v>
      </c>
      <c r="C2300" t="s">
        <v>35</v>
      </c>
      <c r="D2300" t="s">
        <v>11</v>
      </c>
      <c r="E2300">
        <v>476</v>
      </c>
      <c r="F2300">
        <v>28600</v>
      </c>
      <c r="G2300">
        <f t="shared" si="37"/>
        <v>0.19972027972027973</v>
      </c>
    </row>
    <row r="2301" spans="1:7" x14ac:dyDescent="0.35">
      <c r="A2301" t="s">
        <v>33</v>
      </c>
      <c r="B2301" t="s">
        <v>22</v>
      </c>
      <c r="C2301" t="s">
        <v>36</v>
      </c>
      <c r="D2301" t="s">
        <v>7</v>
      </c>
      <c r="E2301">
        <v>13</v>
      </c>
      <c r="F2301">
        <v>492000</v>
      </c>
      <c r="G2301">
        <f t="shared" si="37"/>
        <v>3.1707317073170727E-4</v>
      </c>
    </row>
    <row r="2302" spans="1:7" x14ac:dyDescent="0.35">
      <c r="A2302" t="s">
        <v>33</v>
      </c>
      <c r="B2302" t="s">
        <v>22</v>
      </c>
      <c r="C2302" t="s">
        <v>36</v>
      </c>
      <c r="D2302" t="s">
        <v>8</v>
      </c>
      <c r="E2302">
        <v>193</v>
      </c>
      <c r="F2302">
        <v>1673800</v>
      </c>
      <c r="G2302">
        <f t="shared" si="37"/>
        <v>1.3836778587644879E-3</v>
      </c>
    </row>
    <row r="2303" spans="1:7" x14ac:dyDescent="0.35">
      <c r="A2303" t="s">
        <v>33</v>
      </c>
      <c r="B2303" t="s">
        <v>22</v>
      </c>
      <c r="C2303" t="s">
        <v>36</v>
      </c>
      <c r="D2303" t="s">
        <v>9</v>
      </c>
      <c r="E2303">
        <v>214</v>
      </c>
      <c r="F2303">
        <v>218399.99999999997</v>
      </c>
      <c r="G2303">
        <f t="shared" si="37"/>
        <v>1.175824175824176E-2</v>
      </c>
    </row>
    <row r="2304" spans="1:7" x14ac:dyDescent="0.35">
      <c r="A2304" t="s">
        <v>33</v>
      </c>
      <c r="B2304" t="s">
        <v>22</v>
      </c>
      <c r="C2304" t="s">
        <v>36</v>
      </c>
      <c r="D2304" t="s">
        <v>10</v>
      </c>
      <c r="E2304">
        <v>380</v>
      </c>
      <c r="F2304">
        <v>127600</v>
      </c>
      <c r="G2304">
        <f t="shared" si="37"/>
        <v>3.5736677115987457E-2</v>
      </c>
    </row>
    <row r="2305" spans="1:7" x14ac:dyDescent="0.35">
      <c r="A2305" t="s">
        <v>33</v>
      </c>
      <c r="B2305" t="s">
        <v>22</v>
      </c>
      <c r="C2305" t="s">
        <v>36</v>
      </c>
      <c r="D2305" t="s">
        <v>11</v>
      </c>
      <c r="E2305">
        <v>687</v>
      </c>
      <c r="F2305">
        <v>49000</v>
      </c>
      <c r="G2305">
        <f t="shared" si="37"/>
        <v>0.16824489795918368</v>
      </c>
    </row>
    <row r="2306" spans="1:7" x14ac:dyDescent="0.35">
      <c r="A2306" s="2">
        <v>2022</v>
      </c>
      <c r="B2306" t="s">
        <v>6</v>
      </c>
      <c r="C2306" t="s">
        <v>34</v>
      </c>
      <c r="D2306" t="s">
        <v>7</v>
      </c>
      <c r="E2306">
        <f>58/3</f>
        <v>19.333333333333332</v>
      </c>
      <c r="F2306">
        <v>1014300.0000000001</v>
      </c>
      <c r="G2306">
        <f t="shared" si="37"/>
        <v>2.2872917282855165E-4</v>
      </c>
    </row>
    <row r="2307" spans="1:7" x14ac:dyDescent="0.35">
      <c r="A2307" s="2">
        <v>2022</v>
      </c>
      <c r="B2307" t="s">
        <v>6</v>
      </c>
      <c r="C2307" t="s">
        <v>34</v>
      </c>
      <c r="D2307" t="s">
        <v>8</v>
      </c>
      <c r="E2307">
        <f>1464/3</f>
        <v>488</v>
      </c>
      <c r="F2307">
        <v>3388200.0000000005</v>
      </c>
      <c r="G2307">
        <f t="shared" si="37"/>
        <v>1.7283513369930933E-3</v>
      </c>
    </row>
    <row r="2308" spans="1:7" x14ac:dyDescent="0.35">
      <c r="A2308" s="2">
        <v>2022</v>
      </c>
      <c r="B2308" t="s">
        <v>6</v>
      </c>
      <c r="C2308" t="s">
        <v>34</v>
      </c>
      <c r="D2308" t="s">
        <v>9</v>
      </c>
      <c r="E2308">
        <f>1585/3</f>
        <v>528.33333333333337</v>
      </c>
      <c r="F2308">
        <v>445200</v>
      </c>
      <c r="G2308">
        <f t="shared" si="37"/>
        <v>1.4240790655884997E-2</v>
      </c>
    </row>
    <row r="2309" spans="1:7" x14ac:dyDescent="0.35">
      <c r="A2309" s="2">
        <v>2022</v>
      </c>
      <c r="B2309" t="s">
        <v>6</v>
      </c>
      <c r="C2309" t="s">
        <v>34</v>
      </c>
      <c r="D2309" t="s">
        <v>10</v>
      </c>
      <c r="E2309">
        <f>2897/3</f>
        <v>965.66666666666663</v>
      </c>
      <c r="F2309">
        <v>251800</v>
      </c>
      <c r="G2309">
        <f t="shared" si="37"/>
        <v>4.6020651310563938E-2</v>
      </c>
    </row>
    <row r="2310" spans="1:7" x14ac:dyDescent="0.35">
      <c r="A2310" s="2">
        <v>2022</v>
      </c>
      <c r="B2310" t="s">
        <v>6</v>
      </c>
      <c r="C2310" t="s">
        <v>34</v>
      </c>
      <c r="D2310" t="s">
        <v>11</v>
      </c>
      <c r="E2310">
        <f>3531/3</f>
        <v>1177</v>
      </c>
      <c r="F2310">
        <v>84400</v>
      </c>
      <c r="G2310">
        <f t="shared" si="37"/>
        <v>0.16734597156398104</v>
      </c>
    </row>
    <row r="2311" spans="1:7" x14ac:dyDescent="0.35">
      <c r="A2311" s="2">
        <v>2022</v>
      </c>
      <c r="B2311" t="s">
        <v>6</v>
      </c>
      <c r="C2311" t="s">
        <v>34</v>
      </c>
      <c r="D2311" t="s">
        <v>39</v>
      </c>
      <c r="E2311">
        <f>SUM(E2306:E2310)</f>
        <v>3178.3333333333335</v>
      </c>
      <c r="F2311">
        <f>SUM(F2306:F2310)</f>
        <v>5183900.0000000009</v>
      </c>
      <c r="G2311">
        <f t="shared" si="37"/>
        <v>7.3573950114778439E-3</v>
      </c>
    </row>
    <row r="2312" spans="1:7" x14ac:dyDescent="0.35">
      <c r="A2312" s="2">
        <v>2022</v>
      </c>
      <c r="B2312" t="s">
        <v>6</v>
      </c>
      <c r="C2312" t="s">
        <v>35</v>
      </c>
      <c r="D2312" t="s">
        <v>7</v>
      </c>
      <c r="E2312">
        <f>32/3</f>
        <v>10.666666666666666</v>
      </c>
      <c r="F2312">
        <v>519000</v>
      </c>
      <c r="G2312">
        <f t="shared" si="37"/>
        <v>2.4662813102119458E-4</v>
      </c>
    </row>
    <row r="2313" spans="1:7" x14ac:dyDescent="0.35">
      <c r="A2313" s="2">
        <v>2022</v>
      </c>
      <c r="B2313" t="s">
        <v>6</v>
      </c>
      <c r="C2313" t="s">
        <v>35</v>
      </c>
      <c r="D2313" t="s">
        <v>8</v>
      </c>
      <c r="E2313">
        <f>866/3</f>
        <v>288.66666666666669</v>
      </c>
      <c r="F2313">
        <v>1674600.0000000002</v>
      </c>
      <c r="G2313">
        <f t="shared" si="37"/>
        <v>2.068553684461961E-3</v>
      </c>
    </row>
    <row r="2314" spans="1:7" x14ac:dyDescent="0.35">
      <c r="A2314" s="2">
        <v>2022</v>
      </c>
      <c r="B2314" t="s">
        <v>6</v>
      </c>
      <c r="C2314" t="s">
        <v>35</v>
      </c>
      <c r="D2314" t="s">
        <v>9</v>
      </c>
      <c r="E2314">
        <f>956/3</f>
        <v>318.66666666666669</v>
      </c>
      <c r="F2314">
        <v>218800</v>
      </c>
      <c r="G2314">
        <f t="shared" si="37"/>
        <v>1.7477148080438758E-2</v>
      </c>
    </row>
    <row r="2315" spans="1:7" x14ac:dyDescent="0.35">
      <c r="A2315" s="2">
        <v>2022</v>
      </c>
      <c r="B2315" t="s">
        <v>6</v>
      </c>
      <c r="C2315" t="s">
        <v>35</v>
      </c>
      <c r="D2315" t="s">
        <v>10</v>
      </c>
      <c r="E2315">
        <f>1644/3</f>
        <v>548</v>
      </c>
      <c r="F2315">
        <v>117800</v>
      </c>
      <c r="G2315">
        <f t="shared" si="37"/>
        <v>5.5823429541595922E-2</v>
      </c>
    </row>
    <row r="2316" spans="1:7" x14ac:dyDescent="0.35">
      <c r="A2316" s="2">
        <v>2022</v>
      </c>
      <c r="B2316" t="s">
        <v>6</v>
      </c>
      <c r="C2316" t="s">
        <v>35</v>
      </c>
      <c r="D2316" t="s">
        <v>11</v>
      </c>
      <c r="E2316">
        <f>1466/3</f>
        <v>488.66666666666669</v>
      </c>
      <c r="F2316">
        <v>31600</v>
      </c>
      <c r="G2316">
        <f t="shared" si="37"/>
        <v>0.18556962025316456</v>
      </c>
    </row>
    <row r="2317" spans="1:7" x14ac:dyDescent="0.35">
      <c r="A2317" s="2">
        <v>2022</v>
      </c>
      <c r="B2317" t="s">
        <v>6</v>
      </c>
      <c r="C2317" t="s">
        <v>36</v>
      </c>
      <c r="D2317" t="s">
        <v>7</v>
      </c>
      <c r="E2317">
        <f>26/3</f>
        <v>8.6666666666666661</v>
      </c>
      <c r="F2317">
        <v>495299.99999999994</v>
      </c>
      <c r="G2317">
        <f t="shared" si="37"/>
        <v>2.099737532808399E-4</v>
      </c>
    </row>
    <row r="2318" spans="1:7" x14ac:dyDescent="0.35">
      <c r="A2318" s="2">
        <v>2022</v>
      </c>
      <c r="B2318" t="s">
        <v>6</v>
      </c>
      <c r="C2318" t="s">
        <v>36</v>
      </c>
      <c r="D2318" t="s">
        <v>8</v>
      </c>
      <c r="E2318">
        <f>598/3</f>
        <v>199.33333333333334</v>
      </c>
      <c r="F2318">
        <v>1713500</v>
      </c>
      <c r="G2318">
        <f t="shared" si="37"/>
        <v>1.3959731543624161E-3</v>
      </c>
    </row>
    <row r="2319" spans="1:7" x14ac:dyDescent="0.35">
      <c r="A2319" s="2">
        <v>2022</v>
      </c>
      <c r="B2319" t="s">
        <v>6</v>
      </c>
      <c r="C2319" t="s">
        <v>36</v>
      </c>
      <c r="D2319" t="s">
        <v>9</v>
      </c>
      <c r="E2319">
        <f>629/3</f>
        <v>209.66666666666666</v>
      </c>
      <c r="F2319">
        <v>226400</v>
      </c>
      <c r="G2319">
        <f t="shared" si="37"/>
        <v>1.1113074204946996E-2</v>
      </c>
    </row>
    <row r="2320" spans="1:7" x14ac:dyDescent="0.35">
      <c r="A2320" s="2">
        <v>2022</v>
      </c>
      <c r="B2320" t="s">
        <v>6</v>
      </c>
      <c r="C2320" t="s">
        <v>36</v>
      </c>
      <c r="D2320" t="s">
        <v>10</v>
      </c>
      <c r="E2320">
        <f>1253/3</f>
        <v>417.66666666666669</v>
      </c>
      <c r="F2320">
        <v>133900</v>
      </c>
      <c r="G2320">
        <f t="shared" si="37"/>
        <v>3.7430918595967144E-2</v>
      </c>
    </row>
    <row r="2321" spans="1:7" x14ac:dyDescent="0.35">
      <c r="A2321" s="2">
        <v>2022</v>
      </c>
      <c r="B2321" t="s">
        <v>6</v>
      </c>
      <c r="C2321" t="s">
        <v>36</v>
      </c>
      <c r="D2321" t="s">
        <v>11</v>
      </c>
      <c r="E2321">
        <f>2065/3</f>
        <v>688.33333333333337</v>
      </c>
      <c r="F2321">
        <v>52800</v>
      </c>
      <c r="G2321">
        <f t="shared" si="37"/>
        <v>0.15643939393939393</v>
      </c>
    </row>
    <row r="2322" spans="1:7" x14ac:dyDescent="0.35">
      <c r="A2322" s="2">
        <v>2022</v>
      </c>
      <c r="B2322" t="s">
        <v>12</v>
      </c>
      <c r="C2322" t="s">
        <v>34</v>
      </c>
      <c r="D2322" t="s">
        <v>7</v>
      </c>
      <c r="E2322">
        <f>58/3</f>
        <v>19.333333333333332</v>
      </c>
      <c r="F2322">
        <v>1014300.0000000001</v>
      </c>
      <c r="G2322">
        <f t="shared" si="37"/>
        <v>2.2872917282855165E-4</v>
      </c>
    </row>
    <row r="2323" spans="1:7" x14ac:dyDescent="0.35">
      <c r="A2323" s="2">
        <v>2022</v>
      </c>
      <c r="B2323" t="s">
        <v>12</v>
      </c>
      <c r="C2323" t="s">
        <v>34</v>
      </c>
      <c r="D2323" t="s">
        <v>8</v>
      </c>
      <c r="E2323">
        <f>1464/3</f>
        <v>488</v>
      </c>
      <c r="F2323">
        <v>3388200.0000000005</v>
      </c>
      <c r="G2323">
        <f t="shared" si="37"/>
        <v>1.7283513369930933E-3</v>
      </c>
    </row>
    <row r="2324" spans="1:7" x14ac:dyDescent="0.35">
      <c r="A2324" s="2">
        <v>2022</v>
      </c>
      <c r="B2324" t="s">
        <v>12</v>
      </c>
      <c r="C2324" t="s">
        <v>34</v>
      </c>
      <c r="D2324" t="s">
        <v>9</v>
      </c>
      <c r="E2324">
        <f>1585/3</f>
        <v>528.33333333333337</v>
      </c>
      <c r="F2324">
        <v>445200</v>
      </c>
      <c r="G2324">
        <f t="shared" ref="G2324:G2392" si="38">(E2324/F2324)*12</f>
        <v>1.4240790655884997E-2</v>
      </c>
    </row>
    <row r="2325" spans="1:7" x14ac:dyDescent="0.35">
      <c r="A2325" s="2">
        <v>2022</v>
      </c>
      <c r="B2325" t="s">
        <v>12</v>
      </c>
      <c r="C2325" t="s">
        <v>34</v>
      </c>
      <c r="D2325" t="s">
        <v>10</v>
      </c>
      <c r="E2325">
        <f>2897/3</f>
        <v>965.66666666666663</v>
      </c>
      <c r="F2325">
        <v>251800</v>
      </c>
      <c r="G2325">
        <f t="shared" si="38"/>
        <v>4.6020651310563938E-2</v>
      </c>
    </row>
    <row r="2326" spans="1:7" x14ac:dyDescent="0.35">
      <c r="A2326" s="2">
        <v>2022</v>
      </c>
      <c r="B2326" t="s">
        <v>12</v>
      </c>
      <c r="C2326" t="s">
        <v>34</v>
      </c>
      <c r="D2326" t="s">
        <v>11</v>
      </c>
      <c r="E2326">
        <f>3531/3</f>
        <v>1177</v>
      </c>
      <c r="F2326">
        <v>84400</v>
      </c>
      <c r="G2326">
        <f t="shared" si="38"/>
        <v>0.16734597156398104</v>
      </c>
    </row>
    <row r="2327" spans="1:7" x14ac:dyDescent="0.35">
      <c r="A2327" s="2">
        <v>2022</v>
      </c>
      <c r="B2327" t="s">
        <v>12</v>
      </c>
      <c r="C2327" t="s">
        <v>34</v>
      </c>
      <c r="D2327" t="s">
        <v>39</v>
      </c>
      <c r="E2327">
        <f>SUM(E2322:E2326)</f>
        <v>3178.3333333333335</v>
      </c>
      <c r="F2327">
        <f>SUM(F2322:F2326)</f>
        <v>5183900.0000000009</v>
      </c>
      <c r="G2327">
        <f t="shared" si="38"/>
        <v>7.3573950114778439E-3</v>
      </c>
    </row>
    <row r="2328" spans="1:7" x14ac:dyDescent="0.35">
      <c r="A2328" s="2">
        <v>2022</v>
      </c>
      <c r="B2328" t="s">
        <v>12</v>
      </c>
      <c r="C2328" t="s">
        <v>35</v>
      </c>
      <c r="D2328" t="s">
        <v>7</v>
      </c>
      <c r="E2328">
        <f>32/3</f>
        <v>10.666666666666666</v>
      </c>
      <c r="F2328">
        <v>519000</v>
      </c>
      <c r="G2328">
        <f t="shared" si="38"/>
        <v>2.4662813102119458E-4</v>
      </c>
    </row>
    <row r="2329" spans="1:7" x14ac:dyDescent="0.35">
      <c r="A2329" s="2">
        <v>2022</v>
      </c>
      <c r="B2329" t="s">
        <v>12</v>
      </c>
      <c r="C2329" t="s">
        <v>35</v>
      </c>
      <c r="D2329" t="s">
        <v>8</v>
      </c>
      <c r="E2329">
        <f>866/3</f>
        <v>288.66666666666669</v>
      </c>
      <c r="F2329">
        <v>1674600.0000000002</v>
      </c>
      <c r="G2329">
        <f t="shared" si="38"/>
        <v>2.068553684461961E-3</v>
      </c>
    </row>
    <row r="2330" spans="1:7" x14ac:dyDescent="0.35">
      <c r="A2330" s="2">
        <v>2022</v>
      </c>
      <c r="B2330" t="s">
        <v>12</v>
      </c>
      <c r="C2330" t="s">
        <v>35</v>
      </c>
      <c r="D2330" t="s">
        <v>9</v>
      </c>
      <c r="E2330">
        <f>956/3</f>
        <v>318.66666666666669</v>
      </c>
      <c r="F2330">
        <v>218800</v>
      </c>
      <c r="G2330">
        <f t="shared" si="38"/>
        <v>1.7477148080438758E-2</v>
      </c>
    </row>
    <row r="2331" spans="1:7" x14ac:dyDescent="0.35">
      <c r="A2331" s="2">
        <v>2022</v>
      </c>
      <c r="B2331" t="s">
        <v>12</v>
      </c>
      <c r="C2331" t="s">
        <v>35</v>
      </c>
      <c r="D2331" t="s">
        <v>10</v>
      </c>
      <c r="E2331">
        <f>1644/3</f>
        <v>548</v>
      </c>
      <c r="F2331">
        <v>117800</v>
      </c>
      <c r="G2331">
        <f t="shared" si="38"/>
        <v>5.5823429541595922E-2</v>
      </c>
    </row>
    <row r="2332" spans="1:7" x14ac:dyDescent="0.35">
      <c r="A2332" s="2">
        <v>2022</v>
      </c>
      <c r="B2332" t="s">
        <v>12</v>
      </c>
      <c r="C2332" t="s">
        <v>35</v>
      </c>
      <c r="D2332" t="s">
        <v>11</v>
      </c>
      <c r="E2332">
        <f>1466/3</f>
        <v>488.66666666666669</v>
      </c>
      <c r="F2332">
        <v>31600</v>
      </c>
      <c r="G2332">
        <f t="shared" si="38"/>
        <v>0.18556962025316456</v>
      </c>
    </row>
    <row r="2333" spans="1:7" x14ac:dyDescent="0.35">
      <c r="A2333" s="2">
        <v>2022</v>
      </c>
      <c r="B2333" t="s">
        <v>12</v>
      </c>
      <c r="C2333" t="s">
        <v>36</v>
      </c>
      <c r="D2333" t="s">
        <v>7</v>
      </c>
      <c r="E2333">
        <f>26/3</f>
        <v>8.6666666666666661</v>
      </c>
      <c r="F2333">
        <v>495299.99999999994</v>
      </c>
      <c r="G2333">
        <f t="shared" si="38"/>
        <v>2.099737532808399E-4</v>
      </c>
    </row>
    <row r="2334" spans="1:7" x14ac:dyDescent="0.35">
      <c r="A2334" s="2">
        <v>2022</v>
      </c>
      <c r="B2334" t="s">
        <v>12</v>
      </c>
      <c r="C2334" t="s">
        <v>36</v>
      </c>
      <c r="D2334" t="s">
        <v>8</v>
      </c>
      <c r="E2334">
        <f>598/3</f>
        <v>199.33333333333334</v>
      </c>
      <c r="F2334">
        <v>1713500</v>
      </c>
      <c r="G2334">
        <f t="shared" si="38"/>
        <v>1.3959731543624161E-3</v>
      </c>
    </row>
    <row r="2335" spans="1:7" x14ac:dyDescent="0.35">
      <c r="A2335" s="2">
        <v>2022</v>
      </c>
      <c r="B2335" t="s">
        <v>12</v>
      </c>
      <c r="C2335" t="s">
        <v>36</v>
      </c>
      <c r="D2335" t="s">
        <v>9</v>
      </c>
      <c r="E2335">
        <f>629/3</f>
        <v>209.66666666666666</v>
      </c>
      <c r="F2335">
        <v>226400</v>
      </c>
      <c r="G2335">
        <f t="shared" si="38"/>
        <v>1.1113074204946996E-2</v>
      </c>
    </row>
    <row r="2336" spans="1:7" x14ac:dyDescent="0.35">
      <c r="A2336" s="2">
        <v>2022</v>
      </c>
      <c r="B2336" t="s">
        <v>12</v>
      </c>
      <c r="C2336" t="s">
        <v>36</v>
      </c>
      <c r="D2336" t="s">
        <v>10</v>
      </c>
      <c r="E2336">
        <f>1253/3</f>
        <v>417.66666666666669</v>
      </c>
      <c r="F2336">
        <v>133900</v>
      </c>
      <c r="G2336">
        <f t="shared" si="38"/>
        <v>3.7430918595967144E-2</v>
      </c>
    </row>
    <row r="2337" spans="1:7" x14ac:dyDescent="0.35">
      <c r="A2337" s="2">
        <v>2022</v>
      </c>
      <c r="B2337" t="s">
        <v>12</v>
      </c>
      <c r="C2337" t="s">
        <v>36</v>
      </c>
      <c r="D2337" t="s">
        <v>11</v>
      </c>
      <c r="E2337">
        <f>2065/3</f>
        <v>688.33333333333337</v>
      </c>
      <c r="F2337">
        <v>52800</v>
      </c>
      <c r="G2337">
        <f t="shared" si="38"/>
        <v>0.15643939393939393</v>
      </c>
    </row>
    <row r="2338" spans="1:7" x14ac:dyDescent="0.35">
      <c r="A2338" s="2">
        <v>2022</v>
      </c>
      <c r="B2338" t="s">
        <v>13</v>
      </c>
      <c r="C2338" t="s">
        <v>34</v>
      </c>
      <c r="D2338" t="s">
        <v>7</v>
      </c>
      <c r="E2338">
        <f>58/3</f>
        <v>19.333333333333332</v>
      </c>
      <c r="F2338">
        <v>1014300.0000000001</v>
      </c>
      <c r="G2338">
        <f t="shared" si="38"/>
        <v>2.2872917282855165E-4</v>
      </c>
    </row>
    <row r="2339" spans="1:7" x14ac:dyDescent="0.35">
      <c r="A2339" s="2">
        <v>2022</v>
      </c>
      <c r="B2339" t="s">
        <v>13</v>
      </c>
      <c r="C2339" t="s">
        <v>34</v>
      </c>
      <c r="D2339" t="s">
        <v>8</v>
      </c>
      <c r="E2339">
        <f>1464/3</f>
        <v>488</v>
      </c>
      <c r="F2339">
        <v>3388200.0000000005</v>
      </c>
      <c r="G2339">
        <f t="shared" si="38"/>
        <v>1.7283513369930933E-3</v>
      </c>
    </row>
    <row r="2340" spans="1:7" x14ac:dyDescent="0.35">
      <c r="A2340" s="2">
        <v>2022</v>
      </c>
      <c r="B2340" t="s">
        <v>13</v>
      </c>
      <c r="C2340" t="s">
        <v>34</v>
      </c>
      <c r="D2340" t="s">
        <v>9</v>
      </c>
      <c r="E2340">
        <f>1585/3</f>
        <v>528.33333333333337</v>
      </c>
      <c r="F2340">
        <v>445200</v>
      </c>
      <c r="G2340">
        <f t="shared" si="38"/>
        <v>1.4240790655884997E-2</v>
      </c>
    </row>
    <row r="2341" spans="1:7" x14ac:dyDescent="0.35">
      <c r="A2341" s="2">
        <v>2022</v>
      </c>
      <c r="B2341" t="s">
        <v>13</v>
      </c>
      <c r="C2341" t="s">
        <v>34</v>
      </c>
      <c r="D2341" t="s">
        <v>10</v>
      </c>
      <c r="E2341">
        <f>2897/3</f>
        <v>965.66666666666663</v>
      </c>
      <c r="F2341">
        <v>251800</v>
      </c>
      <c r="G2341">
        <f t="shared" si="38"/>
        <v>4.6020651310563938E-2</v>
      </c>
    </row>
    <row r="2342" spans="1:7" x14ac:dyDescent="0.35">
      <c r="A2342" s="2">
        <v>2022</v>
      </c>
      <c r="B2342" t="s">
        <v>13</v>
      </c>
      <c r="C2342" t="s">
        <v>34</v>
      </c>
      <c r="D2342" t="s">
        <v>11</v>
      </c>
      <c r="E2342">
        <f>3531/3</f>
        <v>1177</v>
      </c>
      <c r="F2342">
        <v>84400</v>
      </c>
      <c r="G2342">
        <f t="shared" si="38"/>
        <v>0.16734597156398104</v>
      </c>
    </row>
    <row r="2343" spans="1:7" x14ac:dyDescent="0.35">
      <c r="A2343" s="2">
        <v>2022</v>
      </c>
      <c r="B2343" t="s">
        <v>13</v>
      </c>
      <c r="C2343" t="s">
        <v>34</v>
      </c>
      <c r="D2343" t="s">
        <v>39</v>
      </c>
      <c r="E2343">
        <f>SUM(E2338:E2342)</f>
        <v>3178.3333333333335</v>
      </c>
      <c r="F2343">
        <f>SUM(F2338:F2342)</f>
        <v>5183900.0000000009</v>
      </c>
      <c r="G2343">
        <f t="shared" si="38"/>
        <v>7.3573950114778439E-3</v>
      </c>
    </row>
    <row r="2344" spans="1:7" x14ac:dyDescent="0.35">
      <c r="A2344" s="2">
        <v>2022</v>
      </c>
      <c r="B2344" t="s">
        <v>13</v>
      </c>
      <c r="C2344" t="s">
        <v>35</v>
      </c>
      <c r="D2344" t="s">
        <v>7</v>
      </c>
      <c r="E2344">
        <f>32/3</f>
        <v>10.666666666666666</v>
      </c>
      <c r="F2344">
        <v>519000</v>
      </c>
      <c r="G2344">
        <f t="shared" si="38"/>
        <v>2.4662813102119458E-4</v>
      </c>
    </row>
    <row r="2345" spans="1:7" x14ac:dyDescent="0.35">
      <c r="A2345" s="2">
        <v>2022</v>
      </c>
      <c r="B2345" t="s">
        <v>13</v>
      </c>
      <c r="C2345" t="s">
        <v>35</v>
      </c>
      <c r="D2345" t="s">
        <v>8</v>
      </c>
      <c r="E2345">
        <f>866/3</f>
        <v>288.66666666666669</v>
      </c>
      <c r="F2345">
        <v>1674600.0000000002</v>
      </c>
      <c r="G2345">
        <f t="shared" si="38"/>
        <v>2.068553684461961E-3</v>
      </c>
    </row>
    <row r="2346" spans="1:7" x14ac:dyDescent="0.35">
      <c r="A2346" s="2">
        <v>2022</v>
      </c>
      <c r="B2346" t="s">
        <v>13</v>
      </c>
      <c r="C2346" t="s">
        <v>35</v>
      </c>
      <c r="D2346" t="s">
        <v>9</v>
      </c>
      <c r="E2346">
        <f>956/3</f>
        <v>318.66666666666669</v>
      </c>
      <c r="F2346">
        <v>218800</v>
      </c>
      <c r="G2346">
        <f t="shared" si="38"/>
        <v>1.7477148080438758E-2</v>
      </c>
    </row>
    <row r="2347" spans="1:7" x14ac:dyDescent="0.35">
      <c r="A2347" s="2">
        <v>2022</v>
      </c>
      <c r="B2347" t="s">
        <v>13</v>
      </c>
      <c r="C2347" t="s">
        <v>35</v>
      </c>
      <c r="D2347" t="s">
        <v>10</v>
      </c>
      <c r="E2347">
        <f>1644/3</f>
        <v>548</v>
      </c>
      <c r="F2347">
        <v>117800</v>
      </c>
      <c r="G2347">
        <f t="shared" si="38"/>
        <v>5.5823429541595922E-2</v>
      </c>
    </row>
    <row r="2348" spans="1:7" x14ac:dyDescent="0.35">
      <c r="A2348" s="2">
        <v>2022</v>
      </c>
      <c r="B2348" t="s">
        <v>13</v>
      </c>
      <c r="C2348" t="s">
        <v>35</v>
      </c>
      <c r="D2348" t="s">
        <v>11</v>
      </c>
      <c r="E2348">
        <f>1466/3</f>
        <v>488.66666666666669</v>
      </c>
      <c r="F2348">
        <v>31600</v>
      </c>
      <c r="G2348">
        <f t="shared" si="38"/>
        <v>0.18556962025316456</v>
      </c>
    </row>
    <row r="2349" spans="1:7" x14ac:dyDescent="0.35">
      <c r="A2349" s="2">
        <v>2022</v>
      </c>
      <c r="B2349" t="s">
        <v>13</v>
      </c>
      <c r="C2349" t="s">
        <v>36</v>
      </c>
      <c r="D2349" t="s">
        <v>7</v>
      </c>
      <c r="E2349">
        <f>26/3</f>
        <v>8.6666666666666661</v>
      </c>
      <c r="F2349">
        <v>495299.99999999994</v>
      </c>
      <c r="G2349">
        <f t="shared" si="38"/>
        <v>2.099737532808399E-4</v>
      </c>
    </row>
    <row r="2350" spans="1:7" x14ac:dyDescent="0.35">
      <c r="A2350" s="2">
        <v>2022</v>
      </c>
      <c r="B2350" t="s">
        <v>13</v>
      </c>
      <c r="C2350" t="s">
        <v>36</v>
      </c>
      <c r="D2350" t="s">
        <v>8</v>
      </c>
      <c r="E2350">
        <f>598/3</f>
        <v>199.33333333333334</v>
      </c>
      <c r="F2350">
        <v>1713500</v>
      </c>
      <c r="G2350">
        <f t="shared" si="38"/>
        <v>1.3959731543624161E-3</v>
      </c>
    </row>
    <row r="2351" spans="1:7" x14ac:dyDescent="0.35">
      <c r="A2351" s="2">
        <v>2022</v>
      </c>
      <c r="B2351" t="s">
        <v>13</v>
      </c>
      <c r="C2351" t="s">
        <v>36</v>
      </c>
      <c r="D2351" t="s">
        <v>9</v>
      </c>
      <c r="E2351">
        <f>629/3</f>
        <v>209.66666666666666</v>
      </c>
      <c r="F2351">
        <v>226400</v>
      </c>
      <c r="G2351">
        <f t="shared" si="38"/>
        <v>1.1113074204946996E-2</v>
      </c>
    </row>
    <row r="2352" spans="1:7" x14ac:dyDescent="0.35">
      <c r="A2352" s="2">
        <v>2022</v>
      </c>
      <c r="B2352" t="s">
        <v>13</v>
      </c>
      <c r="C2352" t="s">
        <v>36</v>
      </c>
      <c r="D2352" t="s">
        <v>10</v>
      </c>
      <c r="E2352">
        <f>1253/3</f>
        <v>417.66666666666669</v>
      </c>
      <c r="F2352">
        <v>133900</v>
      </c>
      <c r="G2352">
        <f t="shared" si="38"/>
        <v>3.7430918595967144E-2</v>
      </c>
    </row>
    <row r="2353" spans="1:7" x14ac:dyDescent="0.35">
      <c r="A2353" s="2">
        <v>2022</v>
      </c>
      <c r="B2353" t="s">
        <v>13</v>
      </c>
      <c r="C2353" t="s">
        <v>36</v>
      </c>
      <c r="D2353" t="s">
        <v>11</v>
      </c>
      <c r="E2353">
        <f>2065/3</f>
        <v>688.33333333333337</v>
      </c>
      <c r="F2353">
        <v>52800</v>
      </c>
      <c r="G2353">
        <f t="shared" si="38"/>
        <v>0.15643939393939393</v>
      </c>
    </row>
    <row r="2354" spans="1:7" x14ac:dyDescent="0.35">
      <c r="A2354" s="2">
        <v>2022</v>
      </c>
      <c r="B2354" t="s">
        <v>14</v>
      </c>
      <c r="C2354" t="s">
        <v>34</v>
      </c>
      <c r="D2354" t="s">
        <v>7</v>
      </c>
      <c r="E2354">
        <f>68/3</f>
        <v>22.666666666666668</v>
      </c>
      <c r="F2354">
        <v>1014300.0000000001</v>
      </c>
      <c r="G2354">
        <f t="shared" si="38"/>
        <v>2.6816523710933646E-4</v>
      </c>
    </row>
    <row r="2355" spans="1:7" x14ac:dyDescent="0.35">
      <c r="A2355" s="2">
        <v>2022</v>
      </c>
      <c r="B2355" t="s">
        <v>14</v>
      </c>
      <c r="C2355" t="s">
        <v>34</v>
      </c>
      <c r="D2355" t="s">
        <v>8</v>
      </c>
      <c r="E2355">
        <f>1486/3</f>
        <v>495.33333333333331</v>
      </c>
      <c r="F2355">
        <v>3388200.0000000005</v>
      </c>
      <c r="G2355">
        <f t="shared" si="38"/>
        <v>1.7543238297621153E-3</v>
      </c>
    </row>
    <row r="2356" spans="1:7" x14ac:dyDescent="0.35">
      <c r="A2356" s="2">
        <v>2022</v>
      </c>
      <c r="B2356" t="s">
        <v>14</v>
      </c>
      <c r="C2356" t="s">
        <v>34</v>
      </c>
      <c r="D2356" t="s">
        <v>9</v>
      </c>
      <c r="E2356">
        <f>1617/3</f>
        <v>539</v>
      </c>
      <c r="F2356">
        <v>445200</v>
      </c>
      <c r="G2356">
        <f t="shared" si="38"/>
        <v>1.4528301886792452E-2</v>
      </c>
    </row>
    <row r="2357" spans="1:7" x14ac:dyDescent="0.35">
      <c r="A2357" s="2">
        <v>2022</v>
      </c>
      <c r="B2357" t="s">
        <v>14</v>
      </c>
      <c r="C2357" t="s">
        <v>34</v>
      </c>
      <c r="D2357" t="s">
        <v>10</v>
      </c>
      <c r="E2357">
        <f>2844/3</f>
        <v>948</v>
      </c>
      <c r="F2357">
        <v>251800</v>
      </c>
      <c r="G2357">
        <f t="shared" si="38"/>
        <v>4.5178713264495629E-2</v>
      </c>
    </row>
    <row r="2358" spans="1:7" x14ac:dyDescent="0.35">
      <c r="A2358" s="2">
        <v>2022</v>
      </c>
      <c r="B2358" t="s">
        <v>14</v>
      </c>
      <c r="C2358" t="s">
        <v>34</v>
      </c>
      <c r="D2358" t="s">
        <v>11</v>
      </c>
      <c r="E2358">
        <f>3311/3</f>
        <v>1103.6666666666667</v>
      </c>
      <c r="F2358">
        <v>84400</v>
      </c>
      <c r="G2358">
        <f t="shared" si="38"/>
        <v>0.15691943127962085</v>
      </c>
    </row>
    <row r="2359" spans="1:7" x14ac:dyDescent="0.35">
      <c r="A2359" s="2">
        <v>2022</v>
      </c>
      <c r="B2359" t="s">
        <v>14</v>
      </c>
      <c r="C2359" t="s">
        <v>34</v>
      </c>
      <c r="D2359" t="s">
        <v>39</v>
      </c>
      <c r="E2359">
        <f>SUM(E2354:E2358)</f>
        <v>3108.666666666667</v>
      </c>
      <c r="F2359">
        <f>SUM(F2354:F2358)</f>
        <v>5183900.0000000009</v>
      </c>
      <c r="G2359">
        <f t="shared" si="38"/>
        <v>7.1961264684889756E-3</v>
      </c>
    </row>
    <row r="2360" spans="1:7" x14ac:dyDescent="0.35">
      <c r="A2360" s="2">
        <v>2022</v>
      </c>
      <c r="B2360" t="s">
        <v>14</v>
      </c>
      <c r="C2360" t="s">
        <v>35</v>
      </c>
      <c r="D2360" t="s">
        <v>7</v>
      </c>
      <c r="E2360">
        <f>37/3</f>
        <v>12.333333333333334</v>
      </c>
      <c r="F2360">
        <v>519000</v>
      </c>
      <c r="G2360">
        <f t="shared" si="38"/>
        <v>2.8516377649325626E-4</v>
      </c>
    </row>
    <row r="2361" spans="1:7" x14ac:dyDescent="0.35">
      <c r="A2361" s="2">
        <v>2022</v>
      </c>
      <c r="B2361" t="s">
        <v>14</v>
      </c>
      <c r="C2361" t="s">
        <v>35</v>
      </c>
      <c r="D2361" t="s">
        <v>8</v>
      </c>
      <c r="E2361">
        <f>1872/3</f>
        <v>624</v>
      </c>
      <c r="F2361">
        <v>1674600.0000000002</v>
      </c>
      <c r="G2361">
        <f t="shared" si="38"/>
        <v>4.471515585811537E-3</v>
      </c>
    </row>
    <row r="2362" spans="1:7" x14ac:dyDescent="0.35">
      <c r="A2362" s="2">
        <v>2022</v>
      </c>
      <c r="B2362" t="s">
        <v>14</v>
      </c>
      <c r="C2362" t="s">
        <v>35</v>
      </c>
      <c r="D2362" t="s">
        <v>9</v>
      </c>
      <c r="E2362">
        <f>950/3</f>
        <v>316.66666666666669</v>
      </c>
      <c r="F2362">
        <v>218800</v>
      </c>
      <c r="G2362">
        <f t="shared" si="38"/>
        <v>1.736745886654479E-2</v>
      </c>
    </row>
    <row r="2363" spans="1:7" x14ac:dyDescent="0.35">
      <c r="A2363" s="2">
        <v>2022</v>
      </c>
      <c r="B2363" t="s">
        <v>14</v>
      </c>
      <c r="C2363" t="s">
        <v>35</v>
      </c>
      <c r="D2363" t="s">
        <v>10</v>
      </c>
      <c r="E2363">
        <f>1597/3</f>
        <v>532.33333333333337</v>
      </c>
      <c r="F2363">
        <v>117800</v>
      </c>
      <c r="G2363">
        <f t="shared" si="38"/>
        <v>5.422750424448218E-2</v>
      </c>
    </row>
    <row r="2364" spans="1:7" x14ac:dyDescent="0.35">
      <c r="A2364" s="2">
        <v>2022</v>
      </c>
      <c r="B2364" t="s">
        <v>14</v>
      </c>
      <c r="C2364" t="s">
        <v>35</v>
      </c>
      <c r="D2364" t="s">
        <v>11</v>
      </c>
      <c r="E2364">
        <f>1261/3</f>
        <v>420.33333333333331</v>
      </c>
      <c r="F2364">
        <v>31600</v>
      </c>
      <c r="G2364">
        <f t="shared" si="38"/>
        <v>0.15962025316455697</v>
      </c>
    </row>
    <row r="2365" spans="1:7" x14ac:dyDescent="0.35">
      <c r="A2365" s="2">
        <v>2022</v>
      </c>
      <c r="B2365" t="s">
        <v>14</v>
      </c>
      <c r="C2365" t="s">
        <v>36</v>
      </c>
      <c r="D2365" t="s">
        <v>7</v>
      </c>
      <c r="E2365">
        <f>31/3</f>
        <v>10.333333333333334</v>
      </c>
      <c r="F2365">
        <v>495299.99999999994</v>
      </c>
      <c r="G2365">
        <f t="shared" si="38"/>
        <v>2.5035332121946301E-4</v>
      </c>
    </row>
    <row r="2366" spans="1:7" x14ac:dyDescent="0.35">
      <c r="A2366" s="2">
        <v>2022</v>
      </c>
      <c r="B2366" t="s">
        <v>14</v>
      </c>
      <c r="C2366" t="s">
        <v>36</v>
      </c>
      <c r="D2366" t="s">
        <v>8</v>
      </c>
      <c r="E2366">
        <f>564/3</f>
        <v>188</v>
      </c>
      <c r="F2366">
        <v>1713500</v>
      </c>
      <c r="G2366">
        <f t="shared" si="38"/>
        <v>1.3166034432448206E-3</v>
      </c>
    </row>
    <row r="2367" spans="1:7" x14ac:dyDescent="0.35">
      <c r="A2367" s="2">
        <v>2022</v>
      </c>
      <c r="B2367" t="s">
        <v>14</v>
      </c>
      <c r="C2367" t="s">
        <v>36</v>
      </c>
      <c r="D2367" t="s">
        <v>9</v>
      </c>
      <c r="E2367">
        <f>667/3</f>
        <v>222.33333333333334</v>
      </c>
      <c r="F2367">
        <v>226400</v>
      </c>
      <c r="G2367">
        <f t="shared" si="38"/>
        <v>1.1784452296819788E-2</v>
      </c>
    </row>
    <row r="2368" spans="1:7" x14ac:dyDescent="0.35">
      <c r="A2368" s="2">
        <v>2022</v>
      </c>
      <c r="B2368" t="s">
        <v>14</v>
      </c>
      <c r="C2368" t="s">
        <v>36</v>
      </c>
      <c r="D2368" t="s">
        <v>10</v>
      </c>
      <c r="E2368">
        <f>1247/3</f>
        <v>415.66666666666669</v>
      </c>
      <c r="F2368">
        <v>133900</v>
      </c>
      <c r="G2368">
        <f t="shared" si="38"/>
        <v>3.725168035847648E-2</v>
      </c>
    </row>
    <row r="2369" spans="1:7" x14ac:dyDescent="0.35">
      <c r="A2369" s="2">
        <v>2022</v>
      </c>
      <c r="B2369" t="s">
        <v>14</v>
      </c>
      <c r="C2369" t="s">
        <v>36</v>
      </c>
      <c r="D2369" t="s">
        <v>11</v>
      </c>
      <c r="E2369">
        <f>2050/3</f>
        <v>683.33333333333337</v>
      </c>
      <c r="F2369">
        <v>52800</v>
      </c>
      <c r="G2369">
        <f t="shared" si="38"/>
        <v>0.1553030303030303</v>
      </c>
    </row>
    <row r="2370" spans="1:7" x14ac:dyDescent="0.35">
      <c r="A2370" s="2">
        <v>2022</v>
      </c>
      <c r="B2370" t="s">
        <v>15</v>
      </c>
      <c r="C2370" t="s">
        <v>34</v>
      </c>
      <c r="D2370" t="s">
        <v>7</v>
      </c>
      <c r="E2370">
        <f>68/3</f>
        <v>22.666666666666668</v>
      </c>
      <c r="F2370">
        <v>1014300.0000000001</v>
      </c>
      <c r="G2370">
        <f t="shared" si="38"/>
        <v>2.6816523710933646E-4</v>
      </c>
    </row>
    <row r="2371" spans="1:7" x14ac:dyDescent="0.35">
      <c r="A2371" s="2">
        <v>2022</v>
      </c>
      <c r="B2371" t="s">
        <v>15</v>
      </c>
      <c r="C2371" t="s">
        <v>34</v>
      </c>
      <c r="D2371" t="s">
        <v>8</v>
      </c>
      <c r="E2371">
        <f>1486/3</f>
        <v>495.33333333333331</v>
      </c>
      <c r="F2371">
        <v>3388200.0000000005</v>
      </c>
      <c r="G2371">
        <f t="shared" si="38"/>
        <v>1.7543238297621153E-3</v>
      </c>
    </row>
    <row r="2372" spans="1:7" x14ac:dyDescent="0.35">
      <c r="A2372" s="2">
        <v>2022</v>
      </c>
      <c r="B2372" t="s">
        <v>15</v>
      </c>
      <c r="C2372" t="s">
        <v>34</v>
      </c>
      <c r="D2372" t="s">
        <v>9</v>
      </c>
      <c r="E2372">
        <f>1617/3</f>
        <v>539</v>
      </c>
      <c r="F2372">
        <v>445200</v>
      </c>
      <c r="G2372">
        <f t="shared" si="38"/>
        <v>1.4528301886792452E-2</v>
      </c>
    </row>
    <row r="2373" spans="1:7" x14ac:dyDescent="0.35">
      <c r="A2373" s="2">
        <v>2022</v>
      </c>
      <c r="B2373" t="s">
        <v>15</v>
      </c>
      <c r="C2373" t="s">
        <v>34</v>
      </c>
      <c r="D2373" t="s">
        <v>10</v>
      </c>
      <c r="E2373">
        <f>2844/3</f>
        <v>948</v>
      </c>
      <c r="F2373">
        <v>251800</v>
      </c>
      <c r="G2373">
        <f t="shared" si="38"/>
        <v>4.5178713264495629E-2</v>
      </c>
    </row>
    <row r="2374" spans="1:7" x14ac:dyDescent="0.35">
      <c r="A2374" s="2">
        <v>2022</v>
      </c>
      <c r="B2374" t="s">
        <v>15</v>
      </c>
      <c r="C2374" t="s">
        <v>34</v>
      </c>
      <c r="D2374" t="s">
        <v>11</v>
      </c>
      <c r="E2374">
        <f>3311/3</f>
        <v>1103.6666666666667</v>
      </c>
      <c r="F2374">
        <v>84400</v>
      </c>
      <c r="G2374">
        <f t="shared" si="38"/>
        <v>0.15691943127962085</v>
      </c>
    </row>
    <row r="2375" spans="1:7" x14ac:dyDescent="0.35">
      <c r="A2375" s="2">
        <v>2022</v>
      </c>
      <c r="B2375" t="s">
        <v>15</v>
      </c>
      <c r="C2375" t="s">
        <v>34</v>
      </c>
      <c r="D2375" t="s">
        <v>39</v>
      </c>
      <c r="E2375">
        <f>SUM(E2370:E2374)</f>
        <v>3108.666666666667</v>
      </c>
      <c r="F2375">
        <f>SUM(F2370:F2374)</f>
        <v>5183900.0000000009</v>
      </c>
      <c r="G2375">
        <f t="shared" si="38"/>
        <v>7.1961264684889756E-3</v>
      </c>
    </row>
    <row r="2376" spans="1:7" x14ac:dyDescent="0.35">
      <c r="A2376" s="2">
        <v>2022</v>
      </c>
      <c r="B2376" t="s">
        <v>15</v>
      </c>
      <c r="C2376" t="s">
        <v>35</v>
      </c>
      <c r="D2376" t="s">
        <v>7</v>
      </c>
      <c r="E2376">
        <f>37/3</f>
        <v>12.333333333333334</v>
      </c>
      <c r="F2376">
        <v>519000</v>
      </c>
      <c r="G2376">
        <f t="shared" si="38"/>
        <v>2.8516377649325626E-4</v>
      </c>
    </row>
    <row r="2377" spans="1:7" x14ac:dyDescent="0.35">
      <c r="A2377" s="2">
        <v>2022</v>
      </c>
      <c r="B2377" t="s">
        <v>15</v>
      </c>
      <c r="C2377" t="s">
        <v>35</v>
      </c>
      <c r="D2377" t="s">
        <v>8</v>
      </c>
      <c r="E2377">
        <f>1872/3</f>
        <v>624</v>
      </c>
      <c r="F2377">
        <v>1674600.0000000002</v>
      </c>
      <c r="G2377">
        <f t="shared" si="38"/>
        <v>4.471515585811537E-3</v>
      </c>
    </row>
    <row r="2378" spans="1:7" x14ac:dyDescent="0.35">
      <c r="A2378" s="2">
        <v>2022</v>
      </c>
      <c r="B2378" t="s">
        <v>15</v>
      </c>
      <c r="C2378" t="s">
        <v>35</v>
      </c>
      <c r="D2378" t="s">
        <v>9</v>
      </c>
      <c r="E2378">
        <f>950/3</f>
        <v>316.66666666666669</v>
      </c>
      <c r="F2378">
        <v>218800</v>
      </c>
      <c r="G2378">
        <f t="shared" si="38"/>
        <v>1.736745886654479E-2</v>
      </c>
    </row>
    <row r="2379" spans="1:7" x14ac:dyDescent="0.35">
      <c r="A2379" s="2">
        <v>2022</v>
      </c>
      <c r="B2379" t="s">
        <v>15</v>
      </c>
      <c r="C2379" t="s">
        <v>35</v>
      </c>
      <c r="D2379" t="s">
        <v>10</v>
      </c>
      <c r="E2379">
        <f>1597/3</f>
        <v>532.33333333333337</v>
      </c>
      <c r="F2379">
        <v>117800</v>
      </c>
      <c r="G2379">
        <f t="shared" si="38"/>
        <v>5.422750424448218E-2</v>
      </c>
    </row>
    <row r="2380" spans="1:7" x14ac:dyDescent="0.35">
      <c r="A2380" s="2">
        <v>2022</v>
      </c>
      <c r="B2380" t="s">
        <v>15</v>
      </c>
      <c r="C2380" t="s">
        <v>35</v>
      </c>
      <c r="D2380" t="s">
        <v>11</v>
      </c>
      <c r="E2380">
        <f>1261/3</f>
        <v>420.33333333333331</v>
      </c>
      <c r="F2380">
        <v>31600</v>
      </c>
      <c r="G2380">
        <f t="shared" si="38"/>
        <v>0.15962025316455697</v>
      </c>
    </row>
    <row r="2381" spans="1:7" x14ac:dyDescent="0.35">
      <c r="A2381" s="2">
        <v>2022</v>
      </c>
      <c r="B2381" t="s">
        <v>15</v>
      </c>
      <c r="C2381" t="s">
        <v>36</v>
      </c>
      <c r="D2381" t="s">
        <v>7</v>
      </c>
      <c r="E2381">
        <f>31/3</f>
        <v>10.333333333333334</v>
      </c>
      <c r="F2381">
        <v>495299.99999999994</v>
      </c>
      <c r="G2381">
        <f t="shared" si="38"/>
        <v>2.5035332121946301E-4</v>
      </c>
    </row>
    <row r="2382" spans="1:7" x14ac:dyDescent="0.35">
      <c r="A2382" s="2">
        <v>2022</v>
      </c>
      <c r="B2382" t="s">
        <v>15</v>
      </c>
      <c r="C2382" t="s">
        <v>36</v>
      </c>
      <c r="D2382" t="s">
        <v>8</v>
      </c>
      <c r="E2382">
        <f>564/3</f>
        <v>188</v>
      </c>
      <c r="F2382">
        <v>1713500</v>
      </c>
      <c r="G2382">
        <f t="shared" si="38"/>
        <v>1.3166034432448206E-3</v>
      </c>
    </row>
    <row r="2383" spans="1:7" x14ac:dyDescent="0.35">
      <c r="A2383" s="2">
        <v>2022</v>
      </c>
      <c r="B2383" t="s">
        <v>15</v>
      </c>
      <c r="C2383" t="s">
        <v>36</v>
      </c>
      <c r="D2383" t="s">
        <v>9</v>
      </c>
      <c r="E2383">
        <f>667/3</f>
        <v>222.33333333333334</v>
      </c>
      <c r="F2383">
        <v>226400</v>
      </c>
      <c r="G2383">
        <f t="shared" si="38"/>
        <v>1.1784452296819788E-2</v>
      </c>
    </row>
    <row r="2384" spans="1:7" x14ac:dyDescent="0.35">
      <c r="A2384" s="2">
        <v>2022</v>
      </c>
      <c r="B2384" t="s">
        <v>15</v>
      </c>
      <c r="C2384" t="s">
        <v>36</v>
      </c>
      <c r="D2384" t="s">
        <v>10</v>
      </c>
      <c r="E2384">
        <f>1247/3</f>
        <v>415.66666666666669</v>
      </c>
      <c r="F2384">
        <v>133900</v>
      </c>
      <c r="G2384">
        <f t="shared" si="38"/>
        <v>3.725168035847648E-2</v>
      </c>
    </row>
    <row r="2385" spans="1:7" x14ac:dyDescent="0.35">
      <c r="A2385" s="2">
        <v>2022</v>
      </c>
      <c r="B2385" t="s">
        <v>15</v>
      </c>
      <c r="C2385" t="s">
        <v>36</v>
      </c>
      <c r="D2385" t="s">
        <v>11</v>
      </c>
      <c r="E2385">
        <f>2050/3</f>
        <v>683.33333333333337</v>
      </c>
      <c r="F2385">
        <v>52800</v>
      </c>
      <c r="G2385">
        <f t="shared" si="38"/>
        <v>0.1553030303030303</v>
      </c>
    </row>
    <row r="2386" spans="1:7" x14ac:dyDescent="0.35">
      <c r="A2386" s="2">
        <v>2022</v>
      </c>
      <c r="B2386" t="s">
        <v>16</v>
      </c>
      <c r="C2386" t="s">
        <v>34</v>
      </c>
      <c r="D2386" t="s">
        <v>7</v>
      </c>
      <c r="E2386">
        <f>68/3</f>
        <v>22.666666666666668</v>
      </c>
      <c r="F2386">
        <v>1014300.0000000001</v>
      </c>
      <c r="G2386">
        <f t="shared" si="38"/>
        <v>2.6816523710933646E-4</v>
      </c>
    </row>
    <row r="2387" spans="1:7" x14ac:dyDescent="0.35">
      <c r="A2387" s="2">
        <v>2022</v>
      </c>
      <c r="B2387" t="s">
        <v>16</v>
      </c>
      <c r="C2387" t="s">
        <v>34</v>
      </c>
      <c r="D2387" t="s">
        <v>8</v>
      </c>
      <c r="E2387">
        <f>1486/3</f>
        <v>495.33333333333331</v>
      </c>
      <c r="F2387">
        <v>3388200.0000000005</v>
      </c>
      <c r="G2387">
        <f t="shared" si="38"/>
        <v>1.7543238297621153E-3</v>
      </c>
    </row>
    <row r="2388" spans="1:7" x14ac:dyDescent="0.35">
      <c r="A2388" s="2">
        <v>2022</v>
      </c>
      <c r="B2388" t="s">
        <v>16</v>
      </c>
      <c r="C2388" t="s">
        <v>34</v>
      </c>
      <c r="D2388" t="s">
        <v>9</v>
      </c>
      <c r="E2388">
        <f>1617/3</f>
        <v>539</v>
      </c>
      <c r="F2388">
        <v>445200</v>
      </c>
      <c r="G2388">
        <f t="shared" si="38"/>
        <v>1.4528301886792452E-2</v>
      </c>
    </row>
    <row r="2389" spans="1:7" x14ac:dyDescent="0.35">
      <c r="A2389" s="2">
        <v>2022</v>
      </c>
      <c r="B2389" t="s">
        <v>16</v>
      </c>
      <c r="C2389" t="s">
        <v>34</v>
      </c>
      <c r="D2389" t="s">
        <v>10</v>
      </c>
      <c r="E2389">
        <f>2844/3</f>
        <v>948</v>
      </c>
      <c r="F2389">
        <v>251800</v>
      </c>
      <c r="G2389">
        <f t="shared" si="38"/>
        <v>4.5178713264495629E-2</v>
      </c>
    </row>
    <row r="2390" spans="1:7" x14ac:dyDescent="0.35">
      <c r="A2390" s="2">
        <v>2022</v>
      </c>
      <c r="B2390" t="s">
        <v>16</v>
      </c>
      <c r="C2390" t="s">
        <v>34</v>
      </c>
      <c r="D2390" t="s">
        <v>11</v>
      </c>
      <c r="E2390">
        <f>3311/3</f>
        <v>1103.6666666666667</v>
      </c>
      <c r="F2390">
        <v>84400</v>
      </c>
      <c r="G2390">
        <f t="shared" si="38"/>
        <v>0.15691943127962085</v>
      </c>
    </row>
    <row r="2391" spans="1:7" x14ac:dyDescent="0.35">
      <c r="A2391" s="2">
        <v>2022</v>
      </c>
      <c r="B2391" t="s">
        <v>16</v>
      </c>
      <c r="C2391" t="s">
        <v>34</v>
      </c>
      <c r="D2391" t="s">
        <v>39</v>
      </c>
      <c r="E2391">
        <f>SUM(E2386:E2390)</f>
        <v>3108.666666666667</v>
      </c>
      <c r="F2391">
        <f>SUM(F2386:F2390)</f>
        <v>5183900.0000000009</v>
      </c>
      <c r="G2391">
        <f t="shared" si="38"/>
        <v>7.1961264684889756E-3</v>
      </c>
    </row>
    <row r="2392" spans="1:7" x14ac:dyDescent="0.35">
      <c r="A2392" s="2">
        <v>2022</v>
      </c>
      <c r="B2392" t="s">
        <v>16</v>
      </c>
      <c r="C2392" t="s">
        <v>35</v>
      </c>
      <c r="D2392" t="s">
        <v>7</v>
      </c>
      <c r="E2392">
        <f>37/3</f>
        <v>12.333333333333334</v>
      </c>
      <c r="F2392">
        <v>519000</v>
      </c>
      <c r="G2392">
        <f t="shared" si="38"/>
        <v>2.8516377649325626E-4</v>
      </c>
    </row>
    <row r="2393" spans="1:7" x14ac:dyDescent="0.35">
      <c r="A2393" s="2">
        <v>2022</v>
      </c>
      <c r="B2393" t="s">
        <v>16</v>
      </c>
      <c r="C2393" t="s">
        <v>35</v>
      </c>
      <c r="D2393" t="s">
        <v>8</v>
      </c>
      <c r="E2393">
        <f>1872/3</f>
        <v>624</v>
      </c>
      <c r="F2393">
        <v>1674600.0000000002</v>
      </c>
      <c r="G2393">
        <f t="shared" ref="G2393:G2460" si="39">(E2393/F2393)*12</f>
        <v>4.471515585811537E-3</v>
      </c>
    </row>
    <row r="2394" spans="1:7" x14ac:dyDescent="0.35">
      <c r="A2394" s="2">
        <v>2022</v>
      </c>
      <c r="B2394" t="s">
        <v>16</v>
      </c>
      <c r="C2394" t="s">
        <v>35</v>
      </c>
      <c r="D2394" t="s">
        <v>9</v>
      </c>
      <c r="E2394">
        <f>950/3</f>
        <v>316.66666666666669</v>
      </c>
      <c r="F2394">
        <v>218800</v>
      </c>
      <c r="G2394">
        <f t="shared" si="39"/>
        <v>1.736745886654479E-2</v>
      </c>
    </row>
    <row r="2395" spans="1:7" x14ac:dyDescent="0.35">
      <c r="A2395" s="2">
        <v>2022</v>
      </c>
      <c r="B2395" t="s">
        <v>16</v>
      </c>
      <c r="C2395" t="s">
        <v>35</v>
      </c>
      <c r="D2395" t="s">
        <v>10</v>
      </c>
      <c r="E2395">
        <f>1597/3</f>
        <v>532.33333333333337</v>
      </c>
      <c r="F2395">
        <v>117800</v>
      </c>
      <c r="G2395">
        <f t="shared" si="39"/>
        <v>5.422750424448218E-2</v>
      </c>
    </row>
    <row r="2396" spans="1:7" x14ac:dyDescent="0.35">
      <c r="A2396" s="2">
        <v>2022</v>
      </c>
      <c r="B2396" t="s">
        <v>16</v>
      </c>
      <c r="C2396" t="s">
        <v>35</v>
      </c>
      <c r="D2396" t="s">
        <v>11</v>
      </c>
      <c r="E2396">
        <f>1261/3</f>
        <v>420.33333333333331</v>
      </c>
      <c r="F2396">
        <v>31600</v>
      </c>
      <c r="G2396">
        <f t="shared" si="39"/>
        <v>0.15962025316455697</v>
      </c>
    </row>
    <row r="2397" spans="1:7" x14ac:dyDescent="0.35">
      <c r="A2397" s="2">
        <v>2022</v>
      </c>
      <c r="B2397" t="s">
        <v>16</v>
      </c>
      <c r="C2397" t="s">
        <v>36</v>
      </c>
      <c r="D2397" t="s">
        <v>7</v>
      </c>
      <c r="E2397">
        <f>31/3</f>
        <v>10.333333333333334</v>
      </c>
      <c r="F2397">
        <v>495299.99999999994</v>
      </c>
      <c r="G2397">
        <f t="shared" si="39"/>
        <v>2.5035332121946301E-4</v>
      </c>
    </row>
    <row r="2398" spans="1:7" x14ac:dyDescent="0.35">
      <c r="A2398" s="2">
        <v>2022</v>
      </c>
      <c r="B2398" t="s">
        <v>16</v>
      </c>
      <c r="C2398" t="s">
        <v>36</v>
      </c>
      <c r="D2398" t="s">
        <v>8</v>
      </c>
      <c r="E2398">
        <f>564/3</f>
        <v>188</v>
      </c>
      <c r="F2398">
        <v>1713500</v>
      </c>
      <c r="G2398">
        <f t="shared" si="39"/>
        <v>1.3166034432448206E-3</v>
      </c>
    </row>
    <row r="2399" spans="1:7" x14ac:dyDescent="0.35">
      <c r="A2399" s="2">
        <v>2022</v>
      </c>
      <c r="B2399" t="s">
        <v>16</v>
      </c>
      <c r="C2399" t="s">
        <v>36</v>
      </c>
      <c r="D2399" t="s">
        <v>9</v>
      </c>
      <c r="E2399">
        <f>667/3</f>
        <v>222.33333333333334</v>
      </c>
      <c r="F2399">
        <v>226400</v>
      </c>
      <c r="G2399">
        <f t="shared" si="39"/>
        <v>1.1784452296819788E-2</v>
      </c>
    </row>
    <row r="2400" spans="1:7" x14ac:dyDescent="0.35">
      <c r="A2400" s="2">
        <v>2022</v>
      </c>
      <c r="B2400" t="s">
        <v>16</v>
      </c>
      <c r="C2400" t="s">
        <v>36</v>
      </c>
      <c r="D2400" t="s">
        <v>10</v>
      </c>
      <c r="E2400">
        <f>1247/3</f>
        <v>415.66666666666669</v>
      </c>
      <c r="F2400">
        <v>133900</v>
      </c>
      <c r="G2400">
        <f t="shared" si="39"/>
        <v>3.725168035847648E-2</v>
      </c>
    </row>
    <row r="2401" spans="1:7" x14ac:dyDescent="0.35">
      <c r="A2401" s="2">
        <v>2022</v>
      </c>
      <c r="B2401" t="s">
        <v>16</v>
      </c>
      <c r="C2401" t="s">
        <v>36</v>
      </c>
      <c r="D2401" t="s">
        <v>11</v>
      </c>
      <c r="E2401">
        <f>2050/3</f>
        <v>683.33333333333337</v>
      </c>
      <c r="F2401">
        <v>52800</v>
      </c>
      <c r="G2401">
        <f t="shared" si="39"/>
        <v>0.1553030303030303</v>
      </c>
    </row>
    <row r="2402" spans="1:7" x14ac:dyDescent="0.35">
      <c r="A2402" s="2">
        <v>2022</v>
      </c>
      <c r="B2402" t="s">
        <v>17</v>
      </c>
      <c r="C2402" t="s">
        <v>34</v>
      </c>
      <c r="D2402" t="s">
        <v>7</v>
      </c>
      <c r="E2402">
        <f>73/3</f>
        <v>24.333333333333332</v>
      </c>
      <c r="F2402">
        <v>1014300.0000000001</v>
      </c>
      <c r="G2402">
        <f t="shared" si="39"/>
        <v>2.878832692497288E-4</v>
      </c>
    </row>
    <row r="2403" spans="1:7" x14ac:dyDescent="0.35">
      <c r="A2403" s="2">
        <v>2022</v>
      </c>
      <c r="B2403" t="s">
        <v>17</v>
      </c>
      <c r="C2403" t="s">
        <v>34</v>
      </c>
      <c r="D2403" t="s">
        <v>8</v>
      </c>
      <c r="E2403">
        <f>1445/3</f>
        <v>481.66666666666669</v>
      </c>
      <c r="F2403">
        <v>3388200.0000000005</v>
      </c>
      <c r="G2403">
        <f t="shared" si="39"/>
        <v>1.7059205477834836E-3</v>
      </c>
    </row>
    <row r="2404" spans="1:7" x14ac:dyDescent="0.35">
      <c r="A2404" s="2">
        <v>2022</v>
      </c>
      <c r="B2404" t="s">
        <v>17</v>
      </c>
      <c r="C2404" t="s">
        <v>34</v>
      </c>
      <c r="D2404" t="s">
        <v>9</v>
      </c>
      <c r="E2404">
        <f>1531/3</f>
        <v>510.33333333333331</v>
      </c>
      <c r="F2404">
        <v>445200</v>
      </c>
      <c r="G2404">
        <f t="shared" si="39"/>
        <v>1.3755615453728661E-2</v>
      </c>
    </row>
    <row r="2405" spans="1:7" x14ac:dyDescent="0.35">
      <c r="A2405" s="2">
        <v>2022</v>
      </c>
      <c r="B2405" t="s">
        <v>17</v>
      </c>
      <c r="C2405" t="s">
        <v>34</v>
      </c>
      <c r="D2405" t="s">
        <v>10</v>
      </c>
      <c r="E2405">
        <f>2546/3</f>
        <v>848.66666666666663</v>
      </c>
      <c r="F2405">
        <v>251800</v>
      </c>
      <c r="G2405">
        <f t="shared" si="39"/>
        <v>4.0444797458300236E-2</v>
      </c>
    </row>
    <row r="2406" spans="1:7" x14ac:dyDescent="0.35">
      <c r="A2406" s="2">
        <v>2022</v>
      </c>
      <c r="B2406" t="s">
        <v>17</v>
      </c>
      <c r="C2406" t="s">
        <v>34</v>
      </c>
      <c r="D2406" t="s">
        <v>11</v>
      </c>
      <c r="E2406">
        <f>2872/3</f>
        <v>957.33333333333337</v>
      </c>
      <c r="F2406">
        <v>84400</v>
      </c>
      <c r="G2406">
        <f t="shared" si="39"/>
        <v>0.13611374407582938</v>
      </c>
    </row>
    <row r="2407" spans="1:7" x14ac:dyDescent="0.35">
      <c r="A2407" s="2">
        <v>2022</v>
      </c>
      <c r="B2407" t="s">
        <v>17</v>
      </c>
      <c r="C2407" t="s">
        <v>34</v>
      </c>
      <c r="D2407" t="s">
        <v>39</v>
      </c>
      <c r="E2407">
        <f>SUM(E2402:E2406)</f>
        <v>2822.3333333333335</v>
      </c>
      <c r="F2407">
        <f>SUM(F2402:F2406)</f>
        <v>5183900.0000000009</v>
      </c>
      <c r="G2407">
        <f t="shared" si="39"/>
        <v>6.5333050406064918E-3</v>
      </c>
    </row>
    <row r="2408" spans="1:7" x14ac:dyDescent="0.35">
      <c r="A2408" s="2">
        <v>2022</v>
      </c>
      <c r="B2408" t="s">
        <v>17</v>
      </c>
      <c r="C2408" t="s">
        <v>35</v>
      </c>
      <c r="D2408" t="s">
        <v>7</v>
      </c>
      <c r="E2408">
        <f>42/3</f>
        <v>14</v>
      </c>
      <c r="F2408">
        <v>519000</v>
      </c>
      <c r="G2408">
        <f t="shared" si="39"/>
        <v>3.2369942196531793E-4</v>
      </c>
    </row>
    <row r="2409" spans="1:7" x14ac:dyDescent="0.35">
      <c r="A2409" s="2">
        <v>2022</v>
      </c>
      <c r="B2409" t="s">
        <v>17</v>
      </c>
      <c r="C2409" t="s">
        <v>35</v>
      </c>
      <c r="D2409" t="s">
        <v>8</v>
      </c>
      <c r="E2409">
        <f>861/3</f>
        <v>287</v>
      </c>
      <c r="F2409">
        <v>1674600.0000000002</v>
      </c>
      <c r="G2409">
        <f t="shared" si="39"/>
        <v>2.0566105338588317E-3</v>
      </c>
    </row>
    <row r="2410" spans="1:7" x14ac:dyDescent="0.35">
      <c r="A2410" s="2">
        <v>2022</v>
      </c>
      <c r="B2410" t="s">
        <v>17</v>
      </c>
      <c r="C2410" t="s">
        <v>35</v>
      </c>
      <c r="D2410" t="s">
        <v>9</v>
      </c>
      <c r="E2410">
        <f>893/3</f>
        <v>297.66666666666669</v>
      </c>
      <c r="F2410">
        <v>218800</v>
      </c>
      <c r="G2410">
        <f t="shared" si="39"/>
        <v>1.6325411334552106E-2</v>
      </c>
    </row>
    <row r="2411" spans="1:7" x14ac:dyDescent="0.35">
      <c r="A2411" s="2">
        <v>2022</v>
      </c>
      <c r="B2411" t="s">
        <v>17</v>
      </c>
      <c r="C2411" t="s">
        <v>35</v>
      </c>
      <c r="D2411" t="s">
        <v>10</v>
      </c>
      <c r="E2411">
        <f>1438/3</f>
        <v>479.33333333333331</v>
      </c>
      <c r="F2411">
        <v>117800</v>
      </c>
      <c r="G2411">
        <f t="shared" si="39"/>
        <v>4.8828522920203732E-2</v>
      </c>
    </row>
    <row r="2412" spans="1:7" x14ac:dyDescent="0.35">
      <c r="A2412" s="2">
        <v>2022</v>
      </c>
      <c r="B2412" t="s">
        <v>17</v>
      </c>
      <c r="C2412" t="s">
        <v>35</v>
      </c>
      <c r="D2412" t="s">
        <v>11</v>
      </c>
      <c r="E2412">
        <f>1161/3</f>
        <v>387</v>
      </c>
      <c r="F2412">
        <v>31600</v>
      </c>
      <c r="G2412">
        <f t="shared" si="39"/>
        <v>0.14696202531645569</v>
      </c>
    </row>
    <row r="2413" spans="1:7" x14ac:dyDescent="0.35">
      <c r="A2413" s="2">
        <v>2022</v>
      </c>
      <c r="B2413" t="s">
        <v>17</v>
      </c>
      <c r="C2413" t="s">
        <v>36</v>
      </c>
      <c r="D2413" t="s">
        <v>7</v>
      </c>
      <c r="E2413">
        <f>31/3</f>
        <v>10.333333333333334</v>
      </c>
      <c r="F2413">
        <v>495299.99999999994</v>
      </c>
      <c r="G2413">
        <f t="shared" si="39"/>
        <v>2.5035332121946301E-4</v>
      </c>
    </row>
    <row r="2414" spans="1:7" x14ac:dyDescent="0.35">
      <c r="A2414" s="2">
        <v>2022</v>
      </c>
      <c r="B2414" t="s">
        <v>17</v>
      </c>
      <c r="C2414" t="s">
        <v>36</v>
      </c>
      <c r="D2414" t="s">
        <v>8</v>
      </c>
      <c r="E2414">
        <f>584/3</f>
        <v>194.66666666666666</v>
      </c>
      <c r="F2414">
        <v>1713500</v>
      </c>
      <c r="G2414">
        <f t="shared" si="39"/>
        <v>1.363291508608112E-3</v>
      </c>
    </row>
    <row r="2415" spans="1:7" x14ac:dyDescent="0.35">
      <c r="A2415" s="2">
        <v>2022</v>
      </c>
      <c r="B2415" t="s">
        <v>17</v>
      </c>
      <c r="C2415" t="s">
        <v>36</v>
      </c>
      <c r="D2415" t="s">
        <v>9</v>
      </c>
      <c r="E2415">
        <f>638/3</f>
        <v>212.66666666666666</v>
      </c>
      <c r="F2415">
        <v>226400</v>
      </c>
      <c r="G2415">
        <f t="shared" si="39"/>
        <v>1.1272084805653709E-2</v>
      </c>
    </row>
    <row r="2416" spans="1:7" x14ac:dyDescent="0.35">
      <c r="A2416" s="2">
        <v>2022</v>
      </c>
      <c r="B2416" t="s">
        <v>17</v>
      </c>
      <c r="C2416" t="s">
        <v>36</v>
      </c>
      <c r="D2416" t="s">
        <v>10</v>
      </c>
      <c r="E2416">
        <f>1108/3</f>
        <v>369.33333333333331</v>
      </c>
      <c r="F2416">
        <v>133900</v>
      </c>
      <c r="G2416">
        <f t="shared" si="39"/>
        <v>3.3099327856609406E-2</v>
      </c>
    </row>
    <row r="2417" spans="1:7" x14ac:dyDescent="0.35">
      <c r="A2417" s="2">
        <v>2022</v>
      </c>
      <c r="B2417" t="s">
        <v>17</v>
      </c>
      <c r="C2417" t="s">
        <v>36</v>
      </c>
      <c r="D2417" t="s">
        <v>11</v>
      </c>
      <c r="E2417">
        <f>1711/3</f>
        <v>570.33333333333337</v>
      </c>
      <c r="F2417">
        <v>52800</v>
      </c>
      <c r="G2417">
        <f t="shared" si="39"/>
        <v>0.12962121212121214</v>
      </c>
    </row>
    <row r="2418" spans="1:7" x14ac:dyDescent="0.35">
      <c r="A2418" s="2">
        <v>2022</v>
      </c>
      <c r="B2418" t="s">
        <v>18</v>
      </c>
      <c r="C2418" t="s">
        <v>34</v>
      </c>
      <c r="D2418" t="s">
        <v>7</v>
      </c>
      <c r="E2418">
        <f>73/3</f>
        <v>24.333333333333332</v>
      </c>
      <c r="F2418">
        <v>1014300.0000000001</v>
      </c>
      <c r="G2418">
        <f t="shared" si="39"/>
        <v>2.878832692497288E-4</v>
      </c>
    </row>
    <row r="2419" spans="1:7" x14ac:dyDescent="0.35">
      <c r="A2419" s="2">
        <v>2022</v>
      </c>
      <c r="B2419" t="s">
        <v>18</v>
      </c>
      <c r="C2419" t="s">
        <v>34</v>
      </c>
      <c r="D2419" t="s">
        <v>8</v>
      </c>
      <c r="E2419">
        <f>1445/3</f>
        <v>481.66666666666669</v>
      </c>
      <c r="F2419">
        <v>3388200.0000000005</v>
      </c>
      <c r="G2419">
        <f t="shared" si="39"/>
        <v>1.7059205477834836E-3</v>
      </c>
    </row>
    <row r="2420" spans="1:7" x14ac:dyDescent="0.35">
      <c r="A2420" s="2">
        <v>2022</v>
      </c>
      <c r="B2420" t="s">
        <v>18</v>
      </c>
      <c r="C2420" t="s">
        <v>34</v>
      </c>
      <c r="D2420" t="s">
        <v>9</v>
      </c>
      <c r="E2420">
        <f>1531/3</f>
        <v>510.33333333333331</v>
      </c>
      <c r="F2420">
        <v>445200</v>
      </c>
      <c r="G2420">
        <f t="shared" si="39"/>
        <v>1.3755615453728661E-2</v>
      </c>
    </row>
    <row r="2421" spans="1:7" x14ac:dyDescent="0.35">
      <c r="A2421" s="2">
        <v>2022</v>
      </c>
      <c r="B2421" t="s">
        <v>18</v>
      </c>
      <c r="C2421" t="s">
        <v>34</v>
      </c>
      <c r="D2421" t="s">
        <v>10</v>
      </c>
      <c r="E2421">
        <f>2546/3</f>
        <v>848.66666666666663</v>
      </c>
      <c r="F2421">
        <v>251800</v>
      </c>
      <c r="G2421">
        <f t="shared" si="39"/>
        <v>4.0444797458300236E-2</v>
      </c>
    </row>
    <row r="2422" spans="1:7" x14ac:dyDescent="0.35">
      <c r="A2422" s="2">
        <v>2022</v>
      </c>
      <c r="B2422" t="s">
        <v>18</v>
      </c>
      <c r="C2422" t="s">
        <v>34</v>
      </c>
      <c r="D2422" t="s">
        <v>11</v>
      </c>
      <c r="E2422">
        <f>2872/3</f>
        <v>957.33333333333337</v>
      </c>
      <c r="F2422">
        <v>84400</v>
      </c>
      <c r="G2422">
        <f t="shared" si="39"/>
        <v>0.13611374407582938</v>
      </c>
    </row>
    <row r="2423" spans="1:7" x14ac:dyDescent="0.35">
      <c r="A2423" s="2">
        <v>2022</v>
      </c>
      <c r="B2423" t="s">
        <v>18</v>
      </c>
      <c r="C2423" t="s">
        <v>34</v>
      </c>
      <c r="D2423" t="s">
        <v>39</v>
      </c>
      <c r="E2423">
        <f>SUM(E2418:E2422)</f>
        <v>2822.3333333333335</v>
      </c>
      <c r="F2423">
        <f>SUM(F2418:F2422)</f>
        <v>5183900.0000000009</v>
      </c>
      <c r="G2423">
        <f t="shared" si="39"/>
        <v>6.5333050406064918E-3</v>
      </c>
    </row>
    <row r="2424" spans="1:7" x14ac:dyDescent="0.35">
      <c r="A2424" s="2">
        <v>2022</v>
      </c>
      <c r="B2424" t="s">
        <v>18</v>
      </c>
      <c r="C2424" t="s">
        <v>35</v>
      </c>
      <c r="D2424" t="s">
        <v>7</v>
      </c>
      <c r="E2424">
        <f>42/3</f>
        <v>14</v>
      </c>
      <c r="F2424">
        <v>519000</v>
      </c>
      <c r="G2424">
        <f t="shared" si="39"/>
        <v>3.2369942196531793E-4</v>
      </c>
    </row>
    <row r="2425" spans="1:7" x14ac:dyDescent="0.35">
      <c r="A2425" s="2">
        <v>2022</v>
      </c>
      <c r="B2425" t="s">
        <v>18</v>
      </c>
      <c r="C2425" t="s">
        <v>35</v>
      </c>
      <c r="D2425" t="s">
        <v>8</v>
      </c>
      <c r="E2425">
        <f>861/3</f>
        <v>287</v>
      </c>
      <c r="F2425">
        <v>1674600.0000000002</v>
      </c>
      <c r="G2425">
        <f t="shared" si="39"/>
        <v>2.0566105338588317E-3</v>
      </c>
    </row>
    <row r="2426" spans="1:7" x14ac:dyDescent="0.35">
      <c r="A2426" s="2">
        <v>2022</v>
      </c>
      <c r="B2426" t="s">
        <v>18</v>
      </c>
      <c r="C2426" t="s">
        <v>35</v>
      </c>
      <c r="D2426" t="s">
        <v>9</v>
      </c>
      <c r="E2426">
        <f>893/3</f>
        <v>297.66666666666669</v>
      </c>
      <c r="F2426">
        <v>218800</v>
      </c>
      <c r="G2426">
        <f t="shared" si="39"/>
        <v>1.6325411334552106E-2</v>
      </c>
    </row>
    <row r="2427" spans="1:7" x14ac:dyDescent="0.35">
      <c r="A2427" s="2">
        <v>2022</v>
      </c>
      <c r="B2427" t="s">
        <v>18</v>
      </c>
      <c r="C2427" t="s">
        <v>35</v>
      </c>
      <c r="D2427" t="s">
        <v>10</v>
      </c>
      <c r="E2427">
        <f>1438/3</f>
        <v>479.33333333333331</v>
      </c>
      <c r="F2427">
        <v>117800</v>
      </c>
      <c r="G2427">
        <f t="shared" si="39"/>
        <v>4.8828522920203732E-2</v>
      </c>
    </row>
    <row r="2428" spans="1:7" x14ac:dyDescent="0.35">
      <c r="A2428" s="2">
        <v>2022</v>
      </c>
      <c r="B2428" t="s">
        <v>18</v>
      </c>
      <c r="C2428" t="s">
        <v>35</v>
      </c>
      <c r="D2428" t="s">
        <v>11</v>
      </c>
      <c r="E2428">
        <f>1161/3</f>
        <v>387</v>
      </c>
      <c r="F2428">
        <v>31600</v>
      </c>
      <c r="G2428">
        <f t="shared" si="39"/>
        <v>0.14696202531645569</v>
      </c>
    </row>
    <row r="2429" spans="1:7" x14ac:dyDescent="0.35">
      <c r="A2429" s="2">
        <v>2022</v>
      </c>
      <c r="B2429" t="s">
        <v>18</v>
      </c>
      <c r="C2429" t="s">
        <v>36</v>
      </c>
      <c r="D2429" t="s">
        <v>7</v>
      </c>
      <c r="E2429">
        <f>31/3</f>
        <v>10.333333333333334</v>
      </c>
      <c r="F2429">
        <v>495299.99999999994</v>
      </c>
      <c r="G2429">
        <f t="shared" si="39"/>
        <v>2.5035332121946301E-4</v>
      </c>
    </row>
    <row r="2430" spans="1:7" x14ac:dyDescent="0.35">
      <c r="A2430" s="2">
        <v>2022</v>
      </c>
      <c r="B2430" t="s">
        <v>18</v>
      </c>
      <c r="C2430" t="s">
        <v>36</v>
      </c>
      <c r="D2430" t="s">
        <v>8</v>
      </c>
      <c r="E2430">
        <f>584/3</f>
        <v>194.66666666666666</v>
      </c>
      <c r="F2430">
        <v>1713500</v>
      </c>
      <c r="G2430">
        <f t="shared" si="39"/>
        <v>1.363291508608112E-3</v>
      </c>
    </row>
    <row r="2431" spans="1:7" x14ac:dyDescent="0.35">
      <c r="A2431" s="2">
        <v>2022</v>
      </c>
      <c r="B2431" t="s">
        <v>18</v>
      </c>
      <c r="C2431" t="s">
        <v>36</v>
      </c>
      <c r="D2431" t="s">
        <v>9</v>
      </c>
      <c r="E2431">
        <f>638/3</f>
        <v>212.66666666666666</v>
      </c>
      <c r="F2431">
        <v>226400</v>
      </c>
      <c r="G2431">
        <f t="shared" si="39"/>
        <v>1.1272084805653709E-2</v>
      </c>
    </row>
    <row r="2432" spans="1:7" x14ac:dyDescent="0.35">
      <c r="A2432" s="2">
        <v>2022</v>
      </c>
      <c r="B2432" t="s">
        <v>18</v>
      </c>
      <c r="C2432" t="s">
        <v>36</v>
      </c>
      <c r="D2432" t="s">
        <v>10</v>
      </c>
      <c r="E2432">
        <f>1108/3</f>
        <v>369.33333333333331</v>
      </c>
      <c r="F2432">
        <v>133900</v>
      </c>
      <c r="G2432">
        <f t="shared" si="39"/>
        <v>3.3099327856609406E-2</v>
      </c>
    </row>
    <row r="2433" spans="1:7" x14ac:dyDescent="0.35">
      <c r="A2433" s="2">
        <v>2022</v>
      </c>
      <c r="B2433" t="s">
        <v>18</v>
      </c>
      <c r="C2433" t="s">
        <v>36</v>
      </c>
      <c r="D2433" t="s">
        <v>11</v>
      </c>
      <c r="E2433">
        <f>1711/3</f>
        <v>570.33333333333337</v>
      </c>
      <c r="F2433">
        <v>52800</v>
      </c>
      <c r="G2433">
        <f t="shared" si="39"/>
        <v>0.12962121212121214</v>
      </c>
    </row>
    <row r="2434" spans="1:7" x14ac:dyDescent="0.35">
      <c r="A2434" s="2">
        <v>2022</v>
      </c>
      <c r="B2434" t="s">
        <v>19</v>
      </c>
      <c r="C2434" t="s">
        <v>34</v>
      </c>
      <c r="D2434" t="s">
        <v>7</v>
      </c>
      <c r="E2434">
        <f>73/3</f>
        <v>24.333333333333332</v>
      </c>
      <c r="F2434">
        <v>1014300.0000000001</v>
      </c>
      <c r="G2434">
        <f t="shared" si="39"/>
        <v>2.878832692497288E-4</v>
      </c>
    </row>
    <row r="2435" spans="1:7" x14ac:dyDescent="0.35">
      <c r="A2435" s="2">
        <v>2022</v>
      </c>
      <c r="B2435" t="s">
        <v>19</v>
      </c>
      <c r="C2435" t="s">
        <v>34</v>
      </c>
      <c r="D2435" t="s">
        <v>8</v>
      </c>
      <c r="E2435">
        <f>1445/3</f>
        <v>481.66666666666669</v>
      </c>
      <c r="F2435">
        <v>3388200.0000000005</v>
      </c>
      <c r="G2435">
        <f t="shared" si="39"/>
        <v>1.7059205477834836E-3</v>
      </c>
    </row>
    <row r="2436" spans="1:7" x14ac:dyDescent="0.35">
      <c r="A2436" s="2">
        <v>2022</v>
      </c>
      <c r="B2436" t="s">
        <v>19</v>
      </c>
      <c r="C2436" t="s">
        <v>34</v>
      </c>
      <c r="D2436" t="s">
        <v>9</v>
      </c>
      <c r="E2436">
        <f>1531/3</f>
        <v>510.33333333333331</v>
      </c>
      <c r="F2436">
        <v>445200</v>
      </c>
      <c r="G2436">
        <f t="shared" si="39"/>
        <v>1.3755615453728661E-2</v>
      </c>
    </row>
    <row r="2437" spans="1:7" x14ac:dyDescent="0.35">
      <c r="A2437" s="2">
        <v>2022</v>
      </c>
      <c r="B2437" t="s">
        <v>19</v>
      </c>
      <c r="C2437" t="s">
        <v>34</v>
      </c>
      <c r="D2437" t="s">
        <v>10</v>
      </c>
      <c r="E2437">
        <f>2546/3</f>
        <v>848.66666666666663</v>
      </c>
      <c r="F2437">
        <v>251800</v>
      </c>
      <c r="G2437">
        <f t="shared" si="39"/>
        <v>4.0444797458300236E-2</v>
      </c>
    </row>
    <row r="2438" spans="1:7" x14ac:dyDescent="0.35">
      <c r="A2438" s="2">
        <v>2022</v>
      </c>
      <c r="B2438" t="s">
        <v>19</v>
      </c>
      <c r="C2438" t="s">
        <v>34</v>
      </c>
      <c r="D2438" t="s">
        <v>11</v>
      </c>
      <c r="E2438">
        <f>2872/3</f>
        <v>957.33333333333337</v>
      </c>
      <c r="F2438">
        <v>84400</v>
      </c>
      <c r="G2438">
        <f t="shared" si="39"/>
        <v>0.13611374407582938</v>
      </c>
    </row>
    <row r="2439" spans="1:7" x14ac:dyDescent="0.35">
      <c r="A2439" s="2">
        <v>2022</v>
      </c>
      <c r="B2439" t="s">
        <v>19</v>
      </c>
      <c r="C2439" t="s">
        <v>34</v>
      </c>
      <c r="D2439" t="s">
        <v>39</v>
      </c>
      <c r="E2439">
        <f>SUM(E2434:E2438)</f>
        <v>2822.3333333333335</v>
      </c>
      <c r="F2439">
        <f>SUM(F2434:F2438)</f>
        <v>5183900.0000000009</v>
      </c>
      <c r="G2439">
        <f t="shared" si="39"/>
        <v>6.5333050406064918E-3</v>
      </c>
    </row>
    <row r="2440" spans="1:7" x14ac:dyDescent="0.35">
      <c r="A2440" s="2">
        <v>2022</v>
      </c>
      <c r="B2440" t="s">
        <v>19</v>
      </c>
      <c r="C2440" t="s">
        <v>35</v>
      </c>
      <c r="D2440" t="s">
        <v>7</v>
      </c>
      <c r="E2440">
        <f>42/3</f>
        <v>14</v>
      </c>
      <c r="F2440">
        <v>519000</v>
      </c>
      <c r="G2440">
        <f t="shared" si="39"/>
        <v>3.2369942196531793E-4</v>
      </c>
    </row>
    <row r="2441" spans="1:7" x14ac:dyDescent="0.35">
      <c r="A2441" s="2">
        <v>2022</v>
      </c>
      <c r="B2441" t="s">
        <v>19</v>
      </c>
      <c r="C2441" t="s">
        <v>35</v>
      </c>
      <c r="D2441" t="s">
        <v>8</v>
      </c>
      <c r="E2441">
        <f>861/3</f>
        <v>287</v>
      </c>
      <c r="F2441">
        <v>1674600.0000000002</v>
      </c>
      <c r="G2441">
        <f t="shared" si="39"/>
        <v>2.0566105338588317E-3</v>
      </c>
    </row>
    <row r="2442" spans="1:7" x14ac:dyDescent="0.35">
      <c r="A2442" s="2">
        <v>2022</v>
      </c>
      <c r="B2442" t="s">
        <v>19</v>
      </c>
      <c r="C2442" t="s">
        <v>35</v>
      </c>
      <c r="D2442" t="s">
        <v>9</v>
      </c>
      <c r="E2442">
        <f>893/3</f>
        <v>297.66666666666669</v>
      </c>
      <c r="F2442">
        <v>218800</v>
      </c>
      <c r="G2442">
        <f t="shared" si="39"/>
        <v>1.6325411334552106E-2</v>
      </c>
    </row>
    <row r="2443" spans="1:7" x14ac:dyDescent="0.35">
      <c r="A2443" s="2">
        <v>2022</v>
      </c>
      <c r="B2443" t="s">
        <v>19</v>
      </c>
      <c r="C2443" t="s">
        <v>35</v>
      </c>
      <c r="D2443" t="s">
        <v>10</v>
      </c>
      <c r="E2443">
        <f>1438/3</f>
        <v>479.33333333333331</v>
      </c>
      <c r="F2443">
        <v>117800</v>
      </c>
      <c r="G2443">
        <f t="shared" si="39"/>
        <v>4.8828522920203732E-2</v>
      </c>
    </row>
    <row r="2444" spans="1:7" x14ac:dyDescent="0.35">
      <c r="A2444" s="2">
        <v>2022</v>
      </c>
      <c r="B2444" t="s">
        <v>19</v>
      </c>
      <c r="C2444" t="s">
        <v>35</v>
      </c>
      <c r="D2444" t="s">
        <v>11</v>
      </c>
      <c r="E2444">
        <f>1161/3</f>
        <v>387</v>
      </c>
      <c r="F2444">
        <v>31600</v>
      </c>
      <c r="G2444">
        <f t="shared" si="39"/>
        <v>0.14696202531645569</v>
      </c>
    </row>
    <row r="2445" spans="1:7" x14ac:dyDescent="0.35">
      <c r="A2445" s="2">
        <v>2022</v>
      </c>
      <c r="B2445" t="s">
        <v>19</v>
      </c>
      <c r="C2445" t="s">
        <v>36</v>
      </c>
      <c r="D2445" t="s">
        <v>7</v>
      </c>
      <c r="E2445">
        <f>31/3</f>
        <v>10.333333333333334</v>
      </c>
      <c r="F2445">
        <v>495299.99999999994</v>
      </c>
      <c r="G2445">
        <f t="shared" si="39"/>
        <v>2.5035332121946301E-4</v>
      </c>
    </row>
    <row r="2446" spans="1:7" x14ac:dyDescent="0.35">
      <c r="A2446" s="2">
        <v>2022</v>
      </c>
      <c r="B2446" t="s">
        <v>19</v>
      </c>
      <c r="C2446" t="s">
        <v>36</v>
      </c>
      <c r="D2446" t="s">
        <v>8</v>
      </c>
      <c r="E2446">
        <f>584/3</f>
        <v>194.66666666666666</v>
      </c>
      <c r="F2446">
        <v>1713500</v>
      </c>
      <c r="G2446">
        <f t="shared" si="39"/>
        <v>1.363291508608112E-3</v>
      </c>
    </row>
    <row r="2447" spans="1:7" x14ac:dyDescent="0.35">
      <c r="A2447" s="2">
        <v>2022</v>
      </c>
      <c r="B2447" t="s">
        <v>19</v>
      </c>
      <c r="C2447" t="s">
        <v>36</v>
      </c>
      <c r="D2447" t="s">
        <v>9</v>
      </c>
      <c r="E2447">
        <f>638/3</f>
        <v>212.66666666666666</v>
      </c>
      <c r="F2447">
        <v>226400</v>
      </c>
      <c r="G2447">
        <f t="shared" si="39"/>
        <v>1.1272084805653709E-2</v>
      </c>
    </row>
    <row r="2448" spans="1:7" x14ac:dyDescent="0.35">
      <c r="A2448" s="2">
        <v>2022</v>
      </c>
      <c r="B2448" t="s">
        <v>19</v>
      </c>
      <c r="C2448" t="s">
        <v>36</v>
      </c>
      <c r="D2448" t="s">
        <v>10</v>
      </c>
      <c r="E2448">
        <f>1108/3</f>
        <v>369.33333333333331</v>
      </c>
      <c r="F2448">
        <v>133900</v>
      </c>
      <c r="G2448">
        <f t="shared" si="39"/>
        <v>3.3099327856609406E-2</v>
      </c>
    </row>
    <row r="2449" spans="1:7" x14ac:dyDescent="0.35">
      <c r="A2449" s="2">
        <v>2022</v>
      </c>
      <c r="B2449" t="s">
        <v>19</v>
      </c>
      <c r="C2449" t="s">
        <v>36</v>
      </c>
      <c r="D2449" t="s">
        <v>11</v>
      </c>
      <c r="E2449">
        <f>1711/3</f>
        <v>570.33333333333337</v>
      </c>
      <c r="F2449">
        <v>52800</v>
      </c>
      <c r="G2449">
        <f t="shared" si="39"/>
        <v>0.12962121212121214</v>
      </c>
    </row>
    <row r="2450" spans="1:7" x14ac:dyDescent="0.35">
      <c r="A2450" s="2">
        <v>2022</v>
      </c>
      <c r="B2450" t="s">
        <v>20</v>
      </c>
      <c r="C2450" t="s">
        <v>34</v>
      </c>
      <c r="D2450" t="s">
        <v>7</v>
      </c>
      <c r="E2450">
        <f>53/3</f>
        <v>17.666666666666668</v>
      </c>
      <c r="F2450">
        <v>1014300.0000000001</v>
      </c>
      <c r="G2450">
        <f t="shared" si="39"/>
        <v>2.0901114068815931E-4</v>
      </c>
    </row>
    <row r="2451" spans="1:7" x14ac:dyDescent="0.35">
      <c r="A2451" s="2">
        <v>2022</v>
      </c>
      <c r="B2451" t="s">
        <v>20</v>
      </c>
      <c r="C2451" t="s">
        <v>34</v>
      </c>
      <c r="D2451" t="s">
        <v>8</v>
      </c>
      <c r="E2451">
        <f>1391/3</f>
        <v>463.66666666666669</v>
      </c>
      <c r="F2451">
        <v>3388200.0000000005</v>
      </c>
      <c r="G2451">
        <f t="shared" si="39"/>
        <v>1.6421698837140665E-3</v>
      </c>
    </row>
    <row r="2452" spans="1:7" x14ac:dyDescent="0.35">
      <c r="A2452" s="2">
        <v>2022</v>
      </c>
      <c r="B2452" t="s">
        <v>20</v>
      </c>
      <c r="C2452" t="s">
        <v>34</v>
      </c>
      <c r="D2452" t="s">
        <v>9</v>
      </c>
      <c r="E2452">
        <f>1384/3</f>
        <v>461.33333333333331</v>
      </c>
      <c r="F2452">
        <v>445200</v>
      </c>
      <c r="G2452">
        <f t="shared" si="39"/>
        <v>1.243486073674753E-2</v>
      </c>
    </row>
    <row r="2453" spans="1:7" x14ac:dyDescent="0.35">
      <c r="A2453" s="2">
        <v>2022</v>
      </c>
      <c r="B2453" t="s">
        <v>20</v>
      </c>
      <c r="C2453" t="s">
        <v>34</v>
      </c>
      <c r="D2453" t="s">
        <v>10</v>
      </c>
      <c r="E2453">
        <f>2399/3</f>
        <v>799.66666666666663</v>
      </c>
      <c r="F2453">
        <v>251800</v>
      </c>
      <c r="G2453">
        <f t="shared" si="39"/>
        <v>3.8109610802223984E-2</v>
      </c>
    </row>
    <row r="2454" spans="1:7" x14ac:dyDescent="0.35">
      <c r="A2454" s="2">
        <v>2022</v>
      </c>
      <c r="B2454" t="s">
        <v>20</v>
      </c>
      <c r="C2454" t="s">
        <v>34</v>
      </c>
      <c r="D2454" t="s">
        <v>11</v>
      </c>
      <c r="E2454">
        <f>2922/3</f>
        <v>974</v>
      </c>
      <c r="F2454">
        <v>84400</v>
      </c>
      <c r="G2454">
        <f t="shared" si="39"/>
        <v>0.1384834123222749</v>
      </c>
    </row>
    <row r="2455" spans="1:7" x14ac:dyDescent="0.35">
      <c r="A2455" s="2">
        <v>2022</v>
      </c>
      <c r="B2455" t="s">
        <v>20</v>
      </c>
      <c r="C2455" t="s">
        <v>34</v>
      </c>
      <c r="D2455" t="s">
        <v>39</v>
      </c>
      <c r="E2455">
        <f>SUM(E2450:E2454)</f>
        <v>2716.3333333333335</v>
      </c>
      <c r="F2455">
        <f>SUM(F2450:F2454)</f>
        <v>5183900.0000000009</v>
      </c>
      <c r="G2455">
        <f t="shared" si="39"/>
        <v>6.2879299369200782E-3</v>
      </c>
    </row>
    <row r="2456" spans="1:7" x14ac:dyDescent="0.35">
      <c r="A2456" s="2">
        <v>2022</v>
      </c>
      <c r="B2456" t="s">
        <v>20</v>
      </c>
      <c r="C2456" t="s">
        <v>35</v>
      </c>
      <c r="D2456" t="s">
        <v>7</v>
      </c>
      <c r="E2456">
        <f>29/3</f>
        <v>9.6666666666666661</v>
      </c>
      <c r="F2456">
        <v>519000</v>
      </c>
      <c r="G2456">
        <f t="shared" si="39"/>
        <v>2.2350674373795761E-4</v>
      </c>
    </row>
    <row r="2457" spans="1:7" x14ac:dyDescent="0.35">
      <c r="A2457" s="2">
        <v>2022</v>
      </c>
      <c r="B2457" t="s">
        <v>20</v>
      </c>
      <c r="C2457" t="s">
        <v>35</v>
      </c>
      <c r="D2457" t="s">
        <v>8</v>
      </c>
      <c r="E2457">
        <f>861/3</f>
        <v>287</v>
      </c>
      <c r="F2457">
        <v>1674600.0000000002</v>
      </c>
      <c r="G2457">
        <f t="shared" si="39"/>
        <v>2.0566105338588317E-3</v>
      </c>
    </row>
    <row r="2458" spans="1:7" x14ac:dyDescent="0.35">
      <c r="A2458" s="2">
        <v>2022</v>
      </c>
      <c r="B2458" t="s">
        <v>20</v>
      </c>
      <c r="C2458" t="s">
        <v>35</v>
      </c>
      <c r="D2458" t="s">
        <v>9</v>
      </c>
      <c r="E2458">
        <f>795/3</f>
        <v>265</v>
      </c>
      <c r="F2458">
        <v>218800</v>
      </c>
      <c r="G2458">
        <f t="shared" si="39"/>
        <v>1.453382084095064E-2</v>
      </c>
    </row>
    <row r="2459" spans="1:7" x14ac:dyDescent="0.35">
      <c r="A2459" s="2">
        <v>2022</v>
      </c>
      <c r="B2459" t="s">
        <v>20</v>
      </c>
      <c r="C2459" t="s">
        <v>35</v>
      </c>
      <c r="D2459" t="s">
        <v>10</v>
      </c>
      <c r="E2459">
        <f>1322/3</f>
        <v>440.66666666666669</v>
      </c>
      <c r="F2459">
        <v>117800</v>
      </c>
      <c r="G2459">
        <f t="shared" si="39"/>
        <v>4.4889643463497456E-2</v>
      </c>
    </row>
    <row r="2460" spans="1:7" x14ac:dyDescent="0.35">
      <c r="A2460" s="2">
        <v>2022</v>
      </c>
      <c r="B2460" t="s">
        <v>20</v>
      </c>
      <c r="C2460" t="s">
        <v>35</v>
      </c>
      <c r="D2460" t="s">
        <v>11</v>
      </c>
      <c r="E2460">
        <f>1213/3</f>
        <v>404.33333333333331</v>
      </c>
      <c r="F2460">
        <v>31600</v>
      </c>
      <c r="G2460">
        <f t="shared" si="39"/>
        <v>0.15354430379746836</v>
      </c>
    </row>
    <row r="2461" spans="1:7" x14ac:dyDescent="0.35">
      <c r="A2461" s="2">
        <v>2022</v>
      </c>
      <c r="B2461" t="s">
        <v>20</v>
      </c>
      <c r="C2461" t="s">
        <v>36</v>
      </c>
      <c r="D2461" t="s">
        <v>7</v>
      </c>
      <c r="E2461">
        <f>24/3</f>
        <v>8</v>
      </c>
      <c r="F2461">
        <v>495299.99999999994</v>
      </c>
      <c r="G2461">
        <f t="shared" ref="G2461:G2528" si="40">(E2461/F2461)*12</f>
        <v>1.938219261053907E-4</v>
      </c>
    </row>
    <row r="2462" spans="1:7" x14ac:dyDescent="0.35">
      <c r="A2462" s="2">
        <v>2022</v>
      </c>
      <c r="B2462" t="s">
        <v>20</v>
      </c>
      <c r="C2462" t="s">
        <v>36</v>
      </c>
      <c r="D2462" t="s">
        <v>8</v>
      </c>
      <c r="E2462">
        <f>530/3</f>
        <v>176.66666666666666</v>
      </c>
      <c r="F2462">
        <v>1713500</v>
      </c>
      <c r="G2462">
        <f t="shared" si="40"/>
        <v>1.2372337321272249E-3</v>
      </c>
    </row>
    <row r="2463" spans="1:7" x14ac:dyDescent="0.35">
      <c r="A2463" s="2">
        <v>2022</v>
      </c>
      <c r="B2463" t="s">
        <v>20</v>
      </c>
      <c r="C2463" t="s">
        <v>36</v>
      </c>
      <c r="D2463" t="s">
        <v>9</v>
      </c>
      <c r="E2463">
        <f>589/3</f>
        <v>196.33333333333334</v>
      </c>
      <c r="F2463">
        <v>226400</v>
      </c>
      <c r="G2463">
        <f t="shared" si="40"/>
        <v>1.0406360424028269E-2</v>
      </c>
    </row>
    <row r="2464" spans="1:7" x14ac:dyDescent="0.35">
      <c r="A2464" s="2">
        <v>2022</v>
      </c>
      <c r="B2464" t="s">
        <v>20</v>
      </c>
      <c r="C2464" t="s">
        <v>36</v>
      </c>
      <c r="D2464" t="s">
        <v>10</v>
      </c>
      <c r="E2464">
        <f>1077/3</f>
        <v>359</v>
      </c>
      <c r="F2464">
        <v>133900</v>
      </c>
      <c r="G2464">
        <f t="shared" si="40"/>
        <v>3.217326362957431E-2</v>
      </c>
    </row>
    <row r="2465" spans="1:7" x14ac:dyDescent="0.35">
      <c r="A2465" s="2">
        <v>2022</v>
      </c>
      <c r="B2465" t="s">
        <v>20</v>
      </c>
      <c r="C2465" t="s">
        <v>36</v>
      </c>
      <c r="D2465" t="s">
        <v>11</v>
      </c>
      <c r="E2465">
        <f>1709/3</f>
        <v>569.66666666666663</v>
      </c>
      <c r="F2465">
        <v>52800</v>
      </c>
      <c r="G2465">
        <f t="shared" si="40"/>
        <v>0.12946969696969696</v>
      </c>
    </row>
    <row r="2466" spans="1:7" x14ac:dyDescent="0.35">
      <c r="A2466" s="2">
        <v>2022</v>
      </c>
      <c r="B2466" t="s">
        <v>21</v>
      </c>
      <c r="C2466" t="s">
        <v>34</v>
      </c>
      <c r="D2466" t="s">
        <v>7</v>
      </c>
      <c r="E2466">
        <f>53/3</f>
        <v>17.666666666666668</v>
      </c>
      <c r="F2466">
        <v>1014300.0000000001</v>
      </c>
      <c r="G2466">
        <f t="shared" si="40"/>
        <v>2.0901114068815931E-4</v>
      </c>
    </row>
    <row r="2467" spans="1:7" x14ac:dyDescent="0.35">
      <c r="A2467" s="2">
        <v>2022</v>
      </c>
      <c r="B2467" t="s">
        <v>21</v>
      </c>
      <c r="C2467" t="s">
        <v>34</v>
      </c>
      <c r="D2467" t="s">
        <v>8</v>
      </c>
      <c r="E2467">
        <f>1391/3</f>
        <v>463.66666666666669</v>
      </c>
      <c r="F2467">
        <v>3388200.0000000005</v>
      </c>
      <c r="G2467">
        <f t="shared" si="40"/>
        <v>1.6421698837140665E-3</v>
      </c>
    </row>
    <row r="2468" spans="1:7" x14ac:dyDescent="0.35">
      <c r="A2468" s="2">
        <v>2022</v>
      </c>
      <c r="B2468" t="s">
        <v>21</v>
      </c>
      <c r="C2468" t="s">
        <v>34</v>
      </c>
      <c r="D2468" t="s">
        <v>9</v>
      </c>
      <c r="E2468">
        <f>1384/3</f>
        <v>461.33333333333331</v>
      </c>
      <c r="F2468">
        <v>445200</v>
      </c>
      <c r="G2468">
        <f t="shared" si="40"/>
        <v>1.243486073674753E-2</v>
      </c>
    </row>
    <row r="2469" spans="1:7" x14ac:dyDescent="0.35">
      <c r="A2469" s="2">
        <v>2022</v>
      </c>
      <c r="B2469" t="s">
        <v>21</v>
      </c>
      <c r="C2469" t="s">
        <v>34</v>
      </c>
      <c r="D2469" t="s">
        <v>10</v>
      </c>
      <c r="E2469">
        <f>2399/3</f>
        <v>799.66666666666663</v>
      </c>
      <c r="F2469">
        <v>251800</v>
      </c>
      <c r="G2469">
        <f t="shared" si="40"/>
        <v>3.8109610802223984E-2</v>
      </c>
    </row>
    <row r="2470" spans="1:7" x14ac:dyDescent="0.35">
      <c r="A2470" s="2">
        <v>2022</v>
      </c>
      <c r="B2470" t="s">
        <v>21</v>
      </c>
      <c r="C2470" t="s">
        <v>34</v>
      </c>
      <c r="D2470" t="s">
        <v>11</v>
      </c>
      <c r="E2470">
        <f>2922/3</f>
        <v>974</v>
      </c>
      <c r="F2470">
        <v>84400</v>
      </c>
      <c r="G2470">
        <f t="shared" si="40"/>
        <v>0.1384834123222749</v>
      </c>
    </row>
    <row r="2471" spans="1:7" x14ac:dyDescent="0.35">
      <c r="A2471" s="2">
        <v>2022</v>
      </c>
      <c r="B2471" t="s">
        <v>21</v>
      </c>
      <c r="C2471" t="s">
        <v>34</v>
      </c>
      <c r="D2471" t="s">
        <v>39</v>
      </c>
      <c r="E2471">
        <f>SUM(E2466:E2470)</f>
        <v>2716.3333333333335</v>
      </c>
      <c r="F2471">
        <f>SUM(F2466:F2470)</f>
        <v>5183900.0000000009</v>
      </c>
      <c r="G2471">
        <f t="shared" si="40"/>
        <v>6.2879299369200782E-3</v>
      </c>
    </row>
    <row r="2472" spans="1:7" x14ac:dyDescent="0.35">
      <c r="A2472" s="2">
        <v>2022</v>
      </c>
      <c r="B2472" t="s">
        <v>21</v>
      </c>
      <c r="C2472" t="s">
        <v>35</v>
      </c>
      <c r="D2472" t="s">
        <v>7</v>
      </c>
      <c r="E2472">
        <f>29/3</f>
        <v>9.6666666666666661</v>
      </c>
      <c r="F2472">
        <v>519000</v>
      </c>
      <c r="G2472">
        <f t="shared" si="40"/>
        <v>2.2350674373795761E-4</v>
      </c>
    </row>
    <row r="2473" spans="1:7" x14ac:dyDescent="0.35">
      <c r="A2473" s="2">
        <v>2022</v>
      </c>
      <c r="B2473" t="s">
        <v>21</v>
      </c>
      <c r="C2473" t="s">
        <v>35</v>
      </c>
      <c r="D2473" t="s">
        <v>8</v>
      </c>
      <c r="E2473">
        <f>861/3</f>
        <v>287</v>
      </c>
      <c r="F2473">
        <v>1674600.0000000002</v>
      </c>
      <c r="G2473">
        <f t="shared" si="40"/>
        <v>2.0566105338588317E-3</v>
      </c>
    </row>
    <row r="2474" spans="1:7" x14ac:dyDescent="0.35">
      <c r="A2474" s="2">
        <v>2022</v>
      </c>
      <c r="B2474" t="s">
        <v>21</v>
      </c>
      <c r="C2474" t="s">
        <v>35</v>
      </c>
      <c r="D2474" t="s">
        <v>9</v>
      </c>
      <c r="E2474">
        <f>795/3</f>
        <v>265</v>
      </c>
      <c r="F2474">
        <v>218800</v>
      </c>
      <c r="G2474">
        <f t="shared" si="40"/>
        <v>1.453382084095064E-2</v>
      </c>
    </row>
    <row r="2475" spans="1:7" x14ac:dyDescent="0.35">
      <c r="A2475" s="2">
        <v>2022</v>
      </c>
      <c r="B2475" t="s">
        <v>21</v>
      </c>
      <c r="C2475" t="s">
        <v>35</v>
      </c>
      <c r="D2475" t="s">
        <v>10</v>
      </c>
      <c r="E2475">
        <f>1322/3</f>
        <v>440.66666666666669</v>
      </c>
      <c r="F2475">
        <v>117800</v>
      </c>
      <c r="G2475">
        <f t="shared" si="40"/>
        <v>4.4889643463497456E-2</v>
      </c>
    </row>
    <row r="2476" spans="1:7" x14ac:dyDescent="0.35">
      <c r="A2476" s="2">
        <v>2022</v>
      </c>
      <c r="B2476" t="s">
        <v>21</v>
      </c>
      <c r="C2476" t="s">
        <v>35</v>
      </c>
      <c r="D2476" t="s">
        <v>11</v>
      </c>
      <c r="E2476">
        <f>1213/3</f>
        <v>404.33333333333331</v>
      </c>
      <c r="F2476">
        <v>31600</v>
      </c>
      <c r="G2476">
        <f t="shared" si="40"/>
        <v>0.15354430379746836</v>
      </c>
    </row>
    <row r="2477" spans="1:7" x14ac:dyDescent="0.35">
      <c r="A2477" s="2">
        <v>2022</v>
      </c>
      <c r="B2477" t="s">
        <v>21</v>
      </c>
      <c r="C2477" t="s">
        <v>36</v>
      </c>
      <c r="D2477" t="s">
        <v>7</v>
      </c>
      <c r="E2477">
        <f>24/3</f>
        <v>8</v>
      </c>
      <c r="F2477">
        <v>495299.99999999994</v>
      </c>
      <c r="G2477">
        <f t="shared" si="40"/>
        <v>1.938219261053907E-4</v>
      </c>
    </row>
    <row r="2478" spans="1:7" x14ac:dyDescent="0.35">
      <c r="A2478" s="2">
        <v>2022</v>
      </c>
      <c r="B2478" t="s">
        <v>21</v>
      </c>
      <c r="C2478" t="s">
        <v>36</v>
      </c>
      <c r="D2478" t="s">
        <v>8</v>
      </c>
      <c r="E2478">
        <f>530/3</f>
        <v>176.66666666666666</v>
      </c>
      <c r="F2478">
        <v>1713500</v>
      </c>
      <c r="G2478">
        <f t="shared" si="40"/>
        <v>1.2372337321272249E-3</v>
      </c>
    </row>
    <row r="2479" spans="1:7" x14ac:dyDescent="0.35">
      <c r="A2479" s="2">
        <v>2022</v>
      </c>
      <c r="B2479" t="s">
        <v>21</v>
      </c>
      <c r="C2479" t="s">
        <v>36</v>
      </c>
      <c r="D2479" t="s">
        <v>9</v>
      </c>
      <c r="E2479">
        <f>589/3</f>
        <v>196.33333333333334</v>
      </c>
      <c r="F2479">
        <v>226400</v>
      </c>
      <c r="G2479">
        <f t="shared" si="40"/>
        <v>1.0406360424028269E-2</v>
      </c>
    </row>
    <row r="2480" spans="1:7" x14ac:dyDescent="0.35">
      <c r="A2480" s="2">
        <v>2022</v>
      </c>
      <c r="B2480" t="s">
        <v>21</v>
      </c>
      <c r="C2480" t="s">
        <v>36</v>
      </c>
      <c r="D2480" t="s">
        <v>10</v>
      </c>
      <c r="E2480">
        <f>1077/3</f>
        <v>359</v>
      </c>
      <c r="F2480">
        <v>133900</v>
      </c>
      <c r="G2480">
        <f t="shared" si="40"/>
        <v>3.217326362957431E-2</v>
      </c>
    </row>
    <row r="2481" spans="1:7" x14ac:dyDescent="0.35">
      <c r="A2481" s="2">
        <v>2022</v>
      </c>
      <c r="B2481" t="s">
        <v>21</v>
      </c>
      <c r="C2481" t="s">
        <v>36</v>
      </c>
      <c r="D2481" t="s">
        <v>11</v>
      </c>
      <c r="E2481">
        <f>1709/3</f>
        <v>569.66666666666663</v>
      </c>
      <c r="F2481">
        <v>52800</v>
      </c>
      <c r="G2481">
        <f t="shared" si="40"/>
        <v>0.12946969696969696</v>
      </c>
    </row>
    <row r="2482" spans="1:7" x14ac:dyDescent="0.35">
      <c r="A2482" s="2">
        <v>2022</v>
      </c>
      <c r="B2482" t="s">
        <v>22</v>
      </c>
      <c r="C2482" t="s">
        <v>34</v>
      </c>
      <c r="D2482" t="s">
        <v>7</v>
      </c>
      <c r="E2482">
        <f>53/3</f>
        <v>17.666666666666668</v>
      </c>
      <c r="F2482">
        <v>1014300.0000000001</v>
      </c>
      <c r="G2482">
        <f t="shared" si="40"/>
        <v>2.0901114068815931E-4</v>
      </c>
    </row>
    <row r="2483" spans="1:7" x14ac:dyDescent="0.35">
      <c r="A2483" s="2">
        <v>2022</v>
      </c>
      <c r="B2483" t="s">
        <v>22</v>
      </c>
      <c r="C2483" t="s">
        <v>34</v>
      </c>
      <c r="D2483" t="s">
        <v>8</v>
      </c>
      <c r="E2483">
        <f>1391/3</f>
        <v>463.66666666666669</v>
      </c>
      <c r="F2483">
        <v>3388200.0000000005</v>
      </c>
      <c r="G2483">
        <f t="shared" si="40"/>
        <v>1.6421698837140665E-3</v>
      </c>
    </row>
    <row r="2484" spans="1:7" x14ac:dyDescent="0.35">
      <c r="A2484" s="2">
        <v>2022</v>
      </c>
      <c r="B2484" t="s">
        <v>22</v>
      </c>
      <c r="C2484" t="s">
        <v>34</v>
      </c>
      <c r="D2484" t="s">
        <v>9</v>
      </c>
      <c r="E2484">
        <f>1384/3</f>
        <v>461.33333333333331</v>
      </c>
      <c r="F2484">
        <v>445200</v>
      </c>
      <c r="G2484">
        <f t="shared" si="40"/>
        <v>1.243486073674753E-2</v>
      </c>
    </row>
    <row r="2485" spans="1:7" x14ac:dyDescent="0.35">
      <c r="A2485" s="2">
        <v>2022</v>
      </c>
      <c r="B2485" t="s">
        <v>22</v>
      </c>
      <c r="C2485" t="s">
        <v>34</v>
      </c>
      <c r="D2485" t="s">
        <v>10</v>
      </c>
      <c r="E2485">
        <f>2399/3</f>
        <v>799.66666666666663</v>
      </c>
      <c r="F2485">
        <v>251800</v>
      </c>
      <c r="G2485">
        <f t="shared" si="40"/>
        <v>3.8109610802223984E-2</v>
      </c>
    </row>
    <row r="2486" spans="1:7" x14ac:dyDescent="0.35">
      <c r="A2486" s="2">
        <v>2022</v>
      </c>
      <c r="B2486" t="s">
        <v>22</v>
      </c>
      <c r="C2486" t="s">
        <v>34</v>
      </c>
      <c r="D2486" t="s">
        <v>11</v>
      </c>
      <c r="E2486">
        <f>2922/3</f>
        <v>974</v>
      </c>
      <c r="F2486">
        <v>84400</v>
      </c>
      <c r="G2486">
        <f t="shared" si="40"/>
        <v>0.1384834123222749</v>
      </c>
    </row>
    <row r="2487" spans="1:7" x14ac:dyDescent="0.35">
      <c r="A2487" s="2">
        <v>2022</v>
      </c>
      <c r="B2487" t="s">
        <v>22</v>
      </c>
      <c r="C2487" t="s">
        <v>34</v>
      </c>
      <c r="D2487" t="s">
        <v>39</v>
      </c>
      <c r="E2487">
        <f>SUM(E2482:E2486)</f>
        <v>2716.3333333333335</v>
      </c>
      <c r="F2487">
        <f>SUM(F2482:F2486)</f>
        <v>5183900.0000000009</v>
      </c>
      <c r="G2487">
        <f t="shared" si="40"/>
        <v>6.2879299369200782E-3</v>
      </c>
    </row>
    <row r="2488" spans="1:7" x14ac:dyDescent="0.35">
      <c r="A2488" s="2">
        <v>2022</v>
      </c>
      <c r="B2488" t="s">
        <v>22</v>
      </c>
      <c r="C2488" t="s">
        <v>35</v>
      </c>
      <c r="D2488" t="s">
        <v>7</v>
      </c>
      <c r="E2488">
        <f>29/3</f>
        <v>9.6666666666666661</v>
      </c>
      <c r="F2488">
        <v>519000</v>
      </c>
      <c r="G2488">
        <f t="shared" si="40"/>
        <v>2.2350674373795761E-4</v>
      </c>
    </row>
    <row r="2489" spans="1:7" x14ac:dyDescent="0.35">
      <c r="A2489" s="2">
        <v>2022</v>
      </c>
      <c r="B2489" t="s">
        <v>22</v>
      </c>
      <c r="C2489" t="s">
        <v>35</v>
      </c>
      <c r="D2489" t="s">
        <v>8</v>
      </c>
      <c r="E2489">
        <f>861/3</f>
        <v>287</v>
      </c>
      <c r="F2489">
        <v>1674600.0000000002</v>
      </c>
      <c r="G2489">
        <f t="shared" si="40"/>
        <v>2.0566105338588317E-3</v>
      </c>
    </row>
    <row r="2490" spans="1:7" x14ac:dyDescent="0.35">
      <c r="A2490" s="2">
        <v>2022</v>
      </c>
      <c r="B2490" t="s">
        <v>22</v>
      </c>
      <c r="C2490" t="s">
        <v>35</v>
      </c>
      <c r="D2490" t="s">
        <v>9</v>
      </c>
      <c r="E2490">
        <f>795/3</f>
        <v>265</v>
      </c>
      <c r="F2490">
        <v>218800</v>
      </c>
      <c r="G2490">
        <f t="shared" si="40"/>
        <v>1.453382084095064E-2</v>
      </c>
    </row>
    <row r="2491" spans="1:7" x14ac:dyDescent="0.35">
      <c r="A2491" s="2">
        <v>2022</v>
      </c>
      <c r="B2491" t="s">
        <v>22</v>
      </c>
      <c r="C2491" t="s">
        <v>35</v>
      </c>
      <c r="D2491" t="s">
        <v>10</v>
      </c>
      <c r="E2491">
        <f>1322/3</f>
        <v>440.66666666666669</v>
      </c>
      <c r="F2491">
        <v>117800</v>
      </c>
      <c r="G2491">
        <f t="shared" si="40"/>
        <v>4.4889643463497456E-2</v>
      </c>
    </row>
    <row r="2492" spans="1:7" x14ac:dyDescent="0.35">
      <c r="A2492" s="2">
        <v>2022</v>
      </c>
      <c r="B2492" t="s">
        <v>22</v>
      </c>
      <c r="C2492" t="s">
        <v>35</v>
      </c>
      <c r="D2492" t="s">
        <v>11</v>
      </c>
      <c r="E2492">
        <f>1213/3</f>
        <v>404.33333333333331</v>
      </c>
      <c r="F2492">
        <v>31600</v>
      </c>
      <c r="G2492">
        <f t="shared" si="40"/>
        <v>0.15354430379746836</v>
      </c>
    </row>
    <row r="2493" spans="1:7" x14ac:dyDescent="0.35">
      <c r="A2493" s="2">
        <v>2022</v>
      </c>
      <c r="B2493" t="s">
        <v>22</v>
      </c>
      <c r="C2493" t="s">
        <v>36</v>
      </c>
      <c r="D2493" t="s">
        <v>7</v>
      </c>
      <c r="E2493">
        <f>24/3</f>
        <v>8</v>
      </c>
      <c r="F2493">
        <v>495299.99999999994</v>
      </c>
      <c r="G2493">
        <f t="shared" si="40"/>
        <v>1.938219261053907E-4</v>
      </c>
    </row>
    <row r="2494" spans="1:7" x14ac:dyDescent="0.35">
      <c r="A2494" s="2">
        <v>2022</v>
      </c>
      <c r="B2494" t="s">
        <v>22</v>
      </c>
      <c r="C2494" t="s">
        <v>36</v>
      </c>
      <c r="D2494" t="s">
        <v>8</v>
      </c>
      <c r="E2494">
        <f>530/3</f>
        <v>176.66666666666666</v>
      </c>
      <c r="F2494">
        <v>1713500</v>
      </c>
      <c r="G2494">
        <f t="shared" si="40"/>
        <v>1.2372337321272249E-3</v>
      </c>
    </row>
    <row r="2495" spans="1:7" x14ac:dyDescent="0.35">
      <c r="A2495" s="2">
        <v>2022</v>
      </c>
      <c r="B2495" t="s">
        <v>22</v>
      </c>
      <c r="C2495" t="s">
        <v>36</v>
      </c>
      <c r="D2495" t="s">
        <v>9</v>
      </c>
      <c r="E2495">
        <f>589/3</f>
        <v>196.33333333333334</v>
      </c>
      <c r="F2495">
        <v>226400</v>
      </c>
      <c r="G2495">
        <f t="shared" si="40"/>
        <v>1.0406360424028269E-2</v>
      </c>
    </row>
    <row r="2496" spans="1:7" x14ac:dyDescent="0.35">
      <c r="A2496" s="2">
        <v>2022</v>
      </c>
      <c r="B2496" t="s">
        <v>22</v>
      </c>
      <c r="C2496" t="s">
        <v>36</v>
      </c>
      <c r="D2496" t="s">
        <v>10</v>
      </c>
      <c r="E2496">
        <f>1077/3</f>
        <v>359</v>
      </c>
      <c r="F2496">
        <v>133900</v>
      </c>
      <c r="G2496">
        <f t="shared" si="40"/>
        <v>3.217326362957431E-2</v>
      </c>
    </row>
    <row r="2497" spans="1:7" x14ac:dyDescent="0.35">
      <c r="A2497" s="2">
        <v>2022</v>
      </c>
      <c r="B2497" t="s">
        <v>22</v>
      </c>
      <c r="C2497" t="s">
        <v>36</v>
      </c>
      <c r="D2497" t="s">
        <v>11</v>
      </c>
      <c r="E2497">
        <f>1709/3</f>
        <v>569.66666666666663</v>
      </c>
      <c r="F2497">
        <v>52800</v>
      </c>
      <c r="G2497">
        <f t="shared" si="40"/>
        <v>0.12946969696969696</v>
      </c>
    </row>
    <row r="2498" spans="1:7" x14ac:dyDescent="0.35">
      <c r="A2498" s="2">
        <v>2023</v>
      </c>
      <c r="B2498" t="s">
        <v>6</v>
      </c>
      <c r="C2498" t="s">
        <v>34</v>
      </c>
      <c r="D2498" t="s">
        <v>7</v>
      </c>
      <c r="E2498">
        <f>66/3</f>
        <v>22</v>
      </c>
      <c r="F2498">
        <v>1014300.0000000001</v>
      </c>
      <c r="G2498">
        <f t="shared" si="40"/>
        <v>2.6027802425317951E-4</v>
      </c>
    </row>
    <row r="2499" spans="1:7" x14ac:dyDescent="0.35">
      <c r="A2499" s="2">
        <v>2023</v>
      </c>
      <c r="B2499" t="s">
        <v>6</v>
      </c>
      <c r="C2499" t="s">
        <v>34</v>
      </c>
      <c r="D2499" t="s">
        <v>8</v>
      </c>
      <c r="E2499">
        <f>1355/3</f>
        <v>451.66666666666669</v>
      </c>
      <c r="F2499">
        <v>3388200.0000000005</v>
      </c>
      <c r="G2499">
        <f t="shared" si="40"/>
        <v>1.5996694410011212E-3</v>
      </c>
    </row>
    <row r="2500" spans="1:7" x14ac:dyDescent="0.35">
      <c r="A2500" s="2">
        <v>2023</v>
      </c>
      <c r="B2500" t="s">
        <v>6</v>
      </c>
      <c r="C2500" t="s">
        <v>34</v>
      </c>
      <c r="D2500" t="s">
        <v>9</v>
      </c>
      <c r="E2500">
        <f>1657/3</f>
        <v>552.33333333333337</v>
      </c>
      <c r="F2500">
        <v>445200</v>
      </c>
      <c r="G2500">
        <f t="shared" si="40"/>
        <v>1.4887690925426775E-2</v>
      </c>
    </row>
    <row r="2501" spans="1:7" x14ac:dyDescent="0.35">
      <c r="A2501" s="2">
        <v>2023</v>
      </c>
      <c r="B2501" t="s">
        <v>6</v>
      </c>
      <c r="C2501" t="s">
        <v>34</v>
      </c>
      <c r="D2501" t="s">
        <v>10</v>
      </c>
      <c r="E2501">
        <f>3199/3</f>
        <v>1066.3333333333333</v>
      </c>
      <c r="F2501">
        <v>251800</v>
      </c>
      <c r="G2501">
        <f t="shared" si="40"/>
        <v>5.0818109610802215E-2</v>
      </c>
    </row>
    <row r="2502" spans="1:7" x14ac:dyDescent="0.35">
      <c r="A2502" s="2">
        <v>2023</v>
      </c>
      <c r="B2502" t="s">
        <v>6</v>
      </c>
      <c r="C2502" t="s">
        <v>34</v>
      </c>
      <c r="D2502" t="s">
        <v>11</v>
      </c>
      <c r="E2502">
        <f>3928/3</f>
        <v>1309.3333333333333</v>
      </c>
      <c r="F2502">
        <v>84400</v>
      </c>
      <c r="G2502">
        <f t="shared" si="40"/>
        <v>0.18616113744075827</v>
      </c>
    </row>
    <row r="2503" spans="1:7" x14ac:dyDescent="0.35">
      <c r="A2503" s="2">
        <v>2023</v>
      </c>
      <c r="B2503" t="s">
        <v>6</v>
      </c>
      <c r="C2503" t="s">
        <v>34</v>
      </c>
      <c r="D2503" t="s">
        <v>39</v>
      </c>
      <c r="E2503">
        <f>SUM(E2498:E2502)</f>
        <v>3401.6666666666661</v>
      </c>
      <c r="F2503">
        <f>SUM(F2498:F2502)</f>
        <v>5183900.0000000009</v>
      </c>
      <c r="G2503">
        <f t="shared" si="40"/>
        <v>7.8743802928297208E-3</v>
      </c>
    </row>
    <row r="2504" spans="1:7" x14ac:dyDescent="0.35">
      <c r="A2504" s="2">
        <v>2023</v>
      </c>
      <c r="B2504" t="s">
        <v>6</v>
      </c>
      <c r="C2504" t="s">
        <v>35</v>
      </c>
      <c r="D2504" t="s">
        <v>7</v>
      </c>
      <c r="E2504">
        <f>40/3</f>
        <v>13.333333333333334</v>
      </c>
      <c r="F2504">
        <v>519000</v>
      </c>
      <c r="G2504">
        <f t="shared" si="40"/>
        <v>3.0828516377649328E-4</v>
      </c>
    </row>
    <row r="2505" spans="1:7" x14ac:dyDescent="0.35">
      <c r="A2505" s="2">
        <v>2023</v>
      </c>
      <c r="B2505" t="s">
        <v>6</v>
      </c>
      <c r="C2505" t="s">
        <v>35</v>
      </c>
      <c r="D2505" t="s">
        <v>8</v>
      </c>
      <c r="E2505">
        <f>795/3</f>
        <v>265</v>
      </c>
      <c r="F2505">
        <v>1674600.0000000002</v>
      </c>
      <c r="G2505">
        <f t="shared" si="40"/>
        <v>1.8989609458975275E-3</v>
      </c>
    </row>
    <row r="2506" spans="1:7" x14ac:dyDescent="0.35">
      <c r="A2506" s="2">
        <v>2023</v>
      </c>
      <c r="B2506" t="s">
        <v>6</v>
      </c>
      <c r="C2506" t="s">
        <v>35</v>
      </c>
      <c r="D2506" t="s">
        <v>9</v>
      </c>
      <c r="E2506">
        <f>1009/3</f>
        <v>336.33333333333331</v>
      </c>
      <c r="F2506">
        <v>218800</v>
      </c>
      <c r="G2506">
        <f t="shared" si="40"/>
        <v>1.8446069469835465E-2</v>
      </c>
    </row>
    <row r="2507" spans="1:7" x14ac:dyDescent="0.35">
      <c r="A2507" s="2">
        <v>2023</v>
      </c>
      <c r="B2507" t="s">
        <v>6</v>
      </c>
      <c r="C2507" t="s">
        <v>35</v>
      </c>
      <c r="D2507" t="s">
        <v>10</v>
      </c>
      <c r="E2507">
        <f>1750/3</f>
        <v>583.33333333333337</v>
      </c>
      <c r="F2507">
        <v>117800</v>
      </c>
      <c r="G2507">
        <f t="shared" si="40"/>
        <v>5.9422750424448216E-2</v>
      </c>
    </row>
    <row r="2508" spans="1:7" x14ac:dyDescent="0.35">
      <c r="A2508" s="2">
        <v>2023</v>
      </c>
      <c r="B2508" t="s">
        <v>6</v>
      </c>
      <c r="C2508" t="s">
        <v>35</v>
      </c>
      <c r="D2508" t="s">
        <v>11</v>
      </c>
      <c r="E2508">
        <f>1617/3</f>
        <v>539</v>
      </c>
      <c r="F2508">
        <v>31600</v>
      </c>
      <c r="G2508">
        <f t="shared" si="40"/>
        <v>0.20468354430379748</v>
      </c>
    </row>
    <row r="2509" spans="1:7" x14ac:dyDescent="0.35">
      <c r="A2509" s="2">
        <v>2023</v>
      </c>
      <c r="B2509" t="s">
        <v>6</v>
      </c>
      <c r="C2509" t="s">
        <v>36</v>
      </c>
      <c r="D2509" t="s">
        <v>7</v>
      </c>
      <c r="E2509">
        <f>26/3</f>
        <v>8.6666666666666661</v>
      </c>
      <c r="F2509">
        <v>495299.99999999994</v>
      </c>
      <c r="G2509">
        <f t="shared" si="40"/>
        <v>2.099737532808399E-4</v>
      </c>
    </row>
    <row r="2510" spans="1:7" x14ac:dyDescent="0.35">
      <c r="A2510" s="2">
        <v>2023</v>
      </c>
      <c r="B2510" t="s">
        <v>6</v>
      </c>
      <c r="C2510" t="s">
        <v>36</v>
      </c>
      <c r="D2510" t="s">
        <v>8</v>
      </c>
      <c r="E2510">
        <f>560/3</f>
        <v>186.66666666666666</v>
      </c>
      <c r="F2510">
        <v>1713500</v>
      </c>
      <c r="G2510">
        <f t="shared" si="40"/>
        <v>1.3072658301721621E-3</v>
      </c>
    </row>
    <row r="2511" spans="1:7" x14ac:dyDescent="0.35">
      <c r="A2511" s="2">
        <v>2023</v>
      </c>
      <c r="B2511" t="s">
        <v>6</v>
      </c>
      <c r="C2511" t="s">
        <v>36</v>
      </c>
      <c r="D2511" t="s">
        <v>9</v>
      </c>
      <c r="E2511">
        <f>648/3</f>
        <v>216</v>
      </c>
      <c r="F2511">
        <v>226400</v>
      </c>
      <c r="G2511">
        <f t="shared" si="40"/>
        <v>1.1448763250883393E-2</v>
      </c>
    </row>
    <row r="2512" spans="1:7" x14ac:dyDescent="0.35">
      <c r="A2512" s="2">
        <v>2023</v>
      </c>
      <c r="B2512" t="s">
        <v>6</v>
      </c>
      <c r="C2512" t="s">
        <v>36</v>
      </c>
      <c r="D2512" t="s">
        <v>10</v>
      </c>
      <c r="E2512">
        <f>1449/3</f>
        <v>483</v>
      </c>
      <c r="F2512">
        <v>133900</v>
      </c>
      <c r="G2512">
        <f t="shared" si="40"/>
        <v>4.3286034353995521E-2</v>
      </c>
    </row>
    <row r="2513" spans="1:7" x14ac:dyDescent="0.35">
      <c r="A2513" s="2">
        <v>2023</v>
      </c>
      <c r="B2513" t="s">
        <v>6</v>
      </c>
      <c r="C2513" t="s">
        <v>36</v>
      </c>
      <c r="D2513" t="s">
        <v>11</v>
      </c>
      <c r="E2513">
        <f>2311/3</f>
        <v>770.33333333333337</v>
      </c>
      <c r="F2513">
        <v>52800</v>
      </c>
      <c r="G2513">
        <f t="shared" si="40"/>
        <v>0.17507575757575758</v>
      </c>
    </row>
    <row r="2514" spans="1:7" x14ac:dyDescent="0.35">
      <c r="A2514" s="2">
        <v>2023</v>
      </c>
      <c r="B2514" t="s">
        <v>12</v>
      </c>
      <c r="C2514" t="s">
        <v>34</v>
      </c>
      <c r="D2514" t="s">
        <v>7</v>
      </c>
      <c r="E2514">
        <f>66/3</f>
        <v>22</v>
      </c>
      <c r="F2514">
        <v>1014300.0000000001</v>
      </c>
      <c r="G2514">
        <f t="shared" si="40"/>
        <v>2.6027802425317951E-4</v>
      </c>
    </row>
    <row r="2515" spans="1:7" x14ac:dyDescent="0.35">
      <c r="A2515" s="2">
        <v>2023</v>
      </c>
      <c r="B2515" t="s">
        <v>12</v>
      </c>
      <c r="C2515" t="s">
        <v>34</v>
      </c>
      <c r="D2515" t="s">
        <v>8</v>
      </c>
      <c r="E2515">
        <f>1355/3</f>
        <v>451.66666666666669</v>
      </c>
      <c r="F2515">
        <v>3388200.0000000005</v>
      </c>
      <c r="G2515">
        <f t="shared" si="40"/>
        <v>1.5996694410011212E-3</v>
      </c>
    </row>
    <row r="2516" spans="1:7" x14ac:dyDescent="0.35">
      <c r="A2516" s="2">
        <v>2023</v>
      </c>
      <c r="B2516" t="s">
        <v>12</v>
      </c>
      <c r="C2516" t="s">
        <v>34</v>
      </c>
      <c r="D2516" t="s">
        <v>9</v>
      </c>
      <c r="E2516">
        <f>1657/3</f>
        <v>552.33333333333337</v>
      </c>
      <c r="F2516">
        <v>445200</v>
      </c>
      <c r="G2516">
        <f t="shared" si="40"/>
        <v>1.4887690925426775E-2</v>
      </c>
    </row>
    <row r="2517" spans="1:7" x14ac:dyDescent="0.35">
      <c r="A2517" s="2">
        <v>2023</v>
      </c>
      <c r="B2517" t="s">
        <v>12</v>
      </c>
      <c r="C2517" t="s">
        <v>34</v>
      </c>
      <c r="D2517" t="s">
        <v>10</v>
      </c>
      <c r="E2517">
        <f>3199/3</f>
        <v>1066.3333333333333</v>
      </c>
      <c r="F2517">
        <v>251800</v>
      </c>
      <c r="G2517">
        <f t="shared" si="40"/>
        <v>5.0818109610802215E-2</v>
      </c>
    </row>
    <row r="2518" spans="1:7" x14ac:dyDescent="0.35">
      <c r="A2518" s="2">
        <v>2023</v>
      </c>
      <c r="B2518" t="s">
        <v>12</v>
      </c>
      <c r="C2518" t="s">
        <v>34</v>
      </c>
      <c r="D2518" t="s">
        <v>11</v>
      </c>
      <c r="E2518">
        <f>3928/3</f>
        <v>1309.3333333333333</v>
      </c>
      <c r="F2518">
        <v>84400</v>
      </c>
      <c r="G2518">
        <f t="shared" si="40"/>
        <v>0.18616113744075827</v>
      </c>
    </row>
    <row r="2519" spans="1:7" x14ac:dyDescent="0.35">
      <c r="A2519" s="2">
        <v>2023</v>
      </c>
      <c r="B2519" t="s">
        <v>12</v>
      </c>
      <c r="C2519" t="s">
        <v>34</v>
      </c>
      <c r="D2519" t="s">
        <v>39</v>
      </c>
      <c r="E2519">
        <f>SUM(E2514:E2518)</f>
        <v>3401.6666666666661</v>
      </c>
      <c r="F2519">
        <f>SUM(F2514:F2518)</f>
        <v>5183900.0000000009</v>
      </c>
      <c r="G2519">
        <f t="shared" si="40"/>
        <v>7.8743802928297208E-3</v>
      </c>
    </row>
    <row r="2520" spans="1:7" x14ac:dyDescent="0.35">
      <c r="A2520" s="2">
        <v>2023</v>
      </c>
      <c r="B2520" t="s">
        <v>12</v>
      </c>
      <c r="C2520" t="s">
        <v>35</v>
      </c>
      <c r="D2520" t="s">
        <v>7</v>
      </c>
      <c r="E2520">
        <f>40/3</f>
        <v>13.333333333333334</v>
      </c>
      <c r="F2520">
        <v>519000</v>
      </c>
      <c r="G2520">
        <f t="shared" si="40"/>
        <v>3.0828516377649328E-4</v>
      </c>
    </row>
    <row r="2521" spans="1:7" x14ac:dyDescent="0.35">
      <c r="A2521" s="2">
        <v>2023</v>
      </c>
      <c r="B2521" t="s">
        <v>12</v>
      </c>
      <c r="C2521" t="s">
        <v>35</v>
      </c>
      <c r="D2521" t="s">
        <v>8</v>
      </c>
      <c r="E2521">
        <f>795/3</f>
        <v>265</v>
      </c>
      <c r="F2521">
        <v>1674600.0000000002</v>
      </c>
      <c r="G2521">
        <f t="shared" si="40"/>
        <v>1.8989609458975275E-3</v>
      </c>
    </row>
    <row r="2522" spans="1:7" x14ac:dyDescent="0.35">
      <c r="A2522" s="2">
        <v>2023</v>
      </c>
      <c r="B2522" t="s">
        <v>12</v>
      </c>
      <c r="C2522" t="s">
        <v>35</v>
      </c>
      <c r="D2522" t="s">
        <v>9</v>
      </c>
      <c r="E2522">
        <f>1009/3</f>
        <v>336.33333333333331</v>
      </c>
      <c r="F2522">
        <v>218800</v>
      </c>
      <c r="G2522">
        <f t="shared" si="40"/>
        <v>1.8446069469835465E-2</v>
      </c>
    </row>
    <row r="2523" spans="1:7" x14ac:dyDescent="0.35">
      <c r="A2523" s="2">
        <v>2023</v>
      </c>
      <c r="B2523" t="s">
        <v>12</v>
      </c>
      <c r="C2523" t="s">
        <v>35</v>
      </c>
      <c r="D2523" t="s">
        <v>10</v>
      </c>
      <c r="E2523">
        <f>1750/3</f>
        <v>583.33333333333337</v>
      </c>
      <c r="F2523">
        <v>117800</v>
      </c>
      <c r="G2523">
        <f t="shared" si="40"/>
        <v>5.9422750424448216E-2</v>
      </c>
    </row>
    <row r="2524" spans="1:7" x14ac:dyDescent="0.35">
      <c r="A2524" s="2">
        <v>2023</v>
      </c>
      <c r="B2524" t="s">
        <v>12</v>
      </c>
      <c r="C2524" t="s">
        <v>35</v>
      </c>
      <c r="D2524" t="s">
        <v>11</v>
      </c>
      <c r="E2524">
        <f>1617/3</f>
        <v>539</v>
      </c>
      <c r="F2524">
        <v>31600</v>
      </c>
      <c r="G2524">
        <f t="shared" si="40"/>
        <v>0.20468354430379748</v>
      </c>
    </row>
    <row r="2525" spans="1:7" x14ac:dyDescent="0.35">
      <c r="A2525" s="2">
        <v>2023</v>
      </c>
      <c r="B2525" t="s">
        <v>12</v>
      </c>
      <c r="C2525" t="s">
        <v>36</v>
      </c>
      <c r="D2525" t="s">
        <v>7</v>
      </c>
      <c r="E2525">
        <f>26/3</f>
        <v>8.6666666666666661</v>
      </c>
      <c r="F2525">
        <v>495299.99999999994</v>
      </c>
      <c r="G2525">
        <f t="shared" si="40"/>
        <v>2.099737532808399E-4</v>
      </c>
    </row>
    <row r="2526" spans="1:7" x14ac:dyDescent="0.35">
      <c r="A2526" s="2">
        <v>2023</v>
      </c>
      <c r="B2526" t="s">
        <v>12</v>
      </c>
      <c r="C2526" t="s">
        <v>36</v>
      </c>
      <c r="D2526" t="s">
        <v>8</v>
      </c>
      <c r="E2526">
        <f>560/3</f>
        <v>186.66666666666666</v>
      </c>
      <c r="F2526">
        <v>1713500</v>
      </c>
      <c r="G2526">
        <f t="shared" si="40"/>
        <v>1.3072658301721621E-3</v>
      </c>
    </row>
    <row r="2527" spans="1:7" x14ac:dyDescent="0.35">
      <c r="A2527" s="2">
        <v>2023</v>
      </c>
      <c r="B2527" t="s">
        <v>12</v>
      </c>
      <c r="C2527" t="s">
        <v>36</v>
      </c>
      <c r="D2527" t="s">
        <v>9</v>
      </c>
      <c r="E2527">
        <f>648/3</f>
        <v>216</v>
      </c>
      <c r="F2527">
        <v>226400</v>
      </c>
      <c r="G2527">
        <f t="shared" si="40"/>
        <v>1.1448763250883393E-2</v>
      </c>
    </row>
    <row r="2528" spans="1:7" x14ac:dyDescent="0.35">
      <c r="A2528" s="2">
        <v>2023</v>
      </c>
      <c r="B2528" t="s">
        <v>12</v>
      </c>
      <c r="C2528" t="s">
        <v>36</v>
      </c>
      <c r="D2528" t="s">
        <v>10</v>
      </c>
      <c r="E2528">
        <f>1449/3</f>
        <v>483</v>
      </c>
      <c r="F2528">
        <v>133900</v>
      </c>
      <c r="G2528">
        <f t="shared" si="40"/>
        <v>4.3286034353995521E-2</v>
      </c>
    </row>
    <row r="2529" spans="1:7" x14ac:dyDescent="0.35">
      <c r="A2529" s="2">
        <v>2023</v>
      </c>
      <c r="B2529" t="s">
        <v>12</v>
      </c>
      <c r="C2529" t="s">
        <v>36</v>
      </c>
      <c r="D2529" t="s">
        <v>11</v>
      </c>
      <c r="E2529">
        <f>2311/3</f>
        <v>770.33333333333337</v>
      </c>
      <c r="F2529">
        <v>52800</v>
      </c>
      <c r="G2529">
        <f t="shared" ref="G2529:G2596" si="41">(E2529/F2529)*12</f>
        <v>0.17507575757575758</v>
      </c>
    </row>
    <row r="2530" spans="1:7" x14ac:dyDescent="0.35">
      <c r="A2530" s="2">
        <v>2023</v>
      </c>
      <c r="B2530" t="s">
        <v>13</v>
      </c>
      <c r="C2530" t="s">
        <v>34</v>
      </c>
      <c r="D2530" t="s">
        <v>7</v>
      </c>
      <c r="E2530">
        <f>66/3</f>
        <v>22</v>
      </c>
      <c r="F2530">
        <v>1014300.0000000001</v>
      </c>
      <c r="G2530">
        <f t="shared" si="41"/>
        <v>2.6027802425317951E-4</v>
      </c>
    </row>
    <row r="2531" spans="1:7" x14ac:dyDescent="0.35">
      <c r="A2531" s="2">
        <v>2023</v>
      </c>
      <c r="B2531" t="s">
        <v>13</v>
      </c>
      <c r="C2531" t="s">
        <v>34</v>
      </c>
      <c r="D2531" t="s">
        <v>8</v>
      </c>
      <c r="E2531">
        <f>1355/3</f>
        <v>451.66666666666669</v>
      </c>
      <c r="F2531">
        <v>3388200.0000000005</v>
      </c>
      <c r="G2531">
        <f t="shared" si="41"/>
        <v>1.5996694410011212E-3</v>
      </c>
    </row>
    <row r="2532" spans="1:7" x14ac:dyDescent="0.35">
      <c r="A2532" s="2">
        <v>2023</v>
      </c>
      <c r="B2532" t="s">
        <v>13</v>
      </c>
      <c r="C2532" t="s">
        <v>34</v>
      </c>
      <c r="D2532" t="s">
        <v>9</v>
      </c>
      <c r="E2532">
        <f>1657/3</f>
        <v>552.33333333333337</v>
      </c>
      <c r="F2532">
        <v>445200</v>
      </c>
      <c r="G2532">
        <f t="shared" si="41"/>
        <v>1.4887690925426775E-2</v>
      </c>
    </row>
    <row r="2533" spans="1:7" x14ac:dyDescent="0.35">
      <c r="A2533" s="2">
        <v>2023</v>
      </c>
      <c r="B2533" t="s">
        <v>13</v>
      </c>
      <c r="C2533" t="s">
        <v>34</v>
      </c>
      <c r="D2533" t="s">
        <v>10</v>
      </c>
      <c r="E2533">
        <f>3199/3</f>
        <v>1066.3333333333333</v>
      </c>
      <c r="F2533">
        <v>251800</v>
      </c>
      <c r="G2533">
        <f t="shared" si="41"/>
        <v>5.0818109610802215E-2</v>
      </c>
    </row>
    <row r="2534" spans="1:7" x14ac:dyDescent="0.35">
      <c r="A2534" s="2">
        <v>2023</v>
      </c>
      <c r="B2534" t="s">
        <v>13</v>
      </c>
      <c r="C2534" t="s">
        <v>34</v>
      </c>
      <c r="D2534" t="s">
        <v>11</v>
      </c>
      <c r="E2534">
        <f>3928/3</f>
        <v>1309.3333333333333</v>
      </c>
      <c r="F2534">
        <v>84400</v>
      </c>
      <c r="G2534">
        <f t="shared" si="41"/>
        <v>0.18616113744075827</v>
      </c>
    </row>
    <row r="2535" spans="1:7" x14ac:dyDescent="0.35">
      <c r="A2535" s="2">
        <v>2023</v>
      </c>
      <c r="B2535" t="s">
        <v>13</v>
      </c>
      <c r="C2535" t="s">
        <v>34</v>
      </c>
      <c r="D2535" t="s">
        <v>39</v>
      </c>
      <c r="E2535">
        <f>SUM(E2530:E2534)</f>
        <v>3401.6666666666661</v>
      </c>
      <c r="F2535">
        <f>SUM(F2530:F2534)</f>
        <v>5183900.0000000009</v>
      </c>
      <c r="G2535">
        <f t="shared" si="41"/>
        <v>7.8743802928297208E-3</v>
      </c>
    </row>
    <row r="2536" spans="1:7" x14ac:dyDescent="0.35">
      <c r="A2536" s="2">
        <v>2023</v>
      </c>
      <c r="B2536" t="s">
        <v>13</v>
      </c>
      <c r="C2536" t="s">
        <v>35</v>
      </c>
      <c r="D2536" t="s">
        <v>7</v>
      </c>
      <c r="E2536">
        <f>40/3</f>
        <v>13.333333333333334</v>
      </c>
      <c r="F2536">
        <v>519000</v>
      </c>
      <c r="G2536">
        <f t="shared" si="41"/>
        <v>3.0828516377649328E-4</v>
      </c>
    </row>
    <row r="2537" spans="1:7" x14ac:dyDescent="0.35">
      <c r="A2537" s="2">
        <v>2023</v>
      </c>
      <c r="B2537" t="s">
        <v>13</v>
      </c>
      <c r="C2537" t="s">
        <v>35</v>
      </c>
      <c r="D2537" t="s">
        <v>8</v>
      </c>
      <c r="E2537">
        <f>795/3</f>
        <v>265</v>
      </c>
      <c r="F2537">
        <v>1674600.0000000002</v>
      </c>
      <c r="G2537">
        <f t="shared" si="41"/>
        <v>1.8989609458975275E-3</v>
      </c>
    </row>
    <row r="2538" spans="1:7" x14ac:dyDescent="0.35">
      <c r="A2538" s="2">
        <v>2023</v>
      </c>
      <c r="B2538" t="s">
        <v>13</v>
      </c>
      <c r="C2538" t="s">
        <v>35</v>
      </c>
      <c r="D2538" t="s">
        <v>9</v>
      </c>
      <c r="E2538">
        <f>1009/3</f>
        <v>336.33333333333331</v>
      </c>
      <c r="F2538">
        <v>218800</v>
      </c>
      <c r="G2538">
        <f t="shared" si="41"/>
        <v>1.8446069469835465E-2</v>
      </c>
    </row>
    <row r="2539" spans="1:7" x14ac:dyDescent="0.35">
      <c r="A2539" s="2">
        <v>2023</v>
      </c>
      <c r="B2539" t="s">
        <v>13</v>
      </c>
      <c r="C2539" t="s">
        <v>35</v>
      </c>
      <c r="D2539" t="s">
        <v>10</v>
      </c>
      <c r="E2539">
        <f>1750/3</f>
        <v>583.33333333333337</v>
      </c>
      <c r="F2539">
        <v>117800</v>
      </c>
      <c r="G2539">
        <f t="shared" si="41"/>
        <v>5.9422750424448216E-2</v>
      </c>
    </row>
    <row r="2540" spans="1:7" x14ac:dyDescent="0.35">
      <c r="A2540" s="2">
        <v>2023</v>
      </c>
      <c r="B2540" t="s">
        <v>13</v>
      </c>
      <c r="C2540" t="s">
        <v>35</v>
      </c>
      <c r="D2540" t="s">
        <v>11</v>
      </c>
      <c r="E2540">
        <f>1617/3</f>
        <v>539</v>
      </c>
      <c r="F2540">
        <v>31600</v>
      </c>
      <c r="G2540">
        <f t="shared" si="41"/>
        <v>0.20468354430379748</v>
      </c>
    </row>
    <row r="2541" spans="1:7" x14ac:dyDescent="0.35">
      <c r="A2541" s="2">
        <v>2023</v>
      </c>
      <c r="B2541" t="s">
        <v>13</v>
      </c>
      <c r="C2541" t="s">
        <v>36</v>
      </c>
      <c r="D2541" t="s">
        <v>7</v>
      </c>
      <c r="E2541">
        <f>26/3</f>
        <v>8.6666666666666661</v>
      </c>
      <c r="F2541">
        <v>495299.99999999994</v>
      </c>
      <c r="G2541">
        <f t="shared" si="41"/>
        <v>2.099737532808399E-4</v>
      </c>
    </row>
    <row r="2542" spans="1:7" x14ac:dyDescent="0.35">
      <c r="A2542" s="2">
        <v>2023</v>
      </c>
      <c r="B2542" t="s">
        <v>13</v>
      </c>
      <c r="C2542" t="s">
        <v>36</v>
      </c>
      <c r="D2542" t="s">
        <v>8</v>
      </c>
      <c r="E2542">
        <f>560/3</f>
        <v>186.66666666666666</v>
      </c>
      <c r="F2542">
        <v>1713500</v>
      </c>
      <c r="G2542">
        <f t="shared" si="41"/>
        <v>1.3072658301721621E-3</v>
      </c>
    </row>
    <row r="2543" spans="1:7" x14ac:dyDescent="0.35">
      <c r="A2543" s="2">
        <v>2023</v>
      </c>
      <c r="B2543" t="s">
        <v>13</v>
      </c>
      <c r="C2543" t="s">
        <v>36</v>
      </c>
      <c r="D2543" t="s">
        <v>9</v>
      </c>
      <c r="E2543">
        <f>648/3</f>
        <v>216</v>
      </c>
      <c r="F2543">
        <v>226400</v>
      </c>
      <c r="G2543">
        <f t="shared" si="41"/>
        <v>1.1448763250883393E-2</v>
      </c>
    </row>
    <row r="2544" spans="1:7" x14ac:dyDescent="0.35">
      <c r="A2544" s="2">
        <v>2023</v>
      </c>
      <c r="B2544" t="s">
        <v>13</v>
      </c>
      <c r="C2544" t="s">
        <v>36</v>
      </c>
      <c r="D2544" t="s">
        <v>10</v>
      </c>
      <c r="E2544">
        <f>1449/3</f>
        <v>483</v>
      </c>
      <c r="F2544">
        <v>133900</v>
      </c>
      <c r="G2544">
        <f t="shared" si="41"/>
        <v>4.3286034353995521E-2</v>
      </c>
    </row>
    <row r="2545" spans="1:7" x14ac:dyDescent="0.35">
      <c r="A2545" s="2">
        <v>2023</v>
      </c>
      <c r="B2545" t="s">
        <v>13</v>
      </c>
      <c r="C2545" t="s">
        <v>36</v>
      </c>
      <c r="D2545" t="s">
        <v>11</v>
      </c>
      <c r="E2545">
        <f>2311/3</f>
        <v>770.33333333333337</v>
      </c>
      <c r="F2545">
        <v>52800</v>
      </c>
      <c r="G2545">
        <f t="shared" si="41"/>
        <v>0.17507575757575758</v>
      </c>
    </row>
    <row r="2546" spans="1:7" x14ac:dyDescent="0.35">
      <c r="A2546" s="2">
        <v>2023</v>
      </c>
      <c r="B2546" t="s">
        <v>14</v>
      </c>
      <c r="C2546" t="s">
        <v>34</v>
      </c>
      <c r="D2546" t="s">
        <v>7</v>
      </c>
      <c r="E2546">
        <f>60/3</f>
        <v>20</v>
      </c>
      <c r="F2546">
        <v>1014300.0000000001</v>
      </c>
      <c r="G2546">
        <f t="shared" si="41"/>
        <v>2.3661638568470866E-4</v>
      </c>
    </row>
    <row r="2547" spans="1:7" x14ac:dyDescent="0.35">
      <c r="A2547" s="2">
        <v>2023</v>
      </c>
      <c r="B2547" t="s">
        <v>14</v>
      </c>
      <c r="C2547" t="s">
        <v>34</v>
      </c>
      <c r="D2547" t="s">
        <v>8</v>
      </c>
      <c r="E2547">
        <f>1419/3</f>
        <v>473</v>
      </c>
      <c r="F2547">
        <v>3388200.0000000005</v>
      </c>
      <c r="G2547">
        <f t="shared" si="41"/>
        <v>1.6752257836019123E-3</v>
      </c>
    </row>
    <row r="2548" spans="1:7" x14ac:dyDescent="0.35">
      <c r="A2548" s="2">
        <v>2023</v>
      </c>
      <c r="B2548" t="s">
        <v>14</v>
      </c>
      <c r="C2548" t="s">
        <v>34</v>
      </c>
      <c r="D2548" t="s">
        <v>9</v>
      </c>
      <c r="E2548">
        <f>1494/3</f>
        <v>498</v>
      </c>
      <c r="F2548">
        <v>445200</v>
      </c>
      <c r="G2548">
        <f t="shared" si="41"/>
        <v>1.3423180592991912E-2</v>
      </c>
    </row>
    <row r="2549" spans="1:7" x14ac:dyDescent="0.35">
      <c r="A2549" s="2">
        <v>2023</v>
      </c>
      <c r="B2549" t="s">
        <v>14</v>
      </c>
      <c r="C2549" t="s">
        <v>34</v>
      </c>
      <c r="D2549" t="s">
        <v>10</v>
      </c>
      <c r="E2549">
        <f>2656/3</f>
        <v>885.33333333333337</v>
      </c>
      <c r="F2549">
        <v>251800</v>
      </c>
      <c r="G2549">
        <f t="shared" si="41"/>
        <v>4.2192216044479751E-2</v>
      </c>
    </row>
    <row r="2550" spans="1:7" x14ac:dyDescent="0.35">
      <c r="A2550" s="2">
        <v>2023</v>
      </c>
      <c r="B2550" t="s">
        <v>14</v>
      </c>
      <c r="C2550" t="s">
        <v>34</v>
      </c>
      <c r="D2550" t="s">
        <v>11</v>
      </c>
      <c r="E2550">
        <f>3120/3</f>
        <v>1040</v>
      </c>
      <c r="F2550">
        <v>84400</v>
      </c>
      <c r="G2550">
        <f t="shared" si="41"/>
        <v>0.14786729857819905</v>
      </c>
    </row>
    <row r="2551" spans="1:7" x14ac:dyDescent="0.35">
      <c r="A2551" s="2">
        <v>2023</v>
      </c>
      <c r="B2551" t="s">
        <v>14</v>
      </c>
      <c r="C2551" t="s">
        <v>34</v>
      </c>
      <c r="D2551" t="s">
        <v>39</v>
      </c>
      <c r="E2551">
        <f>SUM(E2546:E2550)</f>
        <v>2916.3333333333335</v>
      </c>
      <c r="F2551">
        <f>SUM(F2546:F2550)</f>
        <v>5183900.0000000009</v>
      </c>
      <c r="G2551">
        <f t="shared" si="41"/>
        <v>6.7509018306680293E-3</v>
      </c>
    </row>
    <row r="2552" spans="1:7" x14ac:dyDescent="0.35">
      <c r="A2552" s="2">
        <v>2023</v>
      </c>
      <c r="B2552" t="s">
        <v>14</v>
      </c>
      <c r="C2552" t="s">
        <v>35</v>
      </c>
      <c r="D2552" t="s">
        <v>7</v>
      </c>
      <c r="E2552">
        <f>28/3</f>
        <v>9.3333333333333339</v>
      </c>
      <c r="F2552">
        <v>519000</v>
      </c>
      <c r="G2552">
        <f t="shared" si="41"/>
        <v>2.1579961464354529E-4</v>
      </c>
    </row>
    <row r="2553" spans="1:7" x14ac:dyDescent="0.35">
      <c r="A2553" s="2">
        <v>2023</v>
      </c>
      <c r="B2553" t="s">
        <v>14</v>
      </c>
      <c r="C2553" t="s">
        <v>35</v>
      </c>
      <c r="D2553" t="s">
        <v>8</v>
      </c>
      <c r="E2553">
        <f>877/3</f>
        <v>292.33333333333331</v>
      </c>
      <c r="F2553">
        <v>1674600.0000000002</v>
      </c>
      <c r="G2553">
        <f t="shared" si="41"/>
        <v>2.0948286157888444E-3</v>
      </c>
    </row>
    <row r="2554" spans="1:7" x14ac:dyDescent="0.35">
      <c r="A2554" s="2">
        <v>2023</v>
      </c>
      <c r="B2554" t="s">
        <v>14</v>
      </c>
      <c r="C2554" t="s">
        <v>35</v>
      </c>
      <c r="D2554" t="s">
        <v>9</v>
      </c>
      <c r="E2554">
        <f>861/3</f>
        <v>287</v>
      </c>
      <c r="F2554">
        <v>218800</v>
      </c>
      <c r="G2554">
        <f t="shared" si="41"/>
        <v>1.5740402193784277E-2</v>
      </c>
    </row>
    <row r="2555" spans="1:7" x14ac:dyDescent="0.35">
      <c r="A2555" s="2">
        <v>2023</v>
      </c>
      <c r="B2555" t="s">
        <v>14</v>
      </c>
      <c r="C2555" t="s">
        <v>35</v>
      </c>
      <c r="D2555" t="s">
        <v>10</v>
      </c>
      <c r="E2555">
        <f>1448/3</f>
        <v>482.66666666666669</v>
      </c>
      <c r="F2555">
        <v>117800</v>
      </c>
      <c r="G2555">
        <f t="shared" si="41"/>
        <v>4.9168081494057728E-2</v>
      </c>
    </row>
    <row r="2556" spans="1:7" x14ac:dyDescent="0.35">
      <c r="A2556" s="2">
        <v>2023</v>
      </c>
      <c r="B2556" t="s">
        <v>14</v>
      </c>
      <c r="C2556" t="s">
        <v>35</v>
      </c>
      <c r="D2556" t="s">
        <v>11</v>
      </c>
      <c r="E2556">
        <f>1289/3</f>
        <v>429.66666666666669</v>
      </c>
      <c r="F2556">
        <v>31600</v>
      </c>
      <c r="G2556">
        <f t="shared" si="41"/>
        <v>0.16316455696202534</v>
      </c>
    </row>
    <row r="2557" spans="1:7" x14ac:dyDescent="0.35">
      <c r="A2557" s="2">
        <v>2023</v>
      </c>
      <c r="B2557" t="s">
        <v>14</v>
      </c>
      <c r="C2557" t="s">
        <v>36</v>
      </c>
      <c r="D2557" t="s">
        <v>7</v>
      </c>
      <c r="E2557">
        <f>32/3</f>
        <v>10.666666666666666</v>
      </c>
      <c r="F2557">
        <v>495299.99999999994</v>
      </c>
      <c r="G2557">
        <f t="shared" si="41"/>
        <v>2.584292348071876E-4</v>
      </c>
    </row>
    <row r="2558" spans="1:7" x14ac:dyDescent="0.35">
      <c r="A2558" s="2">
        <v>2023</v>
      </c>
      <c r="B2558" t="s">
        <v>14</v>
      </c>
      <c r="C2558" t="s">
        <v>36</v>
      </c>
      <c r="D2558" t="s">
        <v>8</v>
      </c>
      <c r="E2558">
        <f>542/3</f>
        <v>180.66666666666666</v>
      </c>
      <c r="F2558">
        <v>1713500</v>
      </c>
      <c r="G2558">
        <f t="shared" si="41"/>
        <v>1.2652465713451997E-3</v>
      </c>
    </row>
    <row r="2559" spans="1:7" x14ac:dyDescent="0.35">
      <c r="A2559" s="2">
        <v>2023</v>
      </c>
      <c r="B2559" t="s">
        <v>14</v>
      </c>
      <c r="C2559" t="s">
        <v>36</v>
      </c>
      <c r="D2559" t="s">
        <v>9</v>
      </c>
      <c r="E2559">
        <f>633/3</f>
        <v>211</v>
      </c>
      <c r="F2559">
        <v>226400</v>
      </c>
      <c r="G2559">
        <f t="shared" si="41"/>
        <v>1.1183745583038869E-2</v>
      </c>
    </row>
    <row r="2560" spans="1:7" x14ac:dyDescent="0.35">
      <c r="A2560" s="2">
        <v>2023</v>
      </c>
      <c r="B2560" t="s">
        <v>14</v>
      </c>
      <c r="C2560" t="s">
        <v>36</v>
      </c>
      <c r="D2560" t="s">
        <v>10</v>
      </c>
      <c r="E2560">
        <f>1208/3</f>
        <v>402.66666666666669</v>
      </c>
      <c r="F2560">
        <v>133900</v>
      </c>
      <c r="G2560">
        <f t="shared" si="41"/>
        <v>3.6086631814787155E-2</v>
      </c>
    </row>
    <row r="2561" spans="1:7" x14ac:dyDescent="0.35">
      <c r="A2561" s="2">
        <v>2023</v>
      </c>
      <c r="B2561" t="s">
        <v>14</v>
      </c>
      <c r="C2561" t="s">
        <v>36</v>
      </c>
      <c r="D2561" t="s">
        <v>11</v>
      </c>
      <c r="E2561">
        <f>1831/3</f>
        <v>610.33333333333337</v>
      </c>
      <c r="F2561">
        <v>52800</v>
      </c>
      <c r="G2561">
        <f t="shared" si="41"/>
        <v>0.13871212121212123</v>
      </c>
    </row>
    <row r="2562" spans="1:7" x14ac:dyDescent="0.35">
      <c r="A2562" s="2">
        <v>2023</v>
      </c>
      <c r="B2562" t="s">
        <v>15</v>
      </c>
      <c r="C2562" t="s">
        <v>34</v>
      </c>
      <c r="D2562" t="s">
        <v>7</v>
      </c>
      <c r="E2562">
        <f>60/3</f>
        <v>20</v>
      </c>
      <c r="F2562">
        <v>1014300.0000000001</v>
      </c>
      <c r="G2562">
        <f t="shared" si="41"/>
        <v>2.3661638568470866E-4</v>
      </c>
    </row>
    <row r="2563" spans="1:7" x14ac:dyDescent="0.35">
      <c r="A2563" s="2">
        <v>2023</v>
      </c>
      <c r="B2563" t="s">
        <v>15</v>
      </c>
      <c r="C2563" t="s">
        <v>34</v>
      </c>
      <c r="D2563" t="s">
        <v>8</v>
      </c>
      <c r="E2563">
        <f>1419/3</f>
        <v>473</v>
      </c>
      <c r="F2563">
        <v>3388200.0000000005</v>
      </c>
      <c r="G2563">
        <f t="shared" si="41"/>
        <v>1.6752257836019123E-3</v>
      </c>
    </row>
    <row r="2564" spans="1:7" x14ac:dyDescent="0.35">
      <c r="A2564" s="2">
        <v>2023</v>
      </c>
      <c r="B2564" t="s">
        <v>15</v>
      </c>
      <c r="C2564" t="s">
        <v>34</v>
      </c>
      <c r="D2564" t="s">
        <v>9</v>
      </c>
      <c r="E2564">
        <f>1494/3</f>
        <v>498</v>
      </c>
      <c r="F2564">
        <v>445200</v>
      </c>
      <c r="G2564">
        <f t="shared" si="41"/>
        <v>1.3423180592991912E-2</v>
      </c>
    </row>
    <row r="2565" spans="1:7" x14ac:dyDescent="0.35">
      <c r="A2565" s="2">
        <v>2023</v>
      </c>
      <c r="B2565" t="s">
        <v>15</v>
      </c>
      <c r="C2565" t="s">
        <v>34</v>
      </c>
      <c r="D2565" t="s">
        <v>10</v>
      </c>
      <c r="E2565">
        <f>2656/3</f>
        <v>885.33333333333337</v>
      </c>
      <c r="F2565">
        <v>251800</v>
      </c>
      <c r="G2565">
        <f t="shared" si="41"/>
        <v>4.2192216044479751E-2</v>
      </c>
    </row>
    <row r="2566" spans="1:7" x14ac:dyDescent="0.35">
      <c r="A2566" s="2">
        <v>2023</v>
      </c>
      <c r="B2566" t="s">
        <v>15</v>
      </c>
      <c r="C2566" t="s">
        <v>34</v>
      </c>
      <c r="D2566" t="s">
        <v>11</v>
      </c>
      <c r="E2566">
        <f>3120/3</f>
        <v>1040</v>
      </c>
      <c r="F2566">
        <v>84400</v>
      </c>
      <c r="G2566">
        <f t="shared" si="41"/>
        <v>0.14786729857819905</v>
      </c>
    </row>
    <row r="2567" spans="1:7" x14ac:dyDescent="0.35">
      <c r="A2567" s="2">
        <v>2023</v>
      </c>
      <c r="B2567" t="s">
        <v>15</v>
      </c>
      <c r="C2567" t="s">
        <v>34</v>
      </c>
      <c r="D2567" t="s">
        <v>39</v>
      </c>
      <c r="E2567">
        <f>SUM(E2562:E2566)</f>
        <v>2916.3333333333335</v>
      </c>
      <c r="F2567">
        <f>SUM(F2562:F2566)</f>
        <v>5183900.0000000009</v>
      </c>
      <c r="G2567">
        <f t="shared" si="41"/>
        <v>6.7509018306680293E-3</v>
      </c>
    </row>
    <row r="2568" spans="1:7" x14ac:dyDescent="0.35">
      <c r="A2568" s="2">
        <v>2023</v>
      </c>
      <c r="B2568" t="s">
        <v>15</v>
      </c>
      <c r="C2568" t="s">
        <v>35</v>
      </c>
      <c r="D2568" t="s">
        <v>7</v>
      </c>
      <c r="E2568">
        <f>28/3</f>
        <v>9.3333333333333339</v>
      </c>
      <c r="F2568">
        <v>519000</v>
      </c>
      <c r="G2568">
        <f t="shared" si="41"/>
        <v>2.1579961464354529E-4</v>
      </c>
    </row>
    <row r="2569" spans="1:7" x14ac:dyDescent="0.35">
      <c r="A2569" s="2">
        <v>2023</v>
      </c>
      <c r="B2569" t="s">
        <v>15</v>
      </c>
      <c r="C2569" t="s">
        <v>35</v>
      </c>
      <c r="D2569" t="s">
        <v>8</v>
      </c>
      <c r="E2569">
        <f>877/3</f>
        <v>292.33333333333331</v>
      </c>
      <c r="F2569">
        <v>1674600.0000000002</v>
      </c>
      <c r="G2569">
        <f t="shared" si="41"/>
        <v>2.0948286157888444E-3</v>
      </c>
    </row>
    <row r="2570" spans="1:7" x14ac:dyDescent="0.35">
      <c r="A2570" s="2">
        <v>2023</v>
      </c>
      <c r="B2570" t="s">
        <v>15</v>
      </c>
      <c r="C2570" t="s">
        <v>35</v>
      </c>
      <c r="D2570" t="s">
        <v>9</v>
      </c>
      <c r="E2570">
        <f>861/3</f>
        <v>287</v>
      </c>
      <c r="F2570">
        <v>218800</v>
      </c>
      <c r="G2570">
        <f t="shared" si="41"/>
        <v>1.5740402193784277E-2</v>
      </c>
    </row>
    <row r="2571" spans="1:7" x14ac:dyDescent="0.35">
      <c r="A2571" s="2">
        <v>2023</v>
      </c>
      <c r="B2571" t="s">
        <v>15</v>
      </c>
      <c r="C2571" t="s">
        <v>35</v>
      </c>
      <c r="D2571" t="s">
        <v>10</v>
      </c>
      <c r="E2571">
        <f>1448/3</f>
        <v>482.66666666666669</v>
      </c>
      <c r="F2571">
        <v>117800</v>
      </c>
      <c r="G2571">
        <f t="shared" si="41"/>
        <v>4.9168081494057728E-2</v>
      </c>
    </row>
    <row r="2572" spans="1:7" x14ac:dyDescent="0.35">
      <c r="A2572" s="2">
        <v>2023</v>
      </c>
      <c r="B2572" t="s">
        <v>15</v>
      </c>
      <c r="C2572" t="s">
        <v>35</v>
      </c>
      <c r="D2572" t="s">
        <v>11</v>
      </c>
      <c r="E2572">
        <f>1289/3</f>
        <v>429.66666666666669</v>
      </c>
      <c r="F2572">
        <v>31600</v>
      </c>
      <c r="G2572">
        <f t="shared" si="41"/>
        <v>0.16316455696202534</v>
      </c>
    </row>
    <row r="2573" spans="1:7" x14ac:dyDescent="0.35">
      <c r="A2573" s="2">
        <v>2023</v>
      </c>
      <c r="B2573" t="s">
        <v>15</v>
      </c>
      <c r="C2573" t="s">
        <v>36</v>
      </c>
      <c r="D2573" t="s">
        <v>7</v>
      </c>
      <c r="E2573">
        <f>32/3</f>
        <v>10.666666666666666</v>
      </c>
      <c r="F2573">
        <v>495299.99999999994</v>
      </c>
      <c r="G2573">
        <f t="shared" si="41"/>
        <v>2.584292348071876E-4</v>
      </c>
    </row>
    <row r="2574" spans="1:7" x14ac:dyDescent="0.35">
      <c r="A2574" s="2">
        <v>2023</v>
      </c>
      <c r="B2574" t="s">
        <v>15</v>
      </c>
      <c r="C2574" t="s">
        <v>36</v>
      </c>
      <c r="D2574" t="s">
        <v>8</v>
      </c>
      <c r="E2574">
        <f>542/3</f>
        <v>180.66666666666666</v>
      </c>
      <c r="F2574">
        <v>1713500</v>
      </c>
      <c r="G2574">
        <f t="shared" si="41"/>
        <v>1.2652465713451997E-3</v>
      </c>
    </row>
    <row r="2575" spans="1:7" x14ac:dyDescent="0.35">
      <c r="A2575" s="2">
        <v>2023</v>
      </c>
      <c r="B2575" t="s">
        <v>15</v>
      </c>
      <c r="C2575" t="s">
        <v>36</v>
      </c>
      <c r="D2575" t="s">
        <v>9</v>
      </c>
      <c r="E2575">
        <f>633/3</f>
        <v>211</v>
      </c>
      <c r="F2575">
        <v>226400</v>
      </c>
      <c r="G2575">
        <f t="shared" si="41"/>
        <v>1.1183745583038869E-2</v>
      </c>
    </row>
    <row r="2576" spans="1:7" x14ac:dyDescent="0.35">
      <c r="A2576" s="2">
        <v>2023</v>
      </c>
      <c r="B2576" t="s">
        <v>15</v>
      </c>
      <c r="C2576" t="s">
        <v>36</v>
      </c>
      <c r="D2576" t="s">
        <v>10</v>
      </c>
      <c r="E2576">
        <f>1208/3</f>
        <v>402.66666666666669</v>
      </c>
      <c r="F2576">
        <v>133900</v>
      </c>
      <c r="G2576">
        <f t="shared" si="41"/>
        <v>3.6086631814787155E-2</v>
      </c>
    </row>
    <row r="2577" spans="1:7" x14ac:dyDescent="0.35">
      <c r="A2577" s="2">
        <v>2023</v>
      </c>
      <c r="B2577" t="s">
        <v>15</v>
      </c>
      <c r="C2577" t="s">
        <v>36</v>
      </c>
      <c r="D2577" t="s">
        <v>11</v>
      </c>
      <c r="E2577">
        <f>1831/3</f>
        <v>610.33333333333337</v>
      </c>
      <c r="F2577">
        <v>52800</v>
      </c>
      <c r="G2577">
        <f t="shared" si="41"/>
        <v>0.13871212121212123</v>
      </c>
    </row>
    <row r="2578" spans="1:7" x14ac:dyDescent="0.35">
      <c r="A2578" s="2">
        <v>2023</v>
      </c>
      <c r="B2578" t="s">
        <v>16</v>
      </c>
      <c r="C2578" t="s">
        <v>34</v>
      </c>
      <c r="D2578" t="s">
        <v>7</v>
      </c>
      <c r="E2578">
        <f>60/3</f>
        <v>20</v>
      </c>
      <c r="F2578">
        <v>1014300.0000000001</v>
      </c>
      <c r="G2578">
        <f t="shared" si="41"/>
        <v>2.3661638568470866E-4</v>
      </c>
    </row>
    <row r="2579" spans="1:7" x14ac:dyDescent="0.35">
      <c r="A2579" s="2">
        <v>2023</v>
      </c>
      <c r="B2579" t="s">
        <v>16</v>
      </c>
      <c r="C2579" t="s">
        <v>34</v>
      </c>
      <c r="D2579" t="s">
        <v>8</v>
      </c>
      <c r="E2579">
        <f>1419/3</f>
        <v>473</v>
      </c>
      <c r="F2579">
        <v>3388200.0000000005</v>
      </c>
      <c r="G2579">
        <f t="shared" si="41"/>
        <v>1.6752257836019123E-3</v>
      </c>
    </row>
    <row r="2580" spans="1:7" x14ac:dyDescent="0.35">
      <c r="A2580" s="2">
        <v>2023</v>
      </c>
      <c r="B2580" t="s">
        <v>16</v>
      </c>
      <c r="C2580" t="s">
        <v>34</v>
      </c>
      <c r="D2580" t="s">
        <v>9</v>
      </c>
      <c r="E2580">
        <f>1494/3</f>
        <v>498</v>
      </c>
      <c r="F2580">
        <v>445200</v>
      </c>
      <c r="G2580">
        <f t="shared" si="41"/>
        <v>1.3423180592991912E-2</v>
      </c>
    </row>
    <row r="2581" spans="1:7" x14ac:dyDescent="0.35">
      <c r="A2581" s="2">
        <v>2023</v>
      </c>
      <c r="B2581" t="s">
        <v>16</v>
      </c>
      <c r="C2581" t="s">
        <v>34</v>
      </c>
      <c r="D2581" t="s">
        <v>10</v>
      </c>
      <c r="E2581">
        <f>2656/3</f>
        <v>885.33333333333337</v>
      </c>
      <c r="F2581">
        <v>251800</v>
      </c>
      <c r="G2581">
        <f t="shared" si="41"/>
        <v>4.2192216044479751E-2</v>
      </c>
    </row>
    <row r="2582" spans="1:7" x14ac:dyDescent="0.35">
      <c r="A2582" s="2">
        <v>2023</v>
      </c>
      <c r="B2582" t="s">
        <v>16</v>
      </c>
      <c r="C2582" t="s">
        <v>34</v>
      </c>
      <c r="D2582" t="s">
        <v>11</v>
      </c>
      <c r="E2582">
        <f>3120/3</f>
        <v>1040</v>
      </c>
      <c r="F2582">
        <v>84400</v>
      </c>
      <c r="G2582">
        <f t="shared" si="41"/>
        <v>0.14786729857819905</v>
      </c>
    </row>
    <row r="2583" spans="1:7" x14ac:dyDescent="0.35">
      <c r="A2583" s="2">
        <v>2023</v>
      </c>
      <c r="B2583" t="s">
        <v>16</v>
      </c>
      <c r="C2583" t="s">
        <v>34</v>
      </c>
      <c r="D2583" t="s">
        <v>39</v>
      </c>
      <c r="E2583">
        <f>SUM(E2578:E2582)</f>
        <v>2916.3333333333335</v>
      </c>
      <c r="F2583">
        <f>SUM(F2578:F2582)</f>
        <v>5183900.0000000009</v>
      </c>
      <c r="G2583">
        <f t="shared" si="41"/>
        <v>6.7509018306680293E-3</v>
      </c>
    </row>
    <row r="2584" spans="1:7" x14ac:dyDescent="0.35">
      <c r="A2584" s="2">
        <v>2023</v>
      </c>
      <c r="B2584" t="s">
        <v>16</v>
      </c>
      <c r="C2584" t="s">
        <v>35</v>
      </c>
      <c r="D2584" t="s">
        <v>7</v>
      </c>
      <c r="E2584">
        <f>28/3</f>
        <v>9.3333333333333339</v>
      </c>
      <c r="F2584">
        <v>519000</v>
      </c>
      <c r="G2584">
        <f t="shared" si="41"/>
        <v>2.1579961464354529E-4</v>
      </c>
    </row>
    <row r="2585" spans="1:7" x14ac:dyDescent="0.35">
      <c r="A2585" s="2">
        <v>2023</v>
      </c>
      <c r="B2585" t="s">
        <v>16</v>
      </c>
      <c r="C2585" t="s">
        <v>35</v>
      </c>
      <c r="D2585" t="s">
        <v>8</v>
      </c>
      <c r="E2585">
        <f>877/3</f>
        <v>292.33333333333331</v>
      </c>
      <c r="F2585">
        <v>1674600.0000000002</v>
      </c>
      <c r="G2585">
        <f t="shared" si="41"/>
        <v>2.0948286157888444E-3</v>
      </c>
    </row>
    <row r="2586" spans="1:7" x14ac:dyDescent="0.35">
      <c r="A2586" s="2">
        <v>2023</v>
      </c>
      <c r="B2586" t="s">
        <v>16</v>
      </c>
      <c r="C2586" t="s">
        <v>35</v>
      </c>
      <c r="D2586" t="s">
        <v>9</v>
      </c>
      <c r="E2586">
        <f>861/3</f>
        <v>287</v>
      </c>
      <c r="F2586">
        <v>218800</v>
      </c>
      <c r="G2586">
        <f t="shared" si="41"/>
        <v>1.5740402193784277E-2</v>
      </c>
    </row>
    <row r="2587" spans="1:7" x14ac:dyDescent="0.35">
      <c r="A2587" s="2">
        <v>2023</v>
      </c>
      <c r="B2587" t="s">
        <v>16</v>
      </c>
      <c r="C2587" t="s">
        <v>35</v>
      </c>
      <c r="D2587" t="s">
        <v>10</v>
      </c>
      <c r="E2587">
        <f>1448/3</f>
        <v>482.66666666666669</v>
      </c>
      <c r="F2587">
        <v>117800</v>
      </c>
      <c r="G2587">
        <f t="shared" si="41"/>
        <v>4.9168081494057728E-2</v>
      </c>
    </row>
    <row r="2588" spans="1:7" x14ac:dyDescent="0.35">
      <c r="A2588" s="2">
        <v>2023</v>
      </c>
      <c r="B2588" t="s">
        <v>16</v>
      </c>
      <c r="C2588" t="s">
        <v>35</v>
      </c>
      <c r="D2588" t="s">
        <v>11</v>
      </c>
      <c r="E2588">
        <f>1289/3</f>
        <v>429.66666666666669</v>
      </c>
      <c r="F2588">
        <v>31600</v>
      </c>
      <c r="G2588">
        <f t="shared" si="41"/>
        <v>0.16316455696202534</v>
      </c>
    </row>
    <row r="2589" spans="1:7" x14ac:dyDescent="0.35">
      <c r="A2589" s="2">
        <v>2023</v>
      </c>
      <c r="B2589" t="s">
        <v>16</v>
      </c>
      <c r="C2589" t="s">
        <v>36</v>
      </c>
      <c r="D2589" t="s">
        <v>7</v>
      </c>
      <c r="E2589">
        <f>32/3</f>
        <v>10.666666666666666</v>
      </c>
      <c r="F2589">
        <v>495299.99999999994</v>
      </c>
      <c r="G2589">
        <f t="shared" si="41"/>
        <v>2.584292348071876E-4</v>
      </c>
    </row>
    <row r="2590" spans="1:7" x14ac:dyDescent="0.35">
      <c r="A2590" s="2">
        <v>2023</v>
      </c>
      <c r="B2590" t="s">
        <v>16</v>
      </c>
      <c r="C2590" t="s">
        <v>36</v>
      </c>
      <c r="D2590" t="s">
        <v>8</v>
      </c>
      <c r="E2590">
        <f>542/3</f>
        <v>180.66666666666666</v>
      </c>
      <c r="F2590">
        <v>1713500</v>
      </c>
      <c r="G2590">
        <f t="shared" si="41"/>
        <v>1.2652465713451997E-3</v>
      </c>
    </row>
    <row r="2591" spans="1:7" x14ac:dyDescent="0.35">
      <c r="A2591" s="2">
        <v>2023</v>
      </c>
      <c r="B2591" t="s">
        <v>16</v>
      </c>
      <c r="C2591" t="s">
        <v>36</v>
      </c>
      <c r="D2591" t="s">
        <v>9</v>
      </c>
      <c r="E2591">
        <f>633/3</f>
        <v>211</v>
      </c>
      <c r="F2591">
        <v>226400</v>
      </c>
      <c r="G2591">
        <f t="shared" si="41"/>
        <v>1.1183745583038869E-2</v>
      </c>
    </row>
    <row r="2592" spans="1:7" x14ac:dyDescent="0.35">
      <c r="A2592" s="2">
        <v>2023</v>
      </c>
      <c r="B2592" t="s">
        <v>16</v>
      </c>
      <c r="C2592" t="s">
        <v>36</v>
      </c>
      <c r="D2592" t="s">
        <v>10</v>
      </c>
      <c r="E2592">
        <f>1208/3</f>
        <v>402.66666666666669</v>
      </c>
      <c r="F2592">
        <v>133900</v>
      </c>
      <c r="G2592">
        <f t="shared" si="41"/>
        <v>3.6086631814787155E-2</v>
      </c>
    </row>
    <row r="2593" spans="1:7" x14ac:dyDescent="0.35">
      <c r="A2593" s="2">
        <v>2023</v>
      </c>
      <c r="B2593" t="s">
        <v>16</v>
      </c>
      <c r="C2593" t="s">
        <v>36</v>
      </c>
      <c r="D2593" t="s">
        <v>11</v>
      </c>
      <c r="E2593">
        <f>1831/3</f>
        <v>610.33333333333337</v>
      </c>
      <c r="F2593">
        <v>52800</v>
      </c>
      <c r="G2593">
        <f t="shared" si="41"/>
        <v>0.13871212121212123</v>
      </c>
    </row>
    <row r="2594" spans="1:7" x14ac:dyDescent="0.35">
      <c r="A2594" s="2">
        <v>2023</v>
      </c>
      <c r="B2594" t="s">
        <v>17</v>
      </c>
      <c r="C2594" t="s">
        <v>34</v>
      </c>
      <c r="D2594" t="s">
        <v>7</v>
      </c>
      <c r="E2594">
        <f>51/3</f>
        <v>17</v>
      </c>
      <c r="F2594">
        <v>1014300.0000000001</v>
      </c>
      <c r="G2594">
        <f t="shared" si="41"/>
        <v>2.0112392783200236E-4</v>
      </c>
    </row>
    <row r="2595" spans="1:7" x14ac:dyDescent="0.35">
      <c r="A2595" s="2">
        <v>2023</v>
      </c>
      <c r="B2595" t="s">
        <v>17</v>
      </c>
      <c r="C2595" t="s">
        <v>34</v>
      </c>
      <c r="D2595" t="s">
        <v>8</v>
      </c>
      <c r="E2595">
        <f>1362/3</f>
        <v>454</v>
      </c>
      <c r="F2595">
        <v>3388200.0000000005</v>
      </c>
      <c r="G2595">
        <f t="shared" si="41"/>
        <v>1.607933415973083E-3</v>
      </c>
    </row>
    <row r="2596" spans="1:7" x14ac:dyDescent="0.35">
      <c r="A2596" s="2">
        <v>2023</v>
      </c>
      <c r="B2596" t="s">
        <v>17</v>
      </c>
      <c r="C2596" t="s">
        <v>34</v>
      </c>
      <c r="D2596" t="s">
        <v>9</v>
      </c>
      <c r="E2596">
        <f>1471/3</f>
        <v>490.33333333333331</v>
      </c>
      <c r="F2596">
        <v>445200</v>
      </c>
      <c r="G2596">
        <f t="shared" si="41"/>
        <v>1.3216531895777178E-2</v>
      </c>
    </row>
    <row r="2597" spans="1:7" x14ac:dyDescent="0.35">
      <c r="A2597" s="2">
        <v>2023</v>
      </c>
      <c r="B2597" t="s">
        <v>17</v>
      </c>
      <c r="C2597" t="s">
        <v>34</v>
      </c>
      <c r="D2597" t="s">
        <v>10</v>
      </c>
      <c r="E2597">
        <f>2465/3</f>
        <v>821.66666666666663</v>
      </c>
      <c r="F2597">
        <v>251800</v>
      </c>
      <c r="G2597">
        <f t="shared" ref="G2597:G2665" si="42">(E2597/F2597)*12</f>
        <v>3.9158061953931692E-2</v>
      </c>
    </row>
    <row r="2598" spans="1:7" x14ac:dyDescent="0.35">
      <c r="A2598" s="2">
        <v>2023</v>
      </c>
      <c r="B2598" t="s">
        <v>17</v>
      </c>
      <c r="C2598" t="s">
        <v>34</v>
      </c>
      <c r="D2598" t="s">
        <v>11</v>
      </c>
      <c r="E2598">
        <f>2970/3</f>
        <v>990</v>
      </c>
      <c r="F2598">
        <v>84400</v>
      </c>
      <c r="G2598">
        <f t="shared" si="42"/>
        <v>0.14075829383886257</v>
      </c>
    </row>
    <row r="2599" spans="1:7" x14ac:dyDescent="0.35">
      <c r="A2599" s="2">
        <v>2023</v>
      </c>
      <c r="B2599" t="s">
        <v>17</v>
      </c>
      <c r="C2599" t="s">
        <v>34</v>
      </c>
      <c r="D2599" t="s">
        <v>39</v>
      </c>
      <c r="E2599">
        <f>SUM(E2594:E2598)</f>
        <v>2773</v>
      </c>
      <c r="F2599">
        <f>SUM(F2594:F2598)</f>
        <v>5183900.0000000009</v>
      </c>
      <c r="G2599">
        <f t="shared" si="42"/>
        <v>6.4191053068153314E-3</v>
      </c>
    </row>
    <row r="2600" spans="1:7" x14ac:dyDescent="0.35">
      <c r="A2600" s="2">
        <v>2023</v>
      </c>
      <c r="B2600" t="s">
        <v>17</v>
      </c>
      <c r="C2600" t="s">
        <v>35</v>
      </c>
      <c r="D2600" t="s">
        <v>7</v>
      </c>
      <c r="E2600">
        <f>23/3</f>
        <v>7.666666666666667</v>
      </c>
      <c r="F2600">
        <v>519000</v>
      </c>
      <c r="G2600">
        <f t="shared" si="42"/>
        <v>1.7726396917148361E-4</v>
      </c>
    </row>
    <row r="2601" spans="1:7" x14ac:dyDescent="0.35">
      <c r="A2601" s="2">
        <v>2023</v>
      </c>
      <c r="B2601" t="s">
        <v>17</v>
      </c>
      <c r="C2601" t="s">
        <v>35</v>
      </c>
      <c r="D2601" t="s">
        <v>8</v>
      </c>
      <c r="E2601">
        <f>821/3</f>
        <v>273.66666666666669</v>
      </c>
      <c r="F2601">
        <v>1674600.0000000002</v>
      </c>
      <c r="G2601">
        <f t="shared" si="42"/>
        <v>1.961065329033799E-3</v>
      </c>
    </row>
    <row r="2602" spans="1:7" x14ac:dyDescent="0.35">
      <c r="A2602" s="2">
        <v>2023</v>
      </c>
      <c r="B2602" t="s">
        <v>17</v>
      </c>
      <c r="C2602" t="s">
        <v>35</v>
      </c>
      <c r="D2602" t="s">
        <v>9</v>
      </c>
      <c r="E2602">
        <f>876/3</f>
        <v>292</v>
      </c>
      <c r="F2602">
        <v>218800</v>
      </c>
      <c r="G2602">
        <f t="shared" si="42"/>
        <v>1.6014625228519198E-2</v>
      </c>
    </row>
    <row r="2603" spans="1:7" x14ac:dyDescent="0.35">
      <c r="A2603" s="2">
        <v>2023</v>
      </c>
      <c r="B2603" t="s">
        <v>17</v>
      </c>
      <c r="C2603" t="s">
        <v>35</v>
      </c>
      <c r="D2603" t="s">
        <v>10</v>
      </c>
      <c r="E2603">
        <f>1389/3</f>
        <v>463</v>
      </c>
      <c r="F2603">
        <v>117800</v>
      </c>
      <c r="G2603">
        <f t="shared" si="42"/>
        <v>4.7164685908319182E-2</v>
      </c>
    </row>
    <row r="2604" spans="1:7" x14ac:dyDescent="0.35">
      <c r="A2604" s="2">
        <v>2023</v>
      </c>
      <c r="B2604" t="s">
        <v>17</v>
      </c>
      <c r="C2604" t="s">
        <v>35</v>
      </c>
      <c r="D2604" t="s">
        <v>11</v>
      </c>
      <c r="E2604">
        <f>1212/3</f>
        <v>404</v>
      </c>
      <c r="F2604">
        <v>31600</v>
      </c>
      <c r="G2604">
        <f t="shared" si="42"/>
        <v>0.15341772151898733</v>
      </c>
    </row>
    <row r="2605" spans="1:7" x14ac:dyDescent="0.35">
      <c r="A2605" s="2">
        <v>2023</v>
      </c>
      <c r="B2605" t="s">
        <v>17</v>
      </c>
      <c r="C2605" t="s">
        <v>36</v>
      </c>
      <c r="D2605" t="s">
        <v>7</v>
      </c>
      <c r="E2605">
        <f>28/3</f>
        <v>9.3333333333333339</v>
      </c>
      <c r="F2605">
        <v>495299.99999999994</v>
      </c>
      <c r="G2605">
        <f t="shared" si="42"/>
        <v>2.2612558045628916E-4</v>
      </c>
    </row>
    <row r="2606" spans="1:7" x14ac:dyDescent="0.35">
      <c r="A2606" s="2">
        <v>2023</v>
      </c>
      <c r="B2606" t="s">
        <v>17</v>
      </c>
      <c r="C2606" t="s">
        <v>36</v>
      </c>
      <c r="D2606" t="s">
        <v>8</v>
      </c>
      <c r="E2606">
        <f>541/3</f>
        <v>180.33333333333334</v>
      </c>
      <c r="F2606">
        <v>1713500</v>
      </c>
      <c r="G2606">
        <f t="shared" si="42"/>
        <v>1.2629121680770353E-3</v>
      </c>
    </row>
    <row r="2607" spans="1:7" x14ac:dyDescent="0.35">
      <c r="A2607" s="2">
        <v>2023</v>
      </c>
      <c r="B2607" t="s">
        <v>17</v>
      </c>
      <c r="C2607" t="s">
        <v>36</v>
      </c>
      <c r="D2607" t="s">
        <v>9</v>
      </c>
      <c r="E2607">
        <f>595/3</f>
        <v>198.33333333333334</v>
      </c>
      <c r="F2607">
        <v>226400</v>
      </c>
      <c r="G2607">
        <f t="shared" si="42"/>
        <v>1.0512367491166078E-2</v>
      </c>
    </row>
    <row r="2608" spans="1:7" x14ac:dyDescent="0.35">
      <c r="A2608" s="2">
        <v>2023</v>
      </c>
      <c r="B2608" t="s">
        <v>17</v>
      </c>
      <c r="C2608" t="s">
        <v>36</v>
      </c>
      <c r="D2608" t="s">
        <v>10</v>
      </c>
      <c r="E2608">
        <f>1076/3</f>
        <v>358.66666666666669</v>
      </c>
      <c r="F2608">
        <v>133900</v>
      </c>
      <c r="G2608">
        <f t="shared" si="42"/>
        <v>3.2143390589992535E-2</v>
      </c>
    </row>
    <row r="2609" spans="1:7" x14ac:dyDescent="0.35">
      <c r="A2609" s="2">
        <v>2023</v>
      </c>
      <c r="B2609" t="s">
        <v>17</v>
      </c>
      <c r="C2609" t="s">
        <v>36</v>
      </c>
      <c r="D2609" t="s">
        <v>11</v>
      </c>
      <c r="E2609">
        <f>1758/3</f>
        <v>586</v>
      </c>
      <c r="F2609">
        <v>52800</v>
      </c>
      <c r="G2609">
        <f t="shared" si="42"/>
        <v>0.13318181818181818</v>
      </c>
    </row>
    <row r="2610" spans="1:7" x14ac:dyDescent="0.35">
      <c r="A2610" s="2">
        <v>2023</v>
      </c>
      <c r="B2610" t="s">
        <v>18</v>
      </c>
      <c r="C2610" t="s">
        <v>34</v>
      </c>
      <c r="D2610" t="s">
        <v>7</v>
      </c>
      <c r="E2610">
        <f>51/3</f>
        <v>17</v>
      </c>
      <c r="F2610">
        <v>1014300.0000000001</v>
      </c>
      <c r="G2610">
        <f t="shared" si="42"/>
        <v>2.0112392783200236E-4</v>
      </c>
    </row>
    <row r="2611" spans="1:7" x14ac:dyDescent="0.35">
      <c r="A2611" s="2">
        <v>2023</v>
      </c>
      <c r="B2611" t="s">
        <v>18</v>
      </c>
      <c r="C2611" t="s">
        <v>34</v>
      </c>
      <c r="D2611" t="s">
        <v>8</v>
      </c>
      <c r="E2611">
        <f>1362/3</f>
        <v>454</v>
      </c>
      <c r="F2611">
        <v>3388200.0000000005</v>
      </c>
      <c r="G2611">
        <f t="shared" si="42"/>
        <v>1.607933415973083E-3</v>
      </c>
    </row>
    <row r="2612" spans="1:7" x14ac:dyDescent="0.35">
      <c r="A2612" s="2">
        <v>2023</v>
      </c>
      <c r="B2612" t="s">
        <v>18</v>
      </c>
      <c r="C2612" t="s">
        <v>34</v>
      </c>
      <c r="D2612" t="s">
        <v>9</v>
      </c>
      <c r="E2612">
        <f>1471/3</f>
        <v>490.33333333333331</v>
      </c>
      <c r="F2612">
        <v>445200</v>
      </c>
      <c r="G2612">
        <f t="shared" si="42"/>
        <v>1.3216531895777178E-2</v>
      </c>
    </row>
    <row r="2613" spans="1:7" x14ac:dyDescent="0.35">
      <c r="A2613" s="2">
        <v>2023</v>
      </c>
      <c r="B2613" t="s">
        <v>18</v>
      </c>
      <c r="C2613" t="s">
        <v>34</v>
      </c>
      <c r="D2613" t="s">
        <v>10</v>
      </c>
      <c r="E2613">
        <f>2465/3</f>
        <v>821.66666666666663</v>
      </c>
      <c r="F2613">
        <v>251800</v>
      </c>
      <c r="G2613">
        <f t="shared" si="42"/>
        <v>3.9158061953931692E-2</v>
      </c>
    </row>
    <row r="2614" spans="1:7" x14ac:dyDescent="0.35">
      <c r="A2614" s="2">
        <v>2023</v>
      </c>
      <c r="B2614" t="s">
        <v>18</v>
      </c>
      <c r="C2614" t="s">
        <v>34</v>
      </c>
      <c r="D2614" t="s">
        <v>11</v>
      </c>
      <c r="E2614">
        <f>2970/3</f>
        <v>990</v>
      </c>
      <c r="F2614">
        <v>84400</v>
      </c>
      <c r="G2614">
        <f t="shared" si="42"/>
        <v>0.14075829383886257</v>
      </c>
    </row>
    <row r="2615" spans="1:7" x14ac:dyDescent="0.35">
      <c r="A2615" s="2">
        <v>2023</v>
      </c>
      <c r="B2615" t="s">
        <v>18</v>
      </c>
      <c r="C2615" t="s">
        <v>34</v>
      </c>
      <c r="D2615" t="s">
        <v>39</v>
      </c>
      <c r="E2615">
        <f>SUM(E2610:E2614)</f>
        <v>2773</v>
      </c>
      <c r="F2615">
        <f>SUM(F2610:F2614)</f>
        <v>5183900.0000000009</v>
      </c>
      <c r="G2615">
        <f t="shared" si="42"/>
        <v>6.4191053068153314E-3</v>
      </c>
    </row>
    <row r="2616" spans="1:7" x14ac:dyDescent="0.35">
      <c r="A2616" s="2">
        <v>2023</v>
      </c>
      <c r="B2616" t="s">
        <v>18</v>
      </c>
      <c r="C2616" t="s">
        <v>35</v>
      </c>
      <c r="D2616" t="s">
        <v>7</v>
      </c>
      <c r="E2616">
        <f>23/3</f>
        <v>7.666666666666667</v>
      </c>
      <c r="F2616">
        <v>519000</v>
      </c>
      <c r="G2616">
        <f t="shared" si="42"/>
        <v>1.7726396917148361E-4</v>
      </c>
    </row>
    <row r="2617" spans="1:7" x14ac:dyDescent="0.35">
      <c r="A2617" s="2">
        <v>2023</v>
      </c>
      <c r="B2617" t="s">
        <v>18</v>
      </c>
      <c r="C2617" t="s">
        <v>35</v>
      </c>
      <c r="D2617" t="s">
        <v>8</v>
      </c>
      <c r="E2617">
        <f>821/3</f>
        <v>273.66666666666669</v>
      </c>
      <c r="F2617">
        <v>1674600.0000000002</v>
      </c>
      <c r="G2617">
        <f t="shared" si="42"/>
        <v>1.961065329033799E-3</v>
      </c>
    </row>
    <row r="2618" spans="1:7" x14ac:dyDescent="0.35">
      <c r="A2618" s="2">
        <v>2023</v>
      </c>
      <c r="B2618" t="s">
        <v>18</v>
      </c>
      <c r="C2618" t="s">
        <v>35</v>
      </c>
      <c r="D2618" t="s">
        <v>9</v>
      </c>
      <c r="E2618">
        <f>876/3</f>
        <v>292</v>
      </c>
      <c r="F2618">
        <v>218800</v>
      </c>
      <c r="G2618">
        <f t="shared" si="42"/>
        <v>1.6014625228519198E-2</v>
      </c>
    </row>
    <row r="2619" spans="1:7" x14ac:dyDescent="0.35">
      <c r="A2619" s="2">
        <v>2023</v>
      </c>
      <c r="B2619" t="s">
        <v>18</v>
      </c>
      <c r="C2619" t="s">
        <v>35</v>
      </c>
      <c r="D2619" t="s">
        <v>10</v>
      </c>
      <c r="E2619">
        <f>1389/3</f>
        <v>463</v>
      </c>
      <c r="F2619">
        <v>117800</v>
      </c>
      <c r="G2619">
        <f t="shared" si="42"/>
        <v>4.7164685908319182E-2</v>
      </c>
    </row>
    <row r="2620" spans="1:7" x14ac:dyDescent="0.35">
      <c r="A2620" s="2">
        <v>2023</v>
      </c>
      <c r="B2620" t="s">
        <v>18</v>
      </c>
      <c r="C2620" t="s">
        <v>35</v>
      </c>
      <c r="D2620" t="s">
        <v>11</v>
      </c>
      <c r="E2620">
        <f>1212/3</f>
        <v>404</v>
      </c>
      <c r="F2620">
        <v>31600</v>
      </c>
      <c r="G2620">
        <f t="shared" si="42"/>
        <v>0.15341772151898733</v>
      </c>
    </row>
    <row r="2621" spans="1:7" x14ac:dyDescent="0.35">
      <c r="A2621" s="2">
        <v>2023</v>
      </c>
      <c r="B2621" t="s">
        <v>18</v>
      </c>
      <c r="C2621" t="s">
        <v>36</v>
      </c>
      <c r="D2621" t="s">
        <v>7</v>
      </c>
      <c r="E2621">
        <f>28/3</f>
        <v>9.3333333333333339</v>
      </c>
      <c r="F2621">
        <v>495299.99999999994</v>
      </c>
      <c r="G2621">
        <f t="shared" si="42"/>
        <v>2.2612558045628916E-4</v>
      </c>
    </row>
    <row r="2622" spans="1:7" x14ac:dyDescent="0.35">
      <c r="A2622" s="2">
        <v>2023</v>
      </c>
      <c r="B2622" t="s">
        <v>18</v>
      </c>
      <c r="C2622" t="s">
        <v>36</v>
      </c>
      <c r="D2622" t="s">
        <v>8</v>
      </c>
      <c r="E2622">
        <f>541/3</f>
        <v>180.33333333333334</v>
      </c>
      <c r="F2622">
        <v>1713500</v>
      </c>
      <c r="G2622">
        <f t="shared" si="42"/>
        <v>1.2629121680770353E-3</v>
      </c>
    </row>
    <row r="2623" spans="1:7" x14ac:dyDescent="0.35">
      <c r="A2623" s="2">
        <v>2023</v>
      </c>
      <c r="B2623" t="s">
        <v>18</v>
      </c>
      <c r="C2623" t="s">
        <v>36</v>
      </c>
      <c r="D2623" t="s">
        <v>9</v>
      </c>
      <c r="E2623">
        <f>595/3</f>
        <v>198.33333333333334</v>
      </c>
      <c r="F2623">
        <v>226400</v>
      </c>
      <c r="G2623">
        <f t="shared" si="42"/>
        <v>1.0512367491166078E-2</v>
      </c>
    </row>
    <row r="2624" spans="1:7" x14ac:dyDescent="0.35">
      <c r="A2624" s="2">
        <v>2023</v>
      </c>
      <c r="B2624" t="s">
        <v>18</v>
      </c>
      <c r="C2624" t="s">
        <v>36</v>
      </c>
      <c r="D2624" t="s">
        <v>10</v>
      </c>
      <c r="E2624">
        <f>1076/3</f>
        <v>358.66666666666669</v>
      </c>
      <c r="F2624">
        <v>133900</v>
      </c>
      <c r="G2624">
        <f t="shared" si="42"/>
        <v>3.2143390589992535E-2</v>
      </c>
    </row>
    <row r="2625" spans="1:7" x14ac:dyDescent="0.35">
      <c r="A2625" s="2">
        <v>2023</v>
      </c>
      <c r="B2625" t="s">
        <v>18</v>
      </c>
      <c r="C2625" t="s">
        <v>36</v>
      </c>
      <c r="D2625" t="s">
        <v>11</v>
      </c>
      <c r="E2625">
        <f>1758/3</f>
        <v>586</v>
      </c>
      <c r="F2625">
        <v>52800</v>
      </c>
      <c r="G2625">
        <f t="shared" si="42"/>
        <v>0.13318181818181818</v>
      </c>
    </row>
    <row r="2626" spans="1:7" x14ac:dyDescent="0.35">
      <c r="A2626" s="2">
        <v>2023</v>
      </c>
      <c r="B2626" t="s">
        <v>19</v>
      </c>
      <c r="C2626" t="s">
        <v>34</v>
      </c>
      <c r="D2626" t="s">
        <v>7</v>
      </c>
      <c r="E2626">
        <f>51/3</f>
        <v>17</v>
      </c>
      <c r="F2626">
        <v>1014300.0000000001</v>
      </c>
      <c r="G2626">
        <f t="shared" si="42"/>
        <v>2.0112392783200236E-4</v>
      </c>
    </row>
    <row r="2627" spans="1:7" x14ac:dyDescent="0.35">
      <c r="A2627" s="2">
        <v>2023</v>
      </c>
      <c r="B2627" t="s">
        <v>19</v>
      </c>
      <c r="C2627" t="s">
        <v>34</v>
      </c>
      <c r="D2627" t="s">
        <v>8</v>
      </c>
      <c r="E2627">
        <f>1362/3</f>
        <v>454</v>
      </c>
      <c r="F2627">
        <v>3388200.0000000005</v>
      </c>
      <c r="G2627">
        <f t="shared" si="42"/>
        <v>1.607933415973083E-3</v>
      </c>
    </row>
    <row r="2628" spans="1:7" x14ac:dyDescent="0.35">
      <c r="A2628" s="2">
        <v>2023</v>
      </c>
      <c r="B2628" t="s">
        <v>19</v>
      </c>
      <c r="C2628" t="s">
        <v>34</v>
      </c>
      <c r="D2628" t="s">
        <v>9</v>
      </c>
      <c r="E2628">
        <f>1471/3</f>
        <v>490.33333333333331</v>
      </c>
      <c r="F2628">
        <v>445200</v>
      </c>
      <c r="G2628">
        <f t="shared" si="42"/>
        <v>1.3216531895777178E-2</v>
      </c>
    </row>
    <row r="2629" spans="1:7" x14ac:dyDescent="0.35">
      <c r="A2629" s="2">
        <v>2023</v>
      </c>
      <c r="B2629" t="s">
        <v>19</v>
      </c>
      <c r="C2629" t="s">
        <v>34</v>
      </c>
      <c r="D2629" t="s">
        <v>10</v>
      </c>
      <c r="E2629">
        <f>2465/3</f>
        <v>821.66666666666663</v>
      </c>
      <c r="F2629">
        <v>251800</v>
      </c>
      <c r="G2629">
        <f t="shared" si="42"/>
        <v>3.9158061953931692E-2</v>
      </c>
    </row>
    <row r="2630" spans="1:7" x14ac:dyDescent="0.35">
      <c r="A2630" s="2">
        <v>2023</v>
      </c>
      <c r="B2630" t="s">
        <v>19</v>
      </c>
      <c r="C2630" t="s">
        <v>34</v>
      </c>
      <c r="D2630" t="s">
        <v>11</v>
      </c>
      <c r="E2630">
        <f>2970/3</f>
        <v>990</v>
      </c>
      <c r="F2630">
        <v>84400</v>
      </c>
      <c r="G2630">
        <f t="shared" si="42"/>
        <v>0.14075829383886257</v>
      </c>
    </row>
    <row r="2631" spans="1:7" x14ac:dyDescent="0.35">
      <c r="A2631" s="2">
        <v>2023</v>
      </c>
      <c r="B2631" t="s">
        <v>19</v>
      </c>
      <c r="C2631" t="s">
        <v>34</v>
      </c>
      <c r="D2631" t="s">
        <v>39</v>
      </c>
      <c r="E2631">
        <f>SUM(E2626:E2630)</f>
        <v>2773</v>
      </c>
      <c r="F2631">
        <f>SUM(F2626:F2630)</f>
        <v>5183900.0000000009</v>
      </c>
      <c r="G2631">
        <f t="shared" si="42"/>
        <v>6.4191053068153314E-3</v>
      </c>
    </row>
    <row r="2632" spans="1:7" x14ac:dyDescent="0.35">
      <c r="A2632" s="2">
        <v>2023</v>
      </c>
      <c r="B2632" t="s">
        <v>19</v>
      </c>
      <c r="C2632" t="s">
        <v>35</v>
      </c>
      <c r="D2632" t="s">
        <v>7</v>
      </c>
      <c r="E2632">
        <f>23/3</f>
        <v>7.666666666666667</v>
      </c>
      <c r="F2632">
        <v>519000</v>
      </c>
      <c r="G2632">
        <f t="shared" si="42"/>
        <v>1.7726396917148361E-4</v>
      </c>
    </row>
    <row r="2633" spans="1:7" x14ac:dyDescent="0.35">
      <c r="A2633" s="2">
        <v>2023</v>
      </c>
      <c r="B2633" t="s">
        <v>19</v>
      </c>
      <c r="C2633" t="s">
        <v>35</v>
      </c>
      <c r="D2633" t="s">
        <v>8</v>
      </c>
      <c r="E2633">
        <f>821/3</f>
        <v>273.66666666666669</v>
      </c>
      <c r="F2633">
        <v>1674600.0000000002</v>
      </c>
      <c r="G2633">
        <f t="shared" si="42"/>
        <v>1.961065329033799E-3</v>
      </c>
    </row>
    <row r="2634" spans="1:7" x14ac:dyDescent="0.35">
      <c r="A2634" s="2">
        <v>2023</v>
      </c>
      <c r="B2634" t="s">
        <v>19</v>
      </c>
      <c r="C2634" t="s">
        <v>35</v>
      </c>
      <c r="D2634" t="s">
        <v>9</v>
      </c>
      <c r="E2634">
        <f>876/3</f>
        <v>292</v>
      </c>
      <c r="F2634">
        <v>218800</v>
      </c>
      <c r="G2634">
        <f t="shared" si="42"/>
        <v>1.6014625228519198E-2</v>
      </c>
    </row>
    <row r="2635" spans="1:7" x14ac:dyDescent="0.35">
      <c r="A2635" s="2">
        <v>2023</v>
      </c>
      <c r="B2635" t="s">
        <v>19</v>
      </c>
      <c r="C2635" t="s">
        <v>35</v>
      </c>
      <c r="D2635" t="s">
        <v>10</v>
      </c>
      <c r="E2635">
        <f>1389/3</f>
        <v>463</v>
      </c>
      <c r="F2635">
        <v>117800</v>
      </c>
      <c r="G2635">
        <f t="shared" si="42"/>
        <v>4.7164685908319182E-2</v>
      </c>
    </row>
    <row r="2636" spans="1:7" x14ac:dyDescent="0.35">
      <c r="A2636" s="2">
        <v>2023</v>
      </c>
      <c r="B2636" t="s">
        <v>19</v>
      </c>
      <c r="C2636" t="s">
        <v>35</v>
      </c>
      <c r="D2636" t="s">
        <v>11</v>
      </c>
      <c r="E2636">
        <f>1212/3</f>
        <v>404</v>
      </c>
      <c r="F2636">
        <v>31600</v>
      </c>
      <c r="G2636">
        <f t="shared" si="42"/>
        <v>0.15341772151898733</v>
      </c>
    </row>
    <row r="2637" spans="1:7" x14ac:dyDescent="0.35">
      <c r="A2637" s="2">
        <v>2023</v>
      </c>
      <c r="B2637" t="s">
        <v>19</v>
      </c>
      <c r="C2637" t="s">
        <v>36</v>
      </c>
      <c r="D2637" t="s">
        <v>7</v>
      </c>
      <c r="E2637">
        <f>28/3</f>
        <v>9.3333333333333339</v>
      </c>
      <c r="F2637">
        <v>495299.99999999994</v>
      </c>
      <c r="G2637">
        <f t="shared" si="42"/>
        <v>2.2612558045628916E-4</v>
      </c>
    </row>
    <row r="2638" spans="1:7" x14ac:dyDescent="0.35">
      <c r="A2638" s="2">
        <v>2023</v>
      </c>
      <c r="B2638" t="s">
        <v>19</v>
      </c>
      <c r="C2638" t="s">
        <v>36</v>
      </c>
      <c r="D2638" t="s">
        <v>8</v>
      </c>
      <c r="E2638">
        <f>541/3</f>
        <v>180.33333333333334</v>
      </c>
      <c r="F2638">
        <v>1713500</v>
      </c>
      <c r="G2638">
        <f t="shared" si="42"/>
        <v>1.2629121680770353E-3</v>
      </c>
    </row>
    <row r="2639" spans="1:7" x14ac:dyDescent="0.35">
      <c r="A2639" s="2">
        <v>2023</v>
      </c>
      <c r="B2639" t="s">
        <v>19</v>
      </c>
      <c r="C2639" t="s">
        <v>36</v>
      </c>
      <c r="D2639" t="s">
        <v>9</v>
      </c>
      <c r="E2639">
        <f>595/3</f>
        <v>198.33333333333334</v>
      </c>
      <c r="F2639">
        <v>226400</v>
      </c>
      <c r="G2639">
        <f t="shared" si="42"/>
        <v>1.0512367491166078E-2</v>
      </c>
    </row>
    <row r="2640" spans="1:7" x14ac:dyDescent="0.35">
      <c r="A2640" s="2">
        <v>2023</v>
      </c>
      <c r="B2640" t="s">
        <v>19</v>
      </c>
      <c r="C2640" t="s">
        <v>36</v>
      </c>
      <c r="D2640" t="s">
        <v>10</v>
      </c>
      <c r="E2640">
        <f>1076/3</f>
        <v>358.66666666666669</v>
      </c>
      <c r="F2640">
        <v>133900</v>
      </c>
      <c r="G2640">
        <f t="shared" si="42"/>
        <v>3.2143390589992535E-2</v>
      </c>
    </row>
    <row r="2641" spans="1:7" x14ac:dyDescent="0.35">
      <c r="A2641" s="2">
        <v>2023</v>
      </c>
      <c r="B2641" t="s">
        <v>19</v>
      </c>
      <c r="C2641" t="s">
        <v>36</v>
      </c>
      <c r="D2641" t="s">
        <v>11</v>
      </c>
      <c r="E2641">
        <f>1758/3</f>
        <v>586</v>
      </c>
      <c r="F2641">
        <v>52800</v>
      </c>
      <c r="G2641">
        <f t="shared" si="42"/>
        <v>0.13318181818181818</v>
      </c>
    </row>
    <row r="2642" spans="1:7" x14ac:dyDescent="0.35">
      <c r="A2642" s="2">
        <v>2023</v>
      </c>
      <c r="B2642" t="s">
        <v>20</v>
      </c>
      <c r="C2642" t="s">
        <v>34</v>
      </c>
      <c r="D2642" t="s">
        <v>7</v>
      </c>
      <c r="F2642">
        <v>1014300.0000000001</v>
      </c>
      <c r="G2642">
        <f t="shared" si="42"/>
        <v>0</v>
      </c>
    </row>
    <row r="2643" spans="1:7" x14ac:dyDescent="0.35">
      <c r="A2643" s="2">
        <v>2023</v>
      </c>
      <c r="B2643" t="s">
        <v>20</v>
      </c>
      <c r="C2643" t="s">
        <v>34</v>
      </c>
      <c r="D2643" t="s">
        <v>8</v>
      </c>
      <c r="F2643">
        <v>3388200.0000000005</v>
      </c>
      <c r="G2643">
        <f t="shared" si="42"/>
        <v>0</v>
      </c>
    </row>
    <row r="2644" spans="1:7" x14ac:dyDescent="0.35">
      <c r="A2644" s="2">
        <v>2023</v>
      </c>
      <c r="B2644" t="s">
        <v>20</v>
      </c>
      <c r="C2644" t="s">
        <v>34</v>
      </c>
      <c r="D2644" t="s">
        <v>9</v>
      </c>
      <c r="F2644">
        <v>445200</v>
      </c>
      <c r="G2644">
        <f t="shared" si="42"/>
        <v>0</v>
      </c>
    </row>
    <row r="2645" spans="1:7" x14ac:dyDescent="0.35">
      <c r="A2645" s="2">
        <v>2023</v>
      </c>
      <c r="B2645" t="s">
        <v>20</v>
      </c>
      <c r="C2645" t="s">
        <v>34</v>
      </c>
      <c r="D2645" t="s">
        <v>10</v>
      </c>
      <c r="F2645">
        <v>251800</v>
      </c>
      <c r="G2645">
        <f t="shared" si="42"/>
        <v>0</v>
      </c>
    </row>
    <row r="2646" spans="1:7" x14ac:dyDescent="0.35">
      <c r="A2646" s="2">
        <v>2023</v>
      </c>
      <c r="B2646" t="s">
        <v>20</v>
      </c>
      <c r="C2646" t="s">
        <v>34</v>
      </c>
      <c r="D2646" t="s">
        <v>11</v>
      </c>
      <c r="F2646">
        <v>84400</v>
      </c>
      <c r="G2646">
        <f t="shared" si="42"/>
        <v>0</v>
      </c>
    </row>
    <row r="2647" spans="1:7" x14ac:dyDescent="0.35">
      <c r="A2647" s="2">
        <v>2023</v>
      </c>
      <c r="B2647" t="s">
        <v>20</v>
      </c>
      <c r="C2647" t="s">
        <v>34</v>
      </c>
      <c r="D2647" t="s">
        <v>39</v>
      </c>
    </row>
    <row r="2648" spans="1:7" x14ac:dyDescent="0.35">
      <c r="A2648" s="2">
        <v>2023</v>
      </c>
      <c r="B2648" t="s">
        <v>20</v>
      </c>
      <c r="C2648" t="s">
        <v>35</v>
      </c>
      <c r="D2648" t="s">
        <v>7</v>
      </c>
      <c r="F2648">
        <v>519000</v>
      </c>
      <c r="G2648">
        <f t="shared" si="42"/>
        <v>0</v>
      </c>
    </row>
    <row r="2649" spans="1:7" x14ac:dyDescent="0.35">
      <c r="A2649" s="2">
        <v>2023</v>
      </c>
      <c r="B2649" t="s">
        <v>20</v>
      </c>
      <c r="C2649" t="s">
        <v>35</v>
      </c>
      <c r="D2649" t="s">
        <v>8</v>
      </c>
      <c r="F2649">
        <v>1674600.0000000002</v>
      </c>
      <c r="G2649">
        <f t="shared" si="42"/>
        <v>0</v>
      </c>
    </row>
    <row r="2650" spans="1:7" x14ac:dyDescent="0.35">
      <c r="A2650" s="2">
        <v>2023</v>
      </c>
      <c r="B2650" t="s">
        <v>20</v>
      </c>
      <c r="C2650" t="s">
        <v>35</v>
      </c>
      <c r="D2650" t="s">
        <v>9</v>
      </c>
      <c r="F2650">
        <v>218800</v>
      </c>
      <c r="G2650">
        <f t="shared" si="42"/>
        <v>0</v>
      </c>
    </row>
    <row r="2651" spans="1:7" x14ac:dyDescent="0.35">
      <c r="A2651" s="2">
        <v>2023</v>
      </c>
      <c r="B2651" t="s">
        <v>20</v>
      </c>
      <c r="C2651" t="s">
        <v>35</v>
      </c>
      <c r="D2651" t="s">
        <v>10</v>
      </c>
      <c r="F2651">
        <v>117800</v>
      </c>
      <c r="G2651">
        <f t="shared" si="42"/>
        <v>0</v>
      </c>
    </row>
    <row r="2652" spans="1:7" x14ac:dyDescent="0.35">
      <c r="A2652" s="2">
        <v>2023</v>
      </c>
      <c r="B2652" t="s">
        <v>20</v>
      </c>
      <c r="C2652" t="s">
        <v>35</v>
      </c>
      <c r="D2652" t="s">
        <v>11</v>
      </c>
      <c r="F2652">
        <v>31600</v>
      </c>
      <c r="G2652">
        <f t="shared" si="42"/>
        <v>0</v>
      </c>
    </row>
    <row r="2653" spans="1:7" x14ac:dyDescent="0.35">
      <c r="A2653" s="2">
        <v>2023</v>
      </c>
      <c r="B2653" t="s">
        <v>20</v>
      </c>
      <c r="C2653" t="s">
        <v>36</v>
      </c>
      <c r="D2653" t="s">
        <v>7</v>
      </c>
      <c r="F2653">
        <v>495299.99999999994</v>
      </c>
      <c r="G2653">
        <f t="shared" si="42"/>
        <v>0</v>
      </c>
    </row>
    <row r="2654" spans="1:7" x14ac:dyDescent="0.35">
      <c r="A2654" s="2">
        <v>2023</v>
      </c>
      <c r="B2654" t="s">
        <v>20</v>
      </c>
      <c r="C2654" t="s">
        <v>36</v>
      </c>
      <c r="D2654" t="s">
        <v>8</v>
      </c>
      <c r="F2654">
        <v>1713500</v>
      </c>
      <c r="G2654">
        <f t="shared" si="42"/>
        <v>0</v>
      </c>
    </row>
    <row r="2655" spans="1:7" x14ac:dyDescent="0.35">
      <c r="A2655" s="2">
        <v>2023</v>
      </c>
      <c r="B2655" t="s">
        <v>20</v>
      </c>
      <c r="C2655" t="s">
        <v>36</v>
      </c>
      <c r="D2655" t="s">
        <v>9</v>
      </c>
      <c r="F2655">
        <v>226400</v>
      </c>
      <c r="G2655">
        <f t="shared" si="42"/>
        <v>0</v>
      </c>
    </row>
    <row r="2656" spans="1:7" x14ac:dyDescent="0.35">
      <c r="A2656" s="2">
        <v>2023</v>
      </c>
      <c r="B2656" t="s">
        <v>20</v>
      </c>
      <c r="C2656" t="s">
        <v>36</v>
      </c>
      <c r="D2656" t="s">
        <v>10</v>
      </c>
      <c r="F2656">
        <v>133900</v>
      </c>
      <c r="G2656">
        <f t="shared" si="42"/>
        <v>0</v>
      </c>
    </row>
    <row r="2657" spans="1:7" x14ac:dyDescent="0.35">
      <c r="A2657" s="2">
        <v>2023</v>
      </c>
      <c r="B2657" t="s">
        <v>20</v>
      </c>
      <c r="C2657" t="s">
        <v>36</v>
      </c>
      <c r="D2657" t="s">
        <v>11</v>
      </c>
      <c r="F2657">
        <v>52800</v>
      </c>
      <c r="G2657">
        <f t="shared" si="42"/>
        <v>0</v>
      </c>
    </row>
    <row r="2658" spans="1:7" x14ac:dyDescent="0.35">
      <c r="A2658" s="2">
        <v>2023</v>
      </c>
      <c r="B2658" t="s">
        <v>21</v>
      </c>
      <c r="C2658" t="s">
        <v>34</v>
      </c>
      <c r="D2658" t="s">
        <v>7</v>
      </c>
      <c r="F2658">
        <v>1014300.0000000001</v>
      </c>
      <c r="G2658">
        <f t="shared" si="42"/>
        <v>0</v>
      </c>
    </row>
    <row r="2659" spans="1:7" x14ac:dyDescent="0.35">
      <c r="A2659" s="2">
        <v>2023</v>
      </c>
      <c r="B2659" t="s">
        <v>21</v>
      </c>
      <c r="C2659" t="s">
        <v>34</v>
      </c>
      <c r="D2659" t="s">
        <v>8</v>
      </c>
      <c r="F2659">
        <v>3388200.0000000005</v>
      </c>
      <c r="G2659">
        <f t="shared" si="42"/>
        <v>0</v>
      </c>
    </row>
    <row r="2660" spans="1:7" x14ac:dyDescent="0.35">
      <c r="A2660" s="2">
        <v>2023</v>
      </c>
      <c r="B2660" t="s">
        <v>21</v>
      </c>
      <c r="C2660" t="s">
        <v>34</v>
      </c>
      <c r="D2660" t="s">
        <v>9</v>
      </c>
      <c r="F2660">
        <v>445200</v>
      </c>
      <c r="G2660">
        <f t="shared" si="42"/>
        <v>0</v>
      </c>
    </row>
    <row r="2661" spans="1:7" x14ac:dyDescent="0.35">
      <c r="A2661" s="2">
        <v>2023</v>
      </c>
      <c r="B2661" t="s">
        <v>21</v>
      </c>
      <c r="C2661" t="s">
        <v>34</v>
      </c>
      <c r="D2661" t="s">
        <v>10</v>
      </c>
      <c r="F2661">
        <v>251800</v>
      </c>
      <c r="G2661">
        <f t="shared" si="42"/>
        <v>0</v>
      </c>
    </row>
    <row r="2662" spans="1:7" x14ac:dyDescent="0.35">
      <c r="A2662" s="2">
        <v>2023</v>
      </c>
      <c r="B2662" t="s">
        <v>21</v>
      </c>
      <c r="C2662" t="s">
        <v>34</v>
      </c>
      <c r="D2662" t="s">
        <v>11</v>
      </c>
      <c r="F2662">
        <v>84400</v>
      </c>
      <c r="G2662">
        <f t="shared" si="42"/>
        <v>0</v>
      </c>
    </row>
    <row r="2663" spans="1:7" x14ac:dyDescent="0.35">
      <c r="A2663" s="2">
        <v>2023</v>
      </c>
      <c r="B2663" t="s">
        <v>21</v>
      </c>
      <c r="C2663" t="s">
        <v>34</v>
      </c>
      <c r="D2663" t="s">
        <v>39</v>
      </c>
    </row>
    <row r="2664" spans="1:7" x14ac:dyDescent="0.35">
      <c r="A2664" s="2">
        <v>2023</v>
      </c>
      <c r="B2664" t="s">
        <v>21</v>
      </c>
      <c r="C2664" t="s">
        <v>35</v>
      </c>
      <c r="D2664" t="s">
        <v>7</v>
      </c>
      <c r="F2664">
        <v>519000</v>
      </c>
      <c r="G2664">
        <f t="shared" si="42"/>
        <v>0</v>
      </c>
    </row>
    <row r="2665" spans="1:7" x14ac:dyDescent="0.35">
      <c r="A2665" s="2">
        <v>2023</v>
      </c>
      <c r="B2665" t="s">
        <v>21</v>
      </c>
      <c r="C2665" t="s">
        <v>35</v>
      </c>
      <c r="D2665" t="s">
        <v>8</v>
      </c>
      <c r="F2665">
        <v>1674600.0000000002</v>
      </c>
      <c r="G2665">
        <f t="shared" si="42"/>
        <v>0</v>
      </c>
    </row>
    <row r="2666" spans="1:7" x14ac:dyDescent="0.35">
      <c r="A2666" s="2">
        <v>2023</v>
      </c>
      <c r="B2666" t="s">
        <v>21</v>
      </c>
      <c r="C2666" t="s">
        <v>35</v>
      </c>
      <c r="D2666" t="s">
        <v>9</v>
      </c>
      <c r="F2666">
        <v>218800</v>
      </c>
      <c r="G2666">
        <f t="shared" ref="G2666:G2689" si="43">(E2666/F2666)*12</f>
        <v>0</v>
      </c>
    </row>
    <row r="2667" spans="1:7" x14ac:dyDescent="0.35">
      <c r="A2667" s="2">
        <v>2023</v>
      </c>
      <c r="B2667" t="s">
        <v>21</v>
      </c>
      <c r="C2667" t="s">
        <v>35</v>
      </c>
      <c r="D2667" t="s">
        <v>10</v>
      </c>
      <c r="F2667">
        <v>117800</v>
      </c>
      <c r="G2667">
        <f t="shared" si="43"/>
        <v>0</v>
      </c>
    </row>
    <row r="2668" spans="1:7" x14ac:dyDescent="0.35">
      <c r="A2668" s="2">
        <v>2023</v>
      </c>
      <c r="B2668" t="s">
        <v>21</v>
      </c>
      <c r="C2668" t="s">
        <v>35</v>
      </c>
      <c r="D2668" t="s">
        <v>11</v>
      </c>
      <c r="F2668">
        <v>31600</v>
      </c>
      <c r="G2668">
        <f t="shared" si="43"/>
        <v>0</v>
      </c>
    </row>
    <row r="2669" spans="1:7" x14ac:dyDescent="0.35">
      <c r="A2669" s="2">
        <v>2023</v>
      </c>
      <c r="B2669" t="s">
        <v>21</v>
      </c>
      <c r="C2669" t="s">
        <v>36</v>
      </c>
      <c r="D2669" t="s">
        <v>7</v>
      </c>
      <c r="F2669">
        <v>495299.99999999994</v>
      </c>
      <c r="G2669">
        <f t="shared" si="43"/>
        <v>0</v>
      </c>
    </row>
    <row r="2670" spans="1:7" x14ac:dyDescent="0.35">
      <c r="A2670" s="2">
        <v>2023</v>
      </c>
      <c r="B2670" t="s">
        <v>21</v>
      </c>
      <c r="C2670" t="s">
        <v>36</v>
      </c>
      <c r="D2670" t="s">
        <v>8</v>
      </c>
      <c r="F2670">
        <v>1713500</v>
      </c>
      <c r="G2670">
        <f t="shared" si="43"/>
        <v>0</v>
      </c>
    </row>
    <row r="2671" spans="1:7" x14ac:dyDescent="0.35">
      <c r="A2671" s="2">
        <v>2023</v>
      </c>
      <c r="B2671" t="s">
        <v>21</v>
      </c>
      <c r="C2671" t="s">
        <v>36</v>
      </c>
      <c r="D2671" t="s">
        <v>9</v>
      </c>
      <c r="F2671">
        <v>226400</v>
      </c>
      <c r="G2671">
        <f t="shared" si="43"/>
        <v>0</v>
      </c>
    </row>
    <row r="2672" spans="1:7" x14ac:dyDescent="0.35">
      <c r="A2672" s="2">
        <v>2023</v>
      </c>
      <c r="B2672" t="s">
        <v>21</v>
      </c>
      <c r="C2672" t="s">
        <v>36</v>
      </c>
      <c r="D2672" t="s">
        <v>10</v>
      </c>
      <c r="F2672">
        <v>133900</v>
      </c>
      <c r="G2672">
        <f t="shared" si="43"/>
        <v>0</v>
      </c>
    </row>
    <row r="2673" spans="1:7" x14ac:dyDescent="0.35">
      <c r="A2673" s="2">
        <v>2023</v>
      </c>
      <c r="B2673" t="s">
        <v>21</v>
      </c>
      <c r="C2673" t="s">
        <v>36</v>
      </c>
      <c r="D2673" t="s">
        <v>11</v>
      </c>
      <c r="F2673">
        <v>52800</v>
      </c>
      <c r="G2673">
        <f t="shared" si="43"/>
        <v>0</v>
      </c>
    </row>
    <row r="2674" spans="1:7" x14ac:dyDescent="0.35">
      <c r="A2674" s="2">
        <v>2023</v>
      </c>
      <c r="B2674" t="s">
        <v>22</v>
      </c>
      <c r="C2674" t="s">
        <v>34</v>
      </c>
      <c r="D2674" t="s">
        <v>7</v>
      </c>
      <c r="F2674">
        <v>1014300.0000000001</v>
      </c>
      <c r="G2674">
        <f t="shared" si="43"/>
        <v>0</v>
      </c>
    </row>
    <row r="2675" spans="1:7" x14ac:dyDescent="0.35">
      <c r="A2675" s="2">
        <v>2023</v>
      </c>
      <c r="B2675" t="s">
        <v>22</v>
      </c>
      <c r="C2675" t="s">
        <v>34</v>
      </c>
      <c r="D2675" t="s">
        <v>8</v>
      </c>
      <c r="F2675">
        <v>3388200.0000000005</v>
      </c>
      <c r="G2675">
        <f t="shared" si="43"/>
        <v>0</v>
      </c>
    </row>
    <row r="2676" spans="1:7" x14ac:dyDescent="0.35">
      <c r="A2676" s="2">
        <v>2023</v>
      </c>
      <c r="B2676" t="s">
        <v>22</v>
      </c>
      <c r="C2676" t="s">
        <v>34</v>
      </c>
      <c r="D2676" t="s">
        <v>9</v>
      </c>
      <c r="F2676">
        <v>445200</v>
      </c>
      <c r="G2676">
        <f t="shared" si="43"/>
        <v>0</v>
      </c>
    </row>
    <row r="2677" spans="1:7" x14ac:dyDescent="0.35">
      <c r="A2677" s="2">
        <v>2023</v>
      </c>
      <c r="B2677" t="s">
        <v>22</v>
      </c>
      <c r="C2677" t="s">
        <v>34</v>
      </c>
      <c r="D2677" t="s">
        <v>10</v>
      </c>
      <c r="F2677">
        <v>251800</v>
      </c>
      <c r="G2677">
        <f t="shared" si="43"/>
        <v>0</v>
      </c>
    </row>
    <row r="2678" spans="1:7" x14ac:dyDescent="0.35">
      <c r="A2678" s="2">
        <v>2023</v>
      </c>
      <c r="B2678" t="s">
        <v>22</v>
      </c>
      <c r="C2678" t="s">
        <v>34</v>
      </c>
      <c r="D2678" t="s">
        <v>11</v>
      </c>
      <c r="F2678">
        <v>84400</v>
      </c>
      <c r="G2678">
        <f t="shared" si="43"/>
        <v>0</v>
      </c>
    </row>
    <row r="2679" spans="1:7" x14ac:dyDescent="0.35">
      <c r="A2679" s="2">
        <v>2023</v>
      </c>
      <c r="B2679" t="s">
        <v>22</v>
      </c>
      <c r="C2679" t="s">
        <v>34</v>
      </c>
      <c r="D2679" t="s">
        <v>39</v>
      </c>
    </row>
    <row r="2680" spans="1:7" x14ac:dyDescent="0.35">
      <c r="A2680" s="2">
        <v>2023</v>
      </c>
      <c r="B2680" t="s">
        <v>22</v>
      </c>
      <c r="C2680" t="s">
        <v>35</v>
      </c>
      <c r="D2680" t="s">
        <v>7</v>
      </c>
      <c r="F2680">
        <v>519000</v>
      </c>
      <c r="G2680">
        <f t="shared" si="43"/>
        <v>0</v>
      </c>
    </row>
    <row r="2681" spans="1:7" x14ac:dyDescent="0.35">
      <c r="A2681" s="2">
        <v>2023</v>
      </c>
      <c r="B2681" t="s">
        <v>22</v>
      </c>
      <c r="C2681" t="s">
        <v>35</v>
      </c>
      <c r="D2681" t="s">
        <v>8</v>
      </c>
      <c r="F2681">
        <v>1674600.0000000002</v>
      </c>
      <c r="G2681">
        <f t="shared" si="43"/>
        <v>0</v>
      </c>
    </row>
    <row r="2682" spans="1:7" x14ac:dyDescent="0.35">
      <c r="A2682" s="2">
        <v>2023</v>
      </c>
      <c r="B2682" t="s">
        <v>22</v>
      </c>
      <c r="C2682" t="s">
        <v>35</v>
      </c>
      <c r="D2682" t="s">
        <v>9</v>
      </c>
      <c r="F2682">
        <v>218800</v>
      </c>
      <c r="G2682">
        <f t="shared" si="43"/>
        <v>0</v>
      </c>
    </row>
    <row r="2683" spans="1:7" x14ac:dyDescent="0.35">
      <c r="A2683" s="2">
        <v>2023</v>
      </c>
      <c r="B2683" t="s">
        <v>22</v>
      </c>
      <c r="C2683" t="s">
        <v>35</v>
      </c>
      <c r="D2683" t="s">
        <v>10</v>
      </c>
      <c r="F2683">
        <v>117800</v>
      </c>
      <c r="G2683">
        <f t="shared" si="43"/>
        <v>0</v>
      </c>
    </row>
    <row r="2684" spans="1:7" x14ac:dyDescent="0.35">
      <c r="A2684" s="2">
        <v>2023</v>
      </c>
      <c r="B2684" t="s">
        <v>22</v>
      </c>
      <c r="C2684" t="s">
        <v>35</v>
      </c>
      <c r="D2684" t="s">
        <v>11</v>
      </c>
      <c r="F2684">
        <v>31600</v>
      </c>
      <c r="G2684">
        <f t="shared" si="43"/>
        <v>0</v>
      </c>
    </row>
    <row r="2685" spans="1:7" x14ac:dyDescent="0.35">
      <c r="A2685" s="2">
        <v>2023</v>
      </c>
      <c r="B2685" t="s">
        <v>22</v>
      </c>
      <c r="C2685" t="s">
        <v>36</v>
      </c>
      <c r="D2685" t="s">
        <v>7</v>
      </c>
      <c r="F2685">
        <v>495299.99999999994</v>
      </c>
      <c r="G2685">
        <f t="shared" si="43"/>
        <v>0</v>
      </c>
    </row>
    <row r="2686" spans="1:7" x14ac:dyDescent="0.35">
      <c r="A2686" s="2">
        <v>2023</v>
      </c>
      <c r="B2686" t="s">
        <v>22</v>
      </c>
      <c r="C2686" t="s">
        <v>36</v>
      </c>
      <c r="D2686" t="s">
        <v>8</v>
      </c>
      <c r="F2686">
        <v>1713500</v>
      </c>
      <c r="G2686">
        <f t="shared" si="43"/>
        <v>0</v>
      </c>
    </row>
    <row r="2687" spans="1:7" x14ac:dyDescent="0.35">
      <c r="A2687" s="2">
        <v>2023</v>
      </c>
      <c r="B2687" t="s">
        <v>22</v>
      </c>
      <c r="C2687" t="s">
        <v>36</v>
      </c>
      <c r="D2687" t="s">
        <v>9</v>
      </c>
      <c r="F2687">
        <v>226400</v>
      </c>
      <c r="G2687">
        <f t="shared" si="43"/>
        <v>0</v>
      </c>
    </row>
    <row r="2688" spans="1:7" x14ac:dyDescent="0.35">
      <c r="A2688" s="2">
        <v>2023</v>
      </c>
      <c r="B2688" t="s">
        <v>22</v>
      </c>
      <c r="C2688" t="s">
        <v>36</v>
      </c>
      <c r="D2688" t="s">
        <v>10</v>
      </c>
      <c r="F2688">
        <v>133900</v>
      </c>
      <c r="G2688">
        <f t="shared" si="43"/>
        <v>0</v>
      </c>
    </row>
    <row r="2689" spans="1:7" x14ac:dyDescent="0.35">
      <c r="A2689" s="2">
        <v>2023</v>
      </c>
      <c r="B2689" t="s">
        <v>22</v>
      </c>
      <c r="C2689" t="s">
        <v>36</v>
      </c>
      <c r="D2689" t="s">
        <v>11</v>
      </c>
      <c r="F2689">
        <v>52800</v>
      </c>
      <c r="G2689">
        <f t="shared" si="4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E7436-1D1F-4768-AC8A-94BD153BE2F0}">
  <dimension ref="A1:K2177"/>
  <sheetViews>
    <sheetView topLeftCell="A2159" workbookViewId="0">
      <selection activeCell="K2163" sqref="K2163:K2177"/>
    </sheetView>
  </sheetViews>
  <sheetFormatPr baseColWidth="10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37</v>
      </c>
    </row>
    <row r="2" spans="1:11" x14ac:dyDescent="0.35">
      <c r="A2" t="s">
        <v>5</v>
      </c>
      <c r="B2" t="s">
        <v>6</v>
      </c>
      <c r="C2" t="s">
        <v>34</v>
      </c>
      <c r="D2" t="s">
        <v>7</v>
      </c>
      <c r="E2">
        <v>35</v>
      </c>
      <c r="F2">
        <v>976600</v>
      </c>
      <c r="G2">
        <f>$K$2</f>
        <v>976600</v>
      </c>
      <c r="H2" s="1">
        <v>2011</v>
      </c>
      <c r="I2" t="s">
        <v>7</v>
      </c>
      <c r="J2" t="s">
        <v>34</v>
      </c>
      <c r="K2">
        <v>976600</v>
      </c>
    </row>
    <row r="3" spans="1:11" x14ac:dyDescent="0.35">
      <c r="A3" t="s">
        <v>5</v>
      </c>
      <c r="B3" t="s">
        <v>6</v>
      </c>
      <c r="C3" t="s">
        <v>34</v>
      </c>
      <c r="D3" t="s">
        <v>8</v>
      </c>
      <c r="E3">
        <v>569</v>
      </c>
      <c r="F3">
        <v>3066600</v>
      </c>
      <c r="G3">
        <f>$K$3</f>
        <v>3066600</v>
      </c>
      <c r="H3">
        <v>2011</v>
      </c>
      <c r="I3" t="s">
        <v>8</v>
      </c>
      <c r="J3" t="s">
        <v>34</v>
      </c>
      <c r="K3">
        <v>3066600</v>
      </c>
    </row>
    <row r="4" spans="1:11" x14ac:dyDescent="0.35">
      <c r="A4" t="s">
        <v>5</v>
      </c>
      <c r="B4" t="s">
        <v>6</v>
      </c>
      <c r="C4" t="s">
        <v>34</v>
      </c>
      <c r="D4" t="s">
        <v>9</v>
      </c>
      <c r="E4">
        <v>485</v>
      </c>
      <c r="F4">
        <v>302200</v>
      </c>
      <c r="G4">
        <f>$K$4</f>
        <v>302200</v>
      </c>
      <c r="H4">
        <v>2011</v>
      </c>
      <c r="I4" t="s">
        <v>9</v>
      </c>
      <c r="J4" t="s">
        <v>34</v>
      </c>
      <c r="K4">
        <v>302200</v>
      </c>
    </row>
    <row r="5" spans="1:11" x14ac:dyDescent="0.35">
      <c r="A5" t="s">
        <v>5</v>
      </c>
      <c r="B5" t="s">
        <v>6</v>
      </c>
      <c r="C5" t="s">
        <v>34</v>
      </c>
      <c r="D5" t="s">
        <v>10</v>
      </c>
      <c r="E5">
        <v>903</v>
      </c>
      <c r="F5">
        <v>171200</v>
      </c>
      <c r="G5">
        <f>$K$5</f>
        <v>171200</v>
      </c>
      <c r="H5">
        <v>2011</v>
      </c>
      <c r="I5" t="s">
        <v>10</v>
      </c>
      <c r="J5" t="s">
        <v>34</v>
      </c>
      <c r="K5">
        <v>171200</v>
      </c>
    </row>
    <row r="6" spans="1:11" x14ac:dyDescent="0.35">
      <c r="A6" t="s">
        <v>5</v>
      </c>
      <c r="B6" t="s">
        <v>6</v>
      </c>
      <c r="C6" t="s">
        <v>34</v>
      </c>
      <c r="D6" t="s">
        <v>11</v>
      </c>
      <c r="E6">
        <v>960</v>
      </c>
      <c r="F6">
        <v>58200</v>
      </c>
      <c r="G6">
        <f>$K$6</f>
        <v>58200</v>
      </c>
      <c r="H6">
        <v>2011</v>
      </c>
      <c r="I6" t="s">
        <v>11</v>
      </c>
      <c r="J6" t="s">
        <v>34</v>
      </c>
      <c r="K6">
        <v>58200</v>
      </c>
    </row>
    <row r="7" spans="1:11" x14ac:dyDescent="0.35">
      <c r="A7" t="s">
        <v>5</v>
      </c>
      <c r="B7" t="s">
        <v>6</v>
      </c>
      <c r="C7" t="s">
        <v>35</v>
      </c>
      <c r="D7" t="s">
        <v>7</v>
      </c>
      <c r="E7">
        <v>22</v>
      </c>
      <c r="F7">
        <v>500000</v>
      </c>
      <c r="G7">
        <f>$K$7</f>
        <v>500000</v>
      </c>
      <c r="H7">
        <v>2011</v>
      </c>
      <c r="I7" t="s">
        <v>7</v>
      </c>
      <c r="J7" t="s">
        <v>35</v>
      </c>
      <c r="K7">
        <v>500000</v>
      </c>
    </row>
    <row r="8" spans="1:11" x14ac:dyDescent="0.35">
      <c r="A8" t="s">
        <v>5</v>
      </c>
      <c r="B8" t="s">
        <v>6</v>
      </c>
      <c r="C8" t="s">
        <v>35</v>
      </c>
      <c r="D8" t="s">
        <v>8</v>
      </c>
      <c r="E8">
        <v>359</v>
      </c>
      <c r="F8">
        <v>1529100</v>
      </c>
      <c r="G8">
        <f>$K$8</f>
        <v>1529100</v>
      </c>
      <c r="H8">
        <v>2011</v>
      </c>
      <c r="I8" t="s">
        <v>8</v>
      </c>
      <c r="J8" t="s">
        <v>35</v>
      </c>
      <c r="K8">
        <v>1529100</v>
      </c>
    </row>
    <row r="9" spans="1:11" x14ac:dyDescent="0.35">
      <c r="A9" t="s">
        <v>5</v>
      </c>
      <c r="B9" t="s">
        <v>6</v>
      </c>
      <c r="C9" t="s">
        <v>35</v>
      </c>
      <c r="D9" t="s">
        <v>9</v>
      </c>
      <c r="E9">
        <v>287</v>
      </c>
      <c r="F9">
        <v>148500</v>
      </c>
      <c r="G9">
        <f>$K$9</f>
        <v>148500</v>
      </c>
      <c r="H9">
        <v>2011</v>
      </c>
      <c r="I9" t="s">
        <v>9</v>
      </c>
      <c r="J9" t="s">
        <v>35</v>
      </c>
      <c r="K9">
        <v>148500</v>
      </c>
    </row>
    <row r="10" spans="1:11" x14ac:dyDescent="0.35">
      <c r="A10" t="s">
        <v>5</v>
      </c>
      <c r="B10" t="s">
        <v>6</v>
      </c>
      <c r="C10" t="s">
        <v>35</v>
      </c>
      <c r="D10" t="s">
        <v>10</v>
      </c>
      <c r="E10">
        <v>482</v>
      </c>
      <c r="F10">
        <v>74600</v>
      </c>
      <c r="G10">
        <f>$K$10</f>
        <v>74600</v>
      </c>
      <c r="H10">
        <v>2011</v>
      </c>
      <c r="I10" t="s">
        <v>10</v>
      </c>
      <c r="J10" t="s">
        <v>35</v>
      </c>
      <c r="K10">
        <v>74600</v>
      </c>
    </row>
    <row r="11" spans="1:11" x14ac:dyDescent="0.35">
      <c r="A11" t="s">
        <v>5</v>
      </c>
      <c r="B11" t="s">
        <v>6</v>
      </c>
      <c r="C11" t="s">
        <v>35</v>
      </c>
      <c r="D11" t="s">
        <v>11</v>
      </c>
      <c r="E11">
        <v>338</v>
      </c>
      <c r="F11">
        <v>18400</v>
      </c>
      <c r="G11">
        <f>$K$11</f>
        <v>18400</v>
      </c>
      <c r="H11">
        <v>2011</v>
      </c>
      <c r="I11" t="s">
        <v>11</v>
      </c>
      <c r="J11" t="s">
        <v>35</v>
      </c>
      <c r="K11">
        <v>18400</v>
      </c>
    </row>
    <row r="12" spans="1:11" x14ac:dyDescent="0.35">
      <c r="A12" t="s">
        <v>5</v>
      </c>
      <c r="B12" t="s">
        <v>6</v>
      </c>
      <c r="C12" t="s">
        <v>36</v>
      </c>
      <c r="D12" t="s">
        <v>7</v>
      </c>
      <c r="E12">
        <v>35</v>
      </c>
      <c r="F12">
        <v>476900</v>
      </c>
      <c r="G12">
        <f>$K$12</f>
        <v>476900</v>
      </c>
      <c r="H12">
        <v>2011</v>
      </c>
      <c r="I12" t="s">
        <v>7</v>
      </c>
      <c r="J12" t="s">
        <v>36</v>
      </c>
      <c r="K12">
        <v>476900</v>
      </c>
    </row>
    <row r="13" spans="1:11" x14ac:dyDescent="0.35">
      <c r="A13" t="s">
        <v>5</v>
      </c>
      <c r="B13" t="s">
        <v>6</v>
      </c>
      <c r="C13" t="s">
        <v>36</v>
      </c>
      <c r="D13" t="s">
        <v>8</v>
      </c>
      <c r="E13">
        <v>569</v>
      </c>
      <c r="F13">
        <v>1537700</v>
      </c>
      <c r="G13">
        <f>$K$13</f>
        <v>1537700</v>
      </c>
      <c r="H13">
        <v>2011</v>
      </c>
      <c r="I13" t="s">
        <v>8</v>
      </c>
      <c r="J13" t="s">
        <v>36</v>
      </c>
      <c r="K13">
        <v>1537700</v>
      </c>
    </row>
    <row r="14" spans="1:11" x14ac:dyDescent="0.35">
      <c r="A14" t="s">
        <v>5</v>
      </c>
      <c r="B14" t="s">
        <v>6</v>
      </c>
      <c r="C14" t="s">
        <v>36</v>
      </c>
      <c r="D14" t="s">
        <v>9</v>
      </c>
      <c r="E14">
        <v>485</v>
      </c>
      <c r="F14">
        <v>153700</v>
      </c>
      <c r="G14">
        <f>$K$14</f>
        <v>153700</v>
      </c>
      <c r="H14">
        <v>2011</v>
      </c>
      <c r="I14" t="s">
        <v>9</v>
      </c>
      <c r="J14" t="s">
        <v>36</v>
      </c>
      <c r="K14">
        <v>153700</v>
      </c>
    </row>
    <row r="15" spans="1:11" x14ac:dyDescent="0.35">
      <c r="A15" t="s">
        <v>5</v>
      </c>
      <c r="B15" t="s">
        <v>6</v>
      </c>
      <c r="C15" t="s">
        <v>36</v>
      </c>
      <c r="D15" t="s">
        <v>10</v>
      </c>
      <c r="E15">
        <v>903</v>
      </c>
      <c r="F15">
        <v>96500</v>
      </c>
      <c r="G15">
        <f>$K$15</f>
        <v>96500</v>
      </c>
      <c r="H15">
        <v>2011</v>
      </c>
      <c r="I15" t="s">
        <v>10</v>
      </c>
      <c r="J15" t="s">
        <v>36</v>
      </c>
      <c r="K15">
        <v>96500</v>
      </c>
    </row>
    <row r="16" spans="1:11" x14ac:dyDescent="0.35">
      <c r="A16" t="s">
        <v>5</v>
      </c>
      <c r="B16" t="s">
        <v>6</v>
      </c>
      <c r="C16" t="s">
        <v>36</v>
      </c>
      <c r="D16" t="s">
        <v>11</v>
      </c>
      <c r="E16">
        <v>960</v>
      </c>
      <c r="F16">
        <v>39800</v>
      </c>
      <c r="G16">
        <f>$K$16</f>
        <v>39800</v>
      </c>
      <c r="H16">
        <v>2011</v>
      </c>
      <c r="I16" t="s">
        <v>11</v>
      </c>
      <c r="J16" t="s">
        <v>36</v>
      </c>
      <c r="K16">
        <v>39800</v>
      </c>
    </row>
    <row r="17" spans="1:7" x14ac:dyDescent="0.35">
      <c r="A17" t="s">
        <v>5</v>
      </c>
      <c r="B17" t="s">
        <v>12</v>
      </c>
      <c r="C17" t="s">
        <v>34</v>
      </c>
      <c r="D17" t="s">
        <v>7</v>
      </c>
      <c r="E17">
        <v>22</v>
      </c>
      <c r="F17">
        <v>976600</v>
      </c>
      <c r="G17">
        <f>$K$2</f>
        <v>976600</v>
      </c>
    </row>
    <row r="18" spans="1:7" x14ac:dyDescent="0.35">
      <c r="A18" t="s">
        <v>5</v>
      </c>
      <c r="B18" t="s">
        <v>12</v>
      </c>
      <c r="C18" t="s">
        <v>34</v>
      </c>
      <c r="D18" t="s">
        <v>8</v>
      </c>
      <c r="E18">
        <v>359</v>
      </c>
      <c r="F18">
        <v>3066600</v>
      </c>
      <c r="G18">
        <f>$K$3</f>
        <v>3066600</v>
      </c>
    </row>
    <row r="19" spans="1:7" x14ac:dyDescent="0.35">
      <c r="A19" t="s">
        <v>5</v>
      </c>
      <c r="B19" t="s">
        <v>12</v>
      </c>
      <c r="C19" t="s">
        <v>34</v>
      </c>
      <c r="D19" t="s">
        <v>9</v>
      </c>
      <c r="E19">
        <v>287</v>
      </c>
      <c r="F19">
        <v>302200</v>
      </c>
      <c r="G19">
        <f>$K$4</f>
        <v>302200</v>
      </c>
    </row>
    <row r="20" spans="1:7" x14ac:dyDescent="0.35">
      <c r="A20" t="s">
        <v>5</v>
      </c>
      <c r="B20" t="s">
        <v>12</v>
      </c>
      <c r="C20" t="s">
        <v>34</v>
      </c>
      <c r="D20" t="s">
        <v>10</v>
      </c>
      <c r="E20">
        <v>482</v>
      </c>
      <c r="F20">
        <v>171200</v>
      </c>
      <c r="G20">
        <f>$K$5</f>
        <v>171200</v>
      </c>
    </row>
    <row r="21" spans="1:7" x14ac:dyDescent="0.35">
      <c r="A21" t="s">
        <v>5</v>
      </c>
      <c r="B21" t="s">
        <v>12</v>
      </c>
      <c r="C21" t="s">
        <v>34</v>
      </c>
      <c r="D21" t="s">
        <v>11</v>
      </c>
      <c r="E21">
        <v>338</v>
      </c>
      <c r="F21">
        <v>58200</v>
      </c>
      <c r="G21">
        <f>$K$6</f>
        <v>58200</v>
      </c>
    </row>
    <row r="22" spans="1:7" x14ac:dyDescent="0.35">
      <c r="A22" t="s">
        <v>5</v>
      </c>
      <c r="B22" t="s">
        <v>12</v>
      </c>
      <c r="C22" t="s">
        <v>35</v>
      </c>
      <c r="D22" t="s">
        <v>7</v>
      </c>
      <c r="E22">
        <v>23</v>
      </c>
      <c r="F22">
        <v>500000</v>
      </c>
      <c r="G22">
        <f>$K$7</f>
        <v>500000</v>
      </c>
    </row>
    <row r="23" spans="1:7" x14ac:dyDescent="0.35">
      <c r="A23" t="s">
        <v>5</v>
      </c>
      <c r="B23" t="s">
        <v>12</v>
      </c>
      <c r="C23" t="s">
        <v>35</v>
      </c>
      <c r="D23" t="s">
        <v>8</v>
      </c>
      <c r="E23">
        <v>314</v>
      </c>
      <c r="F23">
        <v>1529100</v>
      </c>
      <c r="G23">
        <f>$K$8</f>
        <v>1529100</v>
      </c>
    </row>
    <row r="24" spans="1:7" x14ac:dyDescent="0.35">
      <c r="A24" t="s">
        <v>5</v>
      </c>
      <c r="B24" t="s">
        <v>12</v>
      </c>
      <c r="C24" t="s">
        <v>35</v>
      </c>
      <c r="D24" t="s">
        <v>9</v>
      </c>
      <c r="E24">
        <v>229</v>
      </c>
      <c r="F24">
        <v>148500</v>
      </c>
      <c r="G24">
        <f>$K$9</f>
        <v>148500</v>
      </c>
    </row>
    <row r="25" spans="1:7" x14ac:dyDescent="0.35">
      <c r="A25" t="s">
        <v>5</v>
      </c>
      <c r="B25" t="s">
        <v>12</v>
      </c>
      <c r="C25" t="s">
        <v>35</v>
      </c>
      <c r="D25" t="s">
        <v>10</v>
      </c>
      <c r="E25">
        <v>367</v>
      </c>
      <c r="F25">
        <v>74600</v>
      </c>
      <c r="G25">
        <f>$K$10</f>
        <v>74600</v>
      </c>
    </row>
    <row r="26" spans="1:7" x14ac:dyDescent="0.35">
      <c r="A26" t="s">
        <v>5</v>
      </c>
      <c r="B26" t="s">
        <v>12</v>
      </c>
      <c r="C26" t="s">
        <v>35</v>
      </c>
      <c r="D26" t="s">
        <v>11</v>
      </c>
      <c r="E26">
        <v>232</v>
      </c>
      <c r="F26">
        <v>18400</v>
      </c>
      <c r="G26">
        <f>$K$11</f>
        <v>18400</v>
      </c>
    </row>
    <row r="27" spans="1:7" x14ac:dyDescent="0.35">
      <c r="A27" t="s">
        <v>5</v>
      </c>
      <c r="B27" t="s">
        <v>12</v>
      </c>
      <c r="C27" t="s">
        <v>36</v>
      </c>
      <c r="D27" t="s">
        <v>7</v>
      </c>
      <c r="E27">
        <v>14</v>
      </c>
      <c r="F27">
        <v>476900</v>
      </c>
      <c r="G27">
        <f>$K$12</f>
        <v>476900</v>
      </c>
    </row>
    <row r="28" spans="1:7" x14ac:dyDescent="0.35">
      <c r="A28" t="s">
        <v>5</v>
      </c>
      <c r="B28" t="s">
        <v>12</v>
      </c>
      <c r="C28" t="s">
        <v>36</v>
      </c>
      <c r="D28" t="s">
        <v>8</v>
      </c>
      <c r="E28">
        <v>195</v>
      </c>
      <c r="F28">
        <v>1537700</v>
      </c>
      <c r="G28">
        <f>$K$13</f>
        <v>1537700</v>
      </c>
    </row>
    <row r="29" spans="1:7" x14ac:dyDescent="0.35">
      <c r="A29" t="s">
        <v>5</v>
      </c>
      <c r="B29" t="s">
        <v>12</v>
      </c>
      <c r="C29" t="s">
        <v>36</v>
      </c>
      <c r="D29" t="s">
        <v>9</v>
      </c>
      <c r="E29">
        <v>168</v>
      </c>
      <c r="F29">
        <v>153700</v>
      </c>
      <c r="G29">
        <f>$K$14</f>
        <v>153700</v>
      </c>
    </row>
    <row r="30" spans="1:7" x14ac:dyDescent="0.35">
      <c r="A30" t="s">
        <v>5</v>
      </c>
      <c r="B30" t="s">
        <v>12</v>
      </c>
      <c r="C30" t="s">
        <v>36</v>
      </c>
      <c r="D30" t="s">
        <v>10</v>
      </c>
      <c r="E30">
        <v>338</v>
      </c>
      <c r="F30">
        <v>96500</v>
      </c>
      <c r="G30">
        <f>$K$15</f>
        <v>96500</v>
      </c>
    </row>
    <row r="31" spans="1:7" x14ac:dyDescent="0.35">
      <c r="A31" t="s">
        <v>5</v>
      </c>
      <c r="B31" t="s">
        <v>12</v>
      </c>
      <c r="C31" t="s">
        <v>36</v>
      </c>
      <c r="D31" t="s">
        <v>11</v>
      </c>
      <c r="E31">
        <v>433</v>
      </c>
      <c r="F31">
        <v>39800</v>
      </c>
      <c r="G31">
        <f>$K$16</f>
        <v>39800</v>
      </c>
    </row>
    <row r="32" spans="1:7" x14ac:dyDescent="0.35">
      <c r="A32" t="s">
        <v>5</v>
      </c>
      <c r="B32" t="s">
        <v>13</v>
      </c>
      <c r="C32" t="s">
        <v>34</v>
      </c>
      <c r="D32" t="s">
        <v>7</v>
      </c>
      <c r="E32">
        <v>39</v>
      </c>
      <c r="F32">
        <v>976600</v>
      </c>
      <c r="G32">
        <f>$K$2</f>
        <v>976600</v>
      </c>
    </row>
    <row r="33" spans="1:7" x14ac:dyDescent="0.35">
      <c r="A33" t="s">
        <v>5</v>
      </c>
      <c r="B33" t="s">
        <v>13</v>
      </c>
      <c r="C33" t="s">
        <v>34</v>
      </c>
      <c r="D33" t="s">
        <v>8</v>
      </c>
      <c r="E33">
        <v>495</v>
      </c>
      <c r="F33">
        <v>3066600</v>
      </c>
      <c r="G33">
        <f>$K$3</f>
        <v>3066600</v>
      </c>
    </row>
    <row r="34" spans="1:7" x14ac:dyDescent="0.35">
      <c r="A34" t="s">
        <v>5</v>
      </c>
      <c r="B34" t="s">
        <v>13</v>
      </c>
      <c r="C34" t="s">
        <v>34</v>
      </c>
      <c r="D34" t="s">
        <v>9</v>
      </c>
      <c r="E34">
        <v>407</v>
      </c>
      <c r="F34">
        <v>302200</v>
      </c>
      <c r="G34">
        <f>$K$4</f>
        <v>302200</v>
      </c>
    </row>
    <row r="35" spans="1:7" x14ac:dyDescent="0.35">
      <c r="A35" t="s">
        <v>5</v>
      </c>
      <c r="B35" t="s">
        <v>13</v>
      </c>
      <c r="C35" t="s">
        <v>34</v>
      </c>
      <c r="D35" t="s">
        <v>10</v>
      </c>
      <c r="E35">
        <v>709</v>
      </c>
      <c r="F35">
        <v>171200</v>
      </c>
      <c r="G35">
        <f>$K$5</f>
        <v>171200</v>
      </c>
    </row>
    <row r="36" spans="1:7" x14ac:dyDescent="0.35">
      <c r="A36" t="s">
        <v>5</v>
      </c>
      <c r="B36" t="s">
        <v>13</v>
      </c>
      <c r="C36" t="s">
        <v>34</v>
      </c>
      <c r="D36" t="s">
        <v>11</v>
      </c>
      <c r="E36">
        <v>761</v>
      </c>
      <c r="F36">
        <v>58200</v>
      </c>
      <c r="G36">
        <f>$K$6</f>
        <v>58200</v>
      </c>
    </row>
    <row r="37" spans="1:7" x14ac:dyDescent="0.35">
      <c r="A37" t="s">
        <v>5</v>
      </c>
      <c r="B37" t="s">
        <v>13</v>
      </c>
      <c r="C37" t="s">
        <v>35</v>
      </c>
      <c r="D37" t="s">
        <v>7</v>
      </c>
      <c r="E37">
        <v>25</v>
      </c>
      <c r="F37">
        <v>500000</v>
      </c>
      <c r="G37">
        <f>$K$7</f>
        <v>500000</v>
      </c>
    </row>
    <row r="38" spans="1:7" x14ac:dyDescent="0.35">
      <c r="A38" t="s">
        <v>5</v>
      </c>
      <c r="B38" t="s">
        <v>13</v>
      </c>
      <c r="C38" t="s">
        <v>35</v>
      </c>
      <c r="D38" t="s">
        <v>8</v>
      </c>
      <c r="E38">
        <v>301</v>
      </c>
      <c r="F38">
        <v>1529100</v>
      </c>
      <c r="G38">
        <f>$K$8</f>
        <v>1529100</v>
      </c>
    </row>
    <row r="39" spans="1:7" x14ac:dyDescent="0.35">
      <c r="A39" t="s">
        <v>5</v>
      </c>
      <c r="B39" t="s">
        <v>13</v>
      </c>
      <c r="C39" t="s">
        <v>35</v>
      </c>
      <c r="D39" t="s">
        <v>9</v>
      </c>
      <c r="E39">
        <v>262</v>
      </c>
      <c r="F39">
        <v>148500</v>
      </c>
      <c r="G39">
        <f>$K$9</f>
        <v>148500</v>
      </c>
    </row>
    <row r="40" spans="1:7" x14ac:dyDescent="0.35">
      <c r="A40" t="s">
        <v>5</v>
      </c>
      <c r="B40" t="s">
        <v>13</v>
      </c>
      <c r="C40" t="s">
        <v>35</v>
      </c>
      <c r="D40" t="s">
        <v>10</v>
      </c>
      <c r="E40">
        <v>381</v>
      </c>
      <c r="F40">
        <v>74600</v>
      </c>
      <c r="G40">
        <f>$K$10</f>
        <v>74600</v>
      </c>
    </row>
    <row r="41" spans="1:7" x14ac:dyDescent="0.35">
      <c r="A41" t="s">
        <v>5</v>
      </c>
      <c r="B41" t="s">
        <v>13</v>
      </c>
      <c r="C41" t="s">
        <v>35</v>
      </c>
      <c r="D41" t="s">
        <v>11</v>
      </c>
      <c r="E41">
        <v>278</v>
      </c>
      <c r="F41">
        <v>18400</v>
      </c>
      <c r="G41">
        <f>$K$11</f>
        <v>18400</v>
      </c>
    </row>
    <row r="42" spans="1:7" x14ac:dyDescent="0.35">
      <c r="A42" t="s">
        <v>5</v>
      </c>
      <c r="B42" t="s">
        <v>13</v>
      </c>
      <c r="C42" t="s">
        <v>36</v>
      </c>
      <c r="D42" t="s">
        <v>7</v>
      </c>
      <c r="E42">
        <v>14</v>
      </c>
      <c r="F42">
        <v>476900</v>
      </c>
      <c r="G42">
        <f>$K$12</f>
        <v>476900</v>
      </c>
    </row>
    <row r="43" spans="1:7" x14ac:dyDescent="0.35">
      <c r="A43" t="s">
        <v>5</v>
      </c>
      <c r="B43" t="s">
        <v>13</v>
      </c>
      <c r="C43" t="s">
        <v>36</v>
      </c>
      <c r="D43" t="s">
        <v>8</v>
      </c>
      <c r="E43">
        <v>194</v>
      </c>
      <c r="F43">
        <v>1537700</v>
      </c>
      <c r="G43">
        <f>$K$13</f>
        <v>1537700</v>
      </c>
    </row>
    <row r="44" spans="1:7" x14ac:dyDescent="0.35">
      <c r="A44" t="s">
        <v>5</v>
      </c>
      <c r="B44" t="s">
        <v>13</v>
      </c>
      <c r="C44" t="s">
        <v>36</v>
      </c>
      <c r="D44" t="s">
        <v>9</v>
      </c>
      <c r="E44">
        <v>145</v>
      </c>
      <c r="F44">
        <v>153700</v>
      </c>
      <c r="G44">
        <f>$K$14</f>
        <v>153700</v>
      </c>
    </row>
    <row r="45" spans="1:7" x14ac:dyDescent="0.35">
      <c r="A45" t="s">
        <v>5</v>
      </c>
      <c r="B45" t="s">
        <v>13</v>
      </c>
      <c r="C45" t="s">
        <v>36</v>
      </c>
      <c r="D45" t="s">
        <v>10</v>
      </c>
      <c r="E45">
        <v>328</v>
      </c>
      <c r="F45">
        <v>96500</v>
      </c>
      <c r="G45">
        <f>$K$15</f>
        <v>96500</v>
      </c>
    </row>
    <row r="46" spans="1:7" x14ac:dyDescent="0.35">
      <c r="A46" t="s">
        <v>5</v>
      </c>
      <c r="B46" t="s">
        <v>13</v>
      </c>
      <c r="C46" t="s">
        <v>36</v>
      </c>
      <c r="D46" t="s">
        <v>11</v>
      </c>
      <c r="E46">
        <v>483</v>
      </c>
      <c r="F46">
        <v>39800</v>
      </c>
      <c r="G46">
        <f>$K$16</f>
        <v>39800</v>
      </c>
    </row>
    <row r="47" spans="1:7" x14ac:dyDescent="0.35">
      <c r="A47" t="s">
        <v>5</v>
      </c>
      <c r="B47" t="s">
        <v>14</v>
      </c>
      <c r="C47" t="s">
        <v>34</v>
      </c>
      <c r="D47" t="s">
        <v>7</v>
      </c>
      <c r="E47">
        <v>33</v>
      </c>
      <c r="F47">
        <v>976600</v>
      </c>
      <c r="G47">
        <f>$K$2</f>
        <v>976600</v>
      </c>
    </row>
    <row r="48" spans="1:7" x14ac:dyDescent="0.35">
      <c r="A48" t="s">
        <v>5</v>
      </c>
      <c r="B48" t="s">
        <v>14</v>
      </c>
      <c r="C48" t="s">
        <v>34</v>
      </c>
      <c r="D48" t="s">
        <v>8</v>
      </c>
      <c r="E48">
        <v>460</v>
      </c>
      <c r="F48">
        <v>3066600</v>
      </c>
      <c r="G48">
        <f>$K$3</f>
        <v>3066600</v>
      </c>
    </row>
    <row r="49" spans="1:7" x14ac:dyDescent="0.35">
      <c r="A49" t="s">
        <v>5</v>
      </c>
      <c r="B49" t="s">
        <v>14</v>
      </c>
      <c r="C49" t="s">
        <v>34</v>
      </c>
      <c r="D49" t="s">
        <v>9</v>
      </c>
      <c r="E49">
        <v>393</v>
      </c>
      <c r="F49">
        <v>302200</v>
      </c>
      <c r="G49">
        <f>$K$4</f>
        <v>302200</v>
      </c>
    </row>
    <row r="50" spans="1:7" x14ac:dyDescent="0.35">
      <c r="A50" t="s">
        <v>5</v>
      </c>
      <c r="B50" t="s">
        <v>14</v>
      </c>
      <c r="C50" t="s">
        <v>34</v>
      </c>
      <c r="D50" t="s">
        <v>10</v>
      </c>
      <c r="E50">
        <v>706</v>
      </c>
      <c r="F50">
        <v>171200</v>
      </c>
      <c r="G50">
        <f>$K$5</f>
        <v>171200</v>
      </c>
    </row>
    <row r="51" spans="1:7" x14ac:dyDescent="0.35">
      <c r="A51" t="s">
        <v>5</v>
      </c>
      <c r="B51" t="s">
        <v>14</v>
      </c>
      <c r="C51" t="s">
        <v>34</v>
      </c>
      <c r="D51" t="s">
        <v>11</v>
      </c>
      <c r="E51">
        <v>670</v>
      </c>
      <c r="F51">
        <v>58200</v>
      </c>
      <c r="G51">
        <f>$K$6</f>
        <v>58200</v>
      </c>
    </row>
    <row r="52" spans="1:7" x14ac:dyDescent="0.35">
      <c r="A52" t="s">
        <v>5</v>
      </c>
      <c r="B52" t="s">
        <v>14</v>
      </c>
      <c r="C52" t="s">
        <v>35</v>
      </c>
      <c r="D52" t="s">
        <v>7</v>
      </c>
      <c r="E52">
        <v>20</v>
      </c>
      <c r="F52">
        <v>500000</v>
      </c>
      <c r="G52">
        <f>$K$7</f>
        <v>500000</v>
      </c>
    </row>
    <row r="53" spans="1:7" x14ac:dyDescent="0.35">
      <c r="A53" t="s">
        <v>5</v>
      </c>
      <c r="B53" t="s">
        <v>14</v>
      </c>
      <c r="C53" t="s">
        <v>35</v>
      </c>
      <c r="D53" t="s">
        <v>8</v>
      </c>
      <c r="E53">
        <v>309</v>
      </c>
      <c r="F53">
        <v>1529100</v>
      </c>
      <c r="G53">
        <f>$K$8</f>
        <v>1529100</v>
      </c>
    </row>
    <row r="54" spans="1:7" x14ac:dyDescent="0.35">
      <c r="A54" t="s">
        <v>5</v>
      </c>
      <c r="B54" t="s">
        <v>14</v>
      </c>
      <c r="C54" t="s">
        <v>35</v>
      </c>
      <c r="D54" t="s">
        <v>9</v>
      </c>
      <c r="E54">
        <v>243</v>
      </c>
      <c r="F54">
        <v>148500</v>
      </c>
      <c r="G54">
        <f>$K$9</f>
        <v>148500</v>
      </c>
    </row>
    <row r="55" spans="1:7" x14ac:dyDescent="0.35">
      <c r="A55" t="s">
        <v>5</v>
      </c>
      <c r="B55" t="s">
        <v>14</v>
      </c>
      <c r="C55" t="s">
        <v>35</v>
      </c>
      <c r="D55" t="s">
        <v>10</v>
      </c>
      <c r="E55">
        <v>365</v>
      </c>
      <c r="F55">
        <v>74600</v>
      </c>
      <c r="G55">
        <f>$K$10</f>
        <v>74600</v>
      </c>
    </row>
    <row r="56" spans="1:7" x14ac:dyDescent="0.35">
      <c r="A56" t="s">
        <v>5</v>
      </c>
      <c r="B56" t="s">
        <v>14</v>
      </c>
      <c r="C56" t="s">
        <v>35</v>
      </c>
      <c r="D56" t="s">
        <v>11</v>
      </c>
      <c r="E56">
        <v>229</v>
      </c>
      <c r="F56">
        <v>18400</v>
      </c>
      <c r="G56">
        <f>$K$11</f>
        <v>18400</v>
      </c>
    </row>
    <row r="57" spans="1:7" x14ac:dyDescent="0.35">
      <c r="A57" t="s">
        <v>5</v>
      </c>
      <c r="B57" t="s">
        <v>14</v>
      </c>
      <c r="C57" t="s">
        <v>36</v>
      </c>
      <c r="D57" t="s">
        <v>7</v>
      </c>
      <c r="E57">
        <v>13</v>
      </c>
      <c r="F57">
        <v>476900</v>
      </c>
      <c r="G57">
        <f>$K$12</f>
        <v>476900</v>
      </c>
    </row>
    <row r="58" spans="1:7" x14ac:dyDescent="0.35">
      <c r="A58" t="s">
        <v>5</v>
      </c>
      <c r="B58" t="s">
        <v>14</v>
      </c>
      <c r="C58" t="s">
        <v>36</v>
      </c>
      <c r="D58" t="s">
        <v>8</v>
      </c>
      <c r="E58">
        <v>151</v>
      </c>
      <c r="F58">
        <v>1537700</v>
      </c>
      <c r="G58">
        <f>$K$13</f>
        <v>1537700</v>
      </c>
    </row>
    <row r="59" spans="1:7" x14ac:dyDescent="0.35">
      <c r="A59" t="s">
        <v>5</v>
      </c>
      <c r="B59" t="s">
        <v>14</v>
      </c>
      <c r="C59" t="s">
        <v>36</v>
      </c>
      <c r="D59" t="s">
        <v>9</v>
      </c>
      <c r="E59">
        <v>150</v>
      </c>
      <c r="F59">
        <v>153700</v>
      </c>
      <c r="G59">
        <f>$K$14</f>
        <v>153700</v>
      </c>
    </row>
    <row r="60" spans="1:7" x14ac:dyDescent="0.35">
      <c r="A60" t="s">
        <v>5</v>
      </c>
      <c r="B60" t="s">
        <v>14</v>
      </c>
      <c r="C60" t="s">
        <v>36</v>
      </c>
      <c r="D60" t="s">
        <v>10</v>
      </c>
      <c r="E60">
        <v>341</v>
      </c>
      <c r="F60">
        <v>96500</v>
      </c>
      <c r="G60">
        <f>$K$15</f>
        <v>96500</v>
      </c>
    </row>
    <row r="61" spans="1:7" x14ac:dyDescent="0.35">
      <c r="A61" t="s">
        <v>5</v>
      </c>
      <c r="B61" t="s">
        <v>14</v>
      </c>
      <c r="C61" t="s">
        <v>36</v>
      </c>
      <c r="D61" t="s">
        <v>11</v>
      </c>
      <c r="E61">
        <v>441</v>
      </c>
      <c r="F61">
        <v>39800</v>
      </c>
      <c r="G61">
        <f>$K$16</f>
        <v>39800</v>
      </c>
    </row>
    <row r="62" spans="1:7" x14ac:dyDescent="0.35">
      <c r="A62" t="s">
        <v>5</v>
      </c>
      <c r="B62" t="s">
        <v>15</v>
      </c>
      <c r="C62" t="s">
        <v>34</v>
      </c>
      <c r="D62" t="s">
        <v>7</v>
      </c>
      <c r="E62">
        <v>33</v>
      </c>
      <c r="F62">
        <v>976600</v>
      </c>
      <c r="G62">
        <f>$K$2</f>
        <v>976600</v>
      </c>
    </row>
    <row r="63" spans="1:7" x14ac:dyDescent="0.35">
      <c r="A63" t="s">
        <v>5</v>
      </c>
      <c r="B63" t="s">
        <v>15</v>
      </c>
      <c r="C63" t="s">
        <v>34</v>
      </c>
      <c r="D63" t="s">
        <v>8</v>
      </c>
      <c r="E63">
        <v>508</v>
      </c>
      <c r="F63">
        <v>3066600</v>
      </c>
      <c r="G63">
        <f>$K$3</f>
        <v>3066600</v>
      </c>
    </row>
    <row r="64" spans="1:7" x14ac:dyDescent="0.35">
      <c r="A64" t="s">
        <v>5</v>
      </c>
      <c r="B64" t="s">
        <v>15</v>
      </c>
      <c r="C64" t="s">
        <v>34</v>
      </c>
      <c r="D64" t="s">
        <v>9</v>
      </c>
      <c r="E64">
        <v>426</v>
      </c>
      <c r="F64">
        <v>302200</v>
      </c>
      <c r="G64">
        <f>$K$4</f>
        <v>302200</v>
      </c>
    </row>
    <row r="65" spans="1:7" x14ac:dyDescent="0.35">
      <c r="A65" t="s">
        <v>5</v>
      </c>
      <c r="B65" t="s">
        <v>15</v>
      </c>
      <c r="C65" t="s">
        <v>34</v>
      </c>
      <c r="D65" t="s">
        <v>10</v>
      </c>
      <c r="E65">
        <v>681</v>
      </c>
      <c r="F65">
        <v>171200</v>
      </c>
      <c r="G65">
        <f>$K$5</f>
        <v>171200</v>
      </c>
    </row>
    <row r="66" spans="1:7" x14ac:dyDescent="0.35">
      <c r="A66" t="s">
        <v>5</v>
      </c>
      <c r="B66" t="s">
        <v>15</v>
      </c>
      <c r="C66" t="s">
        <v>34</v>
      </c>
      <c r="D66" t="s">
        <v>11</v>
      </c>
      <c r="E66">
        <v>694</v>
      </c>
      <c r="F66">
        <v>58200</v>
      </c>
      <c r="G66">
        <f>$K$6</f>
        <v>58200</v>
      </c>
    </row>
    <row r="67" spans="1:7" x14ac:dyDescent="0.35">
      <c r="A67" t="s">
        <v>5</v>
      </c>
      <c r="B67" t="s">
        <v>15</v>
      </c>
      <c r="C67" t="s">
        <v>35</v>
      </c>
      <c r="D67" t="s">
        <v>7</v>
      </c>
      <c r="E67">
        <v>22</v>
      </c>
      <c r="F67">
        <v>500000</v>
      </c>
      <c r="G67">
        <f>$K$7</f>
        <v>500000</v>
      </c>
    </row>
    <row r="68" spans="1:7" x14ac:dyDescent="0.35">
      <c r="A68" t="s">
        <v>5</v>
      </c>
      <c r="B68" t="s">
        <v>15</v>
      </c>
      <c r="C68" t="s">
        <v>35</v>
      </c>
      <c r="D68" t="s">
        <v>8</v>
      </c>
      <c r="E68">
        <v>320</v>
      </c>
      <c r="F68">
        <v>1529100</v>
      </c>
      <c r="G68">
        <f>$K$8</f>
        <v>1529100</v>
      </c>
    </row>
    <row r="69" spans="1:7" x14ac:dyDescent="0.35">
      <c r="A69" t="s">
        <v>5</v>
      </c>
      <c r="B69" t="s">
        <v>15</v>
      </c>
      <c r="C69" t="s">
        <v>35</v>
      </c>
      <c r="D69" t="s">
        <v>9</v>
      </c>
      <c r="E69">
        <v>246</v>
      </c>
      <c r="F69">
        <v>148500</v>
      </c>
      <c r="G69">
        <f>$K$9</f>
        <v>148500</v>
      </c>
    </row>
    <row r="70" spans="1:7" x14ac:dyDescent="0.35">
      <c r="A70" t="s">
        <v>5</v>
      </c>
      <c r="B70" t="s">
        <v>15</v>
      </c>
      <c r="C70" t="s">
        <v>35</v>
      </c>
      <c r="D70" t="s">
        <v>10</v>
      </c>
      <c r="E70">
        <v>370</v>
      </c>
      <c r="F70">
        <v>74600</v>
      </c>
      <c r="G70">
        <f>$K$10</f>
        <v>74600</v>
      </c>
    </row>
    <row r="71" spans="1:7" x14ac:dyDescent="0.35">
      <c r="A71" t="s">
        <v>5</v>
      </c>
      <c r="B71" t="s">
        <v>15</v>
      </c>
      <c r="C71" t="s">
        <v>35</v>
      </c>
      <c r="D71" t="s">
        <v>11</v>
      </c>
      <c r="E71">
        <v>247</v>
      </c>
      <c r="F71">
        <v>18400</v>
      </c>
      <c r="G71">
        <f>$K$11</f>
        <v>18400</v>
      </c>
    </row>
    <row r="72" spans="1:7" x14ac:dyDescent="0.35">
      <c r="A72" t="s">
        <v>5</v>
      </c>
      <c r="B72" t="s">
        <v>15</v>
      </c>
      <c r="C72" t="s">
        <v>36</v>
      </c>
      <c r="D72" t="s">
        <v>7</v>
      </c>
      <c r="E72">
        <v>11</v>
      </c>
      <c r="F72">
        <v>476900</v>
      </c>
      <c r="G72">
        <f>$K$12</f>
        <v>476900</v>
      </c>
    </row>
    <row r="73" spans="1:7" x14ac:dyDescent="0.35">
      <c r="A73" t="s">
        <v>5</v>
      </c>
      <c r="B73" t="s">
        <v>15</v>
      </c>
      <c r="C73" t="s">
        <v>36</v>
      </c>
      <c r="D73" t="s">
        <v>8</v>
      </c>
      <c r="E73">
        <v>188</v>
      </c>
      <c r="F73">
        <v>1537700</v>
      </c>
      <c r="G73">
        <f>$K$13</f>
        <v>1537700</v>
      </c>
    </row>
    <row r="74" spans="1:7" x14ac:dyDescent="0.35">
      <c r="A74" t="s">
        <v>5</v>
      </c>
      <c r="B74" t="s">
        <v>15</v>
      </c>
      <c r="C74" t="s">
        <v>36</v>
      </c>
      <c r="D74" t="s">
        <v>9</v>
      </c>
      <c r="E74">
        <v>180</v>
      </c>
      <c r="F74">
        <v>153700</v>
      </c>
      <c r="G74">
        <f>$K$14</f>
        <v>153700</v>
      </c>
    </row>
    <row r="75" spans="1:7" x14ac:dyDescent="0.35">
      <c r="A75" t="s">
        <v>5</v>
      </c>
      <c r="B75" t="s">
        <v>15</v>
      </c>
      <c r="C75" t="s">
        <v>36</v>
      </c>
      <c r="D75" t="s">
        <v>10</v>
      </c>
      <c r="E75">
        <v>311</v>
      </c>
      <c r="F75">
        <v>96500</v>
      </c>
      <c r="G75">
        <f>$K$15</f>
        <v>96500</v>
      </c>
    </row>
    <row r="76" spans="1:7" x14ac:dyDescent="0.35">
      <c r="A76" t="s">
        <v>5</v>
      </c>
      <c r="B76" t="s">
        <v>15</v>
      </c>
      <c r="C76" t="s">
        <v>36</v>
      </c>
      <c r="D76" t="s">
        <v>11</v>
      </c>
      <c r="E76">
        <v>447</v>
      </c>
      <c r="F76">
        <v>39800</v>
      </c>
      <c r="G76">
        <f>$K$16</f>
        <v>39800</v>
      </c>
    </row>
    <row r="77" spans="1:7" x14ac:dyDescent="0.35">
      <c r="A77" t="s">
        <v>5</v>
      </c>
      <c r="B77" t="s">
        <v>16</v>
      </c>
      <c r="C77" t="s">
        <v>34</v>
      </c>
      <c r="D77" t="s">
        <v>7</v>
      </c>
      <c r="E77">
        <v>34</v>
      </c>
      <c r="F77">
        <v>976600</v>
      </c>
      <c r="G77">
        <f>$K$2</f>
        <v>976600</v>
      </c>
    </row>
    <row r="78" spans="1:7" x14ac:dyDescent="0.35">
      <c r="A78" t="s">
        <v>5</v>
      </c>
      <c r="B78" t="s">
        <v>16</v>
      </c>
      <c r="C78" t="s">
        <v>34</v>
      </c>
      <c r="D78" t="s">
        <v>8</v>
      </c>
      <c r="E78">
        <v>481</v>
      </c>
      <c r="F78">
        <v>3066600</v>
      </c>
      <c r="G78">
        <f>$K$3</f>
        <v>3066600</v>
      </c>
    </row>
    <row r="79" spans="1:7" x14ac:dyDescent="0.35">
      <c r="A79" t="s">
        <v>5</v>
      </c>
      <c r="B79" t="s">
        <v>16</v>
      </c>
      <c r="C79" t="s">
        <v>34</v>
      </c>
      <c r="D79" t="s">
        <v>9</v>
      </c>
      <c r="E79">
        <v>415</v>
      </c>
      <c r="F79">
        <v>302200</v>
      </c>
      <c r="G79">
        <f>$K$4</f>
        <v>302200</v>
      </c>
    </row>
    <row r="80" spans="1:7" x14ac:dyDescent="0.35">
      <c r="A80" t="s">
        <v>5</v>
      </c>
      <c r="B80" t="s">
        <v>16</v>
      </c>
      <c r="C80" t="s">
        <v>34</v>
      </c>
      <c r="D80" t="s">
        <v>10</v>
      </c>
      <c r="E80">
        <v>662</v>
      </c>
      <c r="F80">
        <v>171200</v>
      </c>
      <c r="G80">
        <f>$K$5</f>
        <v>171200</v>
      </c>
    </row>
    <row r="81" spans="1:7" x14ac:dyDescent="0.35">
      <c r="A81" t="s">
        <v>5</v>
      </c>
      <c r="B81" t="s">
        <v>16</v>
      </c>
      <c r="C81" t="s">
        <v>34</v>
      </c>
      <c r="D81" t="s">
        <v>11</v>
      </c>
      <c r="E81">
        <v>646</v>
      </c>
      <c r="F81">
        <v>58200</v>
      </c>
      <c r="G81">
        <f>$K$6</f>
        <v>58200</v>
      </c>
    </row>
    <row r="82" spans="1:7" x14ac:dyDescent="0.35">
      <c r="A82" t="s">
        <v>5</v>
      </c>
      <c r="B82" t="s">
        <v>16</v>
      </c>
      <c r="C82" t="s">
        <v>35</v>
      </c>
      <c r="D82" t="s">
        <v>7</v>
      </c>
      <c r="E82">
        <v>17</v>
      </c>
      <c r="F82">
        <v>500000</v>
      </c>
      <c r="G82">
        <f>$K$7</f>
        <v>500000</v>
      </c>
    </row>
    <row r="83" spans="1:7" x14ac:dyDescent="0.35">
      <c r="A83" t="s">
        <v>5</v>
      </c>
      <c r="B83" t="s">
        <v>16</v>
      </c>
      <c r="C83" t="s">
        <v>35</v>
      </c>
      <c r="D83" t="s">
        <v>8</v>
      </c>
      <c r="E83">
        <v>298</v>
      </c>
      <c r="F83">
        <v>1529100</v>
      </c>
      <c r="G83">
        <f>$K$8</f>
        <v>1529100</v>
      </c>
    </row>
    <row r="84" spans="1:7" x14ac:dyDescent="0.35">
      <c r="A84" t="s">
        <v>5</v>
      </c>
      <c r="B84" t="s">
        <v>16</v>
      </c>
      <c r="C84" t="s">
        <v>35</v>
      </c>
      <c r="D84" t="s">
        <v>9</v>
      </c>
      <c r="E84">
        <v>243</v>
      </c>
      <c r="F84">
        <v>148500</v>
      </c>
      <c r="G84">
        <f>$K$9</f>
        <v>148500</v>
      </c>
    </row>
    <row r="85" spans="1:7" x14ac:dyDescent="0.35">
      <c r="A85" t="s">
        <v>5</v>
      </c>
      <c r="B85" t="s">
        <v>16</v>
      </c>
      <c r="C85" t="s">
        <v>35</v>
      </c>
      <c r="D85" t="s">
        <v>10</v>
      </c>
      <c r="E85">
        <v>316</v>
      </c>
      <c r="F85">
        <v>74600</v>
      </c>
      <c r="G85">
        <f>$K$10</f>
        <v>74600</v>
      </c>
    </row>
    <row r="86" spans="1:7" x14ac:dyDescent="0.35">
      <c r="A86" t="s">
        <v>5</v>
      </c>
      <c r="B86" t="s">
        <v>16</v>
      </c>
      <c r="C86" t="s">
        <v>35</v>
      </c>
      <c r="D86" t="s">
        <v>11</v>
      </c>
      <c r="E86">
        <v>246</v>
      </c>
      <c r="F86">
        <v>18400</v>
      </c>
      <c r="G86">
        <f>$K$11</f>
        <v>18400</v>
      </c>
    </row>
    <row r="87" spans="1:7" x14ac:dyDescent="0.35">
      <c r="A87" t="s">
        <v>5</v>
      </c>
      <c r="B87" t="s">
        <v>16</v>
      </c>
      <c r="C87" t="s">
        <v>36</v>
      </c>
      <c r="D87" t="s">
        <v>7</v>
      </c>
      <c r="E87">
        <v>17</v>
      </c>
      <c r="F87">
        <v>476900</v>
      </c>
      <c r="G87">
        <f>$K$12</f>
        <v>476900</v>
      </c>
    </row>
    <row r="88" spans="1:7" x14ac:dyDescent="0.35">
      <c r="A88" t="s">
        <v>5</v>
      </c>
      <c r="B88" t="s">
        <v>16</v>
      </c>
      <c r="C88" t="s">
        <v>36</v>
      </c>
      <c r="D88" t="s">
        <v>8</v>
      </c>
      <c r="E88">
        <v>183</v>
      </c>
      <c r="F88">
        <v>1537700</v>
      </c>
      <c r="G88">
        <f>$K$13</f>
        <v>1537700</v>
      </c>
    </row>
    <row r="89" spans="1:7" x14ac:dyDescent="0.35">
      <c r="A89" t="s">
        <v>5</v>
      </c>
      <c r="B89" t="s">
        <v>16</v>
      </c>
      <c r="C89" t="s">
        <v>36</v>
      </c>
      <c r="D89" t="s">
        <v>9</v>
      </c>
      <c r="E89">
        <v>172</v>
      </c>
      <c r="F89">
        <v>153700</v>
      </c>
      <c r="G89">
        <f>$K$14</f>
        <v>153700</v>
      </c>
    </row>
    <row r="90" spans="1:7" x14ac:dyDescent="0.35">
      <c r="A90" t="s">
        <v>5</v>
      </c>
      <c r="B90" t="s">
        <v>16</v>
      </c>
      <c r="C90" t="s">
        <v>36</v>
      </c>
      <c r="D90" t="s">
        <v>10</v>
      </c>
      <c r="E90">
        <v>346</v>
      </c>
      <c r="F90">
        <v>96500</v>
      </c>
      <c r="G90">
        <f>$K$15</f>
        <v>96500</v>
      </c>
    </row>
    <row r="91" spans="1:7" x14ac:dyDescent="0.35">
      <c r="A91" t="s">
        <v>5</v>
      </c>
      <c r="B91" t="s">
        <v>16</v>
      </c>
      <c r="C91" t="s">
        <v>36</v>
      </c>
      <c r="D91" t="s">
        <v>11</v>
      </c>
      <c r="E91">
        <v>400</v>
      </c>
      <c r="F91">
        <v>39800</v>
      </c>
      <c r="G91">
        <f>$K$16</f>
        <v>39800</v>
      </c>
    </row>
    <row r="92" spans="1:7" x14ac:dyDescent="0.35">
      <c r="A92" t="s">
        <v>5</v>
      </c>
      <c r="B92" t="s">
        <v>17</v>
      </c>
      <c r="C92" t="s">
        <v>34</v>
      </c>
      <c r="D92" t="s">
        <v>7</v>
      </c>
      <c r="E92">
        <v>27</v>
      </c>
      <c r="F92">
        <v>976600</v>
      </c>
      <c r="G92">
        <f>$K$2</f>
        <v>976600</v>
      </c>
    </row>
    <row r="93" spans="1:7" x14ac:dyDescent="0.35">
      <c r="A93" t="s">
        <v>5</v>
      </c>
      <c r="B93" t="s">
        <v>17</v>
      </c>
      <c r="C93" t="s">
        <v>34</v>
      </c>
      <c r="D93" t="s">
        <v>8</v>
      </c>
      <c r="E93">
        <v>453</v>
      </c>
      <c r="F93">
        <v>3066600</v>
      </c>
      <c r="G93">
        <f>$K$3</f>
        <v>3066600</v>
      </c>
    </row>
    <row r="94" spans="1:7" x14ac:dyDescent="0.35">
      <c r="A94" t="s">
        <v>5</v>
      </c>
      <c r="B94" t="s">
        <v>17</v>
      </c>
      <c r="C94" t="s">
        <v>34</v>
      </c>
      <c r="D94" t="s">
        <v>9</v>
      </c>
      <c r="E94">
        <v>354</v>
      </c>
      <c r="F94">
        <v>302200</v>
      </c>
      <c r="G94">
        <f>$K$4</f>
        <v>302200</v>
      </c>
    </row>
    <row r="95" spans="1:7" x14ac:dyDescent="0.35">
      <c r="A95" t="s">
        <v>5</v>
      </c>
      <c r="B95" t="s">
        <v>17</v>
      </c>
      <c r="C95" t="s">
        <v>34</v>
      </c>
      <c r="D95" t="s">
        <v>10</v>
      </c>
      <c r="E95">
        <v>613</v>
      </c>
      <c r="F95">
        <v>171200</v>
      </c>
      <c r="G95">
        <f>$K$5</f>
        <v>171200</v>
      </c>
    </row>
    <row r="96" spans="1:7" x14ac:dyDescent="0.35">
      <c r="A96" t="s">
        <v>5</v>
      </c>
      <c r="B96" t="s">
        <v>17</v>
      </c>
      <c r="C96" t="s">
        <v>34</v>
      </c>
      <c r="D96" t="s">
        <v>11</v>
      </c>
      <c r="E96">
        <v>634</v>
      </c>
      <c r="F96">
        <v>58200</v>
      </c>
      <c r="G96">
        <f>$K$6</f>
        <v>58200</v>
      </c>
    </row>
    <row r="97" spans="1:7" x14ac:dyDescent="0.35">
      <c r="A97" t="s">
        <v>5</v>
      </c>
      <c r="B97" t="s">
        <v>17</v>
      </c>
      <c r="C97" t="s">
        <v>35</v>
      </c>
      <c r="D97" t="s">
        <v>7</v>
      </c>
      <c r="E97">
        <v>17</v>
      </c>
      <c r="F97">
        <v>500000</v>
      </c>
      <c r="G97">
        <f>$K$7</f>
        <v>500000</v>
      </c>
    </row>
    <row r="98" spans="1:7" x14ac:dyDescent="0.35">
      <c r="A98" t="s">
        <v>5</v>
      </c>
      <c r="B98" t="s">
        <v>17</v>
      </c>
      <c r="C98" t="s">
        <v>35</v>
      </c>
      <c r="D98" t="s">
        <v>8</v>
      </c>
      <c r="E98">
        <v>296</v>
      </c>
      <c r="F98">
        <v>1529100</v>
      </c>
      <c r="G98">
        <f>$K$8</f>
        <v>1529100</v>
      </c>
    </row>
    <row r="99" spans="1:7" x14ac:dyDescent="0.35">
      <c r="A99" t="s">
        <v>5</v>
      </c>
      <c r="B99" t="s">
        <v>17</v>
      </c>
      <c r="C99" t="s">
        <v>35</v>
      </c>
      <c r="D99" t="s">
        <v>9</v>
      </c>
      <c r="E99">
        <v>213</v>
      </c>
      <c r="F99">
        <v>148500</v>
      </c>
      <c r="G99">
        <f>$K$9</f>
        <v>148500</v>
      </c>
    </row>
    <row r="100" spans="1:7" x14ac:dyDescent="0.35">
      <c r="A100" t="s">
        <v>5</v>
      </c>
      <c r="B100" t="s">
        <v>17</v>
      </c>
      <c r="C100" t="s">
        <v>35</v>
      </c>
      <c r="D100" t="s">
        <v>10</v>
      </c>
      <c r="E100">
        <v>332</v>
      </c>
      <c r="F100">
        <v>74600</v>
      </c>
      <c r="G100">
        <f>$K$10</f>
        <v>74600</v>
      </c>
    </row>
    <row r="101" spans="1:7" x14ac:dyDescent="0.35">
      <c r="A101" t="s">
        <v>5</v>
      </c>
      <c r="B101" t="s">
        <v>17</v>
      </c>
      <c r="C101" t="s">
        <v>35</v>
      </c>
      <c r="D101" t="s">
        <v>11</v>
      </c>
      <c r="E101">
        <v>224</v>
      </c>
      <c r="F101">
        <v>18400</v>
      </c>
      <c r="G101">
        <f>$K$11</f>
        <v>18400</v>
      </c>
    </row>
    <row r="102" spans="1:7" x14ac:dyDescent="0.35">
      <c r="A102" t="s">
        <v>5</v>
      </c>
      <c r="B102" t="s">
        <v>17</v>
      </c>
      <c r="C102" t="s">
        <v>36</v>
      </c>
      <c r="D102" t="s">
        <v>7</v>
      </c>
      <c r="E102">
        <v>10</v>
      </c>
      <c r="F102">
        <v>476900</v>
      </c>
      <c r="G102">
        <f>$K$12</f>
        <v>476900</v>
      </c>
    </row>
    <row r="103" spans="1:7" x14ac:dyDescent="0.35">
      <c r="A103" t="s">
        <v>5</v>
      </c>
      <c r="B103" t="s">
        <v>17</v>
      </c>
      <c r="C103" t="s">
        <v>36</v>
      </c>
      <c r="D103" t="s">
        <v>8</v>
      </c>
      <c r="E103">
        <v>157</v>
      </c>
      <c r="F103">
        <v>1537700</v>
      </c>
      <c r="G103">
        <f>$K$13</f>
        <v>1537700</v>
      </c>
    </row>
    <row r="104" spans="1:7" x14ac:dyDescent="0.35">
      <c r="A104" t="s">
        <v>5</v>
      </c>
      <c r="B104" t="s">
        <v>17</v>
      </c>
      <c r="C104" t="s">
        <v>36</v>
      </c>
      <c r="D104" t="s">
        <v>9</v>
      </c>
      <c r="E104">
        <v>141</v>
      </c>
      <c r="F104">
        <v>153700</v>
      </c>
      <c r="G104">
        <f>$K$14</f>
        <v>153700</v>
      </c>
    </row>
    <row r="105" spans="1:7" x14ac:dyDescent="0.35">
      <c r="A105" t="s">
        <v>5</v>
      </c>
      <c r="B105" t="s">
        <v>17</v>
      </c>
      <c r="C105" t="s">
        <v>36</v>
      </c>
      <c r="D105" t="s">
        <v>10</v>
      </c>
      <c r="E105">
        <v>281</v>
      </c>
      <c r="F105">
        <v>96500</v>
      </c>
      <c r="G105">
        <f>$K$15</f>
        <v>96500</v>
      </c>
    </row>
    <row r="106" spans="1:7" x14ac:dyDescent="0.35">
      <c r="A106" t="s">
        <v>5</v>
      </c>
      <c r="B106" t="s">
        <v>17</v>
      </c>
      <c r="C106" t="s">
        <v>36</v>
      </c>
      <c r="D106" t="s">
        <v>11</v>
      </c>
      <c r="E106">
        <v>410</v>
      </c>
      <c r="F106">
        <v>39800</v>
      </c>
      <c r="G106">
        <f>$K$16</f>
        <v>39800</v>
      </c>
    </row>
    <row r="107" spans="1:7" x14ac:dyDescent="0.35">
      <c r="A107" t="s">
        <v>5</v>
      </c>
      <c r="B107" t="s">
        <v>18</v>
      </c>
      <c r="C107" t="s">
        <v>34</v>
      </c>
      <c r="D107" t="s">
        <v>7</v>
      </c>
      <c r="E107">
        <v>33</v>
      </c>
      <c r="F107">
        <v>976600</v>
      </c>
      <c r="G107">
        <f>$K$2</f>
        <v>976600</v>
      </c>
    </row>
    <row r="108" spans="1:7" x14ac:dyDescent="0.35">
      <c r="A108" t="s">
        <v>5</v>
      </c>
      <c r="B108" t="s">
        <v>18</v>
      </c>
      <c r="C108" t="s">
        <v>34</v>
      </c>
      <c r="D108" t="s">
        <v>8</v>
      </c>
      <c r="E108">
        <v>472</v>
      </c>
      <c r="F108">
        <v>3066600</v>
      </c>
      <c r="G108">
        <f>$K$3</f>
        <v>3066600</v>
      </c>
    </row>
    <row r="109" spans="1:7" x14ac:dyDescent="0.35">
      <c r="A109" t="s">
        <v>5</v>
      </c>
      <c r="B109" t="s">
        <v>18</v>
      </c>
      <c r="C109" t="s">
        <v>34</v>
      </c>
      <c r="D109" t="s">
        <v>9</v>
      </c>
      <c r="E109">
        <v>385</v>
      </c>
      <c r="F109">
        <v>302200</v>
      </c>
      <c r="G109">
        <f>$K$4</f>
        <v>302200</v>
      </c>
    </row>
    <row r="110" spans="1:7" x14ac:dyDescent="0.35">
      <c r="A110" t="s">
        <v>5</v>
      </c>
      <c r="B110" t="s">
        <v>18</v>
      </c>
      <c r="C110" t="s">
        <v>34</v>
      </c>
      <c r="D110" t="s">
        <v>10</v>
      </c>
      <c r="E110">
        <v>594</v>
      </c>
      <c r="F110">
        <v>171200</v>
      </c>
      <c r="G110">
        <f>$K$5</f>
        <v>171200</v>
      </c>
    </row>
    <row r="111" spans="1:7" x14ac:dyDescent="0.35">
      <c r="A111" t="s">
        <v>5</v>
      </c>
      <c r="B111" t="s">
        <v>18</v>
      </c>
      <c r="C111" t="s">
        <v>34</v>
      </c>
      <c r="D111" t="s">
        <v>11</v>
      </c>
      <c r="E111">
        <v>608</v>
      </c>
      <c r="F111">
        <v>58200</v>
      </c>
      <c r="G111">
        <f>$K$6</f>
        <v>58200</v>
      </c>
    </row>
    <row r="112" spans="1:7" x14ac:dyDescent="0.35">
      <c r="A112" t="s">
        <v>5</v>
      </c>
      <c r="B112" t="s">
        <v>18</v>
      </c>
      <c r="C112" t="s">
        <v>35</v>
      </c>
      <c r="D112" t="s">
        <v>7</v>
      </c>
      <c r="E112">
        <v>23</v>
      </c>
      <c r="F112">
        <v>500000</v>
      </c>
      <c r="G112">
        <f>$K$7</f>
        <v>500000</v>
      </c>
    </row>
    <row r="113" spans="1:7" x14ac:dyDescent="0.35">
      <c r="A113" t="s">
        <v>5</v>
      </c>
      <c r="B113" t="s">
        <v>18</v>
      </c>
      <c r="C113" t="s">
        <v>35</v>
      </c>
      <c r="D113" t="s">
        <v>8</v>
      </c>
      <c r="E113">
        <v>301</v>
      </c>
      <c r="F113">
        <v>1529100</v>
      </c>
      <c r="G113">
        <f>$K$8</f>
        <v>1529100</v>
      </c>
    </row>
    <row r="114" spans="1:7" x14ac:dyDescent="0.35">
      <c r="A114" t="s">
        <v>5</v>
      </c>
      <c r="B114" t="s">
        <v>18</v>
      </c>
      <c r="C114" t="s">
        <v>35</v>
      </c>
      <c r="D114" t="s">
        <v>9</v>
      </c>
      <c r="E114">
        <v>236</v>
      </c>
      <c r="F114">
        <v>148500</v>
      </c>
      <c r="G114">
        <f>$K$9</f>
        <v>148500</v>
      </c>
    </row>
    <row r="115" spans="1:7" x14ac:dyDescent="0.35">
      <c r="A115" t="s">
        <v>5</v>
      </c>
      <c r="B115" t="s">
        <v>18</v>
      </c>
      <c r="C115" t="s">
        <v>35</v>
      </c>
      <c r="D115" t="s">
        <v>10</v>
      </c>
      <c r="E115">
        <v>321</v>
      </c>
      <c r="F115">
        <v>74600</v>
      </c>
      <c r="G115">
        <f>$K$10</f>
        <v>74600</v>
      </c>
    </row>
    <row r="116" spans="1:7" x14ac:dyDescent="0.35">
      <c r="A116" t="s">
        <v>5</v>
      </c>
      <c r="B116" t="s">
        <v>18</v>
      </c>
      <c r="C116" t="s">
        <v>35</v>
      </c>
      <c r="D116" t="s">
        <v>11</v>
      </c>
      <c r="E116">
        <v>223</v>
      </c>
      <c r="F116">
        <v>18400</v>
      </c>
      <c r="G116">
        <f>$K$11</f>
        <v>18400</v>
      </c>
    </row>
    <row r="117" spans="1:7" x14ac:dyDescent="0.35">
      <c r="A117" t="s">
        <v>5</v>
      </c>
      <c r="B117" t="s">
        <v>18</v>
      </c>
      <c r="C117" t="s">
        <v>36</v>
      </c>
      <c r="D117" t="s">
        <v>7</v>
      </c>
      <c r="E117">
        <v>10</v>
      </c>
      <c r="F117">
        <v>476900</v>
      </c>
      <c r="G117">
        <f>$K$12</f>
        <v>476900</v>
      </c>
    </row>
    <row r="118" spans="1:7" x14ac:dyDescent="0.35">
      <c r="A118" t="s">
        <v>5</v>
      </c>
      <c r="B118" t="s">
        <v>18</v>
      </c>
      <c r="C118" t="s">
        <v>36</v>
      </c>
      <c r="D118" t="s">
        <v>8</v>
      </c>
      <c r="E118">
        <v>171</v>
      </c>
      <c r="F118">
        <v>1537700</v>
      </c>
      <c r="G118">
        <f>$K$13</f>
        <v>1537700</v>
      </c>
    </row>
    <row r="119" spans="1:7" x14ac:dyDescent="0.35">
      <c r="A119" t="s">
        <v>5</v>
      </c>
      <c r="B119" t="s">
        <v>18</v>
      </c>
      <c r="C119" t="s">
        <v>36</v>
      </c>
      <c r="D119" t="s">
        <v>9</v>
      </c>
      <c r="E119">
        <v>149</v>
      </c>
      <c r="F119">
        <v>153700</v>
      </c>
      <c r="G119">
        <f>$K$14</f>
        <v>153700</v>
      </c>
    </row>
    <row r="120" spans="1:7" x14ac:dyDescent="0.35">
      <c r="A120" t="s">
        <v>5</v>
      </c>
      <c r="B120" t="s">
        <v>18</v>
      </c>
      <c r="C120" t="s">
        <v>36</v>
      </c>
      <c r="D120" t="s">
        <v>10</v>
      </c>
      <c r="E120">
        <v>273</v>
      </c>
      <c r="F120">
        <v>96500</v>
      </c>
      <c r="G120">
        <f>$K$15</f>
        <v>96500</v>
      </c>
    </row>
    <row r="121" spans="1:7" x14ac:dyDescent="0.35">
      <c r="A121" t="s">
        <v>5</v>
      </c>
      <c r="B121" t="s">
        <v>18</v>
      </c>
      <c r="C121" t="s">
        <v>36</v>
      </c>
      <c r="D121" t="s">
        <v>11</v>
      </c>
      <c r="E121">
        <v>385</v>
      </c>
      <c r="F121">
        <v>39800</v>
      </c>
      <c r="G121">
        <f>$K$16</f>
        <v>39800</v>
      </c>
    </row>
    <row r="122" spans="1:7" x14ac:dyDescent="0.35">
      <c r="A122" t="s">
        <v>5</v>
      </c>
      <c r="B122" t="s">
        <v>19</v>
      </c>
      <c r="C122" t="s">
        <v>34</v>
      </c>
      <c r="D122" t="s">
        <v>7</v>
      </c>
      <c r="E122">
        <v>21</v>
      </c>
      <c r="F122">
        <v>976600</v>
      </c>
      <c r="G122">
        <f>$K$2</f>
        <v>976600</v>
      </c>
    </row>
    <row r="123" spans="1:7" x14ac:dyDescent="0.35">
      <c r="A123" t="s">
        <v>5</v>
      </c>
      <c r="B123" t="s">
        <v>19</v>
      </c>
      <c r="C123" t="s">
        <v>34</v>
      </c>
      <c r="D123" t="s">
        <v>8</v>
      </c>
      <c r="E123">
        <v>443</v>
      </c>
      <c r="F123">
        <v>3066600</v>
      </c>
      <c r="G123">
        <f>$K$3</f>
        <v>3066600</v>
      </c>
    </row>
    <row r="124" spans="1:7" x14ac:dyDescent="0.35">
      <c r="A124" t="s">
        <v>5</v>
      </c>
      <c r="B124" t="s">
        <v>19</v>
      </c>
      <c r="C124" t="s">
        <v>34</v>
      </c>
      <c r="D124" t="s">
        <v>9</v>
      </c>
      <c r="E124">
        <v>393</v>
      </c>
      <c r="F124">
        <v>302200</v>
      </c>
      <c r="G124">
        <f>$K$4</f>
        <v>302200</v>
      </c>
    </row>
    <row r="125" spans="1:7" x14ac:dyDescent="0.35">
      <c r="A125" t="s">
        <v>5</v>
      </c>
      <c r="B125" t="s">
        <v>19</v>
      </c>
      <c r="C125" t="s">
        <v>34</v>
      </c>
      <c r="D125" t="s">
        <v>10</v>
      </c>
      <c r="E125">
        <v>662</v>
      </c>
      <c r="F125">
        <v>171200</v>
      </c>
      <c r="G125">
        <f>$K$5</f>
        <v>171200</v>
      </c>
    </row>
    <row r="126" spans="1:7" x14ac:dyDescent="0.35">
      <c r="A126" t="s">
        <v>5</v>
      </c>
      <c r="B126" t="s">
        <v>19</v>
      </c>
      <c r="C126" t="s">
        <v>34</v>
      </c>
      <c r="D126" t="s">
        <v>11</v>
      </c>
      <c r="E126">
        <v>645</v>
      </c>
      <c r="F126">
        <v>58200</v>
      </c>
      <c r="G126">
        <f>$K$6</f>
        <v>58200</v>
      </c>
    </row>
    <row r="127" spans="1:7" x14ac:dyDescent="0.35">
      <c r="A127" t="s">
        <v>5</v>
      </c>
      <c r="B127" t="s">
        <v>19</v>
      </c>
      <c r="C127" t="s">
        <v>35</v>
      </c>
      <c r="D127" t="s">
        <v>7</v>
      </c>
      <c r="E127">
        <v>9</v>
      </c>
      <c r="F127">
        <v>500000</v>
      </c>
      <c r="G127">
        <f>$K$7</f>
        <v>500000</v>
      </c>
    </row>
    <row r="128" spans="1:7" x14ac:dyDescent="0.35">
      <c r="A128" t="s">
        <v>5</v>
      </c>
      <c r="B128" t="s">
        <v>19</v>
      </c>
      <c r="C128" t="s">
        <v>35</v>
      </c>
      <c r="D128" t="s">
        <v>8</v>
      </c>
      <c r="E128">
        <v>295</v>
      </c>
      <c r="F128">
        <v>1529100</v>
      </c>
      <c r="G128">
        <f>$K$8</f>
        <v>1529100</v>
      </c>
    </row>
    <row r="129" spans="1:7" x14ac:dyDescent="0.35">
      <c r="A129" t="s">
        <v>5</v>
      </c>
      <c r="B129" t="s">
        <v>19</v>
      </c>
      <c r="C129" t="s">
        <v>35</v>
      </c>
      <c r="D129" t="s">
        <v>9</v>
      </c>
      <c r="E129">
        <v>233</v>
      </c>
      <c r="F129">
        <v>148500</v>
      </c>
      <c r="G129">
        <f>$K$9</f>
        <v>148500</v>
      </c>
    </row>
    <row r="130" spans="1:7" x14ac:dyDescent="0.35">
      <c r="A130" t="s">
        <v>5</v>
      </c>
      <c r="B130" t="s">
        <v>19</v>
      </c>
      <c r="C130" t="s">
        <v>35</v>
      </c>
      <c r="D130" t="s">
        <v>10</v>
      </c>
      <c r="E130">
        <v>353</v>
      </c>
      <c r="F130">
        <v>74600</v>
      </c>
      <c r="G130">
        <f>$K$10</f>
        <v>74600</v>
      </c>
    </row>
    <row r="131" spans="1:7" x14ac:dyDescent="0.35">
      <c r="A131" t="s">
        <v>5</v>
      </c>
      <c r="B131" t="s">
        <v>19</v>
      </c>
      <c r="C131" t="s">
        <v>35</v>
      </c>
      <c r="D131" t="s">
        <v>11</v>
      </c>
      <c r="E131">
        <v>237</v>
      </c>
      <c r="F131">
        <v>18400</v>
      </c>
      <c r="G131">
        <f>$K$11</f>
        <v>18400</v>
      </c>
    </row>
    <row r="132" spans="1:7" x14ac:dyDescent="0.35">
      <c r="A132" t="s">
        <v>5</v>
      </c>
      <c r="B132" t="s">
        <v>19</v>
      </c>
      <c r="C132" t="s">
        <v>36</v>
      </c>
      <c r="D132" t="s">
        <v>7</v>
      </c>
      <c r="E132">
        <v>12</v>
      </c>
      <c r="F132">
        <v>476900</v>
      </c>
      <c r="G132">
        <f>$K$12</f>
        <v>476900</v>
      </c>
    </row>
    <row r="133" spans="1:7" x14ac:dyDescent="0.35">
      <c r="A133" t="s">
        <v>5</v>
      </c>
      <c r="B133" t="s">
        <v>19</v>
      </c>
      <c r="C133" t="s">
        <v>36</v>
      </c>
      <c r="D133" t="s">
        <v>8</v>
      </c>
      <c r="E133">
        <v>148</v>
      </c>
      <c r="F133">
        <v>1537700</v>
      </c>
      <c r="G133">
        <f>$K$13</f>
        <v>1537700</v>
      </c>
    </row>
    <row r="134" spans="1:7" x14ac:dyDescent="0.35">
      <c r="A134" t="s">
        <v>5</v>
      </c>
      <c r="B134" t="s">
        <v>19</v>
      </c>
      <c r="C134" t="s">
        <v>36</v>
      </c>
      <c r="D134" t="s">
        <v>9</v>
      </c>
      <c r="E134">
        <v>160</v>
      </c>
      <c r="F134">
        <v>153700</v>
      </c>
      <c r="G134">
        <f>$K$14</f>
        <v>153700</v>
      </c>
    </row>
    <row r="135" spans="1:7" x14ac:dyDescent="0.35">
      <c r="A135" t="s">
        <v>5</v>
      </c>
      <c r="B135" t="s">
        <v>19</v>
      </c>
      <c r="C135" t="s">
        <v>36</v>
      </c>
      <c r="D135" t="s">
        <v>10</v>
      </c>
      <c r="E135">
        <v>309</v>
      </c>
      <c r="F135">
        <v>96500</v>
      </c>
      <c r="G135">
        <f>$K$15</f>
        <v>96500</v>
      </c>
    </row>
    <row r="136" spans="1:7" x14ac:dyDescent="0.35">
      <c r="A136" t="s">
        <v>5</v>
      </c>
      <c r="B136" t="s">
        <v>19</v>
      </c>
      <c r="C136" t="s">
        <v>36</v>
      </c>
      <c r="D136" t="s">
        <v>11</v>
      </c>
      <c r="E136">
        <v>408</v>
      </c>
      <c r="F136">
        <v>39800</v>
      </c>
      <c r="G136">
        <f>$K$16</f>
        <v>39800</v>
      </c>
    </row>
    <row r="137" spans="1:7" x14ac:dyDescent="0.35">
      <c r="A137" t="s">
        <v>5</v>
      </c>
      <c r="B137" t="s">
        <v>20</v>
      </c>
      <c r="C137" t="s">
        <v>34</v>
      </c>
      <c r="D137" t="s">
        <v>7</v>
      </c>
      <c r="E137">
        <v>32</v>
      </c>
      <c r="F137">
        <v>976600</v>
      </c>
      <c r="G137">
        <f>$K$2</f>
        <v>976600</v>
      </c>
    </row>
    <row r="138" spans="1:7" x14ac:dyDescent="0.35">
      <c r="A138" t="s">
        <v>5</v>
      </c>
      <c r="B138" t="s">
        <v>20</v>
      </c>
      <c r="C138" t="s">
        <v>34</v>
      </c>
      <c r="D138" t="s">
        <v>8</v>
      </c>
      <c r="E138">
        <v>488</v>
      </c>
      <c r="F138">
        <v>3066600</v>
      </c>
      <c r="G138">
        <f>$K$3</f>
        <v>3066600</v>
      </c>
    </row>
    <row r="139" spans="1:7" x14ac:dyDescent="0.35">
      <c r="A139" t="s">
        <v>5</v>
      </c>
      <c r="B139" t="s">
        <v>20</v>
      </c>
      <c r="C139" t="s">
        <v>34</v>
      </c>
      <c r="D139" t="s">
        <v>9</v>
      </c>
      <c r="E139">
        <v>430</v>
      </c>
      <c r="F139">
        <v>302200</v>
      </c>
      <c r="G139">
        <f>$K$4</f>
        <v>302200</v>
      </c>
    </row>
    <row r="140" spans="1:7" x14ac:dyDescent="0.35">
      <c r="A140" t="s">
        <v>5</v>
      </c>
      <c r="B140" t="s">
        <v>20</v>
      </c>
      <c r="C140" t="s">
        <v>34</v>
      </c>
      <c r="D140" t="s">
        <v>10</v>
      </c>
      <c r="E140">
        <v>713</v>
      </c>
      <c r="F140">
        <v>171200</v>
      </c>
      <c r="G140">
        <f>$K$5</f>
        <v>171200</v>
      </c>
    </row>
    <row r="141" spans="1:7" x14ac:dyDescent="0.35">
      <c r="A141" t="s">
        <v>5</v>
      </c>
      <c r="B141" t="s">
        <v>20</v>
      </c>
      <c r="C141" t="s">
        <v>34</v>
      </c>
      <c r="D141" t="s">
        <v>11</v>
      </c>
      <c r="E141">
        <v>733</v>
      </c>
      <c r="F141">
        <v>58200</v>
      </c>
      <c r="G141">
        <f>$K$6</f>
        <v>58200</v>
      </c>
    </row>
    <row r="142" spans="1:7" x14ac:dyDescent="0.35">
      <c r="A142" t="s">
        <v>5</v>
      </c>
      <c r="B142" t="s">
        <v>20</v>
      </c>
      <c r="C142" t="s">
        <v>35</v>
      </c>
      <c r="D142" t="s">
        <v>7</v>
      </c>
      <c r="E142">
        <v>14</v>
      </c>
      <c r="F142">
        <v>500000</v>
      </c>
      <c r="G142">
        <f>$K$7</f>
        <v>500000</v>
      </c>
    </row>
    <row r="143" spans="1:7" x14ac:dyDescent="0.35">
      <c r="A143" t="s">
        <v>5</v>
      </c>
      <c r="B143" t="s">
        <v>20</v>
      </c>
      <c r="C143" t="s">
        <v>35</v>
      </c>
      <c r="D143" t="s">
        <v>8</v>
      </c>
      <c r="E143">
        <v>331</v>
      </c>
      <c r="F143">
        <v>1529100</v>
      </c>
      <c r="G143">
        <f>$K$8</f>
        <v>1529100</v>
      </c>
    </row>
    <row r="144" spans="1:7" x14ac:dyDescent="0.35">
      <c r="A144" t="s">
        <v>5</v>
      </c>
      <c r="B144" t="s">
        <v>20</v>
      </c>
      <c r="C144" t="s">
        <v>35</v>
      </c>
      <c r="D144" t="s">
        <v>9</v>
      </c>
      <c r="E144">
        <v>262</v>
      </c>
      <c r="F144">
        <v>148500</v>
      </c>
      <c r="G144">
        <f>$K$9</f>
        <v>148500</v>
      </c>
    </row>
    <row r="145" spans="1:7" x14ac:dyDescent="0.35">
      <c r="A145" t="s">
        <v>5</v>
      </c>
      <c r="B145" t="s">
        <v>20</v>
      </c>
      <c r="C145" t="s">
        <v>35</v>
      </c>
      <c r="D145" t="s">
        <v>10</v>
      </c>
      <c r="E145">
        <v>393</v>
      </c>
      <c r="F145">
        <v>74600</v>
      </c>
      <c r="G145">
        <f>$K$10</f>
        <v>74600</v>
      </c>
    </row>
    <row r="146" spans="1:7" x14ac:dyDescent="0.35">
      <c r="A146" t="s">
        <v>5</v>
      </c>
      <c r="B146" t="s">
        <v>20</v>
      </c>
      <c r="C146" t="s">
        <v>35</v>
      </c>
      <c r="D146" t="s">
        <v>11</v>
      </c>
      <c r="E146">
        <v>245</v>
      </c>
      <c r="F146">
        <v>18400</v>
      </c>
      <c r="G146">
        <f>$K$11</f>
        <v>18400</v>
      </c>
    </row>
    <row r="147" spans="1:7" x14ac:dyDescent="0.35">
      <c r="A147" t="s">
        <v>5</v>
      </c>
      <c r="B147" t="s">
        <v>20</v>
      </c>
      <c r="C147" t="s">
        <v>36</v>
      </c>
      <c r="D147" t="s">
        <v>7</v>
      </c>
      <c r="E147">
        <v>18</v>
      </c>
      <c r="F147">
        <v>476900</v>
      </c>
      <c r="G147">
        <f>$K$12</f>
        <v>476900</v>
      </c>
    </row>
    <row r="148" spans="1:7" x14ac:dyDescent="0.35">
      <c r="A148" t="s">
        <v>5</v>
      </c>
      <c r="B148" t="s">
        <v>20</v>
      </c>
      <c r="C148" t="s">
        <v>36</v>
      </c>
      <c r="D148" t="s">
        <v>8</v>
      </c>
      <c r="E148">
        <v>157</v>
      </c>
      <c r="F148">
        <v>1537700</v>
      </c>
      <c r="G148">
        <f>$K$13</f>
        <v>1537700</v>
      </c>
    </row>
    <row r="149" spans="1:7" x14ac:dyDescent="0.35">
      <c r="A149" t="s">
        <v>5</v>
      </c>
      <c r="B149" t="s">
        <v>20</v>
      </c>
      <c r="C149" t="s">
        <v>36</v>
      </c>
      <c r="D149" t="s">
        <v>9</v>
      </c>
      <c r="E149">
        <v>168</v>
      </c>
      <c r="F149">
        <v>153700</v>
      </c>
      <c r="G149">
        <f>$K$14</f>
        <v>153700</v>
      </c>
    </row>
    <row r="150" spans="1:7" x14ac:dyDescent="0.35">
      <c r="A150" t="s">
        <v>5</v>
      </c>
      <c r="B150" t="s">
        <v>20</v>
      </c>
      <c r="C150" t="s">
        <v>36</v>
      </c>
      <c r="D150" t="s">
        <v>10</v>
      </c>
      <c r="E150">
        <v>320</v>
      </c>
      <c r="F150">
        <v>96500</v>
      </c>
      <c r="G150">
        <f>$K$15</f>
        <v>96500</v>
      </c>
    </row>
    <row r="151" spans="1:7" x14ac:dyDescent="0.35">
      <c r="A151" t="s">
        <v>5</v>
      </c>
      <c r="B151" t="s">
        <v>20</v>
      </c>
      <c r="C151" t="s">
        <v>36</v>
      </c>
      <c r="D151" t="s">
        <v>11</v>
      </c>
      <c r="E151">
        <v>488</v>
      </c>
      <c r="F151">
        <v>39800</v>
      </c>
      <c r="G151">
        <f>$K$16</f>
        <v>39800</v>
      </c>
    </row>
    <row r="152" spans="1:7" x14ac:dyDescent="0.35">
      <c r="A152" t="s">
        <v>5</v>
      </c>
      <c r="B152" t="s">
        <v>21</v>
      </c>
      <c r="C152" t="s">
        <v>34</v>
      </c>
      <c r="D152" t="s">
        <v>7</v>
      </c>
      <c r="E152">
        <v>30</v>
      </c>
      <c r="F152">
        <v>976600</v>
      </c>
      <c r="G152">
        <f>$K$2</f>
        <v>976600</v>
      </c>
    </row>
    <row r="153" spans="1:7" x14ac:dyDescent="0.35">
      <c r="A153" t="s">
        <v>5</v>
      </c>
      <c r="B153" t="s">
        <v>21</v>
      </c>
      <c r="C153" t="s">
        <v>34</v>
      </c>
      <c r="D153" t="s">
        <v>8</v>
      </c>
      <c r="E153">
        <v>449</v>
      </c>
      <c r="F153">
        <v>3066600</v>
      </c>
      <c r="G153">
        <f>$K$3</f>
        <v>3066600</v>
      </c>
    </row>
    <row r="154" spans="1:7" x14ac:dyDescent="0.35">
      <c r="A154" t="s">
        <v>5</v>
      </c>
      <c r="B154" t="s">
        <v>21</v>
      </c>
      <c r="C154" t="s">
        <v>34</v>
      </c>
      <c r="D154" t="s">
        <v>9</v>
      </c>
      <c r="E154">
        <v>395</v>
      </c>
      <c r="F154">
        <v>302200</v>
      </c>
      <c r="G154">
        <f>$K$4</f>
        <v>302200</v>
      </c>
    </row>
    <row r="155" spans="1:7" x14ac:dyDescent="0.35">
      <c r="A155" t="s">
        <v>5</v>
      </c>
      <c r="B155" t="s">
        <v>21</v>
      </c>
      <c r="C155" t="s">
        <v>34</v>
      </c>
      <c r="D155" t="s">
        <v>10</v>
      </c>
      <c r="E155">
        <v>706</v>
      </c>
      <c r="F155">
        <v>171200</v>
      </c>
      <c r="G155">
        <f>$K$5</f>
        <v>171200</v>
      </c>
    </row>
    <row r="156" spans="1:7" x14ac:dyDescent="0.35">
      <c r="A156" t="s">
        <v>5</v>
      </c>
      <c r="B156" t="s">
        <v>21</v>
      </c>
      <c r="C156" t="s">
        <v>34</v>
      </c>
      <c r="D156" t="s">
        <v>11</v>
      </c>
      <c r="E156">
        <v>749</v>
      </c>
      <c r="F156">
        <v>58200</v>
      </c>
      <c r="G156">
        <f>$K$6</f>
        <v>58200</v>
      </c>
    </row>
    <row r="157" spans="1:7" x14ac:dyDescent="0.35">
      <c r="A157" t="s">
        <v>5</v>
      </c>
      <c r="B157" t="s">
        <v>21</v>
      </c>
      <c r="C157" t="s">
        <v>35</v>
      </c>
      <c r="D157" t="s">
        <v>7</v>
      </c>
      <c r="E157">
        <v>16</v>
      </c>
      <c r="F157">
        <v>500000</v>
      </c>
      <c r="G157">
        <f>$K$7</f>
        <v>500000</v>
      </c>
    </row>
    <row r="158" spans="1:7" x14ac:dyDescent="0.35">
      <c r="A158" t="s">
        <v>5</v>
      </c>
      <c r="B158" t="s">
        <v>21</v>
      </c>
      <c r="C158" t="s">
        <v>35</v>
      </c>
      <c r="D158" t="s">
        <v>8</v>
      </c>
      <c r="E158">
        <v>286</v>
      </c>
      <c r="F158">
        <v>1529100</v>
      </c>
      <c r="G158">
        <f>$K$8</f>
        <v>1529100</v>
      </c>
    </row>
    <row r="159" spans="1:7" x14ac:dyDescent="0.35">
      <c r="A159" t="s">
        <v>5</v>
      </c>
      <c r="B159" t="s">
        <v>21</v>
      </c>
      <c r="C159" t="s">
        <v>35</v>
      </c>
      <c r="D159" t="s">
        <v>9</v>
      </c>
      <c r="E159">
        <v>237</v>
      </c>
      <c r="F159">
        <v>148500</v>
      </c>
      <c r="G159">
        <f>$K$9</f>
        <v>148500</v>
      </c>
    </row>
    <row r="160" spans="1:7" x14ac:dyDescent="0.35">
      <c r="A160" t="s">
        <v>5</v>
      </c>
      <c r="B160" t="s">
        <v>21</v>
      </c>
      <c r="C160" t="s">
        <v>35</v>
      </c>
      <c r="D160" t="s">
        <v>10</v>
      </c>
      <c r="E160">
        <v>375</v>
      </c>
      <c r="F160">
        <v>74600</v>
      </c>
      <c r="G160">
        <f>$K$10</f>
        <v>74600</v>
      </c>
    </row>
    <row r="161" spans="1:7" x14ac:dyDescent="0.35">
      <c r="A161" t="s">
        <v>5</v>
      </c>
      <c r="B161" t="s">
        <v>21</v>
      </c>
      <c r="C161" t="s">
        <v>35</v>
      </c>
      <c r="D161" t="s">
        <v>11</v>
      </c>
      <c r="E161">
        <v>276</v>
      </c>
      <c r="F161">
        <v>18400</v>
      </c>
      <c r="G161">
        <f>$K$11</f>
        <v>18400</v>
      </c>
    </row>
    <row r="162" spans="1:7" x14ac:dyDescent="0.35">
      <c r="A162" t="s">
        <v>5</v>
      </c>
      <c r="B162" t="s">
        <v>21</v>
      </c>
      <c r="C162" t="s">
        <v>36</v>
      </c>
      <c r="D162" t="s">
        <v>7</v>
      </c>
      <c r="E162">
        <v>14</v>
      </c>
      <c r="F162">
        <v>476900</v>
      </c>
      <c r="G162">
        <f>$K$12</f>
        <v>476900</v>
      </c>
    </row>
    <row r="163" spans="1:7" x14ac:dyDescent="0.35">
      <c r="A163" t="s">
        <v>5</v>
      </c>
      <c r="B163" t="s">
        <v>21</v>
      </c>
      <c r="C163" t="s">
        <v>36</v>
      </c>
      <c r="D163" t="s">
        <v>8</v>
      </c>
      <c r="E163">
        <v>163</v>
      </c>
      <c r="F163">
        <v>1537700</v>
      </c>
      <c r="G163">
        <f>$K$13</f>
        <v>1537700</v>
      </c>
    </row>
    <row r="164" spans="1:7" x14ac:dyDescent="0.35">
      <c r="A164" t="s">
        <v>5</v>
      </c>
      <c r="B164" t="s">
        <v>21</v>
      </c>
      <c r="C164" t="s">
        <v>36</v>
      </c>
      <c r="D164" t="s">
        <v>9</v>
      </c>
      <c r="E164">
        <v>158</v>
      </c>
      <c r="F164">
        <v>153700</v>
      </c>
      <c r="G164">
        <f>$K$14</f>
        <v>153700</v>
      </c>
    </row>
    <row r="165" spans="1:7" x14ac:dyDescent="0.35">
      <c r="A165" t="s">
        <v>5</v>
      </c>
      <c r="B165" t="s">
        <v>21</v>
      </c>
      <c r="C165" t="s">
        <v>36</v>
      </c>
      <c r="D165" t="s">
        <v>10</v>
      </c>
      <c r="E165">
        <v>331</v>
      </c>
      <c r="F165">
        <v>96500</v>
      </c>
      <c r="G165">
        <f>$K$15</f>
        <v>96500</v>
      </c>
    </row>
    <row r="166" spans="1:7" x14ac:dyDescent="0.35">
      <c r="A166" t="s">
        <v>5</v>
      </c>
      <c r="B166" t="s">
        <v>21</v>
      </c>
      <c r="C166" t="s">
        <v>36</v>
      </c>
      <c r="D166" t="s">
        <v>11</v>
      </c>
      <c r="E166">
        <v>473</v>
      </c>
      <c r="F166">
        <v>39800</v>
      </c>
      <c r="G166">
        <f>$K$16</f>
        <v>39800</v>
      </c>
    </row>
    <row r="167" spans="1:7" x14ac:dyDescent="0.35">
      <c r="A167" t="s">
        <v>5</v>
      </c>
      <c r="B167" t="s">
        <v>22</v>
      </c>
      <c r="C167" t="s">
        <v>34</v>
      </c>
      <c r="D167" t="s">
        <v>7</v>
      </c>
      <c r="E167">
        <v>36</v>
      </c>
      <c r="F167">
        <v>976600</v>
      </c>
      <c r="G167">
        <f>$K$2</f>
        <v>976600</v>
      </c>
    </row>
    <row r="168" spans="1:7" x14ac:dyDescent="0.35">
      <c r="A168" t="s">
        <v>5</v>
      </c>
      <c r="B168" t="s">
        <v>22</v>
      </c>
      <c r="C168" t="s">
        <v>34</v>
      </c>
      <c r="D168" t="s">
        <v>8</v>
      </c>
      <c r="E168">
        <v>600</v>
      </c>
      <c r="F168">
        <v>3066600</v>
      </c>
      <c r="G168">
        <f>$K$3</f>
        <v>3066600</v>
      </c>
    </row>
    <row r="169" spans="1:7" x14ac:dyDescent="0.35">
      <c r="A169" t="s">
        <v>5</v>
      </c>
      <c r="B169" t="s">
        <v>22</v>
      </c>
      <c r="C169" t="s">
        <v>34</v>
      </c>
      <c r="D169" t="s">
        <v>9</v>
      </c>
      <c r="E169">
        <v>454</v>
      </c>
      <c r="F169">
        <v>302200</v>
      </c>
      <c r="G169">
        <f>$K$4</f>
        <v>302200</v>
      </c>
    </row>
    <row r="170" spans="1:7" x14ac:dyDescent="0.35">
      <c r="A170" t="s">
        <v>5</v>
      </c>
      <c r="B170" t="s">
        <v>22</v>
      </c>
      <c r="C170" t="s">
        <v>34</v>
      </c>
      <c r="D170" t="s">
        <v>10</v>
      </c>
      <c r="E170">
        <v>752</v>
      </c>
      <c r="F170">
        <v>171200</v>
      </c>
      <c r="G170">
        <f>$K$5</f>
        <v>171200</v>
      </c>
    </row>
    <row r="171" spans="1:7" x14ac:dyDescent="0.35">
      <c r="A171" t="s">
        <v>5</v>
      </c>
      <c r="B171" t="s">
        <v>22</v>
      </c>
      <c r="C171" t="s">
        <v>34</v>
      </c>
      <c r="D171" t="s">
        <v>11</v>
      </c>
      <c r="E171">
        <v>915</v>
      </c>
      <c r="F171">
        <v>58200</v>
      </c>
      <c r="G171">
        <f>$K$6</f>
        <v>58200</v>
      </c>
    </row>
    <row r="172" spans="1:7" x14ac:dyDescent="0.35">
      <c r="A172" t="s">
        <v>5</v>
      </c>
      <c r="B172" t="s">
        <v>22</v>
      </c>
      <c r="C172" t="s">
        <v>35</v>
      </c>
      <c r="D172" t="s">
        <v>7</v>
      </c>
      <c r="E172">
        <v>21</v>
      </c>
      <c r="F172">
        <v>500000</v>
      </c>
      <c r="G172">
        <f>$K$7</f>
        <v>500000</v>
      </c>
    </row>
    <row r="173" spans="1:7" x14ac:dyDescent="0.35">
      <c r="A173" t="s">
        <v>5</v>
      </c>
      <c r="B173" t="s">
        <v>22</v>
      </c>
      <c r="C173" t="s">
        <v>35</v>
      </c>
      <c r="D173" t="s">
        <v>8</v>
      </c>
      <c r="E173">
        <v>375</v>
      </c>
      <c r="F173">
        <v>1529100</v>
      </c>
      <c r="G173">
        <f>$K$8</f>
        <v>1529100</v>
      </c>
    </row>
    <row r="174" spans="1:7" x14ac:dyDescent="0.35">
      <c r="A174" t="s">
        <v>5</v>
      </c>
      <c r="B174" t="s">
        <v>22</v>
      </c>
      <c r="C174" t="s">
        <v>35</v>
      </c>
      <c r="D174" t="s">
        <v>9</v>
      </c>
      <c r="E174">
        <v>286</v>
      </c>
      <c r="F174">
        <v>148500</v>
      </c>
      <c r="G174">
        <f>$K$9</f>
        <v>148500</v>
      </c>
    </row>
    <row r="175" spans="1:7" x14ac:dyDescent="0.35">
      <c r="A175" t="s">
        <v>5</v>
      </c>
      <c r="B175" t="s">
        <v>22</v>
      </c>
      <c r="C175" t="s">
        <v>35</v>
      </c>
      <c r="D175" t="s">
        <v>10</v>
      </c>
      <c r="E175">
        <v>417</v>
      </c>
      <c r="F175">
        <v>74600</v>
      </c>
      <c r="G175">
        <f>$K$10</f>
        <v>74600</v>
      </c>
    </row>
    <row r="176" spans="1:7" x14ac:dyDescent="0.35">
      <c r="A176" t="s">
        <v>5</v>
      </c>
      <c r="B176" t="s">
        <v>22</v>
      </c>
      <c r="C176" t="s">
        <v>35</v>
      </c>
      <c r="D176" t="s">
        <v>11</v>
      </c>
      <c r="E176">
        <v>310</v>
      </c>
      <c r="F176">
        <v>18400</v>
      </c>
      <c r="G176">
        <f>$K$11</f>
        <v>18400</v>
      </c>
    </row>
    <row r="177" spans="1:7" x14ac:dyDescent="0.35">
      <c r="A177" t="s">
        <v>5</v>
      </c>
      <c r="B177" t="s">
        <v>22</v>
      </c>
      <c r="C177" t="s">
        <v>36</v>
      </c>
      <c r="D177" t="s">
        <v>7</v>
      </c>
      <c r="E177">
        <v>15</v>
      </c>
      <c r="F177">
        <v>476900</v>
      </c>
      <c r="G177">
        <f>$K$12</f>
        <v>476900</v>
      </c>
    </row>
    <row r="178" spans="1:7" x14ac:dyDescent="0.35">
      <c r="A178" t="s">
        <v>5</v>
      </c>
      <c r="B178" t="s">
        <v>22</v>
      </c>
      <c r="C178" t="s">
        <v>36</v>
      </c>
      <c r="D178" t="s">
        <v>8</v>
      </c>
      <c r="E178">
        <v>225</v>
      </c>
      <c r="F178">
        <v>1537700</v>
      </c>
      <c r="G178">
        <f>$K$13</f>
        <v>1537700</v>
      </c>
    </row>
    <row r="179" spans="1:7" x14ac:dyDescent="0.35">
      <c r="A179" t="s">
        <v>5</v>
      </c>
      <c r="B179" t="s">
        <v>22</v>
      </c>
      <c r="C179" t="s">
        <v>36</v>
      </c>
      <c r="D179" t="s">
        <v>9</v>
      </c>
      <c r="E179">
        <v>168</v>
      </c>
      <c r="F179">
        <v>153700</v>
      </c>
      <c r="G179">
        <f>$K$14</f>
        <v>153700</v>
      </c>
    </row>
    <row r="180" spans="1:7" x14ac:dyDescent="0.35">
      <c r="A180" t="s">
        <v>5</v>
      </c>
      <c r="B180" t="s">
        <v>22</v>
      </c>
      <c r="C180" t="s">
        <v>36</v>
      </c>
      <c r="D180" t="s">
        <v>10</v>
      </c>
      <c r="E180">
        <v>335</v>
      </c>
      <c r="F180">
        <v>96500</v>
      </c>
      <c r="G180">
        <f>$K$15</f>
        <v>96500</v>
      </c>
    </row>
    <row r="181" spans="1:7" x14ac:dyDescent="0.35">
      <c r="A181" t="s">
        <v>5</v>
      </c>
      <c r="B181" t="s">
        <v>22</v>
      </c>
      <c r="C181" t="s">
        <v>36</v>
      </c>
      <c r="D181" t="s">
        <v>11</v>
      </c>
      <c r="E181">
        <v>605</v>
      </c>
      <c r="F181">
        <v>39800</v>
      </c>
      <c r="G181">
        <f>$K$16</f>
        <v>39800</v>
      </c>
    </row>
    <row r="182" spans="1:7" x14ac:dyDescent="0.35">
      <c r="A182" t="s">
        <v>23</v>
      </c>
      <c r="B182" t="s">
        <v>6</v>
      </c>
      <c r="C182" t="s">
        <v>34</v>
      </c>
      <c r="D182" t="s">
        <v>7</v>
      </c>
      <c r="E182">
        <v>34</v>
      </c>
      <c r="F182">
        <v>976600</v>
      </c>
      <c r="G182">
        <f>$K$2</f>
        <v>976600</v>
      </c>
    </row>
    <row r="183" spans="1:7" x14ac:dyDescent="0.35">
      <c r="A183" t="s">
        <v>23</v>
      </c>
      <c r="B183" t="s">
        <v>6</v>
      </c>
      <c r="C183" t="s">
        <v>34</v>
      </c>
      <c r="D183" t="s">
        <v>8</v>
      </c>
      <c r="E183">
        <v>582</v>
      </c>
      <c r="F183">
        <v>3066600</v>
      </c>
      <c r="G183">
        <f>$K$3</f>
        <v>3066600</v>
      </c>
    </row>
    <row r="184" spans="1:7" x14ac:dyDescent="0.35">
      <c r="A184" t="s">
        <v>23</v>
      </c>
      <c r="B184" t="s">
        <v>6</v>
      </c>
      <c r="C184" t="s">
        <v>34</v>
      </c>
      <c r="D184" t="s">
        <v>9</v>
      </c>
      <c r="E184">
        <v>458</v>
      </c>
      <c r="F184">
        <v>302200</v>
      </c>
      <c r="G184">
        <f>$K$4</f>
        <v>302200</v>
      </c>
    </row>
    <row r="185" spans="1:7" x14ac:dyDescent="0.35">
      <c r="A185" t="s">
        <v>23</v>
      </c>
      <c r="B185" t="s">
        <v>6</v>
      </c>
      <c r="C185" t="s">
        <v>34</v>
      </c>
      <c r="D185" t="s">
        <v>10</v>
      </c>
      <c r="E185">
        <v>857</v>
      </c>
      <c r="F185">
        <v>171200</v>
      </c>
      <c r="G185">
        <f>$K$5</f>
        <v>171200</v>
      </c>
    </row>
    <row r="186" spans="1:7" x14ac:dyDescent="0.35">
      <c r="A186" t="s">
        <v>23</v>
      </c>
      <c r="B186" t="s">
        <v>6</v>
      </c>
      <c r="C186" t="s">
        <v>34</v>
      </c>
      <c r="D186" t="s">
        <v>11</v>
      </c>
      <c r="E186">
        <v>920</v>
      </c>
      <c r="F186">
        <v>58200</v>
      </c>
      <c r="G186">
        <f>$K$6</f>
        <v>58200</v>
      </c>
    </row>
    <row r="187" spans="1:7" x14ac:dyDescent="0.35">
      <c r="A187" t="s">
        <v>23</v>
      </c>
      <c r="B187" t="s">
        <v>6</v>
      </c>
      <c r="C187" t="s">
        <v>35</v>
      </c>
      <c r="D187" t="s">
        <v>7</v>
      </c>
      <c r="E187">
        <v>18</v>
      </c>
      <c r="F187">
        <v>500000</v>
      </c>
      <c r="G187">
        <f>$K$7</f>
        <v>500000</v>
      </c>
    </row>
    <row r="188" spans="1:7" x14ac:dyDescent="0.35">
      <c r="A188" t="s">
        <v>23</v>
      </c>
      <c r="B188" t="s">
        <v>6</v>
      </c>
      <c r="C188" t="s">
        <v>35</v>
      </c>
      <c r="D188" t="s">
        <v>8</v>
      </c>
      <c r="E188">
        <v>372</v>
      </c>
      <c r="F188">
        <v>1529100</v>
      </c>
      <c r="G188">
        <f>$K$8</f>
        <v>1529100</v>
      </c>
    </row>
    <row r="189" spans="1:7" x14ac:dyDescent="0.35">
      <c r="A189" t="s">
        <v>23</v>
      </c>
      <c r="B189" t="s">
        <v>6</v>
      </c>
      <c r="C189" t="s">
        <v>35</v>
      </c>
      <c r="D189" t="s">
        <v>9</v>
      </c>
      <c r="E189">
        <v>281</v>
      </c>
      <c r="F189">
        <v>148500</v>
      </c>
      <c r="G189">
        <f>$K$9</f>
        <v>148500</v>
      </c>
    </row>
    <row r="190" spans="1:7" x14ac:dyDescent="0.35">
      <c r="A190" t="s">
        <v>23</v>
      </c>
      <c r="B190" t="s">
        <v>6</v>
      </c>
      <c r="C190" t="s">
        <v>35</v>
      </c>
      <c r="D190" t="s">
        <v>10</v>
      </c>
      <c r="E190">
        <v>445</v>
      </c>
      <c r="F190">
        <v>74600</v>
      </c>
      <c r="G190">
        <f>$K$10</f>
        <v>74600</v>
      </c>
    </row>
    <row r="191" spans="1:7" x14ac:dyDescent="0.35">
      <c r="A191" t="s">
        <v>23</v>
      </c>
      <c r="B191" t="s">
        <v>6</v>
      </c>
      <c r="C191" t="s">
        <v>35</v>
      </c>
      <c r="D191" t="s">
        <v>11</v>
      </c>
      <c r="E191">
        <v>308</v>
      </c>
      <c r="F191">
        <v>18400</v>
      </c>
      <c r="G191">
        <f>$K$11</f>
        <v>18400</v>
      </c>
    </row>
    <row r="192" spans="1:7" x14ac:dyDescent="0.35">
      <c r="A192" t="s">
        <v>23</v>
      </c>
      <c r="B192" t="s">
        <v>6</v>
      </c>
      <c r="C192" t="s">
        <v>36</v>
      </c>
      <c r="D192" t="s">
        <v>7</v>
      </c>
      <c r="E192">
        <v>16</v>
      </c>
      <c r="F192">
        <v>476900</v>
      </c>
      <c r="G192">
        <f>$K$12</f>
        <v>476900</v>
      </c>
    </row>
    <row r="193" spans="1:7" x14ac:dyDescent="0.35">
      <c r="A193" t="s">
        <v>23</v>
      </c>
      <c r="B193" t="s">
        <v>6</v>
      </c>
      <c r="C193" t="s">
        <v>36</v>
      </c>
      <c r="D193" t="s">
        <v>8</v>
      </c>
      <c r="E193">
        <v>210</v>
      </c>
      <c r="F193">
        <v>1537700</v>
      </c>
      <c r="G193">
        <f>$K$13</f>
        <v>1537700</v>
      </c>
    </row>
    <row r="194" spans="1:7" x14ac:dyDescent="0.35">
      <c r="A194" t="s">
        <v>23</v>
      </c>
      <c r="B194" t="s">
        <v>6</v>
      </c>
      <c r="C194" t="s">
        <v>36</v>
      </c>
      <c r="D194" t="s">
        <v>9</v>
      </c>
      <c r="E194">
        <v>177</v>
      </c>
      <c r="F194">
        <v>153700</v>
      </c>
      <c r="G194">
        <f>$K$14</f>
        <v>153700</v>
      </c>
    </row>
    <row r="195" spans="1:7" x14ac:dyDescent="0.35">
      <c r="A195" t="s">
        <v>23</v>
      </c>
      <c r="B195" t="s">
        <v>6</v>
      </c>
      <c r="C195" t="s">
        <v>36</v>
      </c>
      <c r="D195" t="s">
        <v>10</v>
      </c>
      <c r="E195">
        <v>412</v>
      </c>
      <c r="F195">
        <v>96500</v>
      </c>
      <c r="G195">
        <f>$K$15</f>
        <v>96500</v>
      </c>
    </row>
    <row r="196" spans="1:7" x14ac:dyDescent="0.35">
      <c r="A196" t="s">
        <v>23</v>
      </c>
      <c r="B196" t="s">
        <v>6</v>
      </c>
      <c r="C196" t="s">
        <v>36</v>
      </c>
      <c r="D196" t="s">
        <v>11</v>
      </c>
      <c r="E196">
        <v>612</v>
      </c>
      <c r="F196">
        <v>39800</v>
      </c>
      <c r="G196">
        <f>$K$16</f>
        <v>39800</v>
      </c>
    </row>
    <row r="197" spans="1:7" x14ac:dyDescent="0.35">
      <c r="A197" t="s">
        <v>23</v>
      </c>
      <c r="B197" t="s">
        <v>12</v>
      </c>
      <c r="C197" t="s">
        <v>34</v>
      </c>
      <c r="D197" t="s">
        <v>7</v>
      </c>
      <c r="E197">
        <v>25</v>
      </c>
      <c r="F197">
        <v>976600</v>
      </c>
      <c r="G197">
        <f>$K$2</f>
        <v>976600</v>
      </c>
    </row>
    <row r="198" spans="1:7" x14ac:dyDescent="0.35">
      <c r="A198" t="s">
        <v>23</v>
      </c>
      <c r="B198" t="s">
        <v>12</v>
      </c>
      <c r="C198" t="s">
        <v>34</v>
      </c>
      <c r="D198" t="s">
        <v>8</v>
      </c>
      <c r="E198">
        <v>491</v>
      </c>
      <c r="F198">
        <v>3066600</v>
      </c>
      <c r="G198">
        <f>$K$3</f>
        <v>3066600</v>
      </c>
    </row>
    <row r="199" spans="1:7" x14ac:dyDescent="0.35">
      <c r="A199" t="s">
        <v>23</v>
      </c>
      <c r="B199" t="s">
        <v>12</v>
      </c>
      <c r="C199" t="s">
        <v>34</v>
      </c>
      <c r="D199" t="s">
        <v>9</v>
      </c>
      <c r="E199">
        <v>393</v>
      </c>
      <c r="F199">
        <v>302200</v>
      </c>
      <c r="G199">
        <f>$K$4</f>
        <v>302200</v>
      </c>
    </row>
    <row r="200" spans="1:7" x14ac:dyDescent="0.35">
      <c r="A200" t="s">
        <v>23</v>
      </c>
      <c r="B200" t="s">
        <v>12</v>
      </c>
      <c r="C200" t="s">
        <v>34</v>
      </c>
      <c r="D200" t="s">
        <v>10</v>
      </c>
      <c r="E200">
        <v>655</v>
      </c>
      <c r="F200">
        <v>171200</v>
      </c>
      <c r="G200">
        <f>$K$5</f>
        <v>171200</v>
      </c>
    </row>
    <row r="201" spans="1:7" x14ac:dyDescent="0.35">
      <c r="A201" t="s">
        <v>23</v>
      </c>
      <c r="B201" t="s">
        <v>12</v>
      </c>
      <c r="C201" t="s">
        <v>34</v>
      </c>
      <c r="D201" t="s">
        <v>11</v>
      </c>
      <c r="E201">
        <v>756</v>
      </c>
      <c r="F201">
        <v>58200</v>
      </c>
      <c r="G201">
        <f>$K$6</f>
        <v>58200</v>
      </c>
    </row>
    <row r="202" spans="1:7" x14ac:dyDescent="0.35">
      <c r="A202" t="s">
        <v>23</v>
      </c>
      <c r="B202" t="s">
        <v>12</v>
      </c>
      <c r="C202" t="s">
        <v>35</v>
      </c>
      <c r="D202" t="s">
        <v>7</v>
      </c>
      <c r="E202">
        <v>16</v>
      </c>
      <c r="F202">
        <v>500000</v>
      </c>
      <c r="G202">
        <f>$K$7</f>
        <v>500000</v>
      </c>
    </row>
    <row r="203" spans="1:7" x14ac:dyDescent="0.35">
      <c r="A203" t="s">
        <v>23</v>
      </c>
      <c r="B203" t="s">
        <v>12</v>
      </c>
      <c r="C203" t="s">
        <v>35</v>
      </c>
      <c r="D203" t="s">
        <v>8</v>
      </c>
      <c r="E203">
        <v>316</v>
      </c>
      <c r="F203">
        <v>1529100</v>
      </c>
      <c r="G203">
        <f>$K$8</f>
        <v>1529100</v>
      </c>
    </row>
    <row r="204" spans="1:7" x14ac:dyDescent="0.35">
      <c r="A204" t="s">
        <v>23</v>
      </c>
      <c r="B204" t="s">
        <v>12</v>
      </c>
      <c r="C204" t="s">
        <v>35</v>
      </c>
      <c r="D204" t="s">
        <v>9</v>
      </c>
      <c r="E204">
        <v>237</v>
      </c>
      <c r="F204">
        <v>148500</v>
      </c>
      <c r="G204">
        <f>$K$9</f>
        <v>148500</v>
      </c>
    </row>
    <row r="205" spans="1:7" x14ac:dyDescent="0.35">
      <c r="A205" t="s">
        <v>23</v>
      </c>
      <c r="B205" t="s">
        <v>12</v>
      </c>
      <c r="C205" t="s">
        <v>35</v>
      </c>
      <c r="D205" t="s">
        <v>10</v>
      </c>
      <c r="E205">
        <v>341</v>
      </c>
      <c r="F205">
        <v>74600</v>
      </c>
      <c r="G205">
        <f>$K$10</f>
        <v>74600</v>
      </c>
    </row>
    <row r="206" spans="1:7" x14ac:dyDescent="0.35">
      <c r="A206" t="s">
        <v>23</v>
      </c>
      <c r="B206" t="s">
        <v>12</v>
      </c>
      <c r="C206" t="s">
        <v>35</v>
      </c>
      <c r="D206" t="s">
        <v>11</v>
      </c>
      <c r="E206">
        <v>275</v>
      </c>
      <c r="F206">
        <v>18400</v>
      </c>
      <c r="G206">
        <f>$K$11</f>
        <v>18400</v>
      </c>
    </row>
    <row r="207" spans="1:7" x14ac:dyDescent="0.35">
      <c r="A207" t="s">
        <v>23</v>
      </c>
      <c r="B207" t="s">
        <v>12</v>
      </c>
      <c r="C207" t="s">
        <v>36</v>
      </c>
      <c r="D207" t="s">
        <v>7</v>
      </c>
      <c r="E207">
        <v>9</v>
      </c>
      <c r="F207">
        <v>476900</v>
      </c>
      <c r="G207">
        <f>$K$12</f>
        <v>476900</v>
      </c>
    </row>
    <row r="208" spans="1:7" x14ac:dyDescent="0.35">
      <c r="A208" t="s">
        <v>23</v>
      </c>
      <c r="B208" t="s">
        <v>12</v>
      </c>
      <c r="C208" t="s">
        <v>36</v>
      </c>
      <c r="D208" t="s">
        <v>8</v>
      </c>
      <c r="E208">
        <v>175</v>
      </c>
      <c r="F208">
        <v>1537700</v>
      </c>
      <c r="G208">
        <f>$K$13</f>
        <v>1537700</v>
      </c>
    </row>
    <row r="209" spans="1:7" x14ac:dyDescent="0.35">
      <c r="A209" t="s">
        <v>23</v>
      </c>
      <c r="B209" t="s">
        <v>12</v>
      </c>
      <c r="C209" t="s">
        <v>36</v>
      </c>
      <c r="D209" t="s">
        <v>9</v>
      </c>
      <c r="E209">
        <v>156</v>
      </c>
      <c r="F209">
        <v>153700</v>
      </c>
      <c r="G209">
        <f>$K$14</f>
        <v>153700</v>
      </c>
    </row>
    <row r="210" spans="1:7" x14ac:dyDescent="0.35">
      <c r="A210" t="s">
        <v>23</v>
      </c>
      <c r="B210" t="s">
        <v>12</v>
      </c>
      <c r="C210" t="s">
        <v>36</v>
      </c>
      <c r="D210" t="s">
        <v>10</v>
      </c>
      <c r="E210">
        <v>314</v>
      </c>
      <c r="F210">
        <v>96500</v>
      </c>
      <c r="G210">
        <f>$K$15</f>
        <v>96500</v>
      </c>
    </row>
    <row r="211" spans="1:7" x14ac:dyDescent="0.35">
      <c r="A211" t="s">
        <v>23</v>
      </c>
      <c r="B211" t="s">
        <v>12</v>
      </c>
      <c r="C211" t="s">
        <v>36</v>
      </c>
      <c r="D211" t="s">
        <v>11</v>
      </c>
      <c r="E211">
        <v>481</v>
      </c>
      <c r="F211">
        <v>39800</v>
      </c>
      <c r="G211">
        <f>$K$16</f>
        <v>39800</v>
      </c>
    </row>
    <row r="212" spans="1:7" x14ac:dyDescent="0.35">
      <c r="A212" t="s">
        <v>23</v>
      </c>
      <c r="B212" t="s">
        <v>13</v>
      </c>
      <c r="C212" t="s">
        <v>34</v>
      </c>
      <c r="D212" t="s">
        <v>7</v>
      </c>
      <c r="E212">
        <v>34</v>
      </c>
      <c r="F212">
        <v>976600</v>
      </c>
      <c r="G212">
        <f>$K$2</f>
        <v>976600</v>
      </c>
    </row>
    <row r="213" spans="1:7" x14ac:dyDescent="0.35">
      <c r="A213" t="s">
        <v>23</v>
      </c>
      <c r="B213" t="s">
        <v>13</v>
      </c>
      <c r="C213" t="s">
        <v>34</v>
      </c>
      <c r="D213" t="s">
        <v>8</v>
      </c>
      <c r="E213">
        <v>539</v>
      </c>
      <c r="F213">
        <v>3066600</v>
      </c>
      <c r="G213">
        <f>$K$3</f>
        <v>3066600</v>
      </c>
    </row>
    <row r="214" spans="1:7" x14ac:dyDescent="0.35">
      <c r="A214" t="s">
        <v>23</v>
      </c>
      <c r="B214" t="s">
        <v>13</v>
      </c>
      <c r="C214" t="s">
        <v>34</v>
      </c>
      <c r="D214" t="s">
        <v>9</v>
      </c>
      <c r="E214">
        <v>452</v>
      </c>
      <c r="F214">
        <v>302200</v>
      </c>
      <c r="G214">
        <f>$K$4</f>
        <v>302200</v>
      </c>
    </row>
    <row r="215" spans="1:7" x14ac:dyDescent="0.35">
      <c r="A215" t="s">
        <v>23</v>
      </c>
      <c r="B215" t="s">
        <v>13</v>
      </c>
      <c r="C215" t="s">
        <v>34</v>
      </c>
      <c r="D215" t="s">
        <v>10</v>
      </c>
      <c r="E215">
        <v>748</v>
      </c>
      <c r="F215">
        <v>171200</v>
      </c>
      <c r="G215">
        <f>$K$5</f>
        <v>171200</v>
      </c>
    </row>
    <row r="216" spans="1:7" x14ac:dyDescent="0.35">
      <c r="A216" t="s">
        <v>23</v>
      </c>
      <c r="B216" t="s">
        <v>13</v>
      </c>
      <c r="C216" t="s">
        <v>34</v>
      </c>
      <c r="D216" t="s">
        <v>11</v>
      </c>
      <c r="E216">
        <v>826</v>
      </c>
      <c r="F216">
        <v>58200</v>
      </c>
      <c r="G216">
        <f>$K$6</f>
        <v>58200</v>
      </c>
    </row>
    <row r="217" spans="1:7" x14ac:dyDescent="0.35">
      <c r="A217" t="s">
        <v>23</v>
      </c>
      <c r="B217" t="s">
        <v>13</v>
      </c>
      <c r="C217" t="s">
        <v>35</v>
      </c>
      <c r="D217" t="s">
        <v>7</v>
      </c>
      <c r="E217">
        <v>18</v>
      </c>
      <c r="F217">
        <v>500000</v>
      </c>
      <c r="G217">
        <f>$K$7</f>
        <v>500000</v>
      </c>
    </row>
    <row r="218" spans="1:7" x14ac:dyDescent="0.35">
      <c r="A218" t="s">
        <v>23</v>
      </c>
      <c r="B218" t="s">
        <v>13</v>
      </c>
      <c r="C218" t="s">
        <v>35</v>
      </c>
      <c r="D218" t="s">
        <v>8</v>
      </c>
      <c r="E218">
        <v>325</v>
      </c>
      <c r="F218">
        <v>1529100</v>
      </c>
      <c r="G218">
        <f>$K$8</f>
        <v>1529100</v>
      </c>
    </row>
    <row r="219" spans="1:7" x14ac:dyDescent="0.35">
      <c r="A219" t="s">
        <v>23</v>
      </c>
      <c r="B219" t="s">
        <v>13</v>
      </c>
      <c r="C219" t="s">
        <v>35</v>
      </c>
      <c r="D219" t="s">
        <v>9</v>
      </c>
      <c r="E219">
        <v>263</v>
      </c>
      <c r="F219">
        <v>148500</v>
      </c>
      <c r="G219">
        <f>$K$9</f>
        <v>148500</v>
      </c>
    </row>
    <row r="220" spans="1:7" x14ac:dyDescent="0.35">
      <c r="A220" t="s">
        <v>23</v>
      </c>
      <c r="B220" t="s">
        <v>13</v>
      </c>
      <c r="C220" t="s">
        <v>35</v>
      </c>
      <c r="D220" t="s">
        <v>10</v>
      </c>
      <c r="E220">
        <v>362</v>
      </c>
      <c r="F220">
        <v>74600</v>
      </c>
      <c r="G220">
        <f>$K$10</f>
        <v>74600</v>
      </c>
    </row>
    <row r="221" spans="1:7" x14ac:dyDescent="0.35">
      <c r="A221" t="s">
        <v>23</v>
      </c>
      <c r="B221" t="s">
        <v>13</v>
      </c>
      <c r="C221" t="s">
        <v>35</v>
      </c>
      <c r="D221" t="s">
        <v>11</v>
      </c>
      <c r="E221">
        <v>283</v>
      </c>
      <c r="F221">
        <v>18400</v>
      </c>
      <c r="G221">
        <f>$K$11</f>
        <v>18400</v>
      </c>
    </row>
    <row r="222" spans="1:7" x14ac:dyDescent="0.35">
      <c r="A222" t="s">
        <v>23</v>
      </c>
      <c r="B222" t="s">
        <v>13</v>
      </c>
      <c r="C222" t="s">
        <v>36</v>
      </c>
      <c r="D222" t="s">
        <v>7</v>
      </c>
      <c r="E222">
        <v>16</v>
      </c>
      <c r="F222">
        <v>476900</v>
      </c>
      <c r="G222">
        <f>$K$12</f>
        <v>476900</v>
      </c>
    </row>
    <row r="223" spans="1:7" x14ac:dyDescent="0.35">
      <c r="A223" t="s">
        <v>23</v>
      </c>
      <c r="B223" t="s">
        <v>13</v>
      </c>
      <c r="C223" t="s">
        <v>36</v>
      </c>
      <c r="D223" t="s">
        <v>8</v>
      </c>
      <c r="E223">
        <v>214</v>
      </c>
      <c r="F223">
        <v>1537700</v>
      </c>
      <c r="G223">
        <f>$K$13</f>
        <v>1537700</v>
      </c>
    </row>
    <row r="224" spans="1:7" x14ac:dyDescent="0.35">
      <c r="A224" t="s">
        <v>23</v>
      </c>
      <c r="B224" t="s">
        <v>13</v>
      </c>
      <c r="C224" t="s">
        <v>36</v>
      </c>
      <c r="D224" t="s">
        <v>9</v>
      </c>
      <c r="E224">
        <v>189</v>
      </c>
      <c r="F224">
        <v>153700</v>
      </c>
      <c r="G224">
        <f>$K$14</f>
        <v>153700</v>
      </c>
    </row>
    <row r="225" spans="1:7" x14ac:dyDescent="0.35">
      <c r="A225" t="s">
        <v>23</v>
      </c>
      <c r="B225" t="s">
        <v>13</v>
      </c>
      <c r="C225" t="s">
        <v>36</v>
      </c>
      <c r="D225" t="s">
        <v>10</v>
      </c>
      <c r="E225">
        <v>386</v>
      </c>
      <c r="F225">
        <v>96500</v>
      </c>
      <c r="G225">
        <f>$K$15</f>
        <v>96500</v>
      </c>
    </row>
    <row r="226" spans="1:7" x14ac:dyDescent="0.35">
      <c r="A226" t="s">
        <v>23</v>
      </c>
      <c r="B226" t="s">
        <v>13</v>
      </c>
      <c r="C226" t="s">
        <v>36</v>
      </c>
      <c r="D226" t="s">
        <v>11</v>
      </c>
      <c r="E226">
        <v>543</v>
      </c>
      <c r="F226">
        <v>39800</v>
      </c>
      <c r="G226">
        <f>$K$16</f>
        <v>39800</v>
      </c>
    </row>
    <row r="227" spans="1:7" x14ac:dyDescent="0.35">
      <c r="A227" t="s">
        <v>23</v>
      </c>
      <c r="B227" t="s">
        <v>14</v>
      </c>
      <c r="C227" t="s">
        <v>34</v>
      </c>
      <c r="D227" t="s">
        <v>7</v>
      </c>
      <c r="E227">
        <v>29</v>
      </c>
      <c r="F227">
        <v>976600</v>
      </c>
      <c r="G227">
        <f>$K$2</f>
        <v>976600</v>
      </c>
    </row>
    <row r="228" spans="1:7" x14ac:dyDescent="0.35">
      <c r="A228" t="s">
        <v>23</v>
      </c>
      <c r="B228" t="s">
        <v>14</v>
      </c>
      <c r="C228" t="s">
        <v>34</v>
      </c>
      <c r="D228" t="s">
        <v>8</v>
      </c>
      <c r="E228">
        <v>511</v>
      </c>
      <c r="F228">
        <v>3066600</v>
      </c>
      <c r="G228">
        <f>$K$3</f>
        <v>3066600</v>
      </c>
    </row>
    <row r="229" spans="1:7" x14ac:dyDescent="0.35">
      <c r="A229" t="s">
        <v>23</v>
      </c>
      <c r="B229" t="s">
        <v>14</v>
      </c>
      <c r="C229" t="s">
        <v>34</v>
      </c>
      <c r="D229" t="s">
        <v>9</v>
      </c>
      <c r="E229">
        <v>419</v>
      </c>
      <c r="F229">
        <v>302200</v>
      </c>
      <c r="G229">
        <f>$K$4</f>
        <v>302200</v>
      </c>
    </row>
    <row r="230" spans="1:7" x14ac:dyDescent="0.35">
      <c r="A230" t="s">
        <v>23</v>
      </c>
      <c r="B230" t="s">
        <v>14</v>
      </c>
      <c r="C230" t="s">
        <v>34</v>
      </c>
      <c r="D230" t="s">
        <v>10</v>
      </c>
      <c r="E230">
        <v>666</v>
      </c>
      <c r="F230">
        <v>171200</v>
      </c>
      <c r="G230">
        <f>$K$5</f>
        <v>171200</v>
      </c>
    </row>
    <row r="231" spans="1:7" x14ac:dyDescent="0.35">
      <c r="A231" t="s">
        <v>23</v>
      </c>
      <c r="B231" t="s">
        <v>14</v>
      </c>
      <c r="C231" t="s">
        <v>34</v>
      </c>
      <c r="D231" t="s">
        <v>11</v>
      </c>
      <c r="E231">
        <v>740</v>
      </c>
      <c r="F231">
        <v>58200</v>
      </c>
      <c r="G231">
        <f>$K$6</f>
        <v>58200</v>
      </c>
    </row>
    <row r="232" spans="1:7" x14ac:dyDescent="0.35">
      <c r="A232" t="s">
        <v>23</v>
      </c>
      <c r="B232" t="s">
        <v>14</v>
      </c>
      <c r="C232" t="s">
        <v>35</v>
      </c>
      <c r="D232" t="s">
        <v>7</v>
      </c>
      <c r="E232">
        <v>21</v>
      </c>
      <c r="F232">
        <v>500000</v>
      </c>
      <c r="G232">
        <f>$K$7</f>
        <v>500000</v>
      </c>
    </row>
    <row r="233" spans="1:7" x14ac:dyDescent="0.35">
      <c r="A233" t="s">
        <v>23</v>
      </c>
      <c r="B233" t="s">
        <v>14</v>
      </c>
      <c r="C233" t="s">
        <v>35</v>
      </c>
      <c r="D233" t="s">
        <v>8</v>
      </c>
      <c r="E233">
        <v>339</v>
      </c>
      <c r="F233">
        <v>1529100</v>
      </c>
      <c r="G233">
        <f>$K$8</f>
        <v>1529100</v>
      </c>
    </row>
    <row r="234" spans="1:7" x14ac:dyDescent="0.35">
      <c r="A234" t="s">
        <v>23</v>
      </c>
      <c r="B234" t="s">
        <v>14</v>
      </c>
      <c r="C234" t="s">
        <v>35</v>
      </c>
      <c r="D234" t="s">
        <v>9</v>
      </c>
      <c r="E234">
        <v>243</v>
      </c>
      <c r="F234">
        <v>148500</v>
      </c>
      <c r="G234">
        <f>$K$9</f>
        <v>148500</v>
      </c>
    </row>
    <row r="235" spans="1:7" x14ac:dyDescent="0.35">
      <c r="A235" t="s">
        <v>23</v>
      </c>
      <c r="B235" t="s">
        <v>14</v>
      </c>
      <c r="C235" t="s">
        <v>35</v>
      </c>
      <c r="D235" t="s">
        <v>10</v>
      </c>
      <c r="E235">
        <v>387</v>
      </c>
      <c r="F235">
        <v>74600</v>
      </c>
      <c r="G235">
        <f>$K$10</f>
        <v>74600</v>
      </c>
    </row>
    <row r="236" spans="1:7" x14ac:dyDescent="0.35">
      <c r="A236" t="s">
        <v>23</v>
      </c>
      <c r="B236" t="s">
        <v>14</v>
      </c>
      <c r="C236" t="s">
        <v>35</v>
      </c>
      <c r="D236" t="s">
        <v>11</v>
      </c>
      <c r="E236">
        <v>276</v>
      </c>
      <c r="F236">
        <v>18400</v>
      </c>
      <c r="G236">
        <f>$K$11</f>
        <v>18400</v>
      </c>
    </row>
    <row r="237" spans="1:7" x14ac:dyDescent="0.35">
      <c r="A237" t="s">
        <v>23</v>
      </c>
      <c r="B237" t="s">
        <v>14</v>
      </c>
      <c r="C237" t="s">
        <v>36</v>
      </c>
      <c r="D237" t="s">
        <v>7</v>
      </c>
      <c r="E237">
        <v>8</v>
      </c>
      <c r="F237">
        <v>476900</v>
      </c>
      <c r="G237">
        <f>$K$12</f>
        <v>476900</v>
      </c>
    </row>
    <row r="238" spans="1:7" x14ac:dyDescent="0.35">
      <c r="A238" t="s">
        <v>23</v>
      </c>
      <c r="B238" t="s">
        <v>14</v>
      </c>
      <c r="C238" t="s">
        <v>36</v>
      </c>
      <c r="D238" t="s">
        <v>8</v>
      </c>
      <c r="E238">
        <v>172</v>
      </c>
      <c r="F238">
        <v>1537700</v>
      </c>
      <c r="G238">
        <f>$K$13</f>
        <v>1537700</v>
      </c>
    </row>
    <row r="239" spans="1:7" x14ac:dyDescent="0.35">
      <c r="A239" t="s">
        <v>23</v>
      </c>
      <c r="B239" t="s">
        <v>14</v>
      </c>
      <c r="C239" t="s">
        <v>36</v>
      </c>
      <c r="D239" t="s">
        <v>9</v>
      </c>
      <c r="E239">
        <v>176</v>
      </c>
      <c r="F239">
        <v>153700</v>
      </c>
      <c r="G239">
        <f>$K$14</f>
        <v>153700</v>
      </c>
    </row>
    <row r="240" spans="1:7" x14ac:dyDescent="0.35">
      <c r="A240" t="s">
        <v>23</v>
      </c>
      <c r="B240" t="s">
        <v>14</v>
      </c>
      <c r="C240" t="s">
        <v>36</v>
      </c>
      <c r="D240" t="s">
        <v>10</v>
      </c>
      <c r="E240">
        <v>279</v>
      </c>
      <c r="F240">
        <v>96500</v>
      </c>
      <c r="G240">
        <f>$K$15</f>
        <v>96500</v>
      </c>
    </row>
    <row r="241" spans="1:7" x14ac:dyDescent="0.35">
      <c r="A241" t="s">
        <v>23</v>
      </c>
      <c r="B241" t="s">
        <v>14</v>
      </c>
      <c r="C241" t="s">
        <v>36</v>
      </c>
      <c r="D241" t="s">
        <v>11</v>
      </c>
      <c r="E241">
        <v>464</v>
      </c>
      <c r="F241">
        <v>39800</v>
      </c>
      <c r="G241">
        <f>$K$16</f>
        <v>39800</v>
      </c>
    </row>
    <row r="242" spans="1:7" x14ac:dyDescent="0.35">
      <c r="A242" t="s">
        <v>23</v>
      </c>
      <c r="B242" t="s">
        <v>15</v>
      </c>
      <c r="C242" t="s">
        <v>34</v>
      </c>
      <c r="D242" t="s">
        <v>7</v>
      </c>
      <c r="E242">
        <v>19</v>
      </c>
      <c r="F242">
        <v>976600</v>
      </c>
      <c r="G242">
        <f>$K$2</f>
        <v>976600</v>
      </c>
    </row>
    <row r="243" spans="1:7" x14ac:dyDescent="0.35">
      <c r="A243" t="s">
        <v>23</v>
      </c>
      <c r="B243" t="s">
        <v>15</v>
      </c>
      <c r="C243" t="s">
        <v>34</v>
      </c>
      <c r="D243" t="s">
        <v>8</v>
      </c>
      <c r="E243">
        <v>521</v>
      </c>
      <c r="F243">
        <v>3066600</v>
      </c>
      <c r="G243">
        <f>$K$3</f>
        <v>3066600</v>
      </c>
    </row>
    <row r="244" spans="1:7" x14ac:dyDescent="0.35">
      <c r="A244" t="s">
        <v>23</v>
      </c>
      <c r="B244" t="s">
        <v>15</v>
      </c>
      <c r="C244" t="s">
        <v>34</v>
      </c>
      <c r="D244" t="s">
        <v>9</v>
      </c>
      <c r="E244">
        <v>414</v>
      </c>
      <c r="F244">
        <v>302200</v>
      </c>
      <c r="G244">
        <f>$K$4</f>
        <v>302200</v>
      </c>
    </row>
    <row r="245" spans="1:7" x14ac:dyDescent="0.35">
      <c r="A245" t="s">
        <v>23</v>
      </c>
      <c r="B245" t="s">
        <v>15</v>
      </c>
      <c r="C245" t="s">
        <v>34</v>
      </c>
      <c r="D245" t="s">
        <v>10</v>
      </c>
      <c r="E245">
        <v>695</v>
      </c>
      <c r="F245">
        <v>171200</v>
      </c>
      <c r="G245">
        <f>$K$5</f>
        <v>171200</v>
      </c>
    </row>
    <row r="246" spans="1:7" x14ac:dyDescent="0.35">
      <c r="A246" t="s">
        <v>23</v>
      </c>
      <c r="B246" t="s">
        <v>15</v>
      </c>
      <c r="C246" t="s">
        <v>34</v>
      </c>
      <c r="D246" t="s">
        <v>11</v>
      </c>
      <c r="E246">
        <v>731</v>
      </c>
      <c r="F246">
        <v>58200</v>
      </c>
      <c r="G246">
        <f>$K$6</f>
        <v>58200</v>
      </c>
    </row>
    <row r="247" spans="1:7" x14ac:dyDescent="0.35">
      <c r="A247" t="s">
        <v>23</v>
      </c>
      <c r="B247" t="s">
        <v>15</v>
      </c>
      <c r="C247" t="s">
        <v>35</v>
      </c>
      <c r="D247" t="s">
        <v>7</v>
      </c>
      <c r="E247">
        <v>8</v>
      </c>
      <c r="F247">
        <v>500000</v>
      </c>
      <c r="G247">
        <f>$K$7</f>
        <v>500000</v>
      </c>
    </row>
    <row r="248" spans="1:7" x14ac:dyDescent="0.35">
      <c r="A248" t="s">
        <v>23</v>
      </c>
      <c r="B248" t="s">
        <v>15</v>
      </c>
      <c r="C248" t="s">
        <v>35</v>
      </c>
      <c r="D248" t="s">
        <v>8</v>
      </c>
      <c r="E248">
        <v>316</v>
      </c>
      <c r="F248">
        <v>1529100</v>
      </c>
      <c r="G248">
        <f>$K$8</f>
        <v>1529100</v>
      </c>
    </row>
    <row r="249" spans="1:7" x14ac:dyDescent="0.35">
      <c r="A249" t="s">
        <v>23</v>
      </c>
      <c r="B249" t="s">
        <v>15</v>
      </c>
      <c r="C249" t="s">
        <v>35</v>
      </c>
      <c r="D249" t="s">
        <v>9</v>
      </c>
      <c r="E249">
        <v>251</v>
      </c>
      <c r="F249">
        <v>148500</v>
      </c>
      <c r="G249">
        <f>$K$9</f>
        <v>148500</v>
      </c>
    </row>
    <row r="250" spans="1:7" x14ac:dyDescent="0.35">
      <c r="A250" t="s">
        <v>23</v>
      </c>
      <c r="B250" t="s">
        <v>15</v>
      </c>
      <c r="C250" t="s">
        <v>35</v>
      </c>
      <c r="D250" t="s">
        <v>10</v>
      </c>
      <c r="E250">
        <v>356</v>
      </c>
      <c r="F250">
        <v>74600</v>
      </c>
      <c r="G250">
        <f>$K$10</f>
        <v>74600</v>
      </c>
    </row>
    <row r="251" spans="1:7" x14ac:dyDescent="0.35">
      <c r="A251" t="s">
        <v>23</v>
      </c>
      <c r="B251" t="s">
        <v>15</v>
      </c>
      <c r="C251" t="s">
        <v>35</v>
      </c>
      <c r="D251" t="s">
        <v>11</v>
      </c>
      <c r="E251">
        <v>274</v>
      </c>
      <c r="F251">
        <v>18400</v>
      </c>
      <c r="G251">
        <f>$K$11</f>
        <v>18400</v>
      </c>
    </row>
    <row r="252" spans="1:7" x14ac:dyDescent="0.35">
      <c r="A252" t="s">
        <v>23</v>
      </c>
      <c r="B252" t="s">
        <v>15</v>
      </c>
      <c r="C252" t="s">
        <v>36</v>
      </c>
      <c r="D252" t="s">
        <v>7</v>
      </c>
      <c r="E252">
        <v>11</v>
      </c>
      <c r="F252">
        <v>476900</v>
      </c>
      <c r="G252">
        <f>$K$12</f>
        <v>476900</v>
      </c>
    </row>
    <row r="253" spans="1:7" x14ac:dyDescent="0.35">
      <c r="A253" t="s">
        <v>23</v>
      </c>
      <c r="B253" t="s">
        <v>15</v>
      </c>
      <c r="C253" t="s">
        <v>36</v>
      </c>
      <c r="D253" t="s">
        <v>8</v>
      </c>
      <c r="E253">
        <v>205</v>
      </c>
      <c r="F253">
        <v>1537700</v>
      </c>
      <c r="G253">
        <f>$K$13</f>
        <v>1537700</v>
      </c>
    </row>
    <row r="254" spans="1:7" x14ac:dyDescent="0.35">
      <c r="A254" t="s">
        <v>23</v>
      </c>
      <c r="B254" t="s">
        <v>15</v>
      </c>
      <c r="C254" t="s">
        <v>36</v>
      </c>
      <c r="D254" t="s">
        <v>9</v>
      </c>
      <c r="E254">
        <v>163</v>
      </c>
      <c r="F254">
        <v>153700</v>
      </c>
      <c r="G254">
        <f>$K$14</f>
        <v>153700</v>
      </c>
    </row>
    <row r="255" spans="1:7" x14ac:dyDescent="0.35">
      <c r="A255" t="s">
        <v>23</v>
      </c>
      <c r="B255" t="s">
        <v>15</v>
      </c>
      <c r="C255" t="s">
        <v>36</v>
      </c>
      <c r="D255" t="s">
        <v>10</v>
      </c>
      <c r="E255">
        <v>339</v>
      </c>
      <c r="F255">
        <v>96500</v>
      </c>
      <c r="G255">
        <f>$K$15</f>
        <v>96500</v>
      </c>
    </row>
    <row r="256" spans="1:7" x14ac:dyDescent="0.35">
      <c r="A256" t="s">
        <v>23</v>
      </c>
      <c r="B256" t="s">
        <v>15</v>
      </c>
      <c r="C256" t="s">
        <v>36</v>
      </c>
      <c r="D256" t="s">
        <v>11</v>
      </c>
      <c r="E256">
        <v>457</v>
      </c>
      <c r="F256">
        <v>39800</v>
      </c>
      <c r="G256">
        <f>$K$16</f>
        <v>39800</v>
      </c>
    </row>
    <row r="257" spans="1:7" x14ac:dyDescent="0.35">
      <c r="A257" t="s">
        <v>23</v>
      </c>
      <c r="B257" t="s">
        <v>16</v>
      </c>
      <c r="C257" t="s">
        <v>34</v>
      </c>
      <c r="D257" t="s">
        <v>7</v>
      </c>
      <c r="E257">
        <v>24</v>
      </c>
      <c r="F257">
        <v>976600</v>
      </c>
      <c r="G257">
        <f>$K$2</f>
        <v>976600</v>
      </c>
    </row>
    <row r="258" spans="1:7" x14ac:dyDescent="0.35">
      <c r="A258" t="s">
        <v>23</v>
      </c>
      <c r="B258" t="s">
        <v>16</v>
      </c>
      <c r="C258" t="s">
        <v>34</v>
      </c>
      <c r="D258" t="s">
        <v>8</v>
      </c>
      <c r="E258">
        <v>479</v>
      </c>
      <c r="F258">
        <v>3066600</v>
      </c>
      <c r="G258">
        <f>$K$3</f>
        <v>3066600</v>
      </c>
    </row>
    <row r="259" spans="1:7" x14ac:dyDescent="0.35">
      <c r="A259" t="s">
        <v>23</v>
      </c>
      <c r="B259" t="s">
        <v>16</v>
      </c>
      <c r="C259" t="s">
        <v>34</v>
      </c>
      <c r="D259" t="s">
        <v>9</v>
      </c>
      <c r="E259">
        <v>417</v>
      </c>
      <c r="F259">
        <v>302200</v>
      </c>
      <c r="G259">
        <f>$K$4</f>
        <v>302200</v>
      </c>
    </row>
    <row r="260" spans="1:7" x14ac:dyDescent="0.35">
      <c r="A260" t="s">
        <v>23</v>
      </c>
      <c r="B260" t="s">
        <v>16</v>
      </c>
      <c r="C260" t="s">
        <v>34</v>
      </c>
      <c r="D260" t="s">
        <v>10</v>
      </c>
      <c r="E260">
        <v>635</v>
      </c>
      <c r="F260">
        <v>171200</v>
      </c>
      <c r="G260">
        <f>$K$5</f>
        <v>171200</v>
      </c>
    </row>
    <row r="261" spans="1:7" x14ac:dyDescent="0.35">
      <c r="A261" t="s">
        <v>23</v>
      </c>
      <c r="B261" t="s">
        <v>16</v>
      </c>
      <c r="C261" t="s">
        <v>34</v>
      </c>
      <c r="D261" t="s">
        <v>11</v>
      </c>
      <c r="E261">
        <v>663</v>
      </c>
      <c r="F261">
        <v>58200</v>
      </c>
      <c r="G261">
        <f>$K$6</f>
        <v>58200</v>
      </c>
    </row>
    <row r="262" spans="1:7" x14ac:dyDescent="0.35">
      <c r="A262" t="s">
        <v>23</v>
      </c>
      <c r="B262" t="s">
        <v>16</v>
      </c>
      <c r="C262" t="s">
        <v>35</v>
      </c>
      <c r="D262" t="s">
        <v>7</v>
      </c>
      <c r="E262">
        <v>15</v>
      </c>
      <c r="F262">
        <v>500000</v>
      </c>
      <c r="G262">
        <f>$K$7</f>
        <v>500000</v>
      </c>
    </row>
    <row r="263" spans="1:7" x14ac:dyDescent="0.35">
      <c r="A263" t="s">
        <v>23</v>
      </c>
      <c r="B263" t="s">
        <v>16</v>
      </c>
      <c r="C263" t="s">
        <v>35</v>
      </c>
      <c r="D263" t="s">
        <v>8</v>
      </c>
      <c r="E263">
        <v>294</v>
      </c>
      <c r="F263">
        <v>1529100</v>
      </c>
      <c r="G263">
        <f>$K$8</f>
        <v>1529100</v>
      </c>
    </row>
    <row r="264" spans="1:7" x14ac:dyDescent="0.35">
      <c r="A264" t="s">
        <v>23</v>
      </c>
      <c r="B264" t="s">
        <v>16</v>
      </c>
      <c r="C264" t="s">
        <v>35</v>
      </c>
      <c r="D264" t="s">
        <v>9</v>
      </c>
      <c r="E264">
        <v>258</v>
      </c>
      <c r="F264">
        <v>148500</v>
      </c>
      <c r="G264">
        <f>$K$9</f>
        <v>148500</v>
      </c>
    </row>
    <row r="265" spans="1:7" x14ac:dyDescent="0.35">
      <c r="A265" t="s">
        <v>23</v>
      </c>
      <c r="B265" t="s">
        <v>16</v>
      </c>
      <c r="C265" t="s">
        <v>35</v>
      </c>
      <c r="D265" t="s">
        <v>10</v>
      </c>
      <c r="E265">
        <v>354</v>
      </c>
      <c r="F265">
        <v>74600</v>
      </c>
      <c r="G265">
        <f>$K$10</f>
        <v>74600</v>
      </c>
    </row>
    <row r="266" spans="1:7" x14ac:dyDescent="0.35">
      <c r="A266" t="s">
        <v>23</v>
      </c>
      <c r="B266" t="s">
        <v>16</v>
      </c>
      <c r="C266" t="s">
        <v>35</v>
      </c>
      <c r="D266" t="s">
        <v>11</v>
      </c>
      <c r="E266">
        <v>239</v>
      </c>
      <c r="F266">
        <v>18400</v>
      </c>
      <c r="G266">
        <f>$K$11</f>
        <v>18400</v>
      </c>
    </row>
    <row r="267" spans="1:7" x14ac:dyDescent="0.35">
      <c r="A267" t="s">
        <v>23</v>
      </c>
      <c r="B267" t="s">
        <v>16</v>
      </c>
      <c r="C267" t="s">
        <v>36</v>
      </c>
      <c r="D267" t="s">
        <v>7</v>
      </c>
      <c r="E267">
        <v>9</v>
      </c>
      <c r="F267">
        <v>476900</v>
      </c>
      <c r="G267">
        <f>$K$12</f>
        <v>476900</v>
      </c>
    </row>
    <row r="268" spans="1:7" x14ac:dyDescent="0.35">
      <c r="A268" t="s">
        <v>23</v>
      </c>
      <c r="B268" t="s">
        <v>16</v>
      </c>
      <c r="C268" t="s">
        <v>36</v>
      </c>
      <c r="D268" t="s">
        <v>8</v>
      </c>
      <c r="E268">
        <v>185</v>
      </c>
      <c r="F268">
        <v>1537700</v>
      </c>
      <c r="G268">
        <f>$K$13</f>
        <v>1537700</v>
      </c>
    </row>
    <row r="269" spans="1:7" x14ac:dyDescent="0.35">
      <c r="A269" t="s">
        <v>23</v>
      </c>
      <c r="B269" t="s">
        <v>16</v>
      </c>
      <c r="C269" t="s">
        <v>36</v>
      </c>
      <c r="D269" t="s">
        <v>9</v>
      </c>
      <c r="E269">
        <v>159</v>
      </c>
      <c r="F269">
        <v>153700</v>
      </c>
      <c r="G269">
        <f>$K$14</f>
        <v>153700</v>
      </c>
    </row>
    <row r="270" spans="1:7" x14ac:dyDescent="0.35">
      <c r="A270" t="s">
        <v>23</v>
      </c>
      <c r="B270" t="s">
        <v>16</v>
      </c>
      <c r="C270" t="s">
        <v>36</v>
      </c>
      <c r="D270" t="s">
        <v>10</v>
      </c>
      <c r="E270">
        <v>281</v>
      </c>
      <c r="F270">
        <v>96500</v>
      </c>
      <c r="G270">
        <f>$K$15</f>
        <v>96500</v>
      </c>
    </row>
    <row r="271" spans="1:7" x14ac:dyDescent="0.35">
      <c r="A271" t="s">
        <v>23</v>
      </c>
      <c r="B271" t="s">
        <v>16</v>
      </c>
      <c r="C271" t="s">
        <v>36</v>
      </c>
      <c r="D271" t="s">
        <v>11</v>
      </c>
      <c r="E271">
        <v>424</v>
      </c>
      <c r="F271">
        <v>39800</v>
      </c>
      <c r="G271">
        <f>$K$16</f>
        <v>39800</v>
      </c>
    </row>
    <row r="272" spans="1:7" x14ac:dyDescent="0.35">
      <c r="A272" t="s">
        <v>23</v>
      </c>
      <c r="B272" t="s">
        <v>17</v>
      </c>
      <c r="C272" t="s">
        <v>34</v>
      </c>
      <c r="D272" t="s">
        <v>7</v>
      </c>
      <c r="E272">
        <v>32</v>
      </c>
      <c r="F272">
        <v>976600</v>
      </c>
      <c r="G272">
        <f>$K$2</f>
        <v>976600</v>
      </c>
    </row>
    <row r="273" spans="1:7" x14ac:dyDescent="0.35">
      <c r="A273" t="s">
        <v>23</v>
      </c>
      <c r="B273" t="s">
        <v>17</v>
      </c>
      <c r="C273" t="s">
        <v>34</v>
      </c>
      <c r="D273" t="s">
        <v>8</v>
      </c>
      <c r="E273">
        <v>480</v>
      </c>
      <c r="F273">
        <v>3066600</v>
      </c>
      <c r="G273">
        <f>$K$3</f>
        <v>3066600</v>
      </c>
    </row>
    <row r="274" spans="1:7" x14ac:dyDescent="0.35">
      <c r="A274" t="s">
        <v>23</v>
      </c>
      <c r="B274" t="s">
        <v>17</v>
      </c>
      <c r="C274" t="s">
        <v>34</v>
      </c>
      <c r="D274" t="s">
        <v>9</v>
      </c>
      <c r="E274">
        <v>400</v>
      </c>
      <c r="F274">
        <v>302200</v>
      </c>
      <c r="G274">
        <f>$K$4</f>
        <v>302200</v>
      </c>
    </row>
    <row r="275" spans="1:7" x14ac:dyDescent="0.35">
      <c r="A275" t="s">
        <v>23</v>
      </c>
      <c r="B275" t="s">
        <v>17</v>
      </c>
      <c r="C275" t="s">
        <v>34</v>
      </c>
      <c r="D275" t="s">
        <v>10</v>
      </c>
      <c r="E275">
        <v>683</v>
      </c>
      <c r="F275">
        <v>171200</v>
      </c>
      <c r="G275">
        <f>$K$5</f>
        <v>171200</v>
      </c>
    </row>
    <row r="276" spans="1:7" x14ac:dyDescent="0.35">
      <c r="A276" t="s">
        <v>23</v>
      </c>
      <c r="B276" t="s">
        <v>17</v>
      </c>
      <c r="C276" t="s">
        <v>34</v>
      </c>
      <c r="D276" t="s">
        <v>11</v>
      </c>
      <c r="E276">
        <v>699</v>
      </c>
      <c r="F276">
        <v>58200</v>
      </c>
      <c r="G276">
        <f>$K$6</f>
        <v>58200</v>
      </c>
    </row>
    <row r="277" spans="1:7" x14ac:dyDescent="0.35">
      <c r="A277" t="s">
        <v>23</v>
      </c>
      <c r="B277" t="s">
        <v>17</v>
      </c>
      <c r="C277" t="s">
        <v>35</v>
      </c>
      <c r="D277" t="s">
        <v>7</v>
      </c>
      <c r="E277">
        <v>21</v>
      </c>
      <c r="F277">
        <v>500000</v>
      </c>
      <c r="G277">
        <f>$K$7</f>
        <v>500000</v>
      </c>
    </row>
    <row r="278" spans="1:7" x14ac:dyDescent="0.35">
      <c r="A278" t="s">
        <v>23</v>
      </c>
      <c r="B278" t="s">
        <v>17</v>
      </c>
      <c r="C278" t="s">
        <v>35</v>
      </c>
      <c r="D278" t="s">
        <v>8</v>
      </c>
      <c r="E278">
        <v>305</v>
      </c>
      <c r="F278">
        <v>1529100</v>
      </c>
      <c r="G278">
        <f>$K$8</f>
        <v>1529100</v>
      </c>
    </row>
    <row r="279" spans="1:7" x14ac:dyDescent="0.35">
      <c r="A279" t="s">
        <v>23</v>
      </c>
      <c r="B279" t="s">
        <v>17</v>
      </c>
      <c r="C279" t="s">
        <v>35</v>
      </c>
      <c r="D279" t="s">
        <v>9</v>
      </c>
      <c r="E279">
        <v>245</v>
      </c>
      <c r="F279">
        <v>148500</v>
      </c>
      <c r="G279">
        <f>$K$9</f>
        <v>148500</v>
      </c>
    </row>
    <row r="280" spans="1:7" x14ac:dyDescent="0.35">
      <c r="A280" t="s">
        <v>23</v>
      </c>
      <c r="B280" t="s">
        <v>17</v>
      </c>
      <c r="C280" t="s">
        <v>35</v>
      </c>
      <c r="D280" t="s">
        <v>10</v>
      </c>
      <c r="E280">
        <v>364</v>
      </c>
      <c r="F280">
        <v>74600</v>
      </c>
      <c r="G280">
        <f>$K$10</f>
        <v>74600</v>
      </c>
    </row>
    <row r="281" spans="1:7" x14ac:dyDescent="0.35">
      <c r="A281" t="s">
        <v>23</v>
      </c>
      <c r="B281" t="s">
        <v>17</v>
      </c>
      <c r="C281" t="s">
        <v>35</v>
      </c>
      <c r="D281" t="s">
        <v>11</v>
      </c>
      <c r="E281">
        <v>239</v>
      </c>
      <c r="F281">
        <v>18400</v>
      </c>
      <c r="G281">
        <f>$K$11</f>
        <v>18400</v>
      </c>
    </row>
    <row r="282" spans="1:7" x14ac:dyDescent="0.35">
      <c r="A282" t="s">
        <v>23</v>
      </c>
      <c r="B282" t="s">
        <v>17</v>
      </c>
      <c r="C282" t="s">
        <v>36</v>
      </c>
      <c r="D282" t="s">
        <v>7</v>
      </c>
      <c r="E282">
        <v>11</v>
      </c>
      <c r="F282">
        <v>476900</v>
      </c>
      <c r="G282">
        <f>$K$12</f>
        <v>476900</v>
      </c>
    </row>
    <row r="283" spans="1:7" x14ac:dyDescent="0.35">
      <c r="A283" t="s">
        <v>23</v>
      </c>
      <c r="B283" t="s">
        <v>17</v>
      </c>
      <c r="C283" t="s">
        <v>36</v>
      </c>
      <c r="D283" t="s">
        <v>8</v>
      </c>
      <c r="E283">
        <v>175</v>
      </c>
      <c r="F283">
        <v>1537700</v>
      </c>
      <c r="G283">
        <f>$K$13</f>
        <v>1537700</v>
      </c>
    </row>
    <row r="284" spans="1:7" x14ac:dyDescent="0.35">
      <c r="A284" t="s">
        <v>23</v>
      </c>
      <c r="B284" t="s">
        <v>17</v>
      </c>
      <c r="C284" t="s">
        <v>36</v>
      </c>
      <c r="D284" t="s">
        <v>9</v>
      </c>
      <c r="E284">
        <v>155</v>
      </c>
      <c r="F284">
        <v>153700</v>
      </c>
      <c r="G284">
        <f>$K$14</f>
        <v>153700</v>
      </c>
    </row>
    <row r="285" spans="1:7" x14ac:dyDescent="0.35">
      <c r="A285" t="s">
        <v>23</v>
      </c>
      <c r="B285" t="s">
        <v>17</v>
      </c>
      <c r="C285" t="s">
        <v>36</v>
      </c>
      <c r="D285" t="s">
        <v>10</v>
      </c>
      <c r="E285">
        <v>319</v>
      </c>
      <c r="F285">
        <v>96500</v>
      </c>
      <c r="G285">
        <f>$K$15</f>
        <v>96500</v>
      </c>
    </row>
    <row r="286" spans="1:7" x14ac:dyDescent="0.35">
      <c r="A286" t="s">
        <v>23</v>
      </c>
      <c r="B286" t="s">
        <v>17</v>
      </c>
      <c r="C286" t="s">
        <v>36</v>
      </c>
      <c r="D286" t="s">
        <v>11</v>
      </c>
      <c r="E286">
        <v>460</v>
      </c>
      <c r="F286">
        <v>39800</v>
      </c>
      <c r="G286">
        <f>$K$16</f>
        <v>39800</v>
      </c>
    </row>
    <row r="287" spans="1:7" x14ac:dyDescent="0.35">
      <c r="A287" t="s">
        <v>23</v>
      </c>
      <c r="B287" t="s">
        <v>18</v>
      </c>
      <c r="C287" t="s">
        <v>34</v>
      </c>
      <c r="D287" t="s">
        <v>7</v>
      </c>
      <c r="E287">
        <v>37</v>
      </c>
      <c r="F287">
        <v>976600</v>
      </c>
      <c r="G287">
        <f>$K$2</f>
        <v>976600</v>
      </c>
    </row>
    <row r="288" spans="1:7" x14ac:dyDescent="0.35">
      <c r="A288" t="s">
        <v>23</v>
      </c>
      <c r="B288" t="s">
        <v>18</v>
      </c>
      <c r="C288" t="s">
        <v>34</v>
      </c>
      <c r="D288" t="s">
        <v>8</v>
      </c>
      <c r="E288">
        <v>477</v>
      </c>
      <c r="F288">
        <v>3066600</v>
      </c>
      <c r="G288">
        <f>$K$3</f>
        <v>3066600</v>
      </c>
    </row>
    <row r="289" spans="1:7" x14ac:dyDescent="0.35">
      <c r="A289" t="s">
        <v>23</v>
      </c>
      <c r="B289" t="s">
        <v>18</v>
      </c>
      <c r="C289" t="s">
        <v>34</v>
      </c>
      <c r="D289" t="s">
        <v>9</v>
      </c>
      <c r="E289">
        <v>357</v>
      </c>
      <c r="F289">
        <v>302200</v>
      </c>
      <c r="G289">
        <f>$K$4</f>
        <v>302200</v>
      </c>
    </row>
    <row r="290" spans="1:7" x14ac:dyDescent="0.35">
      <c r="A290" t="s">
        <v>23</v>
      </c>
      <c r="B290" t="s">
        <v>18</v>
      </c>
      <c r="C290" t="s">
        <v>34</v>
      </c>
      <c r="D290" t="s">
        <v>10</v>
      </c>
      <c r="E290">
        <v>641</v>
      </c>
      <c r="F290">
        <v>171200</v>
      </c>
      <c r="G290">
        <f>$K$5</f>
        <v>171200</v>
      </c>
    </row>
    <row r="291" spans="1:7" x14ac:dyDescent="0.35">
      <c r="A291" t="s">
        <v>23</v>
      </c>
      <c r="B291" t="s">
        <v>18</v>
      </c>
      <c r="C291" t="s">
        <v>34</v>
      </c>
      <c r="D291" t="s">
        <v>11</v>
      </c>
      <c r="E291">
        <v>660</v>
      </c>
      <c r="F291">
        <v>58200</v>
      </c>
      <c r="G291">
        <f>$K$6</f>
        <v>58200</v>
      </c>
    </row>
    <row r="292" spans="1:7" x14ac:dyDescent="0.35">
      <c r="A292" t="s">
        <v>23</v>
      </c>
      <c r="B292" t="s">
        <v>18</v>
      </c>
      <c r="C292" t="s">
        <v>35</v>
      </c>
      <c r="D292" t="s">
        <v>7</v>
      </c>
      <c r="E292">
        <v>19</v>
      </c>
      <c r="F292">
        <v>500000</v>
      </c>
      <c r="G292">
        <f>$K$7</f>
        <v>500000</v>
      </c>
    </row>
    <row r="293" spans="1:7" x14ac:dyDescent="0.35">
      <c r="A293" t="s">
        <v>23</v>
      </c>
      <c r="B293" t="s">
        <v>18</v>
      </c>
      <c r="C293" t="s">
        <v>35</v>
      </c>
      <c r="D293" t="s">
        <v>8</v>
      </c>
      <c r="E293">
        <v>305</v>
      </c>
      <c r="F293">
        <v>1529100</v>
      </c>
      <c r="G293">
        <f>$K$8</f>
        <v>1529100</v>
      </c>
    </row>
    <row r="294" spans="1:7" x14ac:dyDescent="0.35">
      <c r="A294" t="s">
        <v>23</v>
      </c>
      <c r="B294" t="s">
        <v>18</v>
      </c>
      <c r="C294" t="s">
        <v>35</v>
      </c>
      <c r="D294" t="s">
        <v>9</v>
      </c>
      <c r="E294">
        <v>224</v>
      </c>
      <c r="F294">
        <v>148500</v>
      </c>
      <c r="G294">
        <f>$K$9</f>
        <v>148500</v>
      </c>
    </row>
    <row r="295" spans="1:7" x14ac:dyDescent="0.35">
      <c r="A295" t="s">
        <v>23</v>
      </c>
      <c r="B295" t="s">
        <v>18</v>
      </c>
      <c r="C295" t="s">
        <v>35</v>
      </c>
      <c r="D295" t="s">
        <v>10</v>
      </c>
      <c r="E295">
        <v>343</v>
      </c>
      <c r="F295">
        <v>74600</v>
      </c>
      <c r="G295">
        <f>$K$10</f>
        <v>74600</v>
      </c>
    </row>
    <row r="296" spans="1:7" x14ac:dyDescent="0.35">
      <c r="A296" t="s">
        <v>23</v>
      </c>
      <c r="B296" t="s">
        <v>18</v>
      </c>
      <c r="C296" t="s">
        <v>35</v>
      </c>
      <c r="D296" t="s">
        <v>11</v>
      </c>
      <c r="E296">
        <v>227</v>
      </c>
      <c r="F296">
        <v>18400</v>
      </c>
      <c r="G296">
        <f>$K$11</f>
        <v>18400</v>
      </c>
    </row>
    <row r="297" spans="1:7" x14ac:dyDescent="0.35">
      <c r="A297" t="s">
        <v>23</v>
      </c>
      <c r="B297" t="s">
        <v>18</v>
      </c>
      <c r="C297" t="s">
        <v>36</v>
      </c>
      <c r="D297" t="s">
        <v>7</v>
      </c>
      <c r="E297">
        <v>18</v>
      </c>
      <c r="F297">
        <v>476900</v>
      </c>
      <c r="G297">
        <f>$K$12</f>
        <v>476900</v>
      </c>
    </row>
    <row r="298" spans="1:7" x14ac:dyDescent="0.35">
      <c r="A298" t="s">
        <v>23</v>
      </c>
      <c r="B298" t="s">
        <v>18</v>
      </c>
      <c r="C298" t="s">
        <v>36</v>
      </c>
      <c r="D298" t="s">
        <v>8</v>
      </c>
      <c r="E298">
        <v>172</v>
      </c>
      <c r="F298">
        <v>1537700</v>
      </c>
      <c r="G298">
        <f>$K$13</f>
        <v>1537700</v>
      </c>
    </row>
    <row r="299" spans="1:7" x14ac:dyDescent="0.35">
      <c r="A299" t="s">
        <v>23</v>
      </c>
      <c r="B299" t="s">
        <v>18</v>
      </c>
      <c r="C299" t="s">
        <v>36</v>
      </c>
      <c r="D299" t="s">
        <v>9</v>
      </c>
      <c r="E299">
        <v>133</v>
      </c>
      <c r="F299">
        <v>153700</v>
      </c>
      <c r="G299">
        <f>$K$14</f>
        <v>153700</v>
      </c>
    </row>
    <row r="300" spans="1:7" x14ac:dyDescent="0.35">
      <c r="A300" t="s">
        <v>23</v>
      </c>
      <c r="B300" t="s">
        <v>18</v>
      </c>
      <c r="C300" t="s">
        <v>36</v>
      </c>
      <c r="D300" t="s">
        <v>10</v>
      </c>
      <c r="E300">
        <v>298</v>
      </c>
      <c r="F300">
        <v>96500</v>
      </c>
      <c r="G300">
        <f>$K$15</f>
        <v>96500</v>
      </c>
    </row>
    <row r="301" spans="1:7" x14ac:dyDescent="0.35">
      <c r="A301" t="s">
        <v>23</v>
      </c>
      <c r="B301" t="s">
        <v>18</v>
      </c>
      <c r="C301" t="s">
        <v>36</v>
      </c>
      <c r="D301" t="s">
        <v>11</v>
      </c>
      <c r="E301">
        <v>433</v>
      </c>
      <c r="F301">
        <v>39800</v>
      </c>
      <c r="G301">
        <f>$K$16</f>
        <v>39800</v>
      </c>
    </row>
    <row r="302" spans="1:7" x14ac:dyDescent="0.35">
      <c r="A302" t="s">
        <v>23</v>
      </c>
      <c r="B302" t="s">
        <v>19</v>
      </c>
      <c r="C302" t="s">
        <v>34</v>
      </c>
      <c r="D302" t="s">
        <v>7</v>
      </c>
      <c r="E302">
        <v>34</v>
      </c>
      <c r="F302">
        <v>976600</v>
      </c>
      <c r="G302">
        <f>$K$2</f>
        <v>976600</v>
      </c>
    </row>
    <row r="303" spans="1:7" x14ac:dyDescent="0.35">
      <c r="A303" t="s">
        <v>23</v>
      </c>
      <c r="B303" t="s">
        <v>19</v>
      </c>
      <c r="C303" t="s">
        <v>34</v>
      </c>
      <c r="D303" t="s">
        <v>8</v>
      </c>
      <c r="E303">
        <v>482</v>
      </c>
      <c r="F303">
        <v>3066600</v>
      </c>
      <c r="G303">
        <f>$K$3</f>
        <v>3066600</v>
      </c>
    </row>
    <row r="304" spans="1:7" x14ac:dyDescent="0.35">
      <c r="A304" t="s">
        <v>23</v>
      </c>
      <c r="B304" t="s">
        <v>19</v>
      </c>
      <c r="C304" t="s">
        <v>34</v>
      </c>
      <c r="D304" t="s">
        <v>9</v>
      </c>
      <c r="E304">
        <v>425</v>
      </c>
      <c r="F304">
        <v>302200</v>
      </c>
      <c r="G304">
        <f>$K$4</f>
        <v>302200</v>
      </c>
    </row>
    <row r="305" spans="1:7" x14ac:dyDescent="0.35">
      <c r="A305" t="s">
        <v>23</v>
      </c>
      <c r="B305" t="s">
        <v>19</v>
      </c>
      <c r="C305" t="s">
        <v>34</v>
      </c>
      <c r="D305" t="s">
        <v>10</v>
      </c>
      <c r="E305">
        <v>667</v>
      </c>
      <c r="F305">
        <v>171200</v>
      </c>
      <c r="G305">
        <f>$K$5</f>
        <v>171200</v>
      </c>
    </row>
    <row r="306" spans="1:7" x14ac:dyDescent="0.35">
      <c r="A306" t="s">
        <v>23</v>
      </c>
      <c r="B306" t="s">
        <v>19</v>
      </c>
      <c r="C306" t="s">
        <v>34</v>
      </c>
      <c r="D306" t="s">
        <v>11</v>
      </c>
      <c r="E306">
        <v>683</v>
      </c>
      <c r="F306">
        <v>58200</v>
      </c>
      <c r="G306">
        <f>$K$6</f>
        <v>58200</v>
      </c>
    </row>
    <row r="307" spans="1:7" x14ac:dyDescent="0.35">
      <c r="A307" t="s">
        <v>23</v>
      </c>
      <c r="B307" t="s">
        <v>19</v>
      </c>
      <c r="C307" t="s">
        <v>35</v>
      </c>
      <c r="D307" t="s">
        <v>7</v>
      </c>
      <c r="E307">
        <v>15</v>
      </c>
      <c r="F307">
        <v>500000</v>
      </c>
      <c r="G307">
        <f>$K$7</f>
        <v>500000</v>
      </c>
    </row>
    <row r="308" spans="1:7" x14ac:dyDescent="0.35">
      <c r="A308" t="s">
        <v>23</v>
      </c>
      <c r="B308" t="s">
        <v>19</v>
      </c>
      <c r="C308" t="s">
        <v>35</v>
      </c>
      <c r="D308" t="s">
        <v>8</v>
      </c>
      <c r="E308">
        <v>303</v>
      </c>
      <c r="F308">
        <v>1529100</v>
      </c>
      <c r="G308">
        <f>$K$8</f>
        <v>1529100</v>
      </c>
    </row>
    <row r="309" spans="1:7" x14ac:dyDescent="0.35">
      <c r="A309" t="s">
        <v>23</v>
      </c>
      <c r="B309" t="s">
        <v>19</v>
      </c>
      <c r="C309" t="s">
        <v>35</v>
      </c>
      <c r="D309" t="s">
        <v>9</v>
      </c>
      <c r="E309">
        <v>255</v>
      </c>
      <c r="F309">
        <v>148500</v>
      </c>
      <c r="G309">
        <f>$K$9</f>
        <v>148500</v>
      </c>
    </row>
    <row r="310" spans="1:7" x14ac:dyDescent="0.35">
      <c r="A310" t="s">
        <v>23</v>
      </c>
      <c r="B310" t="s">
        <v>19</v>
      </c>
      <c r="C310" t="s">
        <v>35</v>
      </c>
      <c r="D310" t="s">
        <v>10</v>
      </c>
      <c r="E310">
        <v>362</v>
      </c>
      <c r="F310">
        <v>74600</v>
      </c>
      <c r="G310">
        <f>$K$10</f>
        <v>74600</v>
      </c>
    </row>
    <row r="311" spans="1:7" x14ac:dyDescent="0.35">
      <c r="A311" t="s">
        <v>23</v>
      </c>
      <c r="B311" t="s">
        <v>19</v>
      </c>
      <c r="C311" t="s">
        <v>35</v>
      </c>
      <c r="D311" t="s">
        <v>11</v>
      </c>
      <c r="E311">
        <v>249</v>
      </c>
      <c r="F311">
        <v>18400</v>
      </c>
      <c r="G311">
        <f>$K$11</f>
        <v>18400</v>
      </c>
    </row>
    <row r="312" spans="1:7" x14ac:dyDescent="0.35">
      <c r="A312" t="s">
        <v>23</v>
      </c>
      <c r="B312" t="s">
        <v>19</v>
      </c>
      <c r="C312" t="s">
        <v>36</v>
      </c>
      <c r="D312" t="s">
        <v>7</v>
      </c>
      <c r="E312">
        <v>19</v>
      </c>
      <c r="F312">
        <v>476900</v>
      </c>
      <c r="G312">
        <f>$K$12</f>
        <v>476900</v>
      </c>
    </row>
    <row r="313" spans="1:7" x14ac:dyDescent="0.35">
      <c r="A313" t="s">
        <v>23</v>
      </c>
      <c r="B313" t="s">
        <v>19</v>
      </c>
      <c r="C313" t="s">
        <v>36</v>
      </c>
      <c r="D313" t="s">
        <v>8</v>
      </c>
      <c r="E313">
        <v>179</v>
      </c>
      <c r="F313">
        <v>1537700</v>
      </c>
      <c r="G313">
        <f>$K$13</f>
        <v>1537700</v>
      </c>
    </row>
    <row r="314" spans="1:7" x14ac:dyDescent="0.35">
      <c r="A314" t="s">
        <v>23</v>
      </c>
      <c r="B314" t="s">
        <v>19</v>
      </c>
      <c r="C314" t="s">
        <v>36</v>
      </c>
      <c r="D314" t="s">
        <v>9</v>
      </c>
      <c r="E314">
        <v>170</v>
      </c>
      <c r="F314">
        <v>153700</v>
      </c>
      <c r="G314">
        <f>$K$14</f>
        <v>153700</v>
      </c>
    </row>
    <row r="315" spans="1:7" x14ac:dyDescent="0.35">
      <c r="A315" t="s">
        <v>23</v>
      </c>
      <c r="B315" t="s">
        <v>19</v>
      </c>
      <c r="C315" t="s">
        <v>36</v>
      </c>
      <c r="D315" t="s">
        <v>10</v>
      </c>
      <c r="E315">
        <v>305</v>
      </c>
      <c r="F315">
        <v>96500</v>
      </c>
      <c r="G315">
        <f>$K$15</f>
        <v>96500</v>
      </c>
    </row>
    <row r="316" spans="1:7" x14ac:dyDescent="0.35">
      <c r="A316" t="s">
        <v>23</v>
      </c>
      <c r="B316" t="s">
        <v>19</v>
      </c>
      <c r="C316" t="s">
        <v>36</v>
      </c>
      <c r="D316" t="s">
        <v>11</v>
      </c>
      <c r="E316">
        <v>434</v>
      </c>
      <c r="F316">
        <v>39800</v>
      </c>
      <c r="G316">
        <f>$K$16</f>
        <v>39800</v>
      </c>
    </row>
    <row r="317" spans="1:7" x14ac:dyDescent="0.35">
      <c r="A317" t="s">
        <v>23</v>
      </c>
      <c r="B317" t="s">
        <v>20</v>
      </c>
      <c r="C317" t="s">
        <v>34</v>
      </c>
      <c r="D317" t="s">
        <v>7</v>
      </c>
      <c r="E317">
        <v>24</v>
      </c>
      <c r="F317">
        <v>976600</v>
      </c>
      <c r="G317">
        <f>$K$2</f>
        <v>976600</v>
      </c>
    </row>
    <row r="318" spans="1:7" x14ac:dyDescent="0.35">
      <c r="A318" t="s">
        <v>23</v>
      </c>
      <c r="B318" t="s">
        <v>20</v>
      </c>
      <c r="C318" t="s">
        <v>34</v>
      </c>
      <c r="D318" t="s">
        <v>8</v>
      </c>
      <c r="E318">
        <v>483</v>
      </c>
      <c r="F318">
        <v>3066600</v>
      </c>
      <c r="G318">
        <f>$K$3</f>
        <v>3066600</v>
      </c>
    </row>
    <row r="319" spans="1:7" x14ac:dyDescent="0.35">
      <c r="A319" t="s">
        <v>23</v>
      </c>
      <c r="B319" t="s">
        <v>20</v>
      </c>
      <c r="C319" t="s">
        <v>34</v>
      </c>
      <c r="D319" t="s">
        <v>9</v>
      </c>
      <c r="E319">
        <v>367</v>
      </c>
      <c r="F319">
        <v>302200</v>
      </c>
      <c r="G319">
        <f>$K$4</f>
        <v>302200</v>
      </c>
    </row>
    <row r="320" spans="1:7" x14ac:dyDescent="0.35">
      <c r="A320" t="s">
        <v>23</v>
      </c>
      <c r="B320" t="s">
        <v>20</v>
      </c>
      <c r="C320" t="s">
        <v>34</v>
      </c>
      <c r="D320" t="s">
        <v>10</v>
      </c>
      <c r="E320">
        <v>691</v>
      </c>
      <c r="F320">
        <v>171200</v>
      </c>
      <c r="G320">
        <f>$K$5</f>
        <v>171200</v>
      </c>
    </row>
    <row r="321" spans="1:7" x14ac:dyDescent="0.35">
      <c r="A321" t="s">
        <v>23</v>
      </c>
      <c r="B321" t="s">
        <v>20</v>
      </c>
      <c r="C321" t="s">
        <v>34</v>
      </c>
      <c r="D321" t="s">
        <v>11</v>
      </c>
      <c r="E321">
        <v>775</v>
      </c>
      <c r="F321">
        <v>58200</v>
      </c>
      <c r="G321">
        <f>$K$6</f>
        <v>58200</v>
      </c>
    </row>
    <row r="322" spans="1:7" x14ac:dyDescent="0.35">
      <c r="A322" t="s">
        <v>23</v>
      </c>
      <c r="B322" t="s">
        <v>20</v>
      </c>
      <c r="C322" t="s">
        <v>35</v>
      </c>
      <c r="D322" t="s">
        <v>7</v>
      </c>
      <c r="E322">
        <v>18</v>
      </c>
      <c r="F322">
        <v>500000</v>
      </c>
      <c r="G322">
        <f>$K$7</f>
        <v>500000</v>
      </c>
    </row>
    <row r="323" spans="1:7" x14ac:dyDescent="0.35">
      <c r="A323" t="s">
        <v>23</v>
      </c>
      <c r="B323" t="s">
        <v>20</v>
      </c>
      <c r="C323" t="s">
        <v>35</v>
      </c>
      <c r="D323" t="s">
        <v>8</v>
      </c>
      <c r="E323">
        <v>313</v>
      </c>
      <c r="F323">
        <v>1529100</v>
      </c>
      <c r="G323">
        <f>$K$8</f>
        <v>1529100</v>
      </c>
    </row>
    <row r="324" spans="1:7" x14ac:dyDescent="0.35">
      <c r="A324" t="s">
        <v>23</v>
      </c>
      <c r="B324" t="s">
        <v>20</v>
      </c>
      <c r="C324" t="s">
        <v>35</v>
      </c>
      <c r="D324" t="s">
        <v>9</v>
      </c>
      <c r="E324">
        <v>210</v>
      </c>
      <c r="F324">
        <v>148500</v>
      </c>
      <c r="G324">
        <f>$K$9</f>
        <v>148500</v>
      </c>
    </row>
    <row r="325" spans="1:7" x14ac:dyDescent="0.35">
      <c r="A325" t="s">
        <v>23</v>
      </c>
      <c r="B325" t="s">
        <v>20</v>
      </c>
      <c r="C325" t="s">
        <v>35</v>
      </c>
      <c r="D325" t="s">
        <v>10</v>
      </c>
      <c r="E325">
        <v>358</v>
      </c>
      <c r="F325">
        <v>74600</v>
      </c>
      <c r="G325">
        <f>$K$10</f>
        <v>74600</v>
      </c>
    </row>
    <row r="326" spans="1:7" x14ac:dyDescent="0.35">
      <c r="A326" t="s">
        <v>23</v>
      </c>
      <c r="B326" t="s">
        <v>20</v>
      </c>
      <c r="C326" t="s">
        <v>35</v>
      </c>
      <c r="D326" t="s">
        <v>11</v>
      </c>
      <c r="E326">
        <v>273</v>
      </c>
      <c r="F326">
        <v>18400</v>
      </c>
      <c r="G326">
        <f>$K$11</f>
        <v>18400</v>
      </c>
    </row>
    <row r="327" spans="1:7" x14ac:dyDescent="0.35">
      <c r="A327" t="s">
        <v>23</v>
      </c>
      <c r="B327" t="s">
        <v>20</v>
      </c>
      <c r="C327" t="s">
        <v>36</v>
      </c>
      <c r="D327" t="s">
        <v>7</v>
      </c>
      <c r="E327">
        <v>6</v>
      </c>
      <c r="F327">
        <v>476900</v>
      </c>
      <c r="G327">
        <f>$K$12</f>
        <v>476900</v>
      </c>
    </row>
    <row r="328" spans="1:7" x14ac:dyDescent="0.35">
      <c r="A328" t="s">
        <v>23</v>
      </c>
      <c r="B328" t="s">
        <v>20</v>
      </c>
      <c r="C328" t="s">
        <v>36</v>
      </c>
      <c r="D328" t="s">
        <v>8</v>
      </c>
      <c r="E328">
        <v>170</v>
      </c>
      <c r="F328">
        <v>1537700</v>
      </c>
      <c r="G328">
        <f>$K$13</f>
        <v>1537700</v>
      </c>
    </row>
    <row r="329" spans="1:7" x14ac:dyDescent="0.35">
      <c r="A329" t="s">
        <v>23</v>
      </c>
      <c r="B329" t="s">
        <v>20</v>
      </c>
      <c r="C329" t="s">
        <v>36</v>
      </c>
      <c r="D329" t="s">
        <v>9</v>
      </c>
      <c r="E329">
        <v>157</v>
      </c>
      <c r="F329">
        <v>153700</v>
      </c>
      <c r="G329">
        <f>$K$14</f>
        <v>153700</v>
      </c>
    </row>
    <row r="330" spans="1:7" x14ac:dyDescent="0.35">
      <c r="A330" t="s">
        <v>23</v>
      </c>
      <c r="B330" t="s">
        <v>20</v>
      </c>
      <c r="C330" t="s">
        <v>36</v>
      </c>
      <c r="D330" t="s">
        <v>10</v>
      </c>
      <c r="E330">
        <v>333</v>
      </c>
      <c r="F330">
        <v>96500</v>
      </c>
      <c r="G330">
        <f>$K$15</f>
        <v>96500</v>
      </c>
    </row>
    <row r="331" spans="1:7" x14ac:dyDescent="0.35">
      <c r="A331" t="s">
        <v>23</v>
      </c>
      <c r="B331" t="s">
        <v>20</v>
      </c>
      <c r="C331" t="s">
        <v>36</v>
      </c>
      <c r="D331" t="s">
        <v>11</v>
      </c>
      <c r="E331">
        <v>502</v>
      </c>
      <c r="F331">
        <v>39800</v>
      </c>
      <c r="G331">
        <f>$K$16</f>
        <v>39800</v>
      </c>
    </row>
    <row r="332" spans="1:7" x14ac:dyDescent="0.35">
      <c r="A332" t="s">
        <v>23</v>
      </c>
      <c r="B332" t="s">
        <v>21</v>
      </c>
      <c r="C332" t="s">
        <v>34</v>
      </c>
      <c r="D332" t="s">
        <v>7</v>
      </c>
      <c r="E332">
        <v>28</v>
      </c>
      <c r="F332">
        <v>976600</v>
      </c>
      <c r="G332">
        <f>$K$2</f>
        <v>976600</v>
      </c>
    </row>
    <row r="333" spans="1:7" x14ac:dyDescent="0.35">
      <c r="A333" t="s">
        <v>23</v>
      </c>
      <c r="B333" t="s">
        <v>21</v>
      </c>
      <c r="C333" t="s">
        <v>34</v>
      </c>
      <c r="D333" t="s">
        <v>8</v>
      </c>
      <c r="E333">
        <v>456</v>
      </c>
      <c r="F333">
        <v>3066600</v>
      </c>
      <c r="G333">
        <f>$K$3</f>
        <v>3066600</v>
      </c>
    </row>
    <row r="334" spans="1:7" x14ac:dyDescent="0.35">
      <c r="A334" t="s">
        <v>23</v>
      </c>
      <c r="B334" t="s">
        <v>21</v>
      </c>
      <c r="C334" t="s">
        <v>34</v>
      </c>
      <c r="D334" t="s">
        <v>9</v>
      </c>
      <c r="E334">
        <v>395</v>
      </c>
      <c r="F334">
        <v>302200</v>
      </c>
      <c r="G334">
        <f>$K$4</f>
        <v>302200</v>
      </c>
    </row>
    <row r="335" spans="1:7" x14ac:dyDescent="0.35">
      <c r="A335" t="s">
        <v>23</v>
      </c>
      <c r="B335" t="s">
        <v>21</v>
      </c>
      <c r="C335" t="s">
        <v>34</v>
      </c>
      <c r="D335" t="s">
        <v>10</v>
      </c>
      <c r="E335">
        <v>670</v>
      </c>
      <c r="F335">
        <v>171200</v>
      </c>
      <c r="G335">
        <f>$K$5</f>
        <v>171200</v>
      </c>
    </row>
    <row r="336" spans="1:7" x14ac:dyDescent="0.35">
      <c r="A336" t="s">
        <v>23</v>
      </c>
      <c r="B336" t="s">
        <v>21</v>
      </c>
      <c r="C336" t="s">
        <v>34</v>
      </c>
      <c r="D336" t="s">
        <v>11</v>
      </c>
      <c r="E336">
        <v>684</v>
      </c>
      <c r="F336">
        <v>58200</v>
      </c>
      <c r="G336">
        <f>$K$6</f>
        <v>58200</v>
      </c>
    </row>
    <row r="337" spans="1:7" x14ac:dyDescent="0.35">
      <c r="A337" t="s">
        <v>23</v>
      </c>
      <c r="B337" t="s">
        <v>21</v>
      </c>
      <c r="C337" t="s">
        <v>35</v>
      </c>
      <c r="D337" t="s">
        <v>7</v>
      </c>
      <c r="E337">
        <v>13</v>
      </c>
      <c r="F337">
        <v>500000</v>
      </c>
      <c r="G337">
        <f>$K$7</f>
        <v>500000</v>
      </c>
    </row>
    <row r="338" spans="1:7" x14ac:dyDescent="0.35">
      <c r="A338" t="s">
        <v>23</v>
      </c>
      <c r="B338" t="s">
        <v>21</v>
      </c>
      <c r="C338" t="s">
        <v>35</v>
      </c>
      <c r="D338" t="s">
        <v>8</v>
      </c>
      <c r="E338">
        <v>277</v>
      </c>
      <c r="F338">
        <v>1529100</v>
      </c>
      <c r="G338">
        <f>$K$8</f>
        <v>1529100</v>
      </c>
    </row>
    <row r="339" spans="1:7" x14ac:dyDescent="0.35">
      <c r="A339" t="s">
        <v>23</v>
      </c>
      <c r="B339" t="s">
        <v>21</v>
      </c>
      <c r="C339" t="s">
        <v>35</v>
      </c>
      <c r="D339" t="s">
        <v>9</v>
      </c>
      <c r="E339">
        <v>245</v>
      </c>
      <c r="F339">
        <v>148500</v>
      </c>
      <c r="G339">
        <f>$K$9</f>
        <v>148500</v>
      </c>
    </row>
    <row r="340" spans="1:7" x14ac:dyDescent="0.35">
      <c r="A340" t="s">
        <v>23</v>
      </c>
      <c r="B340" t="s">
        <v>21</v>
      </c>
      <c r="C340" t="s">
        <v>35</v>
      </c>
      <c r="D340" t="s">
        <v>10</v>
      </c>
      <c r="E340">
        <v>363</v>
      </c>
      <c r="F340">
        <v>74600</v>
      </c>
      <c r="G340">
        <f>$K$10</f>
        <v>74600</v>
      </c>
    </row>
    <row r="341" spans="1:7" x14ac:dyDescent="0.35">
      <c r="A341" t="s">
        <v>23</v>
      </c>
      <c r="B341" t="s">
        <v>21</v>
      </c>
      <c r="C341" t="s">
        <v>35</v>
      </c>
      <c r="D341" t="s">
        <v>11</v>
      </c>
      <c r="E341">
        <v>246</v>
      </c>
      <c r="F341">
        <v>18400</v>
      </c>
      <c r="G341">
        <f>$K$11</f>
        <v>18400</v>
      </c>
    </row>
    <row r="342" spans="1:7" x14ac:dyDescent="0.35">
      <c r="A342" t="s">
        <v>23</v>
      </c>
      <c r="B342" t="s">
        <v>21</v>
      </c>
      <c r="C342" t="s">
        <v>36</v>
      </c>
      <c r="D342" t="s">
        <v>7</v>
      </c>
      <c r="E342">
        <v>15</v>
      </c>
      <c r="F342">
        <v>476900</v>
      </c>
      <c r="G342">
        <f>$K$12</f>
        <v>476900</v>
      </c>
    </row>
    <row r="343" spans="1:7" x14ac:dyDescent="0.35">
      <c r="A343" t="s">
        <v>23</v>
      </c>
      <c r="B343" t="s">
        <v>21</v>
      </c>
      <c r="C343" t="s">
        <v>36</v>
      </c>
      <c r="D343" t="s">
        <v>8</v>
      </c>
      <c r="E343">
        <v>179</v>
      </c>
      <c r="F343">
        <v>1537700</v>
      </c>
      <c r="G343">
        <f>$K$13</f>
        <v>1537700</v>
      </c>
    </row>
    <row r="344" spans="1:7" x14ac:dyDescent="0.35">
      <c r="A344" t="s">
        <v>23</v>
      </c>
      <c r="B344" t="s">
        <v>21</v>
      </c>
      <c r="C344" t="s">
        <v>36</v>
      </c>
      <c r="D344" t="s">
        <v>9</v>
      </c>
      <c r="E344">
        <v>150</v>
      </c>
      <c r="F344">
        <v>153700</v>
      </c>
      <c r="G344">
        <f>$K$14</f>
        <v>153700</v>
      </c>
    </row>
    <row r="345" spans="1:7" x14ac:dyDescent="0.35">
      <c r="A345" t="s">
        <v>23</v>
      </c>
      <c r="B345" t="s">
        <v>21</v>
      </c>
      <c r="C345" t="s">
        <v>36</v>
      </c>
      <c r="D345" t="s">
        <v>10</v>
      </c>
      <c r="E345">
        <v>307</v>
      </c>
      <c r="F345">
        <v>96500</v>
      </c>
      <c r="G345">
        <f>$K$15</f>
        <v>96500</v>
      </c>
    </row>
    <row r="346" spans="1:7" x14ac:dyDescent="0.35">
      <c r="A346" t="s">
        <v>23</v>
      </c>
      <c r="B346" t="s">
        <v>21</v>
      </c>
      <c r="C346" t="s">
        <v>36</v>
      </c>
      <c r="D346" t="s">
        <v>11</v>
      </c>
      <c r="E346">
        <v>438</v>
      </c>
      <c r="F346">
        <v>39800</v>
      </c>
      <c r="G346">
        <f>$K$16</f>
        <v>39800</v>
      </c>
    </row>
    <row r="347" spans="1:7" x14ac:dyDescent="0.35">
      <c r="A347" t="s">
        <v>23</v>
      </c>
      <c r="B347" t="s">
        <v>22</v>
      </c>
      <c r="C347" t="s">
        <v>34</v>
      </c>
      <c r="D347" t="s">
        <v>7</v>
      </c>
      <c r="E347">
        <v>35</v>
      </c>
      <c r="F347">
        <v>976600</v>
      </c>
      <c r="G347">
        <f>$K$2</f>
        <v>976600</v>
      </c>
    </row>
    <row r="348" spans="1:7" x14ac:dyDescent="0.35">
      <c r="A348" t="s">
        <v>23</v>
      </c>
      <c r="B348" t="s">
        <v>22</v>
      </c>
      <c r="C348" t="s">
        <v>34</v>
      </c>
      <c r="D348" t="s">
        <v>8</v>
      </c>
      <c r="E348">
        <v>536</v>
      </c>
      <c r="F348">
        <v>3066600</v>
      </c>
      <c r="G348">
        <f>$K$3</f>
        <v>3066600</v>
      </c>
    </row>
    <row r="349" spans="1:7" x14ac:dyDescent="0.35">
      <c r="A349" t="s">
        <v>23</v>
      </c>
      <c r="B349" t="s">
        <v>22</v>
      </c>
      <c r="C349" t="s">
        <v>34</v>
      </c>
      <c r="D349" t="s">
        <v>9</v>
      </c>
      <c r="E349">
        <v>421</v>
      </c>
      <c r="F349">
        <v>302200</v>
      </c>
      <c r="G349">
        <f>$K$4</f>
        <v>302200</v>
      </c>
    </row>
    <row r="350" spans="1:7" x14ac:dyDescent="0.35">
      <c r="A350" t="s">
        <v>23</v>
      </c>
      <c r="B350" t="s">
        <v>22</v>
      </c>
      <c r="C350" t="s">
        <v>34</v>
      </c>
      <c r="D350" t="s">
        <v>10</v>
      </c>
      <c r="E350">
        <v>816</v>
      </c>
      <c r="F350">
        <v>171200</v>
      </c>
      <c r="G350">
        <f>$K$5</f>
        <v>171200</v>
      </c>
    </row>
    <row r="351" spans="1:7" x14ac:dyDescent="0.35">
      <c r="A351" t="s">
        <v>23</v>
      </c>
      <c r="B351" t="s">
        <v>22</v>
      </c>
      <c r="C351" t="s">
        <v>34</v>
      </c>
      <c r="D351" t="s">
        <v>11</v>
      </c>
      <c r="E351">
        <v>878</v>
      </c>
      <c r="F351">
        <v>58200</v>
      </c>
      <c r="G351">
        <f>$K$6</f>
        <v>58200</v>
      </c>
    </row>
    <row r="352" spans="1:7" x14ac:dyDescent="0.35">
      <c r="A352" t="s">
        <v>23</v>
      </c>
      <c r="B352" t="s">
        <v>22</v>
      </c>
      <c r="C352" t="s">
        <v>35</v>
      </c>
      <c r="D352" t="s">
        <v>7</v>
      </c>
      <c r="E352">
        <v>21</v>
      </c>
      <c r="F352">
        <v>500000</v>
      </c>
      <c r="G352">
        <f>$K$7</f>
        <v>500000</v>
      </c>
    </row>
    <row r="353" spans="1:11" x14ac:dyDescent="0.35">
      <c r="A353" t="s">
        <v>23</v>
      </c>
      <c r="B353" t="s">
        <v>22</v>
      </c>
      <c r="C353" t="s">
        <v>35</v>
      </c>
      <c r="D353" t="s">
        <v>8</v>
      </c>
      <c r="E353">
        <v>341</v>
      </c>
      <c r="F353">
        <v>1529100</v>
      </c>
      <c r="G353">
        <f>$K$8</f>
        <v>1529100</v>
      </c>
    </row>
    <row r="354" spans="1:11" x14ac:dyDescent="0.35">
      <c r="A354" t="s">
        <v>23</v>
      </c>
      <c r="B354" t="s">
        <v>22</v>
      </c>
      <c r="C354" t="s">
        <v>35</v>
      </c>
      <c r="D354" t="s">
        <v>9</v>
      </c>
      <c r="E354">
        <v>277</v>
      </c>
      <c r="F354">
        <v>148500</v>
      </c>
      <c r="G354">
        <f>$K$9</f>
        <v>148500</v>
      </c>
    </row>
    <row r="355" spans="1:11" x14ac:dyDescent="0.35">
      <c r="A355" t="s">
        <v>23</v>
      </c>
      <c r="B355" t="s">
        <v>22</v>
      </c>
      <c r="C355" t="s">
        <v>35</v>
      </c>
      <c r="D355" t="s">
        <v>10</v>
      </c>
      <c r="E355">
        <v>429</v>
      </c>
      <c r="F355">
        <v>74600</v>
      </c>
      <c r="G355">
        <f>$K$10</f>
        <v>74600</v>
      </c>
    </row>
    <row r="356" spans="1:11" x14ac:dyDescent="0.35">
      <c r="A356" t="s">
        <v>23</v>
      </c>
      <c r="B356" t="s">
        <v>22</v>
      </c>
      <c r="C356" t="s">
        <v>35</v>
      </c>
      <c r="D356" t="s">
        <v>11</v>
      </c>
      <c r="E356">
        <v>317</v>
      </c>
      <c r="F356">
        <v>18400</v>
      </c>
      <c r="G356">
        <f>$K$11</f>
        <v>18400</v>
      </c>
    </row>
    <row r="357" spans="1:11" x14ac:dyDescent="0.35">
      <c r="A357" t="s">
        <v>23</v>
      </c>
      <c r="B357" t="s">
        <v>22</v>
      </c>
      <c r="C357" t="s">
        <v>36</v>
      </c>
      <c r="D357" t="s">
        <v>7</v>
      </c>
      <c r="E357">
        <v>14</v>
      </c>
      <c r="F357">
        <v>476900</v>
      </c>
      <c r="G357">
        <f>$K$12</f>
        <v>476900</v>
      </c>
    </row>
    <row r="358" spans="1:11" x14ac:dyDescent="0.35">
      <c r="A358" t="s">
        <v>23</v>
      </c>
      <c r="B358" t="s">
        <v>22</v>
      </c>
      <c r="C358" t="s">
        <v>36</v>
      </c>
      <c r="D358" t="s">
        <v>8</v>
      </c>
      <c r="E358">
        <v>195</v>
      </c>
      <c r="F358">
        <v>1537700</v>
      </c>
      <c r="G358">
        <f>$K$13</f>
        <v>1537700</v>
      </c>
    </row>
    <row r="359" spans="1:11" x14ac:dyDescent="0.35">
      <c r="A359" t="s">
        <v>23</v>
      </c>
      <c r="B359" t="s">
        <v>22</v>
      </c>
      <c r="C359" t="s">
        <v>36</v>
      </c>
      <c r="D359" t="s">
        <v>9</v>
      </c>
      <c r="E359">
        <v>144</v>
      </c>
      <c r="F359">
        <v>153700</v>
      </c>
      <c r="G359">
        <f>$K$14</f>
        <v>153700</v>
      </c>
    </row>
    <row r="360" spans="1:11" x14ac:dyDescent="0.35">
      <c r="A360" t="s">
        <v>23</v>
      </c>
      <c r="B360" t="s">
        <v>22</v>
      </c>
      <c r="C360" t="s">
        <v>36</v>
      </c>
      <c r="D360" t="s">
        <v>10</v>
      </c>
      <c r="E360">
        <v>387</v>
      </c>
      <c r="F360">
        <v>96500</v>
      </c>
      <c r="G360">
        <f>$K$15</f>
        <v>96500</v>
      </c>
    </row>
    <row r="361" spans="1:11" x14ac:dyDescent="0.35">
      <c r="A361" t="s">
        <v>23</v>
      </c>
      <c r="B361" t="s">
        <v>22</v>
      </c>
      <c r="C361" t="s">
        <v>36</v>
      </c>
      <c r="D361" t="s">
        <v>11</v>
      </c>
      <c r="E361">
        <v>561</v>
      </c>
      <c r="F361">
        <v>39800</v>
      </c>
      <c r="G361">
        <f>$K$16</f>
        <v>39800</v>
      </c>
    </row>
    <row r="362" spans="1:11" x14ac:dyDescent="0.35">
      <c r="A362" t="s">
        <v>24</v>
      </c>
      <c r="B362" t="s">
        <v>6</v>
      </c>
      <c r="C362" t="s">
        <v>34</v>
      </c>
      <c r="D362" t="s">
        <v>7</v>
      </c>
      <c r="E362">
        <v>39</v>
      </c>
      <c r="F362">
        <v>988000</v>
      </c>
      <c r="G362">
        <f>K$362</f>
        <v>988000</v>
      </c>
      <c r="H362">
        <v>2012</v>
      </c>
      <c r="I362" t="s">
        <v>7</v>
      </c>
      <c r="J362" t="s">
        <v>34</v>
      </c>
      <c r="K362">
        <v>988000</v>
      </c>
    </row>
    <row r="363" spans="1:11" x14ac:dyDescent="0.35">
      <c r="A363" t="s">
        <v>24</v>
      </c>
      <c r="B363" t="s">
        <v>6</v>
      </c>
      <c r="C363" t="s">
        <v>34</v>
      </c>
      <c r="D363" t="s">
        <v>8</v>
      </c>
      <c r="E363">
        <v>521</v>
      </c>
      <c r="F363">
        <v>3055700</v>
      </c>
      <c r="G363">
        <f>K$363</f>
        <v>3055700</v>
      </c>
      <c r="H363">
        <v>2012</v>
      </c>
      <c r="I363" t="s">
        <v>8</v>
      </c>
      <c r="J363" t="s">
        <v>34</v>
      </c>
      <c r="K363">
        <v>3055700</v>
      </c>
    </row>
    <row r="364" spans="1:11" x14ac:dyDescent="0.35">
      <c r="A364" t="s">
        <v>24</v>
      </c>
      <c r="B364" t="s">
        <v>6</v>
      </c>
      <c r="C364" t="s">
        <v>34</v>
      </c>
      <c r="D364" t="s">
        <v>9</v>
      </c>
      <c r="E364">
        <v>472</v>
      </c>
      <c r="F364">
        <v>314700</v>
      </c>
      <c r="G364">
        <f>K$364</f>
        <v>314700</v>
      </c>
      <c r="H364">
        <v>2012</v>
      </c>
      <c r="I364" t="s">
        <v>9</v>
      </c>
      <c r="J364" t="s">
        <v>34</v>
      </c>
      <c r="K364">
        <v>314700</v>
      </c>
    </row>
    <row r="365" spans="1:11" x14ac:dyDescent="0.35">
      <c r="A365" t="s">
        <v>24</v>
      </c>
      <c r="B365" t="s">
        <v>6</v>
      </c>
      <c r="C365" t="s">
        <v>34</v>
      </c>
      <c r="D365" t="s">
        <v>10</v>
      </c>
      <c r="E365">
        <v>768</v>
      </c>
      <c r="F365">
        <v>175400</v>
      </c>
      <c r="G365">
        <f>K$365</f>
        <v>175400</v>
      </c>
      <c r="H365">
        <v>2012</v>
      </c>
      <c r="I365" t="s">
        <v>10</v>
      </c>
      <c r="J365" t="s">
        <v>34</v>
      </c>
      <c r="K365">
        <v>175400</v>
      </c>
    </row>
    <row r="366" spans="1:11" x14ac:dyDescent="0.35">
      <c r="A366" t="s">
        <v>24</v>
      </c>
      <c r="B366" t="s">
        <v>6</v>
      </c>
      <c r="C366" t="s">
        <v>34</v>
      </c>
      <c r="D366" t="s">
        <v>11</v>
      </c>
      <c r="E366">
        <v>913</v>
      </c>
      <c r="F366">
        <v>59800</v>
      </c>
      <c r="G366">
        <f>K$366</f>
        <v>59800</v>
      </c>
      <c r="H366">
        <v>2012</v>
      </c>
      <c r="I366" t="s">
        <v>11</v>
      </c>
      <c r="J366" t="s">
        <v>34</v>
      </c>
      <c r="K366">
        <v>59800</v>
      </c>
    </row>
    <row r="367" spans="1:11" x14ac:dyDescent="0.35">
      <c r="A367" t="s">
        <v>24</v>
      </c>
      <c r="B367" t="s">
        <v>6</v>
      </c>
      <c r="C367" t="s">
        <v>35</v>
      </c>
      <c r="D367" t="s">
        <v>7</v>
      </c>
      <c r="E367">
        <v>22</v>
      </c>
      <c r="F367">
        <v>505400.00000000006</v>
      </c>
      <c r="G367">
        <f>K$367</f>
        <v>505400.00000000006</v>
      </c>
      <c r="H367">
        <v>2012</v>
      </c>
      <c r="I367" t="s">
        <v>7</v>
      </c>
      <c r="J367" t="s">
        <v>35</v>
      </c>
      <c r="K367">
        <v>505400.00000000006</v>
      </c>
    </row>
    <row r="368" spans="1:11" x14ac:dyDescent="0.35">
      <c r="A368" t="s">
        <v>24</v>
      </c>
      <c r="B368" t="s">
        <v>6</v>
      </c>
      <c r="C368" t="s">
        <v>35</v>
      </c>
      <c r="D368" t="s">
        <v>8</v>
      </c>
      <c r="E368">
        <v>337</v>
      </c>
      <c r="F368">
        <v>1517999.9999999998</v>
      </c>
      <c r="G368">
        <f>K$368</f>
        <v>1517999.9999999998</v>
      </c>
      <c r="H368">
        <v>2012</v>
      </c>
      <c r="I368" t="s">
        <v>8</v>
      </c>
      <c r="J368" t="s">
        <v>35</v>
      </c>
      <c r="K368">
        <v>1517999.9999999998</v>
      </c>
    </row>
    <row r="369" spans="1:11" x14ac:dyDescent="0.35">
      <c r="A369" t="s">
        <v>24</v>
      </c>
      <c r="B369" t="s">
        <v>6</v>
      </c>
      <c r="C369" t="s">
        <v>35</v>
      </c>
      <c r="D369" t="s">
        <v>9</v>
      </c>
      <c r="E369">
        <v>294</v>
      </c>
      <c r="F369">
        <v>155200</v>
      </c>
      <c r="G369">
        <f>K$369</f>
        <v>155200</v>
      </c>
      <c r="H369">
        <v>2012</v>
      </c>
      <c r="I369" t="s">
        <v>9</v>
      </c>
      <c r="J369" t="s">
        <v>35</v>
      </c>
      <c r="K369">
        <v>155200</v>
      </c>
    </row>
    <row r="370" spans="1:11" x14ac:dyDescent="0.35">
      <c r="A370" t="s">
        <v>24</v>
      </c>
      <c r="B370" t="s">
        <v>6</v>
      </c>
      <c r="C370" t="s">
        <v>35</v>
      </c>
      <c r="D370" t="s">
        <v>10</v>
      </c>
      <c r="E370">
        <v>394</v>
      </c>
      <c r="F370">
        <v>77400</v>
      </c>
      <c r="G370">
        <f>K$370</f>
        <v>77400</v>
      </c>
      <c r="H370">
        <v>2012</v>
      </c>
      <c r="I370" t="s">
        <v>10</v>
      </c>
      <c r="J370" t="s">
        <v>35</v>
      </c>
      <c r="K370">
        <v>77400</v>
      </c>
    </row>
    <row r="371" spans="1:11" x14ac:dyDescent="0.35">
      <c r="A371" t="s">
        <v>24</v>
      </c>
      <c r="B371" t="s">
        <v>6</v>
      </c>
      <c r="C371" t="s">
        <v>35</v>
      </c>
      <c r="D371" t="s">
        <v>11</v>
      </c>
      <c r="E371">
        <v>356</v>
      </c>
      <c r="F371">
        <v>19000</v>
      </c>
      <c r="G371">
        <f>K$371</f>
        <v>19000</v>
      </c>
      <c r="H371">
        <v>2012</v>
      </c>
      <c r="I371" t="s">
        <v>11</v>
      </c>
      <c r="J371" t="s">
        <v>35</v>
      </c>
      <c r="K371">
        <v>19000</v>
      </c>
    </row>
    <row r="372" spans="1:11" x14ac:dyDescent="0.35">
      <c r="A372" t="s">
        <v>24</v>
      </c>
      <c r="B372" t="s">
        <v>6</v>
      </c>
      <c r="C372" t="s">
        <v>36</v>
      </c>
      <c r="D372" t="s">
        <v>7</v>
      </c>
      <c r="E372">
        <v>17</v>
      </c>
      <c r="F372">
        <v>482700</v>
      </c>
      <c r="G372">
        <f>K$372</f>
        <v>482700</v>
      </c>
      <c r="H372">
        <v>2012</v>
      </c>
      <c r="I372" t="s">
        <v>7</v>
      </c>
      <c r="J372" t="s">
        <v>36</v>
      </c>
      <c r="K372">
        <v>482700</v>
      </c>
    </row>
    <row r="373" spans="1:11" x14ac:dyDescent="0.35">
      <c r="A373" t="s">
        <v>24</v>
      </c>
      <c r="B373" t="s">
        <v>6</v>
      </c>
      <c r="C373" t="s">
        <v>36</v>
      </c>
      <c r="D373" t="s">
        <v>8</v>
      </c>
      <c r="E373">
        <v>184</v>
      </c>
      <c r="F373">
        <v>1537800.0000000002</v>
      </c>
      <c r="G373">
        <f>K$373</f>
        <v>1537800.0000000002</v>
      </c>
      <c r="H373">
        <v>2012</v>
      </c>
      <c r="I373" t="s">
        <v>8</v>
      </c>
      <c r="J373" t="s">
        <v>36</v>
      </c>
      <c r="K373">
        <v>1537800.0000000002</v>
      </c>
    </row>
    <row r="374" spans="1:11" x14ac:dyDescent="0.35">
      <c r="A374" t="s">
        <v>24</v>
      </c>
      <c r="B374" t="s">
        <v>6</v>
      </c>
      <c r="C374" t="s">
        <v>36</v>
      </c>
      <c r="D374" t="s">
        <v>9</v>
      </c>
      <c r="E374">
        <v>178</v>
      </c>
      <c r="F374">
        <v>159500</v>
      </c>
      <c r="G374">
        <f>K$374</f>
        <v>159500</v>
      </c>
      <c r="H374">
        <v>2012</v>
      </c>
      <c r="I374" t="s">
        <v>9</v>
      </c>
      <c r="J374" t="s">
        <v>36</v>
      </c>
      <c r="K374">
        <v>159500</v>
      </c>
    </row>
    <row r="375" spans="1:11" x14ac:dyDescent="0.35">
      <c r="A375" t="s">
        <v>24</v>
      </c>
      <c r="B375" t="s">
        <v>6</v>
      </c>
      <c r="C375" t="s">
        <v>36</v>
      </c>
      <c r="D375" t="s">
        <v>10</v>
      </c>
      <c r="E375">
        <v>374</v>
      </c>
      <c r="F375">
        <v>98000</v>
      </c>
      <c r="G375">
        <f>K$375</f>
        <v>98000</v>
      </c>
      <c r="H375">
        <v>2012</v>
      </c>
      <c r="I375" t="s">
        <v>10</v>
      </c>
      <c r="J375" t="s">
        <v>36</v>
      </c>
      <c r="K375">
        <v>98000</v>
      </c>
    </row>
    <row r="376" spans="1:11" x14ac:dyDescent="0.35">
      <c r="A376" t="s">
        <v>24</v>
      </c>
      <c r="B376" t="s">
        <v>6</v>
      </c>
      <c r="C376" t="s">
        <v>36</v>
      </c>
      <c r="D376" t="s">
        <v>11</v>
      </c>
      <c r="E376">
        <v>557</v>
      </c>
      <c r="F376">
        <v>40800</v>
      </c>
      <c r="G376">
        <f>K$376</f>
        <v>40800</v>
      </c>
      <c r="H376">
        <v>2012</v>
      </c>
      <c r="I376" t="s">
        <v>11</v>
      </c>
      <c r="J376" t="s">
        <v>36</v>
      </c>
      <c r="K376">
        <v>40800</v>
      </c>
    </row>
    <row r="377" spans="1:11" x14ac:dyDescent="0.35">
      <c r="A377" t="s">
        <v>24</v>
      </c>
      <c r="B377" t="s">
        <v>12</v>
      </c>
      <c r="C377" t="s">
        <v>34</v>
      </c>
      <c r="D377" t="s">
        <v>7</v>
      </c>
      <c r="E377">
        <v>26</v>
      </c>
      <c r="F377">
        <v>988000</v>
      </c>
      <c r="G377">
        <f>K$362</f>
        <v>988000</v>
      </c>
    </row>
    <row r="378" spans="1:11" x14ac:dyDescent="0.35">
      <c r="A378" t="s">
        <v>24</v>
      </c>
      <c r="B378" t="s">
        <v>12</v>
      </c>
      <c r="C378" t="s">
        <v>34</v>
      </c>
      <c r="D378" t="s">
        <v>8</v>
      </c>
      <c r="E378">
        <v>503</v>
      </c>
      <c r="F378">
        <v>3055700</v>
      </c>
      <c r="G378">
        <f>K$363</f>
        <v>3055700</v>
      </c>
    </row>
    <row r="379" spans="1:11" x14ac:dyDescent="0.35">
      <c r="A379" t="s">
        <v>24</v>
      </c>
      <c r="B379" t="s">
        <v>12</v>
      </c>
      <c r="C379" t="s">
        <v>34</v>
      </c>
      <c r="D379" t="s">
        <v>9</v>
      </c>
      <c r="E379">
        <v>380</v>
      </c>
      <c r="F379">
        <v>314700</v>
      </c>
      <c r="G379">
        <f>K$364</f>
        <v>314700</v>
      </c>
    </row>
    <row r="380" spans="1:11" x14ac:dyDescent="0.35">
      <c r="A380" t="s">
        <v>24</v>
      </c>
      <c r="B380" t="s">
        <v>12</v>
      </c>
      <c r="C380" t="s">
        <v>34</v>
      </c>
      <c r="D380" t="s">
        <v>10</v>
      </c>
      <c r="E380">
        <v>781</v>
      </c>
      <c r="F380">
        <v>175400</v>
      </c>
      <c r="G380">
        <f>K$365</f>
        <v>175400</v>
      </c>
    </row>
    <row r="381" spans="1:11" x14ac:dyDescent="0.35">
      <c r="A381" t="s">
        <v>24</v>
      </c>
      <c r="B381" t="s">
        <v>12</v>
      </c>
      <c r="C381" t="s">
        <v>34</v>
      </c>
      <c r="D381" t="s">
        <v>11</v>
      </c>
      <c r="E381">
        <v>849</v>
      </c>
      <c r="F381">
        <v>59800</v>
      </c>
      <c r="G381">
        <f>K$366</f>
        <v>59800</v>
      </c>
    </row>
    <row r="382" spans="1:11" x14ac:dyDescent="0.35">
      <c r="A382" t="s">
        <v>24</v>
      </c>
      <c r="B382" t="s">
        <v>12</v>
      </c>
      <c r="C382" t="s">
        <v>35</v>
      </c>
      <c r="D382" t="s">
        <v>7</v>
      </c>
      <c r="E382">
        <v>9</v>
      </c>
      <c r="F382">
        <v>505400.00000000006</v>
      </c>
      <c r="G382">
        <f>K$367</f>
        <v>505400.00000000006</v>
      </c>
    </row>
    <row r="383" spans="1:11" x14ac:dyDescent="0.35">
      <c r="A383" t="s">
        <v>24</v>
      </c>
      <c r="B383" t="s">
        <v>12</v>
      </c>
      <c r="C383" t="s">
        <v>35</v>
      </c>
      <c r="D383" t="s">
        <v>8</v>
      </c>
      <c r="E383">
        <v>300</v>
      </c>
      <c r="F383">
        <v>1517999.9999999998</v>
      </c>
      <c r="G383">
        <f>K$368</f>
        <v>1517999.9999999998</v>
      </c>
    </row>
    <row r="384" spans="1:11" x14ac:dyDescent="0.35">
      <c r="A384" t="s">
        <v>24</v>
      </c>
      <c r="B384" t="s">
        <v>12</v>
      </c>
      <c r="C384" t="s">
        <v>35</v>
      </c>
      <c r="D384" t="s">
        <v>9</v>
      </c>
      <c r="E384">
        <v>213</v>
      </c>
      <c r="F384">
        <v>155200</v>
      </c>
      <c r="G384">
        <f>K$369</f>
        <v>155200</v>
      </c>
    </row>
    <row r="385" spans="1:7" x14ac:dyDescent="0.35">
      <c r="A385" t="s">
        <v>24</v>
      </c>
      <c r="B385" t="s">
        <v>12</v>
      </c>
      <c r="C385" t="s">
        <v>35</v>
      </c>
      <c r="D385" t="s">
        <v>10</v>
      </c>
      <c r="E385">
        <v>409</v>
      </c>
      <c r="F385">
        <v>77400</v>
      </c>
      <c r="G385">
        <f>K$370</f>
        <v>77400</v>
      </c>
    </row>
    <row r="386" spans="1:7" x14ac:dyDescent="0.35">
      <c r="A386" t="s">
        <v>24</v>
      </c>
      <c r="B386" t="s">
        <v>12</v>
      </c>
      <c r="C386" t="s">
        <v>35</v>
      </c>
      <c r="D386" t="s">
        <v>11</v>
      </c>
      <c r="E386">
        <v>334</v>
      </c>
      <c r="F386">
        <v>19000</v>
      </c>
      <c r="G386">
        <f>K$371</f>
        <v>19000</v>
      </c>
    </row>
    <row r="387" spans="1:7" x14ac:dyDescent="0.35">
      <c r="A387" t="s">
        <v>24</v>
      </c>
      <c r="B387" t="s">
        <v>12</v>
      </c>
      <c r="C387" t="s">
        <v>36</v>
      </c>
      <c r="D387" t="s">
        <v>7</v>
      </c>
      <c r="E387">
        <v>17</v>
      </c>
      <c r="F387">
        <v>482700</v>
      </c>
      <c r="G387">
        <f>K$372</f>
        <v>482700</v>
      </c>
    </row>
    <row r="388" spans="1:7" x14ac:dyDescent="0.35">
      <c r="A388" t="s">
        <v>24</v>
      </c>
      <c r="B388" t="s">
        <v>12</v>
      </c>
      <c r="C388" t="s">
        <v>36</v>
      </c>
      <c r="D388" t="s">
        <v>8</v>
      </c>
      <c r="E388">
        <v>203</v>
      </c>
      <c r="F388">
        <v>1537800.0000000002</v>
      </c>
      <c r="G388">
        <f>K$373</f>
        <v>1537800.0000000002</v>
      </c>
    </row>
    <row r="389" spans="1:7" x14ac:dyDescent="0.35">
      <c r="A389" t="s">
        <v>24</v>
      </c>
      <c r="B389" t="s">
        <v>12</v>
      </c>
      <c r="C389" t="s">
        <v>36</v>
      </c>
      <c r="D389" t="s">
        <v>9</v>
      </c>
      <c r="E389">
        <v>167</v>
      </c>
      <c r="F389">
        <v>159500</v>
      </c>
      <c r="G389">
        <f>K$374</f>
        <v>159500</v>
      </c>
    </row>
    <row r="390" spans="1:7" x14ac:dyDescent="0.35">
      <c r="A390" t="s">
        <v>24</v>
      </c>
      <c r="B390" t="s">
        <v>12</v>
      </c>
      <c r="C390" t="s">
        <v>36</v>
      </c>
      <c r="D390" t="s">
        <v>10</v>
      </c>
      <c r="E390">
        <v>372</v>
      </c>
      <c r="F390">
        <v>98000</v>
      </c>
      <c r="G390">
        <f>K$375</f>
        <v>98000</v>
      </c>
    </row>
    <row r="391" spans="1:7" x14ac:dyDescent="0.35">
      <c r="A391" t="s">
        <v>24</v>
      </c>
      <c r="B391" t="s">
        <v>12</v>
      </c>
      <c r="C391" t="s">
        <v>36</v>
      </c>
      <c r="D391" t="s">
        <v>11</v>
      </c>
      <c r="E391">
        <v>515</v>
      </c>
      <c r="F391">
        <v>40800</v>
      </c>
      <c r="G391">
        <f>K$376</f>
        <v>40800</v>
      </c>
    </row>
    <row r="392" spans="1:7" x14ac:dyDescent="0.35">
      <c r="A392" t="s">
        <v>24</v>
      </c>
      <c r="B392" t="s">
        <v>13</v>
      </c>
      <c r="C392" t="s">
        <v>34</v>
      </c>
      <c r="D392" t="s">
        <v>7</v>
      </c>
      <c r="E392">
        <v>37</v>
      </c>
      <c r="F392">
        <v>988000</v>
      </c>
      <c r="G392">
        <f>K$362</f>
        <v>988000</v>
      </c>
    </row>
    <row r="393" spans="1:7" x14ac:dyDescent="0.35">
      <c r="A393" t="s">
        <v>24</v>
      </c>
      <c r="B393" t="s">
        <v>13</v>
      </c>
      <c r="C393" t="s">
        <v>34</v>
      </c>
      <c r="D393" t="s">
        <v>8</v>
      </c>
      <c r="E393">
        <v>525</v>
      </c>
      <c r="F393">
        <v>3055700</v>
      </c>
      <c r="G393">
        <f>K$363</f>
        <v>3055700</v>
      </c>
    </row>
    <row r="394" spans="1:7" x14ac:dyDescent="0.35">
      <c r="A394" t="s">
        <v>24</v>
      </c>
      <c r="B394" t="s">
        <v>13</v>
      </c>
      <c r="C394" t="s">
        <v>34</v>
      </c>
      <c r="D394" t="s">
        <v>9</v>
      </c>
      <c r="E394">
        <v>438</v>
      </c>
      <c r="F394">
        <v>314700</v>
      </c>
      <c r="G394">
        <f>K$364</f>
        <v>314700</v>
      </c>
    </row>
    <row r="395" spans="1:7" x14ac:dyDescent="0.35">
      <c r="A395" t="s">
        <v>24</v>
      </c>
      <c r="B395" t="s">
        <v>13</v>
      </c>
      <c r="C395" t="s">
        <v>34</v>
      </c>
      <c r="D395" t="s">
        <v>10</v>
      </c>
      <c r="E395">
        <v>751</v>
      </c>
      <c r="F395">
        <v>175400</v>
      </c>
      <c r="G395">
        <f>K$365</f>
        <v>175400</v>
      </c>
    </row>
    <row r="396" spans="1:7" x14ac:dyDescent="0.35">
      <c r="A396" t="s">
        <v>24</v>
      </c>
      <c r="B396" t="s">
        <v>13</v>
      </c>
      <c r="C396" t="s">
        <v>34</v>
      </c>
      <c r="D396" t="s">
        <v>11</v>
      </c>
      <c r="E396">
        <v>906</v>
      </c>
      <c r="F396">
        <v>59800</v>
      </c>
      <c r="G396">
        <f>K$366</f>
        <v>59800</v>
      </c>
    </row>
    <row r="397" spans="1:7" x14ac:dyDescent="0.35">
      <c r="A397" t="s">
        <v>24</v>
      </c>
      <c r="B397" t="s">
        <v>13</v>
      </c>
      <c r="C397" t="s">
        <v>35</v>
      </c>
      <c r="D397" t="s">
        <v>7</v>
      </c>
      <c r="E397">
        <v>18</v>
      </c>
      <c r="F397">
        <v>505400.00000000006</v>
      </c>
      <c r="G397">
        <f>K$367</f>
        <v>505400.00000000006</v>
      </c>
    </row>
    <row r="398" spans="1:7" x14ac:dyDescent="0.35">
      <c r="A398" t="s">
        <v>24</v>
      </c>
      <c r="B398" t="s">
        <v>13</v>
      </c>
      <c r="C398" t="s">
        <v>35</v>
      </c>
      <c r="D398" t="s">
        <v>8</v>
      </c>
      <c r="E398">
        <v>339</v>
      </c>
      <c r="F398">
        <v>1517999.9999999998</v>
      </c>
      <c r="G398">
        <f>K$368</f>
        <v>1517999.9999999998</v>
      </c>
    </row>
    <row r="399" spans="1:7" x14ac:dyDescent="0.35">
      <c r="A399" t="s">
        <v>24</v>
      </c>
      <c r="B399" t="s">
        <v>13</v>
      </c>
      <c r="C399" t="s">
        <v>35</v>
      </c>
      <c r="D399" t="s">
        <v>9</v>
      </c>
      <c r="E399">
        <v>269</v>
      </c>
      <c r="F399">
        <v>155200</v>
      </c>
      <c r="G399">
        <f>K$369</f>
        <v>155200</v>
      </c>
    </row>
    <row r="400" spans="1:7" x14ac:dyDescent="0.35">
      <c r="A400" t="s">
        <v>24</v>
      </c>
      <c r="B400" t="s">
        <v>13</v>
      </c>
      <c r="C400" t="s">
        <v>35</v>
      </c>
      <c r="D400" t="s">
        <v>10</v>
      </c>
      <c r="E400">
        <v>413</v>
      </c>
      <c r="F400">
        <v>77400</v>
      </c>
      <c r="G400">
        <f>K$370</f>
        <v>77400</v>
      </c>
    </row>
    <row r="401" spans="1:7" x14ac:dyDescent="0.35">
      <c r="A401" t="s">
        <v>24</v>
      </c>
      <c r="B401" t="s">
        <v>13</v>
      </c>
      <c r="C401" t="s">
        <v>35</v>
      </c>
      <c r="D401" t="s">
        <v>11</v>
      </c>
      <c r="E401">
        <v>309</v>
      </c>
      <c r="F401">
        <v>19000</v>
      </c>
      <c r="G401">
        <f>K$371</f>
        <v>19000</v>
      </c>
    </row>
    <row r="402" spans="1:7" x14ac:dyDescent="0.35">
      <c r="A402" t="s">
        <v>24</v>
      </c>
      <c r="B402" t="s">
        <v>13</v>
      </c>
      <c r="C402" t="s">
        <v>36</v>
      </c>
      <c r="D402" t="s">
        <v>7</v>
      </c>
      <c r="E402">
        <v>19</v>
      </c>
      <c r="F402">
        <v>482700</v>
      </c>
      <c r="G402">
        <f>K$372</f>
        <v>482700</v>
      </c>
    </row>
    <row r="403" spans="1:7" x14ac:dyDescent="0.35">
      <c r="A403" t="s">
        <v>24</v>
      </c>
      <c r="B403" t="s">
        <v>13</v>
      </c>
      <c r="C403" t="s">
        <v>36</v>
      </c>
      <c r="D403" t="s">
        <v>8</v>
      </c>
      <c r="E403">
        <v>186</v>
      </c>
      <c r="F403">
        <v>1537800.0000000002</v>
      </c>
      <c r="G403">
        <f>K$373</f>
        <v>1537800.0000000002</v>
      </c>
    </row>
    <row r="404" spans="1:7" x14ac:dyDescent="0.35">
      <c r="A404" t="s">
        <v>24</v>
      </c>
      <c r="B404" t="s">
        <v>13</v>
      </c>
      <c r="C404" t="s">
        <v>36</v>
      </c>
      <c r="D404" t="s">
        <v>9</v>
      </c>
      <c r="E404">
        <v>169</v>
      </c>
      <c r="F404">
        <v>159500</v>
      </c>
      <c r="G404">
        <f>K$374</f>
        <v>159500</v>
      </c>
    </row>
    <row r="405" spans="1:7" x14ac:dyDescent="0.35">
      <c r="A405" t="s">
        <v>24</v>
      </c>
      <c r="B405" t="s">
        <v>13</v>
      </c>
      <c r="C405" t="s">
        <v>36</v>
      </c>
      <c r="D405" t="s">
        <v>10</v>
      </c>
      <c r="E405">
        <v>338</v>
      </c>
      <c r="F405">
        <v>98000</v>
      </c>
      <c r="G405">
        <f>K$375</f>
        <v>98000</v>
      </c>
    </row>
    <row r="406" spans="1:7" x14ac:dyDescent="0.35">
      <c r="A406" t="s">
        <v>24</v>
      </c>
      <c r="B406" t="s">
        <v>13</v>
      </c>
      <c r="C406" t="s">
        <v>36</v>
      </c>
      <c r="D406" t="s">
        <v>11</v>
      </c>
      <c r="E406">
        <v>597</v>
      </c>
      <c r="F406">
        <v>40800</v>
      </c>
      <c r="G406">
        <f>K$376</f>
        <v>40800</v>
      </c>
    </row>
    <row r="407" spans="1:7" x14ac:dyDescent="0.35">
      <c r="A407" t="s">
        <v>24</v>
      </c>
      <c r="B407" t="s">
        <v>14</v>
      </c>
      <c r="C407" t="s">
        <v>34</v>
      </c>
      <c r="D407" t="s">
        <v>7</v>
      </c>
      <c r="E407">
        <v>32</v>
      </c>
      <c r="F407">
        <v>988000</v>
      </c>
      <c r="G407">
        <f>K$362</f>
        <v>988000</v>
      </c>
    </row>
    <row r="408" spans="1:7" x14ac:dyDescent="0.35">
      <c r="A408" t="s">
        <v>24</v>
      </c>
      <c r="B408" t="s">
        <v>14</v>
      </c>
      <c r="C408" t="s">
        <v>34</v>
      </c>
      <c r="D408" t="s">
        <v>8</v>
      </c>
      <c r="E408">
        <v>453</v>
      </c>
      <c r="F408">
        <v>3055700</v>
      </c>
      <c r="G408">
        <f>K$363</f>
        <v>3055700</v>
      </c>
    </row>
    <row r="409" spans="1:7" x14ac:dyDescent="0.35">
      <c r="A409" t="s">
        <v>24</v>
      </c>
      <c r="B409" t="s">
        <v>14</v>
      </c>
      <c r="C409" t="s">
        <v>34</v>
      </c>
      <c r="D409" t="s">
        <v>9</v>
      </c>
      <c r="E409">
        <v>418</v>
      </c>
      <c r="F409">
        <v>314700</v>
      </c>
      <c r="G409">
        <f>K$364</f>
        <v>314700</v>
      </c>
    </row>
    <row r="410" spans="1:7" x14ac:dyDescent="0.35">
      <c r="A410" t="s">
        <v>24</v>
      </c>
      <c r="B410" t="s">
        <v>14</v>
      </c>
      <c r="C410" t="s">
        <v>34</v>
      </c>
      <c r="D410" t="s">
        <v>10</v>
      </c>
      <c r="E410">
        <v>733</v>
      </c>
      <c r="F410">
        <v>175400</v>
      </c>
      <c r="G410">
        <f>K$365</f>
        <v>175400</v>
      </c>
    </row>
    <row r="411" spans="1:7" x14ac:dyDescent="0.35">
      <c r="A411" t="s">
        <v>24</v>
      </c>
      <c r="B411" t="s">
        <v>14</v>
      </c>
      <c r="C411" t="s">
        <v>34</v>
      </c>
      <c r="D411" t="s">
        <v>11</v>
      </c>
      <c r="E411">
        <v>763</v>
      </c>
      <c r="F411">
        <v>59800</v>
      </c>
      <c r="G411">
        <f>K$366</f>
        <v>59800</v>
      </c>
    </row>
    <row r="412" spans="1:7" x14ac:dyDescent="0.35">
      <c r="A412" t="s">
        <v>24</v>
      </c>
      <c r="B412" t="s">
        <v>14</v>
      </c>
      <c r="C412" t="s">
        <v>35</v>
      </c>
      <c r="D412" t="s">
        <v>7</v>
      </c>
      <c r="E412">
        <v>18</v>
      </c>
      <c r="F412">
        <v>505400.00000000006</v>
      </c>
      <c r="G412">
        <f>K$367</f>
        <v>505400.00000000006</v>
      </c>
    </row>
    <row r="413" spans="1:7" x14ac:dyDescent="0.35">
      <c r="A413" t="s">
        <v>24</v>
      </c>
      <c r="B413" t="s">
        <v>14</v>
      </c>
      <c r="C413" t="s">
        <v>35</v>
      </c>
      <c r="D413" t="s">
        <v>8</v>
      </c>
      <c r="E413">
        <v>288</v>
      </c>
      <c r="F413">
        <v>1517999.9999999998</v>
      </c>
      <c r="G413">
        <f>K$368</f>
        <v>1517999.9999999998</v>
      </c>
    </row>
    <row r="414" spans="1:7" x14ac:dyDescent="0.35">
      <c r="A414" t="s">
        <v>24</v>
      </c>
      <c r="B414" t="s">
        <v>14</v>
      </c>
      <c r="C414" t="s">
        <v>35</v>
      </c>
      <c r="D414" t="s">
        <v>9</v>
      </c>
      <c r="E414">
        <v>252</v>
      </c>
      <c r="F414">
        <v>155200</v>
      </c>
      <c r="G414">
        <f>K$369</f>
        <v>155200</v>
      </c>
    </row>
    <row r="415" spans="1:7" x14ac:dyDescent="0.35">
      <c r="A415" t="s">
        <v>24</v>
      </c>
      <c r="B415" t="s">
        <v>14</v>
      </c>
      <c r="C415" t="s">
        <v>35</v>
      </c>
      <c r="D415" t="s">
        <v>10</v>
      </c>
      <c r="E415">
        <v>412</v>
      </c>
      <c r="F415">
        <v>77400</v>
      </c>
      <c r="G415">
        <f>K$370</f>
        <v>77400</v>
      </c>
    </row>
    <row r="416" spans="1:7" x14ac:dyDescent="0.35">
      <c r="A416" t="s">
        <v>24</v>
      </c>
      <c r="B416" t="s">
        <v>14</v>
      </c>
      <c r="C416" t="s">
        <v>35</v>
      </c>
      <c r="D416" t="s">
        <v>11</v>
      </c>
      <c r="E416">
        <v>270</v>
      </c>
      <c r="F416">
        <v>19000</v>
      </c>
      <c r="G416">
        <f>K$371</f>
        <v>19000</v>
      </c>
    </row>
    <row r="417" spans="1:7" x14ac:dyDescent="0.35">
      <c r="A417" t="s">
        <v>24</v>
      </c>
      <c r="B417" t="s">
        <v>14</v>
      </c>
      <c r="C417" t="s">
        <v>36</v>
      </c>
      <c r="D417" t="s">
        <v>7</v>
      </c>
      <c r="E417">
        <v>14</v>
      </c>
      <c r="F417">
        <v>482700</v>
      </c>
      <c r="G417">
        <f>K$372</f>
        <v>482700</v>
      </c>
    </row>
    <row r="418" spans="1:7" x14ac:dyDescent="0.35">
      <c r="A418" t="s">
        <v>24</v>
      </c>
      <c r="B418" t="s">
        <v>14</v>
      </c>
      <c r="C418" t="s">
        <v>36</v>
      </c>
      <c r="D418" t="s">
        <v>8</v>
      </c>
      <c r="E418">
        <v>165</v>
      </c>
      <c r="F418">
        <v>1537800.0000000002</v>
      </c>
      <c r="G418">
        <f>K$373</f>
        <v>1537800.0000000002</v>
      </c>
    </row>
    <row r="419" spans="1:7" x14ac:dyDescent="0.35">
      <c r="A419" t="s">
        <v>24</v>
      </c>
      <c r="B419" t="s">
        <v>14</v>
      </c>
      <c r="C419" t="s">
        <v>36</v>
      </c>
      <c r="D419" t="s">
        <v>9</v>
      </c>
      <c r="E419">
        <v>166</v>
      </c>
      <c r="F419">
        <v>159500</v>
      </c>
      <c r="G419">
        <f>K$374</f>
        <v>159500</v>
      </c>
    </row>
    <row r="420" spans="1:7" x14ac:dyDescent="0.35">
      <c r="A420" t="s">
        <v>24</v>
      </c>
      <c r="B420" t="s">
        <v>14</v>
      </c>
      <c r="C420" t="s">
        <v>36</v>
      </c>
      <c r="D420" t="s">
        <v>10</v>
      </c>
      <c r="E420">
        <v>321</v>
      </c>
      <c r="F420">
        <v>98000</v>
      </c>
      <c r="G420">
        <f>K$375</f>
        <v>98000</v>
      </c>
    </row>
    <row r="421" spans="1:7" x14ac:dyDescent="0.35">
      <c r="A421" t="s">
        <v>24</v>
      </c>
      <c r="B421" t="s">
        <v>14</v>
      </c>
      <c r="C421" t="s">
        <v>36</v>
      </c>
      <c r="D421" t="s">
        <v>11</v>
      </c>
      <c r="E421">
        <v>493</v>
      </c>
      <c r="F421">
        <v>40800</v>
      </c>
      <c r="G421">
        <f>K$376</f>
        <v>40800</v>
      </c>
    </row>
    <row r="422" spans="1:7" x14ac:dyDescent="0.35">
      <c r="A422" t="s">
        <v>24</v>
      </c>
      <c r="B422" t="s">
        <v>15</v>
      </c>
      <c r="C422" t="s">
        <v>34</v>
      </c>
      <c r="D422" t="s">
        <v>7</v>
      </c>
      <c r="E422">
        <v>29</v>
      </c>
      <c r="F422">
        <v>988000</v>
      </c>
      <c r="G422">
        <f>K$362</f>
        <v>988000</v>
      </c>
    </row>
    <row r="423" spans="1:7" x14ac:dyDescent="0.35">
      <c r="A423" t="s">
        <v>24</v>
      </c>
      <c r="B423" t="s">
        <v>15</v>
      </c>
      <c r="C423" t="s">
        <v>34</v>
      </c>
      <c r="D423" t="s">
        <v>8</v>
      </c>
      <c r="E423">
        <v>491</v>
      </c>
      <c r="F423">
        <v>3055700</v>
      </c>
      <c r="G423">
        <f>K$363</f>
        <v>3055700</v>
      </c>
    </row>
    <row r="424" spans="1:7" x14ac:dyDescent="0.35">
      <c r="A424" t="s">
        <v>24</v>
      </c>
      <c r="B424" t="s">
        <v>15</v>
      </c>
      <c r="C424" t="s">
        <v>34</v>
      </c>
      <c r="D424" t="s">
        <v>9</v>
      </c>
      <c r="E424">
        <v>399</v>
      </c>
      <c r="F424">
        <v>314700</v>
      </c>
      <c r="G424">
        <f>K$364</f>
        <v>314700</v>
      </c>
    </row>
    <row r="425" spans="1:7" x14ac:dyDescent="0.35">
      <c r="A425" t="s">
        <v>24</v>
      </c>
      <c r="B425" t="s">
        <v>15</v>
      </c>
      <c r="C425" t="s">
        <v>34</v>
      </c>
      <c r="D425" t="s">
        <v>10</v>
      </c>
      <c r="E425">
        <v>747</v>
      </c>
      <c r="F425">
        <v>175400</v>
      </c>
      <c r="G425">
        <f>K$365</f>
        <v>175400</v>
      </c>
    </row>
    <row r="426" spans="1:7" x14ac:dyDescent="0.35">
      <c r="A426" t="s">
        <v>24</v>
      </c>
      <c r="B426" t="s">
        <v>15</v>
      </c>
      <c r="C426" t="s">
        <v>34</v>
      </c>
      <c r="D426" t="s">
        <v>11</v>
      </c>
      <c r="E426">
        <v>778</v>
      </c>
      <c r="F426">
        <v>59800</v>
      </c>
      <c r="G426">
        <f>K$366</f>
        <v>59800</v>
      </c>
    </row>
    <row r="427" spans="1:7" x14ac:dyDescent="0.35">
      <c r="A427" t="s">
        <v>24</v>
      </c>
      <c r="B427" t="s">
        <v>15</v>
      </c>
      <c r="C427" t="s">
        <v>35</v>
      </c>
      <c r="D427" t="s">
        <v>7</v>
      </c>
      <c r="E427">
        <v>11</v>
      </c>
      <c r="F427">
        <v>505400.00000000006</v>
      </c>
      <c r="G427">
        <f>K$367</f>
        <v>505400.00000000006</v>
      </c>
    </row>
    <row r="428" spans="1:7" x14ac:dyDescent="0.35">
      <c r="A428" t="s">
        <v>24</v>
      </c>
      <c r="B428" t="s">
        <v>15</v>
      </c>
      <c r="C428" t="s">
        <v>35</v>
      </c>
      <c r="D428" t="s">
        <v>8</v>
      </c>
      <c r="E428">
        <v>310</v>
      </c>
      <c r="F428">
        <v>1517999.9999999998</v>
      </c>
      <c r="G428">
        <f>K$368</f>
        <v>1517999.9999999998</v>
      </c>
    </row>
    <row r="429" spans="1:7" x14ac:dyDescent="0.35">
      <c r="A429" t="s">
        <v>24</v>
      </c>
      <c r="B429" t="s">
        <v>15</v>
      </c>
      <c r="C429" t="s">
        <v>35</v>
      </c>
      <c r="D429" t="s">
        <v>9</v>
      </c>
      <c r="E429">
        <v>246</v>
      </c>
      <c r="F429">
        <v>155200</v>
      </c>
      <c r="G429">
        <f>K$369</f>
        <v>155200</v>
      </c>
    </row>
    <row r="430" spans="1:7" x14ac:dyDescent="0.35">
      <c r="A430" t="s">
        <v>24</v>
      </c>
      <c r="B430" t="s">
        <v>15</v>
      </c>
      <c r="C430" t="s">
        <v>35</v>
      </c>
      <c r="D430" t="s">
        <v>10</v>
      </c>
      <c r="E430">
        <v>381</v>
      </c>
      <c r="F430">
        <v>77400</v>
      </c>
      <c r="G430">
        <f>K$370</f>
        <v>77400</v>
      </c>
    </row>
    <row r="431" spans="1:7" x14ac:dyDescent="0.35">
      <c r="A431" t="s">
        <v>24</v>
      </c>
      <c r="B431" t="s">
        <v>15</v>
      </c>
      <c r="C431" t="s">
        <v>35</v>
      </c>
      <c r="D431" t="s">
        <v>11</v>
      </c>
      <c r="E431">
        <v>286</v>
      </c>
      <c r="F431">
        <v>19000</v>
      </c>
      <c r="G431">
        <f>K$371</f>
        <v>19000</v>
      </c>
    </row>
    <row r="432" spans="1:7" x14ac:dyDescent="0.35">
      <c r="A432" t="s">
        <v>24</v>
      </c>
      <c r="B432" t="s">
        <v>15</v>
      </c>
      <c r="C432" t="s">
        <v>36</v>
      </c>
      <c r="D432" t="s">
        <v>7</v>
      </c>
      <c r="E432">
        <v>18</v>
      </c>
      <c r="F432">
        <v>482700</v>
      </c>
      <c r="G432">
        <f>K$372</f>
        <v>482700</v>
      </c>
    </row>
    <row r="433" spans="1:7" x14ac:dyDescent="0.35">
      <c r="A433" t="s">
        <v>24</v>
      </c>
      <c r="B433" t="s">
        <v>15</v>
      </c>
      <c r="C433" t="s">
        <v>36</v>
      </c>
      <c r="D433" t="s">
        <v>8</v>
      </c>
      <c r="E433">
        <v>181</v>
      </c>
      <c r="F433">
        <v>1537800.0000000002</v>
      </c>
      <c r="G433">
        <f>K$373</f>
        <v>1537800.0000000002</v>
      </c>
    </row>
    <row r="434" spans="1:7" x14ac:dyDescent="0.35">
      <c r="A434" t="s">
        <v>24</v>
      </c>
      <c r="B434" t="s">
        <v>15</v>
      </c>
      <c r="C434" t="s">
        <v>36</v>
      </c>
      <c r="D434" t="s">
        <v>9</v>
      </c>
      <c r="E434">
        <v>153</v>
      </c>
      <c r="F434">
        <v>159500</v>
      </c>
      <c r="G434">
        <f>K$374</f>
        <v>159500</v>
      </c>
    </row>
    <row r="435" spans="1:7" x14ac:dyDescent="0.35">
      <c r="A435" t="s">
        <v>24</v>
      </c>
      <c r="B435" t="s">
        <v>15</v>
      </c>
      <c r="C435" t="s">
        <v>36</v>
      </c>
      <c r="D435" t="s">
        <v>10</v>
      </c>
      <c r="E435">
        <v>366</v>
      </c>
      <c r="F435">
        <v>98000</v>
      </c>
      <c r="G435">
        <f>K$375</f>
        <v>98000</v>
      </c>
    </row>
    <row r="436" spans="1:7" x14ac:dyDescent="0.35">
      <c r="A436" t="s">
        <v>24</v>
      </c>
      <c r="B436" t="s">
        <v>15</v>
      </c>
      <c r="C436" t="s">
        <v>36</v>
      </c>
      <c r="D436" t="s">
        <v>11</v>
      </c>
      <c r="E436">
        <v>492</v>
      </c>
      <c r="F436">
        <v>40800</v>
      </c>
      <c r="G436">
        <f>K$376</f>
        <v>40800</v>
      </c>
    </row>
    <row r="437" spans="1:7" x14ac:dyDescent="0.35">
      <c r="A437" t="s">
        <v>24</v>
      </c>
      <c r="B437" t="s">
        <v>16</v>
      </c>
      <c r="C437" t="s">
        <v>34</v>
      </c>
      <c r="D437" t="s">
        <v>7</v>
      </c>
      <c r="E437">
        <v>29</v>
      </c>
      <c r="F437">
        <v>988000</v>
      </c>
      <c r="G437">
        <f>K$362</f>
        <v>988000</v>
      </c>
    </row>
    <row r="438" spans="1:7" x14ac:dyDescent="0.35">
      <c r="A438" t="s">
        <v>24</v>
      </c>
      <c r="B438" t="s">
        <v>16</v>
      </c>
      <c r="C438" t="s">
        <v>34</v>
      </c>
      <c r="D438" t="s">
        <v>8</v>
      </c>
      <c r="E438">
        <v>496</v>
      </c>
      <c r="F438">
        <v>3055700</v>
      </c>
      <c r="G438">
        <f>K$363</f>
        <v>3055700</v>
      </c>
    </row>
    <row r="439" spans="1:7" x14ac:dyDescent="0.35">
      <c r="A439" t="s">
        <v>24</v>
      </c>
      <c r="B439" t="s">
        <v>16</v>
      </c>
      <c r="C439" t="s">
        <v>34</v>
      </c>
      <c r="D439" t="s">
        <v>9</v>
      </c>
      <c r="E439">
        <v>415</v>
      </c>
      <c r="F439">
        <v>314700</v>
      </c>
      <c r="G439">
        <f>K$364</f>
        <v>314700</v>
      </c>
    </row>
    <row r="440" spans="1:7" x14ac:dyDescent="0.35">
      <c r="A440" t="s">
        <v>24</v>
      </c>
      <c r="B440" t="s">
        <v>16</v>
      </c>
      <c r="C440" t="s">
        <v>34</v>
      </c>
      <c r="D440" t="s">
        <v>10</v>
      </c>
      <c r="E440">
        <v>636</v>
      </c>
      <c r="F440">
        <v>175400</v>
      </c>
      <c r="G440">
        <f>K$365</f>
        <v>175400</v>
      </c>
    </row>
    <row r="441" spans="1:7" x14ac:dyDescent="0.35">
      <c r="A441" t="s">
        <v>24</v>
      </c>
      <c r="B441" t="s">
        <v>16</v>
      </c>
      <c r="C441" t="s">
        <v>34</v>
      </c>
      <c r="D441" t="s">
        <v>11</v>
      </c>
      <c r="E441">
        <v>672</v>
      </c>
      <c r="F441">
        <v>59800</v>
      </c>
      <c r="G441">
        <f>K$366</f>
        <v>59800</v>
      </c>
    </row>
    <row r="442" spans="1:7" x14ac:dyDescent="0.35">
      <c r="A442" t="s">
        <v>24</v>
      </c>
      <c r="B442" t="s">
        <v>16</v>
      </c>
      <c r="C442" t="s">
        <v>35</v>
      </c>
      <c r="D442" t="s">
        <v>7</v>
      </c>
      <c r="E442">
        <v>18</v>
      </c>
      <c r="F442">
        <v>505400.00000000006</v>
      </c>
      <c r="G442">
        <f>K$367</f>
        <v>505400.00000000006</v>
      </c>
    </row>
    <row r="443" spans="1:7" x14ac:dyDescent="0.35">
      <c r="A443" t="s">
        <v>24</v>
      </c>
      <c r="B443" t="s">
        <v>16</v>
      </c>
      <c r="C443" t="s">
        <v>35</v>
      </c>
      <c r="D443" t="s">
        <v>8</v>
      </c>
      <c r="E443">
        <v>322</v>
      </c>
      <c r="F443">
        <v>1517999.9999999998</v>
      </c>
      <c r="G443">
        <f>K$368</f>
        <v>1517999.9999999998</v>
      </c>
    </row>
    <row r="444" spans="1:7" x14ac:dyDescent="0.35">
      <c r="A444" t="s">
        <v>24</v>
      </c>
      <c r="B444" t="s">
        <v>16</v>
      </c>
      <c r="C444" t="s">
        <v>35</v>
      </c>
      <c r="D444" t="s">
        <v>9</v>
      </c>
      <c r="E444">
        <v>261</v>
      </c>
      <c r="F444">
        <v>155200</v>
      </c>
      <c r="G444">
        <f>K$369</f>
        <v>155200</v>
      </c>
    </row>
    <row r="445" spans="1:7" x14ac:dyDescent="0.35">
      <c r="A445" t="s">
        <v>24</v>
      </c>
      <c r="B445" t="s">
        <v>16</v>
      </c>
      <c r="C445" t="s">
        <v>35</v>
      </c>
      <c r="D445" t="s">
        <v>10</v>
      </c>
      <c r="E445">
        <v>335</v>
      </c>
      <c r="F445">
        <v>77400</v>
      </c>
      <c r="G445">
        <f>K$370</f>
        <v>77400</v>
      </c>
    </row>
    <row r="446" spans="1:7" x14ac:dyDescent="0.35">
      <c r="A446" t="s">
        <v>24</v>
      </c>
      <c r="B446" t="s">
        <v>16</v>
      </c>
      <c r="C446" t="s">
        <v>35</v>
      </c>
      <c r="D446" t="s">
        <v>11</v>
      </c>
      <c r="E446">
        <v>264</v>
      </c>
      <c r="F446">
        <v>19000</v>
      </c>
      <c r="G446">
        <f>K$371</f>
        <v>19000</v>
      </c>
    </row>
    <row r="447" spans="1:7" x14ac:dyDescent="0.35">
      <c r="A447" t="s">
        <v>24</v>
      </c>
      <c r="B447" t="s">
        <v>16</v>
      </c>
      <c r="C447" t="s">
        <v>36</v>
      </c>
      <c r="D447" t="s">
        <v>7</v>
      </c>
      <c r="E447">
        <v>11</v>
      </c>
      <c r="F447">
        <v>482700</v>
      </c>
      <c r="G447">
        <f>K$372</f>
        <v>482700</v>
      </c>
    </row>
    <row r="448" spans="1:7" x14ac:dyDescent="0.35">
      <c r="A448" t="s">
        <v>24</v>
      </c>
      <c r="B448" t="s">
        <v>16</v>
      </c>
      <c r="C448" t="s">
        <v>36</v>
      </c>
      <c r="D448" t="s">
        <v>8</v>
      </c>
      <c r="E448">
        <v>174</v>
      </c>
      <c r="F448">
        <v>1537800.0000000002</v>
      </c>
      <c r="G448">
        <f>K$373</f>
        <v>1537800.0000000002</v>
      </c>
    </row>
    <row r="449" spans="1:7" x14ac:dyDescent="0.35">
      <c r="A449" t="s">
        <v>24</v>
      </c>
      <c r="B449" t="s">
        <v>16</v>
      </c>
      <c r="C449" t="s">
        <v>36</v>
      </c>
      <c r="D449" t="s">
        <v>9</v>
      </c>
      <c r="E449">
        <v>154</v>
      </c>
      <c r="F449">
        <v>159500</v>
      </c>
      <c r="G449">
        <f>K$374</f>
        <v>159500</v>
      </c>
    </row>
    <row r="450" spans="1:7" x14ac:dyDescent="0.35">
      <c r="A450" t="s">
        <v>24</v>
      </c>
      <c r="B450" t="s">
        <v>16</v>
      </c>
      <c r="C450" t="s">
        <v>36</v>
      </c>
      <c r="D450" t="s">
        <v>10</v>
      </c>
      <c r="E450">
        <v>301</v>
      </c>
      <c r="F450">
        <v>98000</v>
      </c>
      <c r="G450">
        <f>K$375</f>
        <v>98000</v>
      </c>
    </row>
    <row r="451" spans="1:7" x14ac:dyDescent="0.35">
      <c r="A451" t="s">
        <v>24</v>
      </c>
      <c r="B451" t="s">
        <v>16</v>
      </c>
      <c r="C451" t="s">
        <v>36</v>
      </c>
      <c r="D451" t="s">
        <v>11</v>
      </c>
      <c r="E451">
        <v>408</v>
      </c>
      <c r="F451">
        <v>40800</v>
      </c>
      <c r="G451">
        <f>K$376</f>
        <v>40800</v>
      </c>
    </row>
    <row r="452" spans="1:7" x14ac:dyDescent="0.35">
      <c r="A452" t="s">
        <v>24</v>
      </c>
      <c r="B452" t="s">
        <v>17</v>
      </c>
      <c r="C452" t="s">
        <v>34</v>
      </c>
      <c r="D452" t="s">
        <v>7</v>
      </c>
      <c r="E452">
        <v>29</v>
      </c>
      <c r="F452">
        <v>988000</v>
      </c>
      <c r="G452">
        <f>K$362</f>
        <v>988000</v>
      </c>
    </row>
    <row r="453" spans="1:7" x14ac:dyDescent="0.35">
      <c r="A453" t="s">
        <v>24</v>
      </c>
      <c r="B453" t="s">
        <v>17</v>
      </c>
      <c r="C453" t="s">
        <v>34</v>
      </c>
      <c r="D453" t="s">
        <v>8</v>
      </c>
      <c r="E453">
        <v>455</v>
      </c>
      <c r="F453">
        <v>3055700</v>
      </c>
      <c r="G453">
        <f>K$363</f>
        <v>3055700</v>
      </c>
    </row>
    <row r="454" spans="1:7" x14ac:dyDescent="0.35">
      <c r="A454" t="s">
        <v>24</v>
      </c>
      <c r="B454" t="s">
        <v>17</v>
      </c>
      <c r="C454" t="s">
        <v>34</v>
      </c>
      <c r="D454" t="s">
        <v>9</v>
      </c>
      <c r="E454">
        <v>402</v>
      </c>
      <c r="F454">
        <v>314700</v>
      </c>
      <c r="G454">
        <f>K$364</f>
        <v>314700</v>
      </c>
    </row>
    <row r="455" spans="1:7" x14ac:dyDescent="0.35">
      <c r="A455" t="s">
        <v>24</v>
      </c>
      <c r="B455" t="s">
        <v>17</v>
      </c>
      <c r="C455" t="s">
        <v>34</v>
      </c>
      <c r="D455" t="s">
        <v>10</v>
      </c>
      <c r="E455">
        <v>630</v>
      </c>
      <c r="F455">
        <v>175400</v>
      </c>
      <c r="G455">
        <f>K$365</f>
        <v>175400</v>
      </c>
    </row>
    <row r="456" spans="1:7" x14ac:dyDescent="0.35">
      <c r="A456" t="s">
        <v>24</v>
      </c>
      <c r="B456" t="s">
        <v>17</v>
      </c>
      <c r="C456" t="s">
        <v>34</v>
      </c>
      <c r="D456" t="s">
        <v>11</v>
      </c>
      <c r="E456">
        <v>734</v>
      </c>
      <c r="F456">
        <v>59800</v>
      </c>
      <c r="G456">
        <f>K$366</f>
        <v>59800</v>
      </c>
    </row>
    <row r="457" spans="1:7" x14ac:dyDescent="0.35">
      <c r="A457" t="s">
        <v>24</v>
      </c>
      <c r="B457" t="s">
        <v>17</v>
      </c>
      <c r="C457" t="s">
        <v>35</v>
      </c>
      <c r="D457" t="s">
        <v>7</v>
      </c>
      <c r="E457">
        <v>16</v>
      </c>
      <c r="F457">
        <v>505400.00000000006</v>
      </c>
      <c r="G457">
        <f>K$367</f>
        <v>505400.00000000006</v>
      </c>
    </row>
    <row r="458" spans="1:7" x14ac:dyDescent="0.35">
      <c r="A458" t="s">
        <v>24</v>
      </c>
      <c r="B458" t="s">
        <v>17</v>
      </c>
      <c r="C458" t="s">
        <v>35</v>
      </c>
      <c r="D458" t="s">
        <v>8</v>
      </c>
      <c r="E458">
        <v>302</v>
      </c>
      <c r="F458">
        <v>1517999.9999999998</v>
      </c>
      <c r="G458">
        <f>K$368</f>
        <v>1517999.9999999998</v>
      </c>
    </row>
    <row r="459" spans="1:7" x14ac:dyDescent="0.35">
      <c r="A459" t="s">
        <v>24</v>
      </c>
      <c r="B459" t="s">
        <v>17</v>
      </c>
      <c r="C459" t="s">
        <v>35</v>
      </c>
      <c r="D459" t="s">
        <v>9</v>
      </c>
      <c r="E459">
        <v>259</v>
      </c>
      <c r="F459">
        <v>155200</v>
      </c>
      <c r="G459">
        <f>K$369</f>
        <v>155200</v>
      </c>
    </row>
    <row r="460" spans="1:7" x14ac:dyDescent="0.35">
      <c r="A460" t="s">
        <v>24</v>
      </c>
      <c r="B460" t="s">
        <v>17</v>
      </c>
      <c r="C460" t="s">
        <v>35</v>
      </c>
      <c r="D460" t="s">
        <v>10</v>
      </c>
      <c r="E460">
        <v>357</v>
      </c>
      <c r="F460">
        <v>77400</v>
      </c>
      <c r="G460">
        <f>K$370</f>
        <v>77400</v>
      </c>
    </row>
    <row r="461" spans="1:7" x14ac:dyDescent="0.35">
      <c r="A461" t="s">
        <v>24</v>
      </c>
      <c r="B461" t="s">
        <v>17</v>
      </c>
      <c r="C461" t="s">
        <v>35</v>
      </c>
      <c r="D461" t="s">
        <v>11</v>
      </c>
      <c r="E461">
        <v>260</v>
      </c>
      <c r="F461">
        <v>19000</v>
      </c>
      <c r="G461">
        <f>K$371</f>
        <v>19000</v>
      </c>
    </row>
    <row r="462" spans="1:7" x14ac:dyDescent="0.35">
      <c r="A462" t="s">
        <v>24</v>
      </c>
      <c r="B462" t="s">
        <v>17</v>
      </c>
      <c r="C462" t="s">
        <v>36</v>
      </c>
      <c r="D462" t="s">
        <v>7</v>
      </c>
      <c r="E462">
        <v>13</v>
      </c>
      <c r="F462">
        <v>482700</v>
      </c>
      <c r="G462">
        <f>K$372</f>
        <v>482700</v>
      </c>
    </row>
    <row r="463" spans="1:7" x14ac:dyDescent="0.35">
      <c r="A463" t="s">
        <v>24</v>
      </c>
      <c r="B463" t="s">
        <v>17</v>
      </c>
      <c r="C463" t="s">
        <v>36</v>
      </c>
      <c r="D463" t="s">
        <v>8</v>
      </c>
      <c r="E463">
        <v>153</v>
      </c>
      <c r="F463">
        <v>1537800.0000000002</v>
      </c>
      <c r="G463">
        <f>K$373</f>
        <v>1537800.0000000002</v>
      </c>
    </row>
    <row r="464" spans="1:7" x14ac:dyDescent="0.35">
      <c r="A464" t="s">
        <v>24</v>
      </c>
      <c r="B464" t="s">
        <v>17</v>
      </c>
      <c r="C464" t="s">
        <v>36</v>
      </c>
      <c r="D464" t="s">
        <v>9</v>
      </c>
      <c r="E464">
        <v>143</v>
      </c>
      <c r="F464">
        <v>159500</v>
      </c>
      <c r="G464">
        <f>K$374</f>
        <v>159500</v>
      </c>
    </row>
    <row r="465" spans="1:7" x14ac:dyDescent="0.35">
      <c r="A465" t="s">
        <v>24</v>
      </c>
      <c r="B465" t="s">
        <v>17</v>
      </c>
      <c r="C465" t="s">
        <v>36</v>
      </c>
      <c r="D465" t="s">
        <v>10</v>
      </c>
      <c r="E465">
        <v>273</v>
      </c>
      <c r="F465">
        <v>98000</v>
      </c>
      <c r="G465">
        <f>K$375</f>
        <v>98000</v>
      </c>
    </row>
    <row r="466" spans="1:7" x14ac:dyDescent="0.35">
      <c r="A466" t="s">
        <v>24</v>
      </c>
      <c r="B466" t="s">
        <v>17</v>
      </c>
      <c r="C466" t="s">
        <v>36</v>
      </c>
      <c r="D466" t="s">
        <v>11</v>
      </c>
      <c r="E466">
        <v>474</v>
      </c>
      <c r="F466">
        <v>40800</v>
      </c>
      <c r="G466">
        <f>K$376</f>
        <v>40800</v>
      </c>
    </row>
    <row r="467" spans="1:7" x14ac:dyDescent="0.35">
      <c r="A467" t="s">
        <v>24</v>
      </c>
      <c r="B467" t="s">
        <v>18</v>
      </c>
      <c r="C467" t="s">
        <v>34</v>
      </c>
      <c r="D467" t="s">
        <v>7</v>
      </c>
      <c r="E467">
        <v>33</v>
      </c>
      <c r="F467">
        <v>988000</v>
      </c>
      <c r="G467">
        <f>K$362</f>
        <v>988000</v>
      </c>
    </row>
    <row r="468" spans="1:7" x14ac:dyDescent="0.35">
      <c r="A468" t="s">
        <v>24</v>
      </c>
      <c r="B468" t="s">
        <v>18</v>
      </c>
      <c r="C468" t="s">
        <v>34</v>
      </c>
      <c r="D468" t="s">
        <v>8</v>
      </c>
      <c r="E468">
        <v>526</v>
      </c>
      <c r="F468">
        <v>3055700</v>
      </c>
      <c r="G468">
        <f>K$363</f>
        <v>3055700</v>
      </c>
    </row>
    <row r="469" spans="1:7" x14ac:dyDescent="0.35">
      <c r="A469" t="s">
        <v>24</v>
      </c>
      <c r="B469" t="s">
        <v>18</v>
      </c>
      <c r="C469" t="s">
        <v>34</v>
      </c>
      <c r="D469" t="s">
        <v>9</v>
      </c>
      <c r="E469">
        <v>405</v>
      </c>
      <c r="F469">
        <v>314700</v>
      </c>
      <c r="G469">
        <f>K$364</f>
        <v>314700</v>
      </c>
    </row>
    <row r="470" spans="1:7" x14ac:dyDescent="0.35">
      <c r="A470" t="s">
        <v>24</v>
      </c>
      <c r="B470" t="s">
        <v>18</v>
      </c>
      <c r="C470" t="s">
        <v>34</v>
      </c>
      <c r="D470" t="s">
        <v>10</v>
      </c>
      <c r="E470">
        <v>658</v>
      </c>
      <c r="F470">
        <v>175400</v>
      </c>
      <c r="G470">
        <f>K$365</f>
        <v>175400</v>
      </c>
    </row>
    <row r="471" spans="1:7" x14ac:dyDescent="0.35">
      <c r="A471" t="s">
        <v>24</v>
      </c>
      <c r="B471" t="s">
        <v>18</v>
      </c>
      <c r="C471" t="s">
        <v>34</v>
      </c>
      <c r="D471" t="s">
        <v>11</v>
      </c>
      <c r="E471">
        <v>673</v>
      </c>
      <c r="F471">
        <v>59800</v>
      </c>
      <c r="G471">
        <f>K$366</f>
        <v>59800</v>
      </c>
    </row>
    <row r="472" spans="1:7" x14ac:dyDescent="0.35">
      <c r="A472" t="s">
        <v>24</v>
      </c>
      <c r="B472" t="s">
        <v>18</v>
      </c>
      <c r="C472" t="s">
        <v>35</v>
      </c>
      <c r="D472" t="s">
        <v>7</v>
      </c>
      <c r="E472">
        <v>15</v>
      </c>
      <c r="F472">
        <v>505400.00000000006</v>
      </c>
      <c r="G472">
        <f>K$367</f>
        <v>505400.00000000006</v>
      </c>
    </row>
    <row r="473" spans="1:7" x14ac:dyDescent="0.35">
      <c r="A473" t="s">
        <v>24</v>
      </c>
      <c r="B473" t="s">
        <v>18</v>
      </c>
      <c r="C473" t="s">
        <v>35</v>
      </c>
      <c r="D473" t="s">
        <v>8</v>
      </c>
      <c r="E473">
        <v>320</v>
      </c>
      <c r="F473">
        <v>1517999.9999999998</v>
      </c>
      <c r="G473">
        <f>K$368</f>
        <v>1517999.9999999998</v>
      </c>
    </row>
    <row r="474" spans="1:7" x14ac:dyDescent="0.35">
      <c r="A474" t="s">
        <v>24</v>
      </c>
      <c r="B474" t="s">
        <v>18</v>
      </c>
      <c r="C474" t="s">
        <v>35</v>
      </c>
      <c r="D474" t="s">
        <v>9</v>
      </c>
      <c r="E474">
        <v>249</v>
      </c>
      <c r="F474">
        <v>155200</v>
      </c>
      <c r="G474">
        <f>K$369</f>
        <v>155200</v>
      </c>
    </row>
    <row r="475" spans="1:7" x14ac:dyDescent="0.35">
      <c r="A475" t="s">
        <v>24</v>
      </c>
      <c r="B475" t="s">
        <v>18</v>
      </c>
      <c r="C475" t="s">
        <v>35</v>
      </c>
      <c r="D475" t="s">
        <v>10</v>
      </c>
      <c r="E475">
        <v>356</v>
      </c>
      <c r="F475">
        <v>77400</v>
      </c>
      <c r="G475">
        <f>K$370</f>
        <v>77400</v>
      </c>
    </row>
    <row r="476" spans="1:7" x14ac:dyDescent="0.35">
      <c r="A476" t="s">
        <v>24</v>
      </c>
      <c r="B476" t="s">
        <v>18</v>
      </c>
      <c r="C476" t="s">
        <v>35</v>
      </c>
      <c r="D476" t="s">
        <v>11</v>
      </c>
      <c r="E476">
        <v>243</v>
      </c>
      <c r="F476">
        <v>19000</v>
      </c>
      <c r="G476">
        <f>K$371</f>
        <v>19000</v>
      </c>
    </row>
    <row r="477" spans="1:7" x14ac:dyDescent="0.35">
      <c r="A477" t="s">
        <v>24</v>
      </c>
      <c r="B477" t="s">
        <v>18</v>
      </c>
      <c r="C477" t="s">
        <v>36</v>
      </c>
      <c r="D477" t="s">
        <v>7</v>
      </c>
      <c r="E477">
        <v>18</v>
      </c>
      <c r="F477">
        <v>482700</v>
      </c>
      <c r="G477">
        <f>K$372</f>
        <v>482700</v>
      </c>
    </row>
    <row r="478" spans="1:7" x14ac:dyDescent="0.35">
      <c r="A478" t="s">
        <v>24</v>
      </c>
      <c r="B478" t="s">
        <v>18</v>
      </c>
      <c r="C478" t="s">
        <v>36</v>
      </c>
      <c r="D478" t="s">
        <v>8</v>
      </c>
      <c r="E478">
        <v>206</v>
      </c>
      <c r="F478">
        <v>1537800.0000000002</v>
      </c>
      <c r="G478">
        <f>K$373</f>
        <v>1537800.0000000002</v>
      </c>
    </row>
    <row r="479" spans="1:7" x14ac:dyDescent="0.35">
      <c r="A479" t="s">
        <v>24</v>
      </c>
      <c r="B479" t="s">
        <v>18</v>
      </c>
      <c r="C479" t="s">
        <v>36</v>
      </c>
      <c r="D479" t="s">
        <v>9</v>
      </c>
      <c r="E479">
        <v>156</v>
      </c>
      <c r="F479">
        <v>159500</v>
      </c>
      <c r="G479">
        <f>K$374</f>
        <v>159500</v>
      </c>
    </row>
    <row r="480" spans="1:7" x14ac:dyDescent="0.35">
      <c r="A480" t="s">
        <v>24</v>
      </c>
      <c r="B480" t="s">
        <v>18</v>
      </c>
      <c r="C480" t="s">
        <v>36</v>
      </c>
      <c r="D480" t="s">
        <v>10</v>
      </c>
      <c r="E480">
        <v>302</v>
      </c>
      <c r="F480">
        <v>98000</v>
      </c>
      <c r="G480">
        <f>K$375</f>
        <v>98000</v>
      </c>
    </row>
    <row r="481" spans="1:7" x14ac:dyDescent="0.35">
      <c r="A481" t="s">
        <v>24</v>
      </c>
      <c r="B481" t="s">
        <v>18</v>
      </c>
      <c r="C481" t="s">
        <v>36</v>
      </c>
      <c r="D481" t="s">
        <v>11</v>
      </c>
      <c r="E481">
        <v>430</v>
      </c>
      <c r="F481">
        <v>40800</v>
      </c>
      <c r="G481">
        <f>K$376</f>
        <v>40800</v>
      </c>
    </row>
    <row r="482" spans="1:7" x14ac:dyDescent="0.35">
      <c r="A482" t="s">
        <v>24</v>
      </c>
      <c r="B482" t="s">
        <v>19</v>
      </c>
      <c r="C482" t="s">
        <v>34</v>
      </c>
      <c r="D482" t="s">
        <v>7</v>
      </c>
      <c r="E482">
        <v>25</v>
      </c>
      <c r="F482">
        <v>988000</v>
      </c>
      <c r="G482">
        <f>K$362</f>
        <v>988000</v>
      </c>
    </row>
    <row r="483" spans="1:7" x14ac:dyDescent="0.35">
      <c r="A483" t="s">
        <v>24</v>
      </c>
      <c r="B483" t="s">
        <v>19</v>
      </c>
      <c r="C483" t="s">
        <v>34</v>
      </c>
      <c r="D483" t="s">
        <v>8</v>
      </c>
      <c r="E483">
        <v>464</v>
      </c>
      <c r="F483">
        <v>3055700</v>
      </c>
      <c r="G483">
        <f>K$363</f>
        <v>3055700</v>
      </c>
    </row>
    <row r="484" spans="1:7" x14ac:dyDescent="0.35">
      <c r="A484" t="s">
        <v>24</v>
      </c>
      <c r="B484" t="s">
        <v>19</v>
      </c>
      <c r="C484" t="s">
        <v>34</v>
      </c>
      <c r="D484" t="s">
        <v>9</v>
      </c>
      <c r="E484">
        <v>377</v>
      </c>
      <c r="F484">
        <v>314700</v>
      </c>
      <c r="G484">
        <f>K$364</f>
        <v>314700</v>
      </c>
    </row>
    <row r="485" spans="1:7" x14ac:dyDescent="0.35">
      <c r="A485" t="s">
        <v>24</v>
      </c>
      <c r="B485" t="s">
        <v>19</v>
      </c>
      <c r="C485" t="s">
        <v>34</v>
      </c>
      <c r="D485" t="s">
        <v>10</v>
      </c>
      <c r="E485">
        <v>631</v>
      </c>
      <c r="F485">
        <v>175400</v>
      </c>
      <c r="G485">
        <f>K$365</f>
        <v>175400</v>
      </c>
    </row>
    <row r="486" spans="1:7" x14ac:dyDescent="0.35">
      <c r="A486" t="s">
        <v>24</v>
      </c>
      <c r="B486" t="s">
        <v>19</v>
      </c>
      <c r="C486" t="s">
        <v>34</v>
      </c>
      <c r="D486" t="s">
        <v>11</v>
      </c>
      <c r="E486">
        <v>716</v>
      </c>
      <c r="F486">
        <v>59800</v>
      </c>
      <c r="G486">
        <f>K$366</f>
        <v>59800</v>
      </c>
    </row>
    <row r="487" spans="1:7" x14ac:dyDescent="0.35">
      <c r="A487" t="s">
        <v>24</v>
      </c>
      <c r="B487" t="s">
        <v>19</v>
      </c>
      <c r="C487" t="s">
        <v>35</v>
      </c>
      <c r="D487" t="s">
        <v>7</v>
      </c>
      <c r="E487">
        <v>12</v>
      </c>
      <c r="F487">
        <v>505400.00000000006</v>
      </c>
      <c r="G487">
        <f>K$367</f>
        <v>505400.00000000006</v>
      </c>
    </row>
    <row r="488" spans="1:7" x14ac:dyDescent="0.35">
      <c r="A488" t="s">
        <v>24</v>
      </c>
      <c r="B488" t="s">
        <v>19</v>
      </c>
      <c r="C488" t="s">
        <v>35</v>
      </c>
      <c r="D488" t="s">
        <v>8</v>
      </c>
      <c r="E488">
        <v>282</v>
      </c>
      <c r="F488">
        <v>1517999.9999999998</v>
      </c>
      <c r="G488">
        <f>K$368</f>
        <v>1517999.9999999998</v>
      </c>
    </row>
    <row r="489" spans="1:7" x14ac:dyDescent="0.35">
      <c r="A489" t="s">
        <v>24</v>
      </c>
      <c r="B489" t="s">
        <v>19</v>
      </c>
      <c r="C489" t="s">
        <v>35</v>
      </c>
      <c r="D489" t="s">
        <v>9</v>
      </c>
      <c r="E489">
        <v>226</v>
      </c>
      <c r="F489">
        <v>155200</v>
      </c>
      <c r="G489">
        <f>K$369</f>
        <v>155200</v>
      </c>
    </row>
    <row r="490" spans="1:7" x14ac:dyDescent="0.35">
      <c r="A490" t="s">
        <v>24</v>
      </c>
      <c r="B490" t="s">
        <v>19</v>
      </c>
      <c r="C490" t="s">
        <v>35</v>
      </c>
      <c r="D490" t="s">
        <v>10</v>
      </c>
      <c r="E490">
        <v>342</v>
      </c>
      <c r="F490">
        <v>77400</v>
      </c>
      <c r="G490">
        <f>K$370</f>
        <v>77400</v>
      </c>
    </row>
    <row r="491" spans="1:7" x14ac:dyDescent="0.35">
      <c r="A491" t="s">
        <v>24</v>
      </c>
      <c r="B491" t="s">
        <v>19</v>
      </c>
      <c r="C491" t="s">
        <v>35</v>
      </c>
      <c r="D491" t="s">
        <v>11</v>
      </c>
      <c r="E491">
        <v>272</v>
      </c>
      <c r="F491">
        <v>19000</v>
      </c>
      <c r="G491">
        <f>K$371</f>
        <v>19000</v>
      </c>
    </row>
    <row r="492" spans="1:7" x14ac:dyDescent="0.35">
      <c r="A492" t="s">
        <v>24</v>
      </c>
      <c r="B492" t="s">
        <v>19</v>
      </c>
      <c r="C492" t="s">
        <v>36</v>
      </c>
      <c r="D492" t="s">
        <v>7</v>
      </c>
      <c r="E492">
        <v>13</v>
      </c>
      <c r="F492">
        <v>482700</v>
      </c>
      <c r="G492">
        <f>K$372</f>
        <v>482700</v>
      </c>
    </row>
    <row r="493" spans="1:7" x14ac:dyDescent="0.35">
      <c r="A493" t="s">
        <v>24</v>
      </c>
      <c r="B493" t="s">
        <v>19</v>
      </c>
      <c r="C493" t="s">
        <v>36</v>
      </c>
      <c r="D493" t="s">
        <v>8</v>
      </c>
      <c r="E493">
        <v>182</v>
      </c>
      <c r="F493">
        <v>1537800.0000000002</v>
      </c>
      <c r="G493">
        <f>K$373</f>
        <v>1537800.0000000002</v>
      </c>
    </row>
    <row r="494" spans="1:7" x14ac:dyDescent="0.35">
      <c r="A494" t="s">
        <v>24</v>
      </c>
      <c r="B494" t="s">
        <v>19</v>
      </c>
      <c r="C494" t="s">
        <v>36</v>
      </c>
      <c r="D494" t="s">
        <v>9</v>
      </c>
      <c r="E494">
        <v>151</v>
      </c>
      <c r="F494">
        <v>159500</v>
      </c>
      <c r="G494">
        <f>K$374</f>
        <v>159500</v>
      </c>
    </row>
    <row r="495" spans="1:7" x14ac:dyDescent="0.35">
      <c r="A495" t="s">
        <v>24</v>
      </c>
      <c r="B495" t="s">
        <v>19</v>
      </c>
      <c r="C495" t="s">
        <v>36</v>
      </c>
      <c r="D495" t="s">
        <v>10</v>
      </c>
      <c r="E495">
        <v>289</v>
      </c>
      <c r="F495">
        <v>98000</v>
      </c>
      <c r="G495">
        <f>K$375</f>
        <v>98000</v>
      </c>
    </row>
    <row r="496" spans="1:7" x14ac:dyDescent="0.35">
      <c r="A496" t="s">
        <v>24</v>
      </c>
      <c r="B496" t="s">
        <v>19</v>
      </c>
      <c r="C496" t="s">
        <v>36</v>
      </c>
      <c r="D496" t="s">
        <v>11</v>
      </c>
      <c r="E496">
        <v>444</v>
      </c>
      <c r="F496">
        <v>40800</v>
      </c>
      <c r="G496">
        <f>K$376</f>
        <v>40800</v>
      </c>
    </row>
    <row r="497" spans="1:7" x14ac:dyDescent="0.35">
      <c r="A497" t="s">
        <v>24</v>
      </c>
      <c r="B497" t="s">
        <v>20</v>
      </c>
      <c r="C497" t="s">
        <v>34</v>
      </c>
      <c r="D497" t="s">
        <v>7</v>
      </c>
      <c r="E497">
        <v>30</v>
      </c>
      <c r="F497">
        <v>988000</v>
      </c>
      <c r="G497">
        <f>K$362</f>
        <v>988000</v>
      </c>
    </row>
    <row r="498" spans="1:7" x14ac:dyDescent="0.35">
      <c r="A498" t="s">
        <v>24</v>
      </c>
      <c r="B498" t="s">
        <v>20</v>
      </c>
      <c r="C498" t="s">
        <v>34</v>
      </c>
      <c r="D498" t="s">
        <v>8</v>
      </c>
      <c r="E498">
        <v>510</v>
      </c>
      <c r="F498">
        <v>3055700</v>
      </c>
      <c r="G498">
        <f>K$363</f>
        <v>3055700</v>
      </c>
    </row>
    <row r="499" spans="1:7" x14ac:dyDescent="0.35">
      <c r="A499" t="s">
        <v>24</v>
      </c>
      <c r="B499" t="s">
        <v>20</v>
      </c>
      <c r="C499" t="s">
        <v>34</v>
      </c>
      <c r="D499" t="s">
        <v>9</v>
      </c>
      <c r="E499">
        <v>421</v>
      </c>
      <c r="F499">
        <v>314700</v>
      </c>
      <c r="G499">
        <f>K$364</f>
        <v>314700</v>
      </c>
    </row>
    <row r="500" spans="1:7" x14ac:dyDescent="0.35">
      <c r="A500" t="s">
        <v>24</v>
      </c>
      <c r="B500" t="s">
        <v>20</v>
      </c>
      <c r="C500" t="s">
        <v>34</v>
      </c>
      <c r="D500" t="s">
        <v>10</v>
      </c>
      <c r="E500">
        <v>714</v>
      </c>
      <c r="F500">
        <v>175400</v>
      </c>
      <c r="G500">
        <f>K$365</f>
        <v>175400</v>
      </c>
    </row>
    <row r="501" spans="1:7" x14ac:dyDescent="0.35">
      <c r="A501" t="s">
        <v>24</v>
      </c>
      <c r="B501" t="s">
        <v>20</v>
      </c>
      <c r="C501" t="s">
        <v>34</v>
      </c>
      <c r="D501" t="s">
        <v>11</v>
      </c>
      <c r="E501">
        <v>835</v>
      </c>
      <c r="F501">
        <v>59800</v>
      </c>
      <c r="G501">
        <f>K$366</f>
        <v>59800</v>
      </c>
    </row>
    <row r="502" spans="1:7" x14ac:dyDescent="0.35">
      <c r="A502" t="s">
        <v>24</v>
      </c>
      <c r="B502" t="s">
        <v>20</v>
      </c>
      <c r="C502" t="s">
        <v>35</v>
      </c>
      <c r="D502" t="s">
        <v>7</v>
      </c>
      <c r="E502">
        <v>13</v>
      </c>
      <c r="F502">
        <v>505400.00000000006</v>
      </c>
      <c r="G502">
        <f>K$367</f>
        <v>505400.00000000006</v>
      </c>
    </row>
    <row r="503" spans="1:7" x14ac:dyDescent="0.35">
      <c r="A503" t="s">
        <v>24</v>
      </c>
      <c r="B503" t="s">
        <v>20</v>
      </c>
      <c r="C503" t="s">
        <v>35</v>
      </c>
      <c r="D503" t="s">
        <v>8</v>
      </c>
      <c r="E503">
        <v>327</v>
      </c>
      <c r="F503">
        <v>1517999.9999999998</v>
      </c>
      <c r="G503">
        <f>K$368</f>
        <v>1517999.9999999998</v>
      </c>
    </row>
    <row r="504" spans="1:7" x14ac:dyDescent="0.35">
      <c r="A504" t="s">
        <v>24</v>
      </c>
      <c r="B504" t="s">
        <v>20</v>
      </c>
      <c r="C504" t="s">
        <v>35</v>
      </c>
      <c r="D504" t="s">
        <v>9</v>
      </c>
      <c r="E504">
        <v>250</v>
      </c>
      <c r="F504">
        <v>155200</v>
      </c>
      <c r="G504">
        <f>K$369</f>
        <v>155200</v>
      </c>
    </row>
    <row r="505" spans="1:7" x14ac:dyDescent="0.35">
      <c r="A505" t="s">
        <v>24</v>
      </c>
      <c r="B505" t="s">
        <v>20</v>
      </c>
      <c r="C505" t="s">
        <v>35</v>
      </c>
      <c r="D505" t="s">
        <v>10</v>
      </c>
      <c r="E505">
        <v>383</v>
      </c>
      <c r="F505">
        <v>77400</v>
      </c>
      <c r="G505">
        <f>K$370</f>
        <v>77400</v>
      </c>
    </row>
    <row r="506" spans="1:7" x14ac:dyDescent="0.35">
      <c r="A506" t="s">
        <v>24</v>
      </c>
      <c r="B506" t="s">
        <v>20</v>
      </c>
      <c r="C506" t="s">
        <v>35</v>
      </c>
      <c r="D506" t="s">
        <v>11</v>
      </c>
      <c r="E506">
        <v>294</v>
      </c>
      <c r="F506">
        <v>19000</v>
      </c>
      <c r="G506">
        <f>K$371</f>
        <v>19000</v>
      </c>
    </row>
    <row r="507" spans="1:7" x14ac:dyDescent="0.35">
      <c r="A507" t="s">
        <v>24</v>
      </c>
      <c r="B507" t="s">
        <v>20</v>
      </c>
      <c r="C507" t="s">
        <v>36</v>
      </c>
      <c r="D507" t="s">
        <v>7</v>
      </c>
      <c r="E507">
        <v>17</v>
      </c>
      <c r="F507">
        <v>482700</v>
      </c>
      <c r="G507">
        <f>K$372</f>
        <v>482700</v>
      </c>
    </row>
    <row r="508" spans="1:7" x14ac:dyDescent="0.35">
      <c r="A508" t="s">
        <v>24</v>
      </c>
      <c r="B508" t="s">
        <v>20</v>
      </c>
      <c r="C508" t="s">
        <v>36</v>
      </c>
      <c r="D508" t="s">
        <v>8</v>
      </c>
      <c r="E508">
        <v>183</v>
      </c>
      <c r="F508">
        <v>1537800.0000000002</v>
      </c>
      <c r="G508">
        <f>K$373</f>
        <v>1537800.0000000002</v>
      </c>
    </row>
    <row r="509" spans="1:7" x14ac:dyDescent="0.35">
      <c r="A509" t="s">
        <v>24</v>
      </c>
      <c r="B509" t="s">
        <v>20</v>
      </c>
      <c r="C509" t="s">
        <v>36</v>
      </c>
      <c r="D509" t="s">
        <v>9</v>
      </c>
      <c r="E509">
        <v>171</v>
      </c>
      <c r="F509">
        <v>159500</v>
      </c>
      <c r="G509">
        <f>K$374</f>
        <v>159500</v>
      </c>
    </row>
    <row r="510" spans="1:7" x14ac:dyDescent="0.35">
      <c r="A510" t="s">
        <v>24</v>
      </c>
      <c r="B510" t="s">
        <v>20</v>
      </c>
      <c r="C510" t="s">
        <v>36</v>
      </c>
      <c r="D510" t="s">
        <v>10</v>
      </c>
      <c r="E510">
        <v>331</v>
      </c>
      <c r="F510">
        <v>98000</v>
      </c>
      <c r="G510">
        <f>K$375</f>
        <v>98000</v>
      </c>
    </row>
    <row r="511" spans="1:7" x14ac:dyDescent="0.35">
      <c r="A511" t="s">
        <v>24</v>
      </c>
      <c r="B511" t="s">
        <v>20</v>
      </c>
      <c r="C511" t="s">
        <v>36</v>
      </c>
      <c r="D511" t="s">
        <v>11</v>
      </c>
      <c r="E511">
        <v>541</v>
      </c>
      <c r="F511">
        <v>40800</v>
      </c>
      <c r="G511">
        <f>K$376</f>
        <v>40800</v>
      </c>
    </row>
    <row r="512" spans="1:7" x14ac:dyDescent="0.35">
      <c r="A512" t="s">
        <v>24</v>
      </c>
      <c r="B512" t="s">
        <v>21</v>
      </c>
      <c r="C512" t="s">
        <v>34</v>
      </c>
      <c r="D512" t="s">
        <v>7</v>
      </c>
      <c r="E512">
        <v>28</v>
      </c>
      <c r="F512">
        <v>988000</v>
      </c>
      <c r="G512">
        <f>K$362</f>
        <v>988000</v>
      </c>
    </row>
    <row r="513" spans="1:7" x14ac:dyDescent="0.35">
      <c r="A513" t="s">
        <v>24</v>
      </c>
      <c r="B513" t="s">
        <v>21</v>
      </c>
      <c r="C513" t="s">
        <v>34</v>
      </c>
      <c r="D513" t="s">
        <v>8</v>
      </c>
      <c r="E513">
        <v>463</v>
      </c>
      <c r="F513">
        <v>3055700</v>
      </c>
      <c r="G513">
        <f>K$363</f>
        <v>3055700</v>
      </c>
    </row>
    <row r="514" spans="1:7" x14ac:dyDescent="0.35">
      <c r="A514" t="s">
        <v>24</v>
      </c>
      <c r="B514" t="s">
        <v>21</v>
      </c>
      <c r="C514" t="s">
        <v>34</v>
      </c>
      <c r="D514" t="s">
        <v>9</v>
      </c>
      <c r="E514">
        <v>421</v>
      </c>
      <c r="F514">
        <v>314700</v>
      </c>
      <c r="G514">
        <f>K$364</f>
        <v>314700</v>
      </c>
    </row>
    <row r="515" spans="1:7" x14ac:dyDescent="0.35">
      <c r="A515" t="s">
        <v>24</v>
      </c>
      <c r="B515" t="s">
        <v>21</v>
      </c>
      <c r="C515" t="s">
        <v>34</v>
      </c>
      <c r="D515" t="s">
        <v>10</v>
      </c>
      <c r="E515">
        <v>732</v>
      </c>
      <c r="F515">
        <v>175400</v>
      </c>
      <c r="G515">
        <f>K$365</f>
        <v>175400</v>
      </c>
    </row>
    <row r="516" spans="1:7" x14ac:dyDescent="0.35">
      <c r="A516" t="s">
        <v>24</v>
      </c>
      <c r="B516" t="s">
        <v>21</v>
      </c>
      <c r="C516" t="s">
        <v>34</v>
      </c>
      <c r="D516" t="s">
        <v>11</v>
      </c>
      <c r="E516">
        <v>814</v>
      </c>
      <c r="F516">
        <v>59800</v>
      </c>
      <c r="G516">
        <f>K$366</f>
        <v>59800</v>
      </c>
    </row>
    <row r="517" spans="1:7" x14ac:dyDescent="0.35">
      <c r="A517" t="s">
        <v>24</v>
      </c>
      <c r="B517" t="s">
        <v>21</v>
      </c>
      <c r="C517" t="s">
        <v>35</v>
      </c>
      <c r="D517" t="s">
        <v>7</v>
      </c>
      <c r="E517">
        <v>17</v>
      </c>
      <c r="F517">
        <v>505400.00000000006</v>
      </c>
      <c r="G517">
        <f>K$367</f>
        <v>505400.00000000006</v>
      </c>
    </row>
    <row r="518" spans="1:7" x14ac:dyDescent="0.35">
      <c r="A518" t="s">
        <v>24</v>
      </c>
      <c r="B518" t="s">
        <v>21</v>
      </c>
      <c r="C518" t="s">
        <v>35</v>
      </c>
      <c r="D518" t="s">
        <v>8</v>
      </c>
      <c r="E518">
        <v>286</v>
      </c>
      <c r="F518">
        <v>1517999.9999999998</v>
      </c>
      <c r="G518">
        <f>K$368</f>
        <v>1517999.9999999998</v>
      </c>
    </row>
    <row r="519" spans="1:7" x14ac:dyDescent="0.35">
      <c r="A519" t="s">
        <v>24</v>
      </c>
      <c r="B519" t="s">
        <v>21</v>
      </c>
      <c r="C519" t="s">
        <v>35</v>
      </c>
      <c r="D519" t="s">
        <v>9</v>
      </c>
      <c r="E519">
        <v>259</v>
      </c>
      <c r="F519">
        <v>155200</v>
      </c>
      <c r="G519">
        <f>K$369</f>
        <v>155200</v>
      </c>
    </row>
    <row r="520" spans="1:7" x14ac:dyDescent="0.35">
      <c r="A520" t="s">
        <v>24</v>
      </c>
      <c r="B520" t="s">
        <v>21</v>
      </c>
      <c r="C520" t="s">
        <v>35</v>
      </c>
      <c r="D520" t="s">
        <v>10</v>
      </c>
      <c r="E520">
        <v>372</v>
      </c>
      <c r="F520">
        <v>77400</v>
      </c>
      <c r="G520">
        <f>K$370</f>
        <v>77400</v>
      </c>
    </row>
    <row r="521" spans="1:7" x14ac:dyDescent="0.35">
      <c r="A521" t="s">
        <v>24</v>
      </c>
      <c r="B521" t="s">
        <v>21</v>
      </c>
      <c r="C521" t="s">
        <v>35</v>
      </c>
      <c r="D521" t="s">
        <v>11</v>
      </c>
      <c r="E521">
        <v>307</v>
      </c>
      <c r="F521">
        <v>19000</v>
      </c>
      <c r="G521">
        <f>K$371</f>
        <v>19000</v>
      </c>
    </row>
    <row r="522" spans="1:7" x14ac:dyDescent="0.35">
      <c r="A522" t="s">
        <v>24</v>
      </c>
      <c r="B522" t="s">
        <v>21</v>
      </c>
      <c r="C522" t="s">
        <v>36</v>
      </c>
      <c r="D522" t="s">
        <v>7</v>
      </c>
      <c r="E522">
        <v>11</v>
      </c>
      <c r="F522">
        <v>482700</v>
      </c>
      <c r="G522">
        <f>K$372</f>
        <v>482700</v>
      </c>
    </row>
    <row r="523" spans="1:7" x14ac:dyDescent="0.35">
      <c r="A523" t="s">
        <v>24</v>
      </c>
      <c r="B523" t="s">
        <v>21</v>
      </c>
      <c r="C523" t="s">
        <v>36</v>
      </c>
      <c r="D523" t="s">
        <v>8</v>
      </c>
      <c r="E523">
        <v>177</v>
      </c>
      <c r="F523">
        <v>1537800.0000000002</v>
      </c>
      <c r="G523">
        <f>K$373</f>
        <v>1537800.0000000002</v>
      </c>
    </row>
    <row r="524" spans="1:7" x14ac:dyDescent="0.35">
      <c r="A524" t="s">
        <v>24</v>
      </c>
      <c r="B524" t="s">
        <v>21</v>
      </c>
      <c r="C524" t="s">
        <v>36</v>
      </c>
      <c r="D524" t="s">
        <v>9</v>
      </c>
      <c r="E524">
        <v>162</v>
      </c>
      <c r="F524">
        <v>159500</v>
      </c>
      <c r="G524">
        <f>K$374</f>
        <v>159500</v>
      </c>
    </row>
    <row r="525" spans="1:7" x14ac:dyDescent="0.35">
      <c r="A525" t="s">
        <v>24</v>
      </c>
      <c r="B525" t="s">
        <v>21</v>
      </c>
      <c r="C525" t="s">
        <v>36</v>
      </c>
      <c r="D525" t="s">
        <v>10</v>
      </c>
      <c r="E525">
        <v>360</v>
      </c>
      <c r="F525">
        <v>98000</v>
      </c>
      <c r="G525">
        <f>K$375</f>
        <v>98000</v>
      </c>
    </row>
    <row r="526" spans="1:7" x14ac:dyDescent="0.35">
      <c r="A526" t="s">
        <v>24</v>
      </c>
      <c r="B526" t="s">
        <v>21</v>
      </c>
      <c r="C526" t="s">
        <v>36</v>
      </c>
      <c r="D526" t="s">
        <v>11</v>
      </c>
      <c r="E526">
        <v>507</v>
      </c>
      <c r="F526">
        <v>40800</v>
      </c>
      <c r="G526">
        <f>K$376</f>
        <v>40800</v>
      </c>
    </row>
    <row r="527" spans="1:7" x14ac:dyDescent="0.35">
      <c r="A527" t="s">
        <v>24</v>
      </c>
      <c r="B527" t="s">
        <v>22</v>
      </c>
      <c r="C527" t="s">
        <v>34</v>
      </c>
      <c r="D527" t="s">
        <v>7</v>
      </c>
      <c r="E527">
        <v>28</v>
      </c>
      <c r="F527">
        <v>988000</v>
      </c>
      <c r="G527">
        <f>K$362</f>
        <v>988000</v>
      </c>
    </row>
    <row r="528" spans="1:7" x14ac:dyDescent="0.35">
      <c r="A528" t="s">
        <v>24</v>
      </c>
      <c r="B528" t="s">
        <v>22</v>
      </c>
      <c r="C528" t="s">
        <v>34</v>
      </c>
      <c r="D528" t="s">
        <v>8</v>
      </c>
      <c r="E528">
        <v>583</v>
      </c>
      <c r="F528">
        <v>3055700</v>
      </c>
      <c r="G528">
        <f>K$363</f>
        <v>3055700</v>
      </c>
    </row>
    <row r="529" spans="1:11" x14ac:dyDescent="0.35">
      <c r="A529" t="s">
        <v>24</v>
      </c>
      <c r="B529" t="s">
        <v>22</v>
      </c>
      <c r="C529" t="s">
        <v>34</v>
      </c>
      <c r="D529" t="s">
        <v>9</v>
      </c>
      <c r="E529">
        <v>461</v>
      </c>
      <c r="F529">
        <v>314700</v>
      </c>
      <c r="G529">
        <f>K$364</f>
        <v>314700</v>
      </c>
    </row>
    <row r="530" spans="1:11" x14ac:dyDescent="0.35">
      <c r="A530" t="s">
        <v>24</v>
      </c>
      <c r="B530" t="s">
        <v>22</v>
      </c>
      <c r="C530" t="s">
        <v>34</v>
      </c>
      <c r="D530" t="s">
        <v>10</v>
      </c>
      <c r="E530">
        <v>857</v>
      </c>
      <c r="F530">
        <v>175400</v>
      </c>
      <c r="G530">
        <f>K$365</f>
        <v>175400</v>
      </c>
    </row>
    <row r="531" spans="1:11" x14ac:dyDescent="0.35">
      <c r="A531" t="s">
        <v>24</v>
      </c>
      <c r="B531" t="s">
        <v>22</v>
      </c>
      <c r="C531" t="s">
        <v>34</v>
      </c>
      <c r="D531" t="s">
        <v>11</v>
      </c>
      <c r="E531">
        <v>934</v>
      </c>
      <c r="F531">
        <v>59800</v>
      </c>
      <c r="G531">
        <f>K$366</f>
        <v>59800</v>
      </c>
    </row>
    <row r="532" spans="1:11" x14ac:dyDescent="0.35">
      <c r="A532" t="s">
        <v>24</v>
      </c>
      <c r="B532" t="s">
        <v>22</v>
      </c>
      <c r="C532" t="s">
        <v>35</v>
      </c>
      <c r="D532" t="s">
        <v>7</v>
      </c>
      <c r="E532">
        <v>18</v>
      </c>
      <c r="F532">
        <v>505400.00000000006</v>
      </c>
      <c r="G532">
        <f>K$367</f>
        <v>505400.00000000006</v>
      </c>
    </row>
    <row r="533" spans="1:11" x14ac:dyDescent="0.35">
      <c r="A533" t="s">
        <v>24</v>
      </c>
      <c r="B533" t="s">
        <v>22</v>
      </c>
      <c r="C533" t="s">
        <v>35</v>
      </c>
      <c r="D533" t="s">
        <v>8</v>
      </c>
      <c r="E533">
        <v>356</v>
      </c>
      <c r="F533">
        <v>1517999.9999999998</v>
      </c>
      <c r="G533">
        <f>K$368</f>
        <v>1517999.9999999998</v>
      </c>
    </row>
    <row r="534" spans="1:11" x14ac:dyDescent="0.35">
      <c r="A534" t="s">
        <v>24</v>
      </c>
      <c r="B534" t="s">
        <v>22</v>
      </c>
      <c r="C534" t="s">
        <v>35</v>
      </c>
      <c r="D534" t="s">
        <v>9</v>
      </c>
      <c r="E534">
        <v>281</v>
      </c>
      <c r="F534">
        <v>155200</v>
      </c>
      <c r="G534">
        <f>K$369</f>
        <v>155200</v>
      </c>
    </row>
    <row r="535" spans="1:11" x14ac:dyDescent="0.35">
      <c r="A535" t="s">
        <v>24</v>
      </c>
      <c r="B535" t="s">
        <v>22</v>
      </c>
      <c r="C535" t="s">
        <v>35</v>
      </c>
      <c r="D535" t="s">
        <v>10</v>
      </c>
      <c r="E535">
        <v>479</v>
      </c>
      <c r="F535">
        <v>77400</v>
      </c>
      <c r="G535">
        <f>K$370</f>
        <v>77400</v>
      </c>
    </row>
    <row r="536" spans="1:11" x14ac:dyDescent="0.35">
      <c r="A536" t="s">
        <v>24</v>
      </c>
      <c r="B536" t="s">
        <v>22</v>
      </c>
      <c r="C536" t="s">
        <v>35</v>
      </c>
      <c r="D536" t="s">
        <v>11</v>
      </c>
      <c r="E536">
        <v>329</v>
      </c>
      <c r="F536">
        <v>19000</v>
      </c>
      <c r="G536">
        <f>K$371</f>
        <v>19000</v>
      </c>
    </row>
    <row r="537" spans="1:11" x14ac:dyDescent="0.35">
      <c r="A537" t="s">
        <v>24</v>
      </c>
      <c r="B537" t="s">
        <v>22</v>
      </c>
      <c r="C537" t="s">
        <v>36</v>
      </c>
      <c r="D537" t="s">
        <v>7</v>
      </c>
      <c r="E537">
        <v>10</v>
      </c>
      <c r="F537">
        <v>482700</v>
      </c>
      <c r="G537">
        <f>K$372</f>
        <v>482700</v>
      </c>
    </row>
    <row r="538" spans="1:11" x14ac:dyDescent="0.35">
      <c r="A538" t="s">
        <v>24</v>
      </c>
      <c r="B538" t="s">
        <v>22</v>
      </c>
      <c r="C538" t="s">
        <v>36</v>
      </c>
      <c r="D538" t="s">
        <v>8</v>
      </c>
      <c r="E538">
        <v>227</v>
      </c>
      <c r="F538">
        <v>1537800.0000000002</v>
      </c>
      <c r="G538">
        <f>K$373</f>
        <v>1537800.0000000002</v>
      </c>
    </row>
    <row r="539" spans="1:11" x14ac:dyDescent="0.35">
      <c r="A539" t="s">
        <v>24</v>
      </c>
      <c r="B539" t="s">
        <v>22</v>
      </c>
      <c r="C539" t="s">
        <v>36</v>
      </c>
      <c r="D539" t="s">
        <v>9</v>
      </c>
      <c r="E539">
        <v>180</v>
      </c>
      <c r="F539">
        <v>159500</v>
      </c>
      <c r="G539">
        <f>K$374</f>
        <v>159500</v>
      </c>
    </row>
    <row r="540" spans="1:11" x14ac:dyDescent="0.35">
      <c r="A540" t="s">
        <v>24</v>
      </c>
      <c r="B540" t="s">
        <v>22</v>
      </c>
      <c r="C540" t="s">
        <v>36</v>
      </c>
      <c r="D540" t="s">
        <v>10</v>
      </c>
      <c r="E540">
        <v>378</v>
      </c>
      <c r="F540">
        <v>98000</v>
      </c>
      <c r="G540">
        <f>K$375</f>
        <v>98000</v>
      </c>
    </row>
    <row r="541" spans="1:11" x14ac:dyDescent="0.35">
      <c r="A541" t="s">
        <v>24</v>
      </c>
      <c r="B541" t="s">
        <v>22</v>
      </c>
      <c r="C541" t="s">
        <v>36</v>
      </c>
      <c r="D541" t="s">
        <v>11</v>
      </c>
      <c r="E541">
        <v>605</v>
      </c>
      <c r="F541">
        <v>40800</v>
      </c>
      <c r="G541">
        <f>K$376</f>
        <v>40800</v>
      </c>
    </row>
    <row r="542" spans="1:11" x14ac:dyDescent="0.35">
      <c r="A542" t="s">
        <v>25</v>
      </c>
      <c r="B542" t="s">
        <v>6</v>
      </c>
      <c r="C542" t="s">
        <v>34</v>
      </c>
      <c r="D542" t="s">
        <v>7</v>
      </c>
      <c r="E542">
        <v>31</v>
      </c>
      <c r="F542">
        <v>993900</v>
      </c>
      <c r="G542">
        <f t="shared" ref="G542:G605" si="0">IF(K542="",G527,K542)</f>
        <v>993900</v>
      </c>
      <c r="H542">
        <v>2013</v>
      </c>
      <c r="I542" t="s">
        <v>7</v>
      </c>
      <c r="J542" t="s">
        <v>34</v>
      </c>
      <c r="K542">
        <v>993900</v>
      </c>
    </row>
    <row r="543" spans="1:11" x14ac:dyDescent="0.35">
      <c r="A543" t="s">
        <v>25</v>
      </c>
      <c r="B543" t="s">
        <v>6</v>
      </c>
      <c r="C543" t="s">
        <v>34</v>
      </c>
      <c r="D543" t="s">
        <v>8</v>
      </c>
      <c r="E543">
        <v>535</v>
      </c>
      <c r="F543">
        <v>3051499.9999999995</v>
      </c>
      <c r="G543">
        <f t="shared" si="0"/>
        <v>3051499.9999999995</v>
      </c>
      <c r="H543">
        <v>2013</v>
      </c>
      <c r="I543" t="s">
        <v>8</v>
      </c>
      <c r="J543" t="s">
        <v>34</v>
      </c>
      <c r="K543">
        <v>3051499.9999999995</v>
      </c>
    </row>
    <row r="544" spans="1:11" x14ac:dyDescent="0.35">
      <c r="A544" t="s">
        <v>25</v>
      </c>
      <c r="B544" t="s">
        <v>6</v>
      </c>
      <c r="C544" t="s">
        <v>34</v>
      </c>
      <c r="D544" t="s">
        <v>9</v>
      </c>
      <c r="E544">
        <v>466</v>
      </c>
      <c r="F544">
        <v>328700</v>
      </c>
      <c r="G544">
        <f t="shared" si="0"/>
        <v>328700</v>
      </c>
      <c r="H544">
        <v>2013</v>
      </c>
      <c r="I544" t="s">
        <v>9</v>
      </c>
      <c r="J544" t="s">
        <v>34</v>
      </c>
      <c r="K544">
        <v>328700</v>
      </c>
    </row>
    <row r="545" spans="1:11" x14ac:dyDescent="0.35">
      <c r="A545" t="s">
        <v>25</v>
      </c>
      <c r="B545" t="s">
        <v>6</v>
      </c>
      <c r="C545" t="s">
        <v>34</v>
      </c>
      <c r="D545" t="s">
        <v>10</v>
      </c>
      <c r="E545">
        <v>867</v>
      </c>
      <c r="F545">
        <v>179800</v>
      </c>
      <c r="G545">
        <f t="shared" si="0"/>
        <v>179800</v>
      </c>
      <c r="H545">
        <v>2013</v>
      </c>
      <c r="I545" t="s">
        <v>10</v>
      </c>
      <c r="J545" t="s">
        <v>34</v>
      </c>
      <c r="K545">
        <v>179800</v>
      </c>
    </row>
    <row r="546" spans="1:11" x14ac:dyDescent="0.35">
      <c r="A546" t="s">
        <v>25</v>
      </c>
      <c r="B546" t="s">
        <v>6</v>
      </c>
      <c r="C546" t="s">
        <v>34</v>
      </c>
      <c r="D546" t="s">
        <v>11</v>
      </c>
      <c r="E546">
        <v>994</v>
      </c>
      <c r="F546">
        <v>60700</v>
      </c>
      <c r="G546">
        <f t="shared" si="0"/>
        <v>60700</v>
      </c>
      <c r="H546">
        <v>2013</v>
      </c>
      <c r="I546" t="s">
        <v>11</v>
      </c>
      <c r="J546" t="s">
        <v>34</v>
      </c>
      <c r="K546">
        <v>60700</v>
      </c>
    </row>
    <row r="547" spans="1:11" x14ac:dyDescent="0.35">
      <c r="A547" t="s">
        <v>25</v>
      </c>
      <c r="B547" t="s">
        <v>6</v>
      </c>
      <c r="C547" t="s">
        <v>35</v>
      </c>
      <c r="D547" t="s">
        <v>7</v>
      </c>
      <c r="E547">
        <v>19</v>
      </c>
      <c r="F547">
        <v>507799.99999999994</v>
      </c>
      <c r="G547">
        <f t="shared" si="0"/>
        <v>507799.99999999994</v>
      </c>
      <c r="H547">
        <v>2013</v>
      </c>
      <c r="I547" t="s">
        <v>7</v>
      </c>
      <c r="J547" t="s">
        <v>35</v>
      </c>
      <c r="K547">
        <v>507799.99999999994</v>
      </c>
    </row>
    <row r="548" spans="1:11" x14ac:dyDescent="0.35">
      <c r="A548" t="s">
        <v>25</v>
      </c>
      <c r="B548" t="s">
        <v>6</v>
      </c>
      <c r="C548" t="s">
        <v>35</v>
      </c>
      <c r="D548" t="s">
        <v>8</v>
      </c>
      <c r="E548">
        <v>352</v>
      </c>
      <c r="F548">
        <v>1516600</v>
      </c>
      <c r="G548">
        <f t="shared" si="0"/>
        <v>1516600</v>
      </c>
      <c r="H548">
        <v>2013</v>
      </c>
      <c r="I548" t="s">
        <v>8</v>
      </c>
      <c r="J548" t="s">
        <v>35</v>
      </c>
      <c r="K548">
        <v>1516600</v>
      </c>
    </row>
    <row r="549" spans="1:11" x14ac:dyDescent="0.35">
      <c r="A549" t="s">
        <v>25</v>
      </c>
      <c r="B549" t="s">
        <v>6</v>
      </c>
      <c r="C549" t="s">
        <v>35</v>
      </c>
      <c r="D549" t="s">
        <v>9</v>
      </c>
      <c r="E549">
        <v>285</v>
      </c>
      <c r="F549">
        <v>162300</v>
      </c>
      <c r="G549">
        <f t="shared" si="0"/>
        <v>162300</v>
      </c>
      <c r="H549">
        <v>2013</v>
      </c>
      <c r="I549" t="s">
        <v>9</v>
      </c>
      <c r="J549" t="s">
        <v>35</v>
      </c>
      <c r="K549">
        <v>162300</v>
      </c>
    </row>
    <row r="550" spans="1:11" x14ac:dyDescent="0.35">
      <c r="A550" t="s">
        <v>25</v>
      </c>
      <c r="B550" t="s">
        <v>6</v>
      </c>
      <c r="C550" t="s">
        <v>35</v>
      </c>
      <c r="D550" t="s">
        <v>10</v>
      </c>
      <c r="E550">
        <v>428</v>
      </c>
      <c r="F550">
        <v>80000</v>
      </c>
      <c r="G550">
        <f t="shared" si="0"/>
        <v>80000</v>
      </c>
      <c r="H550">
        <v>2013</v>
      </c>
      <c r="I550" t="s">
        <v>10</v>
      </c>
      <c r="J550" t="s">
        <v>35</v>
      </c>
      <c r="K550">
        <v>80000</v>
      </c>
    </row>
    <row r="551" spans="1:11" x14ac:dyDescent="0.35">
      <c r="A551" t="s">
        <v>25</v>
      </c>
      <c r="B551" t="s">
        <v>6</v>
      </c>
      <c r="C551" t="s">
        <v>35</v>
      </c>
      <c r="D551" t="s">
        <v>11</v>
      </c>
      <c r="E551">
        <v>334</v>
      </c>
      <c r="F551">
        <v>19300</v>
      </c>
      <c r="G551">
        <f t="shared" si="0"/>
        <v>19300</v>
      </c>
      <c r="H551">
        <v>2013</v>
      </c>
      <c r="I551" t="s">
        <v>11</v>
      </c>
      <c r="J551" t="s">
        <v>35</v>
      </c>
      <c r="K551">
        <v>19300</v>
      </c>
    </row>
    <row r="552" spans="1:11" x14ac:dyDescent="0.35">
      <c r="A552" t="s">
        <v>25</v>
      </c>
      <c r="B552" t="s">
        <v>6</v>
      </c>
      <c r="C552" t="s">
        <v>36</v>
      </c>
      <c r="D552" t="s">
        <v>7</v>
      </c>
      <c r="E552">
        <v>12</v>
      </c>
      <c r="F552">
        <v>486200</v>
      </c>
      <c r="G552">
        <f t="shared" si="0"/>
        <v>486200</v>
      </c>
      <c r="H552">
        <v>2013</v>
      </c>
      <c r="I552" t="s">
        <v>7</v>
      </c>
      <c r="J552" t="s">
        <v>36</v>
      </c>
      <c r="K552">
        <v>486200</v>
      </c>
    </row>
    <row r="553" spans="1:11" x14ac:dyDescent="0.35">
      <c r="A553" t="s">
        <v>25</v>
      </c>
      <c r="B553" t="s">
        <v>6</v>
      </c>
      <c r="C553" t="s">
        <v>36</v>
      </c>
      <c r="D553" t="s">
        <v>8</v>
      </c>
      <c r="E553">
        <v>183</v>
      </c>
      <c r="F553">
        <v>1534900</v>
      </c>
      <c r="G553">
        <f t="shared" si="0"/>
        <v>1534900</v>
      </c>
      <c r="H553">
        <v>2013</v>
      </c>
      <c r="I553" t="s">
        <v>8</v>
      </c>
      <c r="J553" t="s">
        <v>36</v>
      </c>
      <c r="K553">
        <v>1534900</v>
      </c>
    </row>
    <row r="554" spans="1:11" x14ac:dyDescent="0.35">
      <c r="A554" t="s">
        <v>25</v>
      </c>
      <c r="B554" t="s">
        <v>6</v>
      </c>
      <c r="C554" t="s">
        <v>36</v>
      </c>
      <c r="D554" t="s">
        <v>9</v>
      </c>
      <c r="E554">
        <v>181</v>
      </c>
      <c r="F554">
        <v>166399.99999999997</v>
      </c>
      <c r="G554">
        <f t="shared" si="0"/>
        <v>166399.99999999997</v>
      </c>
      <c r="H554">
        <v>2013</v>
      </c>
      <c r="I554" t="s">
        <v>9</v>
      </c>
      <c r="J554" t="s">
        <v>36</v>
      </c>
      <c r="K554">
        <v>166399.99999999997</v>
      </c>
    </row>
    <row r="555" spans="1:11" x14ac:dyDescent="0.35">
      <c r="A555" t="s">
        <v>25</v>
      </c>
      <c r="B555" t="s">
        <v>6</v>
      </c>
      <c r="C555" t="s">
        <v>36</v>
      </c>
      <c r="D555" t="s">
        <v>10</v>
      </c>
      <c r="E555">
        <v>439</v>
      </c>
      <c r="F555">
        <v>99700</v>
      </c>
      <c r="G555">
        <f t="shared" si="0"/>
        <v>99700</v>
      </c>
      <c r="H555">
        <v>2013</v>
      </c>
      <c r="I555" t="s">
        <v>10</v>
      </c>
      <c r="J555" t="s">
        <v>36</v>
      </c>
      <c r="K555">
        <v>99700</v>
      </c>
    </row>
    <row r="556" spans="1:11" x14ac:dyDescent="0.35">
      <c r="A556" t="s">
        <v>25</v>
      </c>
      <c r="B556" t="s">
        <v>6</v>
      </c>
      <c r="C556" t="s">
        <v>36</v>
      </c>
      <c r="D556" t="s">
        <v>11</v>
      </c>
      <c r="E556">
        <v>660</v>
      </c>
      <c r="F556">
        <v>41400</v>
      </c>
      <c r="G556">
        <f t="shared" si="0"/>
        <v>41400</v>
      </c>
      <c r="H556">
        <v>2013</v>
      </c>
      <c r="I556" t="s">
        <v>11</v>
      </c>
      <c r="J556" t="s">
        <v>36</v>
      </c>
      <c r="K556">
        <v>41400</v>
      </c>
    </row>
    <row r="557" spans="1:11" x14ac:dyDescent="0.35">
      <c r="A557" t="s">
        <v>25</v>
      </c>
      <c r="B557" t="s">
        <v>12</v>
      </c>
      <c r="C557" t="s">
        <v>34</v>
      </c>
      <c r="D557" t="s">
        <v>7</v>
      </c>
      <c r="E557">
        <v>20</v>
      </c>
      <c r="F557">
        <v>993900</v>
      </c>
      <c r="G557">
        <f t="shared" si="0"/>
        <v>993900</v>
      </c>
    </row>
    <row r="558" spans="1:11" x14ac:dyDescent="0.35">
      <c r="A558" t="s">
        <v>25</v>
      </c>
      <c r="B558" t="s">
        <v>12</v>
      </c>
      <c r="C558" t="s">
        <v>34</v>
      </c>
      <c r="D558" t="s">
        <v>8</v>
      </c>
      <c r="E558">
        <v>462</v>
      </c>
      <c r="F558">
        <v>3051499.9999999995</v>
      </c>
      <c r="G558">
        <f t="shared" si="0"/>
        <v>3051499.9999999995</v>
      </c>
    </row>
    <row r="559" spans="1:11" x14ac:dyDescent="0.35">
      <c r="A559" t="s">
        <v>25</v>
      </c>
      <c r="B559" t="s">
        <v>12</v>
      </c>
      <c r="C559" t="s">
        <v>34</v>
      </c>
      <c r="D559" t="s">
        <v>9</v>
      </c>
      <c r="E559">
        <v>447</v>
      </c>
      <c r="F559">
        <v>328700</v>
      </c>
      <c r="G559">
        <f t="shared" si="0"/>
        <v>328700</v>
      </c>
    </row>
    <row r="560" spans="1:11" x14ac:dyDescent="0.35">
      <c r="A560" t="s">
        <v>25</v>
      </c>
      <c r="B560" t="s">
        <v>12</v>
      </c>
      <c r="C560" t="s">
        <v>34</v>
      </c>
      <c r="D560" t="s">
        <v>10</v>
      </c>
      <c r="E560">
        <v>702</v>
      </c>
      <c r="F560">
        <v>179800</v>
      </c>
      <c r="G560">
        <f t="shared" si="0"/>
        <v>179800</v>
      </c>
    </row>
    <row r="561" spans="1:7" x14ac:dyDescent="0.35">
      <c r="A561" t="s">
        <v>25</v>
      </c>
      <c r="B561" t="s">
        <v>12</v>
      </c>
      <c r="C561" t="s">
        <v>34</v>
      </c>
      <c r="D561" t="s">
        <v>11</v>
      </c>
      <c r="E561">
        <v>892</v>
      </c>
      <c r="F561">
        <v>60700</v>
      </c>
      <c r="G561">
        <f t="shared" si="0"/>
        <v>60700</v>
      </c>
    </row>
    <row r="562" spans="1:7" x14ac:dyDescent="0.35">
      <c r="A562" t="s">
        <v>25</v>
      </c>
      <c r="B562" t="s">
        <v>12</v>
      </c>
      <c r="C562" t="s">
        <v>35</v>
      </c>
      <c r="D562" t="s">
        <v>7</v>
      </c>
      <c r="E562">
        <v>12</v>
      </c>
      <c r="F562">
        <v>507799.99999999994</v>
      </c>
      <c r="G562">
        <f t="shared" si="0"/>
        <v>507799.99999999994</v>
      </c>
    </row>
    <row r="563" spans="1:7" x14ac:dyDescent="0.35">
      <c r="A563" t="s">
        <v>25</v>
      </c>
      <c r="B563" t="s">
        <v>12</v>
      </c>
      <c r="C563" t="s">
        <v>35</v>
      </c>
      <c r="D563" t="s">
        <v>8</v>
      </c>
      <c r="E563">
        <v>296</v>
      </c>
      <c r="F563">
        <v>1516600</v>
      </c>
      <c r="G563">
        <f t="shared" si="0"/>
        <v>1516600</v>
      </c>
    </row>
    <row r="564" spans="1:7" x14ac:dyDescent="0.35">
      <c r="A564" t="s">
        <v>25</v>
      </c>
      <c r="B564" t="s">
        <v>12</v>
      </c>
      <c r="C564" t="s">
        <v>35</v>
      </c>
      <c r="D564" t="s">
        <v>9</v>
      </c>
      <c r="E564">
        <v>255</v>
      </c>
      <c r="F564">
        <v>162300</v>
      </c>
      <c r="G564">
        <f t="shared" si="0"/>
        <v>162300</v>
      </c>
    </row>
    <row r="565" spans="1:7" x14ac:dyDescent="0.35">
      <c r="A565" t="s">
        <v>25</v>
      </c>
      <c r="B565" t="s">
        <v>12</v>
      </c>
      <c r="C565" t="s">
        <v>35</v>
      </c>
      <c r="D565" t="s">
        <v>10</v>
      </c>
      <c r="E565">
        <v>383</v>
      </c>
      <c r="F565">
        <v>80000</v>
      </c>
      <c r="G565">
        <f t="shared" si="0"/>
        <v>80000</v>
      </c>
    </row>
    <row r="566" spans="1:7" x14ac:dyDescent="0.35">
      <c r="A566" t="s">
        <v>25</v>
      </c>
      <c r="B566" t="s">
        <v>12</v>
      </c>
      <c r="C566" t="s">
        <v>35</v>
      </c>
      <c r="D566" t="s">
        <v>11</v>
      </c>
      <c r="E566">
        <v>339</v>
      </c>
      <c r="F566">
        <v>19300</v>
      </c>
      <c r="G566">
        <f t="shared" si="0"/>
        <v>19300</v>
      </c>
    </row>
    <row r="567" spans="1:7" x14ac:dyDescent="0.35">
      <c r="A567" t="s">
        <v>25</v>
      </c>
      <c r="B567" t="s">
        <v>12</v>
      </c>
      <c r="C567" t="s">
        <v>36</v>
      </c>
      <c r="D567" t="s">
        <v>7</v>
      </c>
      <c r="E567">
        <v>8</v>
      </c>
      <c r="F567">
        <v>486200</v>
      </c>
      <c r="G567">
        <f t="shared" si="0"/>
        <v>486200</v>
      </c>
    </row>
    <row r="568" spans="1:7" x14ac:dyDescent="0.35">
      <c r="A568" t="s">
        <v>25</v>
      </c>
      <c r="B568" t="s">
        <v>12</v>
      </c>
      <c r="C568" t="s">
        <v>36</v>
      </c>
      <c r="D568" t="s">
        <v>8</v>
      </c>
      <c r="E568">
        <v>166</v>
      </c>
      <c r="F568">
        <v>1534900</v>
      </c>
      <c r="G568">
        <f t="shared" si="0"/>
        <v>1534900</v>
      </c>
    </row>
    <row r="569" spans="1:7" x14ac:dyDescent="0.35">
      <c r="A569" t="s">
        <v>25</v>
      </c>
      <c r="B569" t="s">
        <v>12</v>
      </c>
      <c r="C569" t="s">
        <v>36</v>
      </c>
      <c r="D569" t="s">
        <v>9</v>
      </c>
      <c r="E569">
        <v>192</v>
      </c>
      <c r="F569">
        <v>166399.99999999997</v>
      </c>
      <c r="G569">
        <f t="shared" si="0"/>
        <v>166399.99999999997</v>
      </c>
    </row>
    <row r="570" spans="1:7" x14ac:dyDescent="0.35">
      <c r="A570" t="s">
        <v>25</v>
      </c>
      <c r="B570" t="s">
        <v>12</v>
      </c>
      <c r="C570" t="s">
        <v>36</v>
      </c>
      <c r="D570" t="s">
        <v>10</v>
      </c>
      <c r="E570">
        <v>319</v>
      </c>
      <c r="F570">
        <v>99700</v>
      </c>
      <c r="G570">
        <f t="shared" si="0"/>
        <v>99700</v>
      </c>
    </row>
    <row r="571" spans="1:7" x14ac:dyDescent="0.35">
      <c r="A571" t="s">
        <v>25</v>
      </c>
      <c r="B571" t="s">
        <v>12</v>
      </c>
      <c r="C571" t="s">
        <v>36</v>
      </c>
      <c r="D571" t="s">
        <v>11</v>
      </c>
      <c r="E571">
        <v>553</v>
      </c>
      <c r="F571">
        <v>41400</v>
      </c>
      <c r="G571">
        <f t="shared" si="0"/>
        <v>41400</v>
      </c>
    </row>
    <row r="572" spans="1:7" x14ac:dyDescent="0.35">
      <c r="A572" t="s">
        <v>25</v>
      </c>
      <c r="B572" t="s">
        <v>13</v>
      </c>
      <c r="C572" t="s">
        <v>34</v>
      </c>
      <c r="D572" t="s">
        <v>7</v>
      </c>
      <c r="E572">
        <v>23</v>
      </c>
      <c r="F572">
        <v>993900</v>
      </c>
      <c r="G572">
        <f t="shared" si="0"/>
        <v>993900</v>
      </c>
    </row>
    <row r="573" spans="1:7" x14ac:dyDescent="0.35">
      <c r="A573" t="s">
        <v>25</v>
      </c>
      <c r="B573" t="s">
        <v>13</v>
      </c>
      <c r="C573" t="s">
        <v>34</v>
      </c>
      <c r="D573" t="s">
        <v>8</v>
      </c>
      <c r="E573">
        <v>520</v>
      </c>
      <c r="F573">
        <v>3051499.9999999995</v>
      </c>
      <c r="G573">
        <f t="shared" si="0"/>
        <v>3051499.9999999995</v>
      </c>
    </row>
    <row r="574" spans="1:7" x14ac:dyDescent="0.35">
      <c r="A574" t="s">
        <v>25</v>
      </c>
      <c r="B574" t="s">
        <v>13</v>
      </c>
      <c r="C574" t="s">
        <v>34</v>
      </c>
      <c r="D574" t="s">
        <v>9</v>
      </c>
      <c r="E574">
        <v>493</v>
      </c>
      <c r="F574">
        <v>328700</v>
      </c>
      <c r="G574">
        <f t="shared" si="0"/>
        <v>328700</v>
      </c>
    </row>
    <row r="575" spans="1:7" x14ac:dyDescent="0.35">
      <c r="A575" t="s">
        <v>25</v>
      </c>
      <c r="B575" t="s">
        <v>13</v>
      </c>
      <c r="C575" t="s">
        <v>34</v>
      </c>
      <c r="D575" t="s">
        <v>10</v>
      </c>
      <c r="E575">
        <v>813</v>
      </c>
      <c r="F575">
        <v>179800</v>
      </c>
      <c r="G575">
        <f t="shared" si="0"/>
        <v>179800</v>
      </c>
    </row>
    <row r="576" spans="1:7" x14ac:dyDescent="0.35">
      <c r="A576" t="s">
        <v>25</v>
      </c>
      <c r="B576" t="s">
        <v>13</v>
      </c>
      <c r="C576" t="s">
        <v>34</v>
      </c>
      <c r="D576" t="s">
        <v>11</v>
      </c>
      <c r="E576">
        <v>1008</v>
      </c>
      <c r="F576">
        <v>60700</v>
      </c>
      <c r="G576">
        <f t="shared" si="0"/>
        <v>60700</v>
      </c>
    </row>
    <row r="577" spans="1:7" x14ac:dyDescent="0.35">
      <c r="A577" t="s">
        <v>25</v>
      </c>
      <c r="B577" t="s">
        <v>13</v>
      </c>
      <c r="C577" t="s">
        <v>35</v>
      </c>
      <c r="D577" t="s">
        <v>7</v>
      </c>
      <c r="E577">
        <v>10</v>
      </c>
      <c r="F577">
        <v>507799.99999999994</v>
      </c>
      <c r="G577">
        <f t="shared" si="0"/>
        <v>507799.99999999994</v>
      </c>
    </row>
    <row r="578" spans="1:7" x14ac:dyDescent="0.35">
      <c r="A578" t="s">
        <v>25</v>
      </c>
      <c r="B578" t="s">
        <v>13</v>
      </c>
      <c r="C578" t="s">
        <v>35</v>
      </c>
      <c r="D578" t="s">
        <v>8</v>
      </c>
      <c r="E578">
        <v>324</v>
      </c>
      <c r="F578">
        <v>1516600</v>
      </c>
      <c r="G578">
        <f t="shared" si="0"/>
        <v>1516600</v>
      </c>
    </row>
    <row r="579" spans="1:7" x14ac:dyDescent="0.35">
      <c r="A579" t="s">
        <v>25</v>
      </c>
      <c r="B579" t="s">
        <v>13</v>
      </c>
      <c r="C579" t="s">
        <v>35</v>
      </c>
      <c r="D579" t="s">
        <v>9</v>
      </c>
      <c r="E579">
        <v>295</v>
      </c>
      <c r="F579">
        <v>162300</v>
      </c>
      <c r="G579">
        <f t="shared" si="0"/>
        <v>162300</v>
      </c>
    </row>
    <row r="580" spans="1:7" x14ac:dyDescent="0.35">
      <c r="A580" t="s">
        <v>25</v>
      </c>
      <c r="B580" t="s">
        <v>13</v>
      </c>
      <c r="C580" t="s">
        <v>35</v>
      </c>
      <c r="D580" t="s">
        <v>10</v>
      </c>
      <c r="E580">
        <v>438</v>
      </c>
      <c r="F580">
        <v>80000</v>
      </c>
      <c r="G580">
        <f t="shared" si="0"/>
        <v>80000</v>
      </c>
    </row>
    <row r="581" spans="1:7" x14ac:dyDescent="0.35">
      <c r="A581" t="s">
        <v>25</v>
      </c>
      <c r="B581" t="s">
        <v>13</v>
      </c>
      <c r="C581" t="s">
        <v>35</v>
      </c>
      <c r="D581" t="s">
        <v>11</v>
      </c>
      <c r="E581">
        <v>371</v>
      </c>
      <c r="F581">
        <v>19300</v>
      </c>
      <c r="G581">
        <f t="shared" si="0"/>
        <v>19300</v>
      </c>
    </row>
    <row r="582" spans="1:7" x14ac:dyDescent="0.35">
      <c r="A582" t="s">
        <v>25</v>
      </c>
      <c r="B582" t="s">
        <v>13</v>
      </c>
      <c r="C582" t="s">
        <v>36</v>
      </c>
      <c r="D582" t="s">
        <v>7</v>
      </c>
      <c r="E582">
        <v>13</v>
      </c>
      <c r="F582">
        <v>486200</v>
      </c>
      <c r="G582">
        <f t="shared" si="0"/>
        <v>486200</v>
      </c>
    </row>
    <row r="583" spans="1:7" x14ac:dyDescent="0.35">
      <c r="A583" t="s">
        <v>25</v>
      </c>
      <c r="B583" t="s">
        <v>13</v>
      </c>
      <c r="C583" t="s">
        <v>36</v>
      </c>
      <c r="D583" t="s">
        <v>8</v>
      </c>
      <c r="E583">
        <v>196</v>
      </c>
      <c r="F583">
        <v>1534900</v>
      </c>
      <c r="G583">
        <f t="shared" si="0"/>
        <v>1534900</v>
      </c>
    </row>
    <row r="584" spans="1:7" x14ac:dyDescent="0.35">
      <c r="A584" t="s">
        <v>25</v>
      </c>
      <c r="B584" t="s">
        <v>13</v>
      </c>
      <c r="C584" t="s">
        <v>36</v>
      </c>
      <c r="D584" t="s">
        <v>9</v>
      </c>
      <c r="E584">
        <v>198</v>
      </c>
      <c r="F584">
        <v>166399.99999999997</v>
      </c>
      <c r="G584">
        <f t="shared" si="0"/>
        <v>166399.99999999997</v>
      </c>
    </row>
    <row r="585" spans="1:7" x14ac:dyDescent="0.35">
      <c r="A585" t="s">
        <v>25</v>
      </c>
      <c r="B585" t="s">
        <v>13</v>
      </c>
      <c r="C585" t="s">
        <v>36</v>
      </c>
      <c r="D585" t="s">
        <v>10</v>
      </c>
      <c r="E585">
        <v>375</v>
      </c>
      <c r="F585">
        <v>99700</v>
      </c>
      <c r="G585">
        <f t="shared" si="0"/>
        <v>99700</v>
      </c>
    </row>
    <row r="586" spans="1:7" x14ac:dyDescent="0.35">
      <c r="A586" t="s">
        <v>25</v>
      </c>
      <c r="B586" t="s">
        <v>13</v>
      </c>
      <c r="C586" t="s">
        <v>36</v>
      </c>
      <c r="D586" t="s">
        <v>11</v>
      </c>
      <c r="E586">
        <v>637</v>
      </c>
      <c r="F586">
        <v>41400</v>
      </c>
      <c r="G586">
        <f t="shared" si="0"/>
        <v>41400</v>
      </c>
    </row>
    <row r="587" spans="1:7" x14ac:dyDescent="0.35">
      <c r="A587" t="s">
        <v>25</v>
      </c>
      <c r="B587" t="s">
        <v>14</v>
      </c>
      <c r="C587" t="s">
        <v>34</v>
      </c>
      <c r="D587" t="s">
        <v>7</v>
      </c>
      <c r="E587">
        <v>35</v>
      </c>
      <c r="F587">
        <v>993900</v>
      </c>
      <c r="G587">
        <f t="shared" si="0"/>
        <v>993900</v>
      </c>
    </row>
    <row r="588" spans="1:7" x14ac:dyDescent="0.35">
      <c r="A588" t="s">
        <v>25</v>
      </c>
      <c r="B588" t="s">
        <v>14</v>
      </c>
      <c r="C588" t="s">
        <v>34</v>
      </c>
      <c r="D588" t="s">
        <v>8</v>
      </c>
      <c r="E588">
        <v>502</v>
      </c>
      <c r="F588">
        <v>3051499.9999999995</v>
      </c>
      <c r="G588">
        <f t="shared" si="0"/>
        <v>3051499.9999999995</v>
      </c>
    </row>
    <row r="589" spans="1:7" x14ac:dyDescent="0.35">
      <c r="A589" t="s">
        <v>25</v>
      </c>
      <c r="B589" t="s">
        <v>14</v>
      </c>
      <c r="C589" t="s">
        <v>34</v>
      </c>
      <c r="D589" t="s">
        <v>9</v>
      </c>
      <c r="E589">
        <v>418</v>
      </c>
      <c r="F589">
        <v>328700</v>
      </c>
      <c r="G589">
        <f t="shared" si="0"/>
        <v>328700</v>
      </c>
    </row>
    <row r="590" spans="1:7" x14ac:dyDescent="0.35">
      <c r="A590" t="s">
        <v>25</v>
      </c>
      <c r="B590" t="s">
        <v>14</v>
      </c>
      <c r="C590" t="s">
        <v>34</v>
      </c>
      <c r="D590" t="s">
        <v>10</v>
      </c>
      <c r="E590">
        <v>781</v>
      </c>
      <c r="F590">
        <v>179800</v>
      </c>
      <c r="G590">
        <f t="shared" si="0"/>
        <v>179800</v>
      </c>
    </row>
    <row r="591" spans="1:7" x14ac:dyDescent="0.35">
      <c r="A591" t="s">
        <v>25</v>
      </c>
      <c r="B591" t="s">
        <v>14</v>
      </c>
      <c r="C591" t="s">
        <v>34</v>
      </c>
      <c r="D591" t="s">
        <v>11</v>
      </c>
      <c r="E591">
        <v>913</v>
      </c>
      <c r="F591">
        <v>60700</v>
      </c>
      <c r="G591">
        <f t="shared" si="0"/>
        <v>60700</v>
      </c>
    </row>
    <row r="592" spans="1:7" x14ac:dyDescent="0.35">
      <c r="A592" t="s">
        <v>25</v>
      </c>
      <c r="B592" t="s">
        <v>14</v>
      </c>
      <c r="C592" t="s">
        <v>35</v>
      </c>
      <c r="D592" t="s">
        <v>7</v>
      </c>
      <c r="E592">
        <v>19</v>
      </c>
      <c r="F592">
        <v>507799.99999999994</v>
      </c>
      <c r="G592">
        <f t="shared" si="0"/>
        <v>507799.99999999994</v>
      </c>
    </row>
    <row r="593" spans="1:7" x14ac:dyDescent="0.35">
      <c r="A593" t="s">
        <v>25</v>
      </c>
      <c r="B593" t="s">
        <v>14</v>
      </c>
      <c r="C593" t="s">
        <v>35</v>
      </c>
      <c r="D593" t="s">
        <v>8</v>
      </c>
      <c r="E593">
        <v>318</v>
      </c>
      <c r="F593">
        <v>1516600</v>
      </c>
      <c r="G593">
        <f t="shared" si="0"/>
        <v>1516600</v>
      </c>
    </row>
    <row r="594" spans="1:7" x14ac:dyDescent="0.35">
      <c r="A594" t="s">
        <v>25</v>
      </c>
      <c r="B594" t="s">
        <v>14</v>
      </c>
      <c r="C594" t="s">
        <v>35</v>
      </c>
      <c r="D594" t="s">
        <v>9</v>
      </c>
      <c r="E594">
        <v>258</v>
      </c>
      <c r="F594">
        <v>162300</v>
      </c>
      <c r="G594">
        <f t="shared" si="0"/>
        <v>162300</v>
      </c>
    </row>
    <row r="595" spans="1:7" x14ac:dyDescent="0.35">
      <c r="A595" t="s">
        <v>25</v>
      </c>
      <c r="B595" t="s">
        <v>14</v>
      </c>
      <c r="C595" t="s">
        <v>35</v>
      </c>
      <c r="D595" t="s">
        <v>10</v>
      </c>
      <c r="E595">
        <v>408</v>
      </c>
      <c r="F595">
        <v>80000</v>
      </c>
      <c r="G595">
        <f t="shared" si="0"/>
        <v>80000</v>
      </c>
    </row>
    <row r="596" spans="1:7" x14ac:dyDescent="0.35">
      <c r="A596" t="s">
        <v>25</v>
      </c>
      <c r="B596" t="s">
        <v>14</v>
      </c>
      <c r="C596" t="s">
        <v>35</v>
      </c>
      <c r="D596" t="s">
        <v>11</v>
      </c>
      <c r="E596">
        <v>349</v>
      </c>
      <c r="F596">
        <v>19300</v>
      </c>
      <c r="G596">
        <f t="shared" si="0"/>
        <v>19300</v>
      </c>
    </row>
    <row r="597" spans="1:7" x14ac:dyDescent="0.35">
      <c r="A597" t="s">
        <v>25</v>
      </c>
      <c r="B597" t="s">
        <v>14</v>
      </c>
      <c r="C597" t="s">
        <v>36</v>
      </c>
      <c r="D597" t="s">
        <v>7</v>
      </c>
      <c r="E597">
        <v>16</v>
      </c>
      <c r="F597">
        <v>486200</v>
      </c>
      <c r="G597">
        <f t="shared" si="0"/>
        <v>486200</v>
      </c>
    </row>
    <row r="598" spans="1:7" x14ac:dyDescent="0.35">
      <c r="A598" t="s">
        <v>25</v>
      </c>
      <c r="B598" t="s">
        <v>14</v>
      </c>
      <c r="C598" t="s">
        <v>36</v>
      </c>
      <c r="D598" t="s">
        <v>8</v>
      </c>
      <c r="E598">
        <v>184</v>
      </c>
      <c r="F598">
        <v>1534900</v>
      </c>
      <c r="G598">
        <f t="shared" si="0"/>
        <v>1534900</v>
      </c>
    </row>
    <row r="599" spans="1:7" x14ac:dyDescent="0.35">
      <c r="A599" t="s">
        <v>25</v>
      </c>
      <c r="B599" t="s">
        <v>14</v>
      </c>
      <c r="C599" t="s">
        <v>36</v>
      </c>
      <c r="D599" t="s">
        <v>9</v>
      </c>
      <c r="E599">
        <v>160</v>
      </c>
      <c r="F599">
        <v>166399.99999999997</v>
      </c>
      <c r="G599">
        <f t="shared" si="0"/>
        <v>166399.99999999997</v>
      </c>
    </row>
    <row r="600" spans="1:7" x14ac:dyDescent="0.35">
      <c r="A600" t="s">
        <v>25</v>
      </c>
      <c r="B600" t="s">
        <v>14</v>
      </c>
      <c r="C600" t="s">
        <v>36</v>
      </c>
      <c r="D600" t="s">
        <v>10</v>
      </c>
      <c r="E600">
        <v>373</v>
      </c>
      <c r="F600">
        <v>99700</v>
      </c>
      <c r="G600">
        <f t="shared" si="0"/>
        <v>99700</v>
      </c>
    </row>
    <row r="601" spans="1:7" x14ac:dyDescent="0.35">
      <c r="A601" t="s">
        <v>25</v>
      </c>
      <c r="B601" t="s">
        <v>14</v>
      </c>
      <c r="C601" t="s">
        <v>36</v>
      </c>
      <c r="D601" t="s">
        <v>11</v>
      </c>
      <c r="E601">
        <v>564</v>
      </c>
      <c r="F601">
        <v>41400</v>
      </c>
      <c r="G601">
        <f t="shared" si="0"/>
        <v>41400</v>
      </c>
    </row>
    <row r="602" spans="1:7" x14ac:dyDescent="0.35">
      <c r="A602" t="s">
        <v>25</v>
      </c>
      <c r="B602" t="s">
        <v>15</v>
      </c>
      <c r="C602" t="s">
        <v>34</v>
      </c>
      <c r="D602" t="s">
        <v>7</v>
      </c>
      <c r="E602">
        <v>27</v>
      </c>
      <c r="F602">
        <v>993900</v>
      </c>
      <c r="G602">
        <f t="shared" si="0"/>
        <v>993900</v>
      </c>
    </row>
    <row r="603" spans="1:7" x14ac:dyDescent="0.35">
      <c r="A603" t="s">
        <v>25</v>
      </c>
      <c r="B603" t="s">
        <v>15</v>
      </c>
      <c r="C603" t="s">
        <v>34</v>
      </c>
      <c r="D603" t="s">
        <v>8</v>
      </c>
      <c r="E603">
        <v>469</v>
      </c>
      <c r="F603">
        <v>3051499.9999999995</v>
      </c>
      <c r="G603">
        <f t="shared" si="0"/>
        <v>3051499.9999999995</v>
      </c>
    </row>
    <row r="604" spans="1:7" x14ac:dyDescent="0.35">
      <c r="A604" t="s">
        <v>25</v>
      </c>
      <c r="B604" t="s">
        <v>15</v>
      </c>
      <c r="C604" t="s">
        <v>34</v>
      </c>
      <c r="D604" t="s">
        <v>9</v>
      </c>
      <c r="E604">
        <v>414</v>
      </c>
      <c r="F604">
        <v>328700</v>
      </c>
      <c r="G604">
        <f t="shared" si="0"/>
        <v>328700</v>
      </c>
    </row>
    <row r="605" spans="1:7" x14ac:dyDescent="0.35">
      <c r="A605" t="s">
        <v>25</v>
      </c>
      <c r="B605" t="s">
        <v>15</v>
      </c>
      <c r="C605" t="s">
        <v>34</v>
      </c>
      <c r="D605" t="s">
        <v>10</v>
      </c>
      <c r="E605">
        <v>750</v>
      </c>
      <c r="F605">
        <v>179800</v>
      </c>
      <c r="G605">
        <f t="shared" si="0"/>
        <v>179800</v>
      </c>
    </row>
    <row r="606" spans="1:7" x14ac:dyDescent="0.35">
      <c r="A606" t="s">
        <v>25</v>
      </c>
      <c r="B606" t="s">
        <v>15</v>
      </c>
      <c r="C606" t="s">
        <v>34</v>
      </c>
      <c r="D606" t="s">
        <v>11</v>
      </c>
      <c r="E606">
        <v>814</v>
      </c>
      <c r="F606">
        <v>60700</v>
      </c>
      <c r="G606">
        <f t="shared" ref="G606:G669" si="1">IF(K606="",G591,K606)</f>
        <v>60700</v>
      </c>
    </row>
    <row r="607" spans="1:7" x14ac:dyDescent="0.35">
      <c r="A607" t="s">
        <v>25</v>
      </c>
      <c r="B607" t="s">
        <v>15</v>
      </c>
      <c r="C607" t="s">
        <v>35</v>
      </c>
      <c r="D607" t="s">
        <v>7</v>
      </c>
      <c r="E607">
        <v>15</v>
      </c>
      <c r="F607">
        <v>507799.99999999994</v>
      </c>
      <c r="G607">
        <f t="shared" si="1"/>
        <v>507799.99999999994</v>
      </c>
    </row>
    <row r="608" spans="1:7" x14ac:dyDescent="0.35">
      <c r="A608" t="s">
        <v>25</v>
      </c>
      <c r="B608" t="s">
        <v>15</v>
      </c>
      <c r="C608" t="s">
        <v>35</v>
      </c>
      <c r="D608" t="s">
        <v>8</v>
      </c>
      <c r="E608">
        <v>298</v>
      </c>
      <c r="F608">
        <v>1516600</v>
      </c>
      <c r="G608">
        <f t="shared" si="1"/>
        <v>1516600</v>
      </c>
    </row>
    <row r="609" spans="1:7" x14ac:dyDescent="0.35">
      <c r="A609" t="s">
        <v>25</v>
      </c>
      <c r="B609" t="s">
        <v>15</v>
      </c>
      <c r="C609" t="s">
        <v>35</v>
      </c>
      <c r="D609" t="s">
        <v>9</v>
      </c>
      <c r="E609">
        <v>255</v>
      </c>
      <c r="F609">
        <v>162300</v>
      </c>
      <c r="G609">
        <f t="shared" si="1"/>
        <v>162300</v>
      </c>
    </row>
    <row r="610" spans="1:7" x14ac:dyDescent="0.35">
      <c r="A610" t="s">
        <v>25</v>
      </c>
      <c r="B610" t="s">
        <v>15</v>
      </c>
      <c r="C610" t="s">
        <v>35</v>
      </c>
      <c r="D610" t="s">
        <v>10</v>
      </c>
      <c r="E610">
        <v>404</v>
      </c>
      <c r="F610">
        <v>80000</v>
      </c>
      <c r="G610">
        <f t="shared" si="1"/>
        <v>80000</v>
      </c>
    </row>
    <row r="611" spans="1:7" x14ac:dyDescent="0.35">
      <c r="A611" t="s">
        <v>25</v>
      </c>
      <c r="B611" t="s">
        <v>15</v>
      </c>
      <c r="C611" t="s">
        <v>35</v>
      </c>
      <c r="D611" t="s">
        <v>11</v>
      </c>
      <c r="E611">
        <v>279</v>
      </c>
      <c r="F611">
        <v>19300</v>
      </c>
      <c r="G611">
        <f t="shared" si="1"/>
        <v>19300</v>
      </c>
    </row>
    <row r="612" spans="1:7" x14ac:dyDescent="0.35">
      <c r="A612" t="s">
        <v>25</v>
      </c>
      <c r="B612" t="s">
        <v>15</v>
      </c>
      <c r="C612" t="s">
        <v>36</v>
      </c>
      <c r="D612" t="s">
        <v>7</v>
      </c>
      <c r="E612">
        <v>12</v>
      </c>
      <c r="F612">
        <v>486200</v>
      </c>
      <c r="G612">
        <f t="shared" si="1"/>
        <v>486200</v>
      </c>
    </row>
    <row r="613" spans="1:7" x14ac:dyDescent="0.35">
      <c r="A613" t="s">
        <v>25</v>
      </c>
      <c r="B613" t="s">
        <v>15</v>
      </c>
      <c r="C613" t="s">
        <v>36</v>
      </c>
      <c r="D613" t="s">
        <v>8</v>
      </c>
      <c r="E613">
        <v>171</v>
      </c>
      <c r="F613">
        <v>1534900</v>
      </c>
      <c r="G613">
        <f t="shared" si="1"/>
        <v>1534900</v>
      </c>
    </row>
    <row r="614" spans="1:7" x14ac:dyDescent="0.35">
      <c r="A614" t="s">
        <v>25</v>
      </c>
      <c r="B614" t="s">
        <v>15</v>
      </c>
      <c r="C614" t="s">
        <v>36</v>
      </c>
      <c r="D614" t="s">
        <v>9</v>
      </c>
      <c r="E614">
        <v>159</v>
      </c>
      <c r="F614">
        <v>166399.99999999997</v>
      </c>
      <c r="G614">
        <f t="shared" si="1"/>
        <v>166399.99999999997</v>
      </c>
    </row>
    <row r="615" spans="1:7" x14ac:dyDescent="0.35">
      <c r="A615" t="s">
        <v>25</v>
      </c>
      <c r="B615" t="s">
        <v>15</v>
      </c>
      <c r="C615" t="s">
        <v>36</v>
      </c>
      <c r="D615" t="s">
        <v>10</v>
      </c>
      <c r="E615">
        <v>346</v>
      </c>
      <c r="F615">
        <v>99700</v>
      </c>
      <c r="G615">
        <f t="shared" si="1"/>
        <v>99700</v>
      </c>
    </row>
    <row r="616" spans="1:7" x14ac:dyDescent="0.35">
      <c r="A616" t="s">
        <v>25</v>
      </c>
      <c r="B616" t="s">
        <v>15</v>
      </c>
      <c r="C616" t="s">
        <v>36</v>
      </c>
      <c r="D616" t="s">
        <v>11</v>
      </c>
      <c r="E616">
        <v>535</v>
      </c>
      <c r="F616">
        <v>41400</v>
      </c>
      <c r="G616">
        <f t="shared" si="1"/>
        <v>41400</v>
      </c>
    </row>
    <row r="617" spans="1:7" x14ac:dyDescent="0.35">
      <c r="A617" t="s">
        <v>25</v>
      </c>
      <c r="B617" t="s">
        <v>16</v>
      </c>
      <c r="C617" t="s">
        <v>34</v>
      </c>
      <c r="D617" t="s">
        <v>7</v>
      </c>
      <c r="E617">
        <v>28</v>
      </c>
      <c r="F617">
        <v>993900</v>
      </c>
      <c r="G617">
        <f t="shared" si="1"/>
        <v>993900</v>
      </c>
    </row>
    <row r="618" spans="1:7" x14ac:dyDescent="0.35">
      <c r="A618" t="s">
        <v>25</v>
      </c>
      <c r="B618" t="s">
        <v>16</v>
      </c>
      <c r="C618" t="s">
        <v>34</v>
      </c>
      <c r="D618" t="s">
        <v>8</v>
      </c>
      <c r="E618">
        <v>427</v>
      </c>
      <c r="F618">
        <v>3051499.9999999995</v>
      </c>
      <c r="G618">
        <f t="shared" si="1"/>
        <v>3051499.9999999995</v>
      </c>
    </row>
    <row r="619" spans="1:7" x14ac:dyDescent="0.35">
      <c r="A619" t="s">
        <v>25</v>
      </c>
      <c r="B619" t="s">
        <v>16</v>
      </c>
      <c r="C619" t="s">
        <v>34</v>
      </c>
      <c r="D619" t="s">
        <v>9</v>
      </c>
      <c r="E619">
        <v>403</v>
      </c>
      <c r="F619">
        <v>328700</v>
      </c>
      <c r="G619">
        <f t="shared" si="1"/>
        <v>328700</v>
      </c>
    </row>
    <row r="620" spans="1:7" x14ac:dyDescent="0.35">
      <c r="A620" t="s">
        <v>25</v>
      </c>
      <c r="B620" t="s">
        <v>16</v>
      </c>
      <c r="C620" t="s">
        <v>34</v>
      </c>
      <c r="D620" t="s">
        <v>10</v>
      </c>
      <c r="E620">
        <v>644</v>
      </c>
      <c r="F620">
        <v>179800</v>
      </c>
      <c r="G620">
        <f t="shared" si="1"/>
        <v>179800</v>
      </c>
    </row>
    <row r="621" spans="1:7" x14ac:dyDescent="0.35">
      <c r="A621" t="s">
        <v>25</v>
      </c>
      <c r="B621" t="s">
        <v>16</v>
      </c>
      <c r="C621" t="s">
        <v>34</v>
      </c>
      <c r="D621" t="s">
        <v>11</v>
      </c>
      <c r="E621">
        <v>709</v>
      </c>
      <c r="F621">
        <v>60700</v>
      </c>
      <c r="G621">
        <f t="shared" si="1"/>
        <v>60700</v>
      </c>
    </row>
    <row r="622" spans="1:7" x14ac:dyDescent="0.35">
      <c r="A622" t="s">
        <v>25</v>
      </c>
      <c r="B622" t="s">
        <v>16</v>
      </c>
      <c r="C622" t="s">
        <v>35</v>
      </c>
      <c r="D622" t="s">
        <v>7</v>
      </c>
      <c r="E622">
        <v>17</v>
      </c>
      <c r="F622">
        <v>507799.99999999994</v>
      </c>
      <c r="G622">
        <f t="shared" si="1"/>
        <v>507799.99999999994</v>
      </c>
    </row>
    <row r="623" spans="1:7" x14ac:dyDescent="0.35">
      <c r="A623" t="s">
        <v>25</v>
      </c>
      <c r="B623" t="s">
        <v>16</v>
      </c>
      <c r="C623" t="s">
        <v>35</v>
      </c>
      <c r="D623" t="s">
        <v>8</v>
      </c>
      <c r="E623">
        <v>267</v>
      </c>
      <c r="F623">
        <v>1516600</v>
      </c>
      <c r="G623">
        <f t="shared" si="1"/>
        <v>1516600</v>
      </c>
    </row>
    <row r="624" spans="1:7" x14ac:dyDescent="0.35">
      <c r="A624" t="s">
        <v>25</v>
      </c>
      <c r="B624" t="s">
        <v>16</v>
      </c>
      <c r="C624" t="s">
        <v>35</v>
      </c>
      <c r="D624" t="s">
        <v>9</v>
      </c>
      <c r="E624">
        <v>243</v>
      </c>
      <c r="F624">
        <v>162300</v>
      </c>
      <c r="G624">
        <f t="shared" si="1"/>
        <v>162300</v>
      </c>
    </row>
    <row r="625" spans="1:7" x14ac:dyDescent="0.35">
      <c r="A625" t="s">
        <v>25</v>
      </c>
      <c r="B625" t="s">
        <v>16</v>
      </c>
      <c r="C625" t="s">
        <v>35</v>
      </c>
      <c r="D625" t="s">
        <v>10</v>
      </c>
      <c r="E625">
        <v>336</v>
      </c>
      <c r="F625">
        <v>80000</v>
      </c>
      <c r="G625">
        <f t="shared" si="1"/>
        <v>80000</v>
      </c>
    </row>
    <row r="626" spans="1:7" x14ac:dyDescent="0.35">
      <c r="A626" t="s">
        <v>25</v>
      </c>
      <c r="B626" t="s">
        <v>16</v>
      </c>
      <c r="C626" t="s">
        <v>35</v>
      </c>
      <c r="D626" t="s">
        <v>11</v>
      </c>
      <c r="E626">
        <v>265</v>
      </c>
      <c r="F626">
        <v>19300</v>
      </c>
      <c r="G626">
        <f t="shared" si="1"/>
        <v>19300</v>
      </c>
    </row>
    <row r="627" spans="1:7" x14ac:dyDescent="0.35">
      <c r="A627" t="s">
        <v>25</v>
      </c>
      <c r="B627" t="s">
        <v>16</v>
      </c>
      <c r="C627" t="s">
        <v>36</v>
      </c>
      <c r="D627" t="s">
        <v>7</v>
      </c>
      <c r="E627">
        <v>11</v>
      </c>
      <c r="F627">
        <v>486200</v>
      </c>
      <c r="G627">
        <f t="shared" si="1"/>
        <v>486200</v>
      </c>
    </row>
    <row r="628" spans="1:7" x14ac:dyDescent="0.35">
      <c r="A628" t="s">
        <v>25</v>
      </c>
      <c r="B628" t="s">
        <v>16</v>
      </c>
      <c r="C628" t="s">
        <v>36</v>
      </c>
      <c r="D628" t="s">
        <v>8</v>
      </c>
      <c r="E628">
        <v>160</v>
      </c>
      <c r="F628">
        <v>1534900</v>
      </c>
      <c r="G628">
        <f t="shared" si="1"/>
        <v>1534900</v>
      </c>
    </row>
    <row r="629" spans="1:7" x14ac:dyDescent="0.35">
      <c r="A629" t="s">
        <v>25</v>
      </c>
      <c r="B629" t="s">
        <v>16</v>
      </c>
      <c r="C629" t="s">
        <v>36</v>
      </c>
      <c r="D629" t="s">
        <v>9</v>
      </c>
      <c r="E629">
        <v>160</v>
      </c>
      <c r="F629">
        <v>166399.99999999997</v>
      </c>
      <c r="G629">
        <f t="shared" si="1"/>
        <v>166399.99999999997</v>
      </c>
    </row>
    <row r="630" spans="1:7" x14ac:dyDescent="0.35">
      <c r="A630" t="s">
        <v>25</v>
      </c>
      <c r="B630" t="s">
        <v>16</v>
      </c>
      <c r="C630" t="s">
        <v>36</v>
      </c>
      <c r="D630" t="s">
        <v>10</v>
      </c>
      <c r="E630">
        <v>308</v>
      </c>
      <c r="F630">
        <v>99700</v>
      </c>
      <c r="G630">
        <f t="shared" si="1"/>
        <v>99700</v>
      </c>
    </row>
    <row r="631" spans="1:7" x14ac:dyDescent="0.35">
      <c r="A631" t="s">
        <v>25</v>
      </c>
      <c r="B631" t="s">
        <v>16</v>
      </c>
      <c r="C631" t="s">
        <v>36</v>
      </c>
      <c r="D631" t="s">
        <v>11</v>
      </c>
      <c r="E631">
        <v>444</v>
      </c>
      <c r="F631">
        <v>41400</v>
      </c>
      <c r="G631">
        <f t="shared" si="1"/>
        <v>41400</v>
      </c>
    </row>
    <row r="632" spans="1:7" x14ac:dyDescent="0.35">
      <c r="A632" t="s">
        <v>25</v>
      </c>
      <c r="B632" t="s">
        <v>17</v>
      </c>
      <c r="C632" t="s">
        <v>34</v>
      </c>
      <c r="D632" t="s">
        <v>7</v>
      </c>
      <c r="E632">
        <v>34</v>
      </c>
      <c r="F632">
        <v>993900</v>
      </c>
      <c r="G632">
        <f t="shared" si="1"/>
        <v>993900</v>
      </c>
    </row>
    <row r="633" spans="1:7" x14ac:dyDescent="0.35">
      <c r="A633" t="s">
        <v>25</v>
      </c>
      <c r="B633" t="s">
        <v>17</v>
      </c>
      <c r="C633" t="s">
        <v>34</v>
      </c>
      <c r="D633" t="s">
        <v>8</v>
      </c>
      <c r="E633">
        <v>524</v>
      </c>
      <c r="F633">
        <v>3051499.9999999995</v>
      </c>
      <c r="G633">
        <f t="shared" si="1"/>
        <v>3051499.9999999995</v>
      </c>
    </row>
    <row r="634" spans="1:7" x14ac:dyDescent="0.35">
      <c r="A634" t="s">
        <v>25</v>
      </c>
      <c r="B634" t="s">
        <v>17</v>
      </c>
      <c r="C634" t="s">
        <v>34</v>
      </c>
      <c r="D634" t="s">
        <v>9</v>
      </c>
      <c r="E634">
        <v>399</v>
      </c>
      <c r="F634">
        <v>328700</v>
      </c>
      <c r="G634">
        <f t="shared" si="1"/>
        <v>328700</v>
      </c>
    </row>
    <row r="635" spans="1:7" x14ac:dyDescent="0.35">
      <c r="A635" t="s">
        <v>25</v>
      </c>
      <c r="B635" t="s">
        <v>17</v>
      </c>
      <c r="C635" t="s">
        <v>34</v>
      </c>
      <c r="D635" t="s">
        <v>10</v>
      </c>
      <c r="E635">
        <v>708</v>
      </c>
      <c r="F635">
        <v>179800</v>
      </c>
      <c r="G635">
        <f t="shared" si="1"/>
        <v>179800</v>
      </c>
    </row>
    <row r="636" spans="1:7" x14ac:dyDescent="0.35">
      <c r="A636" t="s">
        <v>25</v>
      </c>
      <c r="B636" t="s">
        <v>17</v>
      </c>
      <c r="C636" t="s">
        <v>34</v>
      </c>
      <c r="D636" t="s">
        <v>11</v>
      </c>
      <c r="E636">
        <v>734</v>
      </c>
      <c r="F636">
        <v>60700</v>
      </c>
      <c r="G636">
        <f t="shared" si="1"/>
        <v>60700</v>
      </c>
    </row>
    <row r="637" spans="1:7" x14ac:dyDescent="0.35">
      <c r="A637" t="s">
        <v>25</v>
      </c>
      <c r="B637" t="s">
        <v>17</v>
      </c>
      <c r="C637" t="s">
        <v>35</v>
      </c>
      <c r="D637" t="s">
        <v>7</v>
      </c>
      <c r="E637">
        <v>22</v>
      </c>
      <c r="F637">
        <v>507799.99999999994</v>
      </c>
      <c r="G637">
        <f t="shared" si="1"/>
        <v>507799.99999999994</v>
      </c>
    </row>
    <row r="638" spans="1:7" x14ac:dyDescent="0.35">
      <c r="A638" t="s">
        <v>25</v>
      </c>
      <c r="B638" t="s">
        <v>17</v>
      </c>
      <c r="C638" t="s">
        <v>35</v>
      </c>
      <c r="D638" t="s">
        <v>8</v>
      </c>
      <c r="E638">
        <v>326</v>
      </c>
      <c r="F638">
        <v>1516600</v>
      </c>
      <c r="G638">
        <f t="shared" si="1"/>
        <v>1516600</v>
      </c>
    </row>
    <row r="639" spans="1:7" x14ac:dyDescent="0.35">
      <c r="A639" t="s">
        <v>25</v>
      </c>
      <c r="B639" t="s">
        <v>17</v>
      </c>
      <c r="C639" t="s">
        <v>35</v>
      </c>
      <c r="D639" t="s">
        <v>9</v>
      </c>
      <c r="E639">
        <v>243</v>
      </c>
      <c r="F639">
        <v>162300</v>
      </c>
      <c r="G639">
        <f t="shared" si="1"/>
        <v>162300</v>
      </c>
    </row>
    <row r="640" spans="1:7" x14ac:dyDescent="0.35">
      <c r="A640" t="s">
        <v>25</v>
      </c>
      <c r="B640" t="s">
        <v>17</v>
      </c>
      <c r="C640" t="s">
        <v>35</v>
      </c>
      <c r="D640" t="s">
        <v>10</v>
      </c>
      <c r="E640">
        <v>371</v>
      </c>
      <c r="F640">
        <v>80000</v>
      </c>
      <c r="G640">
        <f t="shared" si="1"/>
        <v>80000</v>
      </c>
    </row>
    <row r="641" spans="1:7" x14ac:dyDescent="0.35">
      <c r="A641" t="s">
        <v>25</v>
      </c>
      <c r="B641" t="s">
        <v>17</v>
      </c>
      <c r="C641" t="s">
        <v>35</v>
      </c>
      <c r="D641" t="s">
        <v>11</v>
      </c>
      <c r="E641">
        <v>239</v>
      </c>
      <c r="F641">
        <v>19300</v>
      </c>
      <c r="G641">
        <f t="shared" si="1"/>
        <v>19300</v>
      </c>
    </row>
    <row r="642" spans="1:7" x14ac:dyDescent="0.35">
      <c r="A642" t="s">
        <v>25</v>
      </c>
      <c r="B642" t="s">
        <v>17</v>
      </c>
      <c r="C642" t="s">
        <v>36</v>
      </c>
      <c r="D642" t="s">
        <v>7</v>
      </c>
      <c r="E642">
        <v>12</v>
      </c>
      <c r="F642">
        <v>486200</v>
      </c>
      <c r="G642">
        <f t="shared" si="1"/>
        <v>486200</v>
      </c>
    </row>
    <row r="643" spans="1:7" x14ac:dyDescent="0.35">
      <c r="A643" t="s">
        <v>25</v>
      </c>
      <c r="B643" t="s">
        <v>17</v>
      </c>
      <c r="C643" t="s">
        <v>36</v>
      </c>
      <c r="D643" t="s">
        <v>8</v>
      </c>
      <c r="E643">
        <v>198</v>
      </c>
      <c r="F643">
        <v>1534900</v>
      </c>
      <c r="G643">
        <f t="shared" si="1"/>
        <v>1534900</v>
      </c>
    </row>
    <row r="644" spans="1:7" x14ac:dyDescent="0.35">
      <c r="A644" t="s">
        <v>25</v>
      </c>
      <c r="B644" t="s">
        <v>17</v>
      </c>
      <c r="C644" t="s">
        <v>36</v>
      </c>
      <c r="D644" t="s">
        <v>9</v>
      </c>
      <c r="E644">
        <v>156</v>
      </c>
      <c r="F644">
        <v>166399.99999999997</v>
      </c>
      <c r="G644">
        <f t="shared" si="1"/>
        <v>166399.99999999997</v>
      </c>
    </row>
    <row r="645" spans="1:7" x14ac:dyDescent="0.35">
      <c r="A645" t="s">
        <v>25</v>
      </c>
      <c r="B645" t="s">
        <v>17</v>
      </c>
      <c r="C645" t="s">
        <v>36</v>
      </c>
      <c r="D645" t="s">
        <v>10</v>
      </c>
      <c r="E645">
        <v>337</v>
      </c>
      <c r="F645">
        <v>99700</v>
      </c>
      <c r="G645">
        <f t="shared" si="1"/>
        <v>99700</v>
      </c>
    </row>
    <row r="646" spans="1:7" x14ac:dyDescent="0.35">
      <c r="A646" t="s">
        <v>25</v>
      </c>
      <c r="B646" t="s">
        <v>17</v>
      </c>
      <c r="C646" t="s">
        <v>36</v>
      </c>
      <c r="D646" t="s">
        <v>11</v>
      </c>
      <c r="E646">
        <v>495</v>
      </c>
      <c r="F646">
        <v>41400</v>
      </c>
      <c r="G646">
        <f t="shared" si="1"/>
        <v>41400</v>
      </c>
    </row>
    <row r="647" spans="1:7" x14ac:dyDescent="0.35">
      <c r="A647" t="s">
        <v>25</v>
      </c>
      <c r="B647" t="s">
        <v>18</v>
      </c>
      <c r="C647" t="s">
        <v>34</v>
      </c>
      <c r="D647" t="s">
        <v>7</v>
      </c>
      <c r="E647">
        <v>40</v>
      </c>
      <c r="F647">
        <v>993900</v>
      </c>
      <c r="G647">
        <f t="shared" si="1"/>
        <v>993900</v>
      </c>
    </row>
    <row r="648" spans="1:7" x14ac:dyDescent="0.35">
      <c r="A648" t="s">
        <v>25</v>
      </c>
      <c r="B648" t="s">
        <v>18</v>
      </c>
      <c r="C648" t="s">
        <v>34</v>
      </c>
      <c r="D648" t="s">
        <v>8</v>
      </c>
      <c r="E648">
        <v>452</v>
      </c>
      <c r="F648">
        <v>3051499.9999999995</v>
      </c>
      <c r="G648">
        <f t="shared" si="1"/>
        <v>3051499.9999999995</v>
      </c>
    </row>
    <row r="649" spans="1:7" x14ac:dyDescent="0.35">
      <c r="A649" t="s">
        <v>25</v>
      </c>
      <c r="B649" t="s">
        <v>18</v>
      </c>
      <c r="C649" t="s">
        <v>34</v>
      </c>
      <c r="D649" t="s">
        <v>9</v>
      </c>
      <c r="E649">
        <v>401</v>
      </c>
      <c r="F649">
        <v>328700</v>
      </c>
      <c r="G649">
        <f t="shared" si="1"/>
        <v>328700</v>
      </c>
    </row>
    <row r="650" spans="1:7" x14ac:dyDescent="0.35">
      <c r="A650" t="s">
        <v>25</v>
      </c>
      <c r="B650" t="s">
        <v>18</v>
      </c>
      <c r="C650" t="s">
        <v>34</v>
      </c>
      <c r="D650" t="s">
        <v>10</v>
      </c>
      <c r="E650">
        <v>599</v>
      </c>
      <c r="F650">
        <v>179800</v>
      </c>
      <c r="G650">
        <f t="shared" si="1"/>
        <v>179800</v>
      </c>
    </row>
    <row r="651" spans="1:7" x14ac:dyDescent="0.35">
      <c r="A651" t="s">
        <v>25</v>
      </c>
      <c r="B651" t="s">
        <v>18</v>
      </c>
      <c r="C651" t="s">
        <v>34</v>
      </c>
      <c r="D651" t="s">
        <v>11</v>
      </c>
      <c r="E651">
        <v>691</v>
      </c>
      <c r="F651">
        <v>60700</v>
      </c>
      <c r="G651">
        <f t="shared" si="1"/>
        <v>60700</v>
      </c>
    </row>
    <row r="652" spans="1:7" x14ac:dyDescent="0.35">
      <c r="A652" t="s">
        <v>25</v>
      </c>
      <c r="B652" t="s">
        <v>18</v>
      </c>
      <c r="C652" t="s">
        <v>35</v>
      </c>
      <c r="D652" t="s">
        <v>7</v>
      </c>
      <c r="E652">
        <v>26</v>
      </c>
      <c r="F652">
        <v>507799.99999999994</v>
      </c>
      <c r="G652">
        <f t="shared" si="1"/>
        <v>507799.99999999994</v>
      </c>
    </row>
    <row r="653" spans="1:7" x14ac:dyDescent="0.35">
      <c r="A653" t="s">
        <v>25</v>
      </c>
      <c r="B653" t="s">
        <v>18</v>
      </c>
      <c r="C653" t="s">
        <v>35</v>
      </c>
      <c r="D653" t="s">
        <v>8</v>
      </c>
      <c r="E653">
        <v>289</v>
      </c>
      <c r="F653">
        <v>1516600</v>
      </c>
      <c r="G653">
        <f t="shared" si="1"/>
        <v>1516600</v>
      </c>
    </row>
    <row r="654" spans="1:7" x14ac:dyDescent="0.35">
      <c r="A654" t="s">
        <v>25</v>
      </c>
      <c r="B654" t="s">
        <v>18</v>
      </c>
      <c r="C654" t="s">
        <v>35</v>
      </c>
      <c r="D654" t="s">
        <v>9</v>
      </c>
      <c r="E654">
        <v>244</v>
      </c>
      <c r="F654">
        <v>162300</v>
      </c>
      <c r="G654">
        <f t="shared" si="1"/>
        <v>162300</v>
      </c>
    </row>
    <row r="655" spans="1:7" x14ac:dyDescent="0.35">
      <c r="A655" t="s">
        <v>25</v>
      </c>
      <c r="B655" t="s">
        <v>18</v>
      </c>
      <c r="C655" t="s">
        <v>35</v>
      </c>
      <c r="D655" t="s">
        <v>10</v>
      </c>
      <c r="E655">
        <v>317</v>
      </c>
      <c r="F655">
        <v>80000</v>
      </c>
      <c r="G655">
        <f t="shared" si="1"/>
        <v>80000</v>
      </c>
    </row>
    <row r="656" spans="1:7" x14ac:dyDescent="0.35">
      <c r="A656" t="s">
        <v>25</v>
      </c>
      <c r="B656" t="s">
        <v>18</v>
      </c>
      <c r="C656" t="s">
        <v>35</v>
      </c>
      <c r="D656" t="s">
        <v>11</v>
      </c>
      <c r="E656">
        <v>247</v>
      </c>
      <c r="F656">
        <v>19300</v>
      </c>
      <c r="G656">
        <f t="shared" si="1"/>
        <v>19300</v>
      </c>
    </row>
    <row r="657" spans="1:7" x14ac:dyDescent="0.35">
      <c r="A657" t="s">
        <v>25</v>
      </c>
      <c r="B657" t="s">
        <v>18</v>
      </c>
      <c r="C657" t="s">
        <v>36</v>
      </c>
      <c r="D657" t="s">
        <v>7</v>
      </c>
      <c r="E657">
        <v>14</v>
      </c>
      <c r="F657">
        <v>486200</v>
      </c>
      <c r="G657">
        <f t="shared" si="1"/>
        <v>486200</v>
      </c>
    </row>
    <row r="658" spans="1:7" x14ac:dyDescent="0.35">
      <c r="A658" t="s">
        <v>25</v>
      </c>
      <c r="B658" t="s">
        <v>18</v>
      </c>
      <c r="C658" t="s">
        <v>36</v>
      </c>
      <c r="D658" t="s">
        <v>8</v>
      </c>
      <c r="E658">
        <v>163</v>
      </c>
      <c r="F658">
        <v>1534900</v>
      </c>
      <c r="G658">
        <f t="shared" si="1"/>
        <v>1534900</v>
      </c>
    </row>
    <row r="659" spans="1:7" x14ac:dyDescent="0.35">
      <c r="A659" t="s">
        <v>25</v>
      </c>
      <c r="B659" t="s">
        <v>18</v>
      </c>
      <c r="C659" t="s">
        <v>36</v>
      </c>
      <c r="D659" t="s">
        <v>9</v>
      </c>
      <c r="E659">
        <v>157</v>
      </c>
      <c r="F659">
        <v>166399.99999999997</v>
      </c>
      <c r="G659">
        <f t="shared" si="1"/>
        <v>166399.99999999997</v>
      </c>
    </row>
    <row r="660" spans="1:7" x14ac:dyDescent="0.35">
      <c r="A660" t="s">
        <v>25</v>
      </c>
      <c r="B660" t="s">
        <v>18</v>
      </c>
      <c r="C660" t="s">
        <v>36</v>
      </c>
      <c r="D660" t="s">
        <v>10</v>
      </c>
      <c r="E660">
        <v>282</v>
      </c>
      <c r="F660">
        <v>99700</v>
      </c>
      <c r="G660">
        <f t="shared" si="1"/>
        <v>99700</v>
      </c>
    </row>
    <row r="661" spans="1:7" x14ac:dyDescent="0.35">
      <c r="A661" t="s">
        <v>25</v>
      </c>
      <c r="B661" t="s">
        <v>18</v>
      </c>
      <c r="C661" t="s">
        <v>36</v>
      </c>
      <c r="D661" t="s">
        <v>11</v>
      </c>
      <c r="E661">
        <v>444</v>
      </c>
      <c r="F661">
        <v>41400</v>
      </c>
      <c r="G661">
        <f t="shared" si="1"/>
        <v>41400</v>
      </c>
    </row>
    <row r="662" spans="1:7" x14ac:dyDescent="0.35">
      <c r="A662" t="s">
        <v>25</v>
      </c>
      <c r="B662" t="s">
        <v>19</v>
      </c>
      <c r="C662" t="s">
        <v>34</v>
      </c>
      <c r="D662" t="s">
        <v>7</v>
      </c>
      <c r="E662">
        <v>25</v>
      </c>
      <c r="F662">
        <v>993900</v>
      </c>
      <c r="G662">
        <f t="shared" si="1"/>
        <v>993900</v>
      </c>
    </row>
    <row r="663" spans="1:7" x14ac:dyDescent="0.35">
      <c r="A663" t="s">
        <v>25</v>
      </c>
      <c r="B663" t="s">
        <v>19</v>
      </c>
      <c r="C663" t="s">
        <v>34</v>
      </c>
      <c r="D663" t="s">
        <v>8</v>
      </c>
      <c r="E663">
        <v>471</v>
      </c>
      <c r="F663">
        <v>3051499.9999999995</v>
      </c>
      <c r="G663">
        <f t="shared" si="1"/>
        <v>3051499.9999999995</v>
      </c>
    </row>
    <row r="664" spans="1:7" x14ac:dyDescent="0.35">
      <c r="A664" t="s">
        <v>25</v>
      </c>
      <c r="B664" t="s">
        <v>19</v>
      </c>
      <c r="C664" t="s">
        <v>34</v>
      </c>
      <c r="D664" t="s">
        <v>9</v>
      </c>
      <c r="E664">
        <v>434</v>
      </c>
      <c r="F664">
        <v>328700</v>
      </c>
      <c r="G664">
        <f t="shared" si="1"/>
        <v>328700</v>
      </c>
    </row>
    <row r="665" spans="1:7" x14ac:dyDescent="0.35">
      <c r="A665" t="s">
        <v>25</v>
      </c>
      <c r="B665" t="s">
        <v>19</v>
      </c>
      <c r="C665" t="s">
        <v>34</v>
      </c>
      <c r="D665" t="s">
        <v>10</v>
      </c>
      <c r="E665">
        <v>646</v>
      </c>
      <c r="F665">
        <v>179800</v>
      </c>
      <c r="G665">
        <f t="shared" si="1"/>
        <v>179800</v>
      </c>
    </row>
    <row r="666" spans="1:7" x14ac:dyDescent="0.35">
      <c r="A666" t="s">
        <v>25</v>
      </c>
      <c r="B666" t="s">
        <v>19</v>
      </c>
      <c r="C666" t="s">
        <v>34</v>
      </c>
      <c r="D666" t="s">
        <v>11</v>
      </c>
      <c r="E666">
        <v>713</v>
      </c>
      <c r="F666">
        <v>60700</v>
      </c>
      <c r="G666">
        <f t="shared" si="1"/>
        <v>60700</v>
      </c>
    </row>
    <row r="667" spans="1:7" x14ac:dyDescent="0.35">
      <c r="A667" t="s">
        <v>25</v>
      </c>
      <c r="B667" t="s">
        <v>19</v>
      </c>
      <c r="C667" t="s">
        <v>35</v>
      </c>
      <c r="D667" t="s">
        <v>7</v>
      </c>
      <c r="E667">
        <v>15</v>
      </c>
      <c r="F667">
        <v>507799.99999999994</v>
      </c>
      <c r="G667">
        <f t="shared" si="1"/>
        <v>507799.99999999994</v>
      </c>
    </row>
    <row r="668" spans="1:7" x14ac:dyDescent="0.35">
      <c r="A668" t="s">
        <v>25</v>
      </c>
      <c r="B668" t="s">
        <v>19</v>
      </c>
      <c r="C668" t="s">
        <v>35</v>
      </c>
      <c r="D668" t="s">
        <v>8</v>
      </c>
      <c r="E668">
        <v>278</v>
      </c>
      <c r="F668">
        <v>1516600</v>
      </c>
      <c r="G668">
        <f t="shared" si="1"/>
        <v>1516600</v>
      </c>
    </row>
    <row r="669" spans="1:7" x14ac:dyDescent="0.35">
      <c r="A669" t="s">
        <v>25</v>
      </c>
      <c r="B669" t="s">
        <v>19</v>
      </c>
      <c r="C669" t="s">
        <v>35</v>
      </c>
      <c r="D669" t="s">
        <v>9</v>
      </c>
      <c r="E669">
        <v>268</v>
      </c>
      <c r="F669">
        <v>162300</v>
      </c>
      <c r="G669">
        <f t="shared" si="1"/>
        <v>162300</v>
      </c>
    </row>
    <row r="670" spans="1:7" x14ac:dyDescent="0.35">
      <c r="A670" t="s">
        <v>25</v>
      </c>
      <c r="B670" t="s">
        <v>19</v>
      </c>
      <c r="C670" t="s">
        <v>35</v>
      </c>
      <c r="D670" t="s">
        <v>10</v>
      </c>
      <c r="E670">
        <v>371</v>
      </c>
      <c r="F670">
        <v>80000</v>
      </c>
      <c r="G670">
        <f t="shared" ref="G670:G733" si="2">IF(K670="",G655,K670)</f>
        <v>80000</v>
      </c>
    </row>
    <row r="671" spans="1:7" x14ac:dyDescent="0.35">
      <c r="A671" t="s">
        <v>25</v>
      </c>
      <c r="B671" t="s">
        <v>19</v>
      </c>
      <c r="C671" t="s">
        <v>35</v>
      </c>
      <c r="D671" t="s">
        <v>11</v>
      </c>
      <c r="E671">
        <v>253</v>
      </c>
      <c r="F671">
        <v>19300</v>
      </c>
      <c r="G671">
        <f t="shared" si="2"/>
        <v>19300</v>
      </c>
    </row>
    <row r="672" spans="1:7" x14ac:dyDescent="0.35">
      <c r="A672" t="s">
        <v>25</v>
      </c>
      <c r="B672" t="s">
        <v>19</v>
      </c>
      <c r="C672" t="s">
        <v>36</v>
      </c>
      <c r="D672" t="s">
        <v>7</v>
      </c>
      <c r="E672">
        <v>10</v>
      </c>
      <c r="F672">
        <v>486200</v>
      </c>
      <c r="G672">
        <f t="shared" si="2"/>
        <v>486200</v>
      </c>
    </row>
    <row r="673" spans="1:7" x14ac:dyDescent="0.35">
      <c r="A673" t="s">
        <v>25</v>
      </c>
      <c r="B673" t="s">
        <v>19</v>
      </c>
      <c r="C673" t="s">
        <v>36</v>
      </c>
      <c r="D673" t="s">
        <v>8</v>
      </c>
      <c r="E673">
        <v>193</v>
      </c>
      <c r="F673">
        <v>1534900</v>
      </c>
      <c r="G673">
        <f t="shared" si="2"/>
        <v>1534900</v>
      </c>
    </row>
    <row r="674" spans="1:7" x14ac:dyDescent="0.35">
      <c r="A674" t="s">
        <v>25</v>
      </c>
      <c r="B674" t="s">
        <v>19</v>
      </c>
      <c r="C674" t="s">
        <v>36</v>
      </c>
      <c r="D674" t="s">
        <v>9</v>
      </c>
      <c r="E674">
        <v>166</v>
      </c>
      <c r="F674">
        <v>166399.99999999997</v>
      </c>
      <c r="G674">
        <f t="shared" si="2"/>
        <v>166399.99999999997</v>
      </c>
    </row>
    <row r="675" spans="1:7" x14ac:dyDescent="0.35">
      <c r="A675" t="s">
        <v>25</v>
      </c>
      <c r="B675" t="s">
        <v>19</v>
      </c>
      <c r="C675" t="s">
        <v>36</v>
      </c>
      <c r="D675" t="s">
        <v>10</v>
      </c>
      <c r="E675">
        <v>275</v>
      </c>
      <c r="F675">
        <v>99700</v>
      </c>
      <c r="G675">
        <f t="shared" si="2"/>
        <v>99700</v>
      </c>
    </row>
    <row r="676" spans="1:7" x14ac:dyDescent="0.35">
      <c r="A676" t="s">
        <v>25</v>
      </c>
      <c r="B676" t="s">
        <v>19</v>
      </c>
      <c r="C676" t="s">
        <v>36</v>
      </c>
      <c r="D676" t="s">
        <v>11</v>
      </c>
      <c r="E676">
        <v>460</v>
      </c>
      <c r="F676">
        <v>41400</v>
      </c>
      <c r="G676">
        <f t="shared" si="2"/>
        <v>41400</v>
      </c>
    </row>
    <row r="677" spans="1:7" x14ac:dyDescent="0.35">
      <c r="A677" t="s">
        <v>25</v>
      </c>
      <c r="B677" t="s">
        <v>20</v>
      </c>
      <c r="C677" t="s">
        <v>34</v>
      </c>
      <c r="D677" t="s">
        <v>7</v>
      </c>
      <c r="E677">
        <v>36</v>
      </c>
      <c r="F677">
        <v>993900</v>
      </c>
      <c r="G677">
        <f t="shared" si="2"/>
        <v>993900</v>
      </c>
    </row>
    <row r="678" spans="1:7" x14ac:dyDescent="0.35">
      <c r="A678" t="s">
        <v>25</v>
      </c>
      <c r="B678" t="s">
        <v>20</v>
      </c>
      <c r="C678" t="s">
        <v>34</v>
      </c>
      <c r="D678" t="s">
        <v>8</v>
      </c>
      <c r="E678">
        <v>470</v>
      </c>
      <c r="F678">
        <v>3051499.9999999995</v>
      </c>
      <c r="G678">
        <f t="shared" si="2"/>
        <v>3051499.9999999995</v>
      </c>
    </row>
    <row r="679" spans="1:7" x14ac:dyDescent="0.35">
      <c r="A679" t="s">
        <v>25</v>
      </c>
      <c r="B679" t="s">
        <v>20</v>
      </c>
      <c r="C679" t="s">
        <v>34</v>
      </c>
      <c r="D679" t="s">
        <v>9</v>
      </c>
      <c r="E679">
        <v>447</v>
      </c>
      <c r="F679">
        <v>328700</v>
      </c>
      <c r="G679">
        <f t="shared" si="2"/>
        <v>328700</v>
      </c>
    </row>
    <row r="680" spans="1:7" x14ac:dyDescent="0.35">
      <c r="A680" t="s">
        <v>25</v>
      </c>
      <c r="B680" t="s">
        <v>20</v>
      </c>
      <c r="C680" t="s">
        <v>34</v>
      </c>
      <c r="D680" t="s">
        <v>10</v>
      </c>
      <c r="E680">
        <v>670</v>
      </c>
      <c r="F680">
        <v>179800</v>
      </c>
      <c r="G680">
        <f t="shared" si="2"/>
        <v>179800</v>
      </c>
    </row>
    <row r="681" spans="1:7" x14ac:dyDescent="0.35">
      <c r="A681" t="s">
        <v>25</v>
      </c>
      <c r="B681" t="s">
        <v>20</v>
      </c>
      <c r="C681" t="s">
        <v>34</v>
      </c>
      <c r="D681" t="s">
        <v>11</v>
      </c>
      <c r="E681">
        <v>801</v>
      </c>
      <c r="F681">
        <v>60700</v>
      </c>
      <c r="G681">
        <f t="shared" si="2"/>
        <v>60700</v>
      </c>
    </row>
    <row r="682" spans="1:7" x14ac:dyDescent="0.35">
      <c r="A682" t="s">
        <v>25</v>
      </c>
      <c r="B682" t="s">
        <v>20</v>
      </c>
      <c r="C682" t="s">
        <v>35</v>
      </c>
      <c r="D682" t="s">
        <v>7</v>
      </c>
      <c r="E682">
        <v>22</v>
      </c>
      <c r="F682">
        <v>507799.99999999994</v>
      </c>
      <c r="G682">
        <f t="shared" si="2"/>
        <v>507799.99999999994</v>
      </c>
    </row>
    <row r="683" spans="1:7" x14ac:dyDescent="0.35">
      <c r="A683" t="s">
        <v>25</v>
      </c>
      <c r="B683" t="s">
        <v>20</v>
      </c>
      <c r="C683" t="s">
        <v>35</v>
      </c>
      <c r="D683" t="s">
        <v>8</v>
      </c>
      <c r="E683">
        <v>290</v>
      </c>
      <c r="F683">
        <v>1516600</v>
      </c>
      <c r="G683">
        <f t="shared" si="2"/>
        <v>1516600</v>
      </c>
    </row>
    <row r="684" spans="1:7" x14ac:dyDescent="0.35">
      <c r="A684" t="s">
        <v>25</v>
      </c>
      <c r="B684" t="s">
        <v>20</v>
      </c>
      <c r="C684" t="s">
        <v>35</v>
      </c>
      <c r="D684" t="s">
        <v>9</v>
      </c>
      <c r="E684">
        <v>269</v>
      </c>
      <c r="F684">
        <v>162300</v>
      </c>
      <c r="G684">
        <f t="shared" si="2"/>
        <v>162300</v>
      </c>
    </row>
    <row r="685" spans="1:7" x14ac:dyDescent="0.35">
      <c r="A685" t="s">
        <v>25</v>
      </c>
      <c r="B685" t="s">
        <v>20</v>
      </c>
      <c r="C685" t="s">
        <v>35</v>
      </c>
      <c r="D685" t="s">
        <v>10</v>
      </c>
      <c r="E685">
        <v>372</v>
      </c>
      <c r="F685">
        <v>80000</v>
      </c>
      <c r="G685">
        <f t="shared" si="2"/>
        <v>80000</v>
      </c>
    </row>
    <row r="686" spans="1:7" x14ac:dyDescent="0.35">
      <c r="A686" t="s">
        <v>25</v>
      </c>
      <c r="B686" t="s">
        <v>20</v>
      </c>
      <c r="C686" t="s">
        <v>35</v>
      </c>
      <c r="D686" t="s">
        <v>11</v>
      </c>
      <c r="E686">
        <v>291</v>
      </c>
      <c r="F686">
        <v>19300</v>
      </c>
      <c r="G686">
        <f t="shared" si="2"/>
        <v>19300</v>
      </c>
    </row>
    <row r="687" spans="1:7" x14ac:dyDescent="0.35">
      <c r="A687" t="s">
        <v>25</v>
      </c>
      <c r="B687" t="s">
        <v>20</v>
      </c>
      <c r="C687" t="s">
        <v>36</v>
      </c>
      <c r="D687" t="s">
        <v>7</v>
      </c>
      <c r="E687">
        <v>14</v>
      </c>
      <c r="F687">
        <v>486200</v>
      </c>
      <c r="G687">
        <f t="shared" si="2"/>
        <v>486200</v>
      </c>
    </row>
    <row r="688" spans="1:7" x14ac:dyDescent="0.35">
      <c r="A688" t="s">
        <v>25</v>
      </c>
      <c r="B688" t="s">
        <v>20</v>
      </c>
      <c r="C688" t="s">
        <v>36</v>
      </c>
      <c r="D688" t="s">
        <v>8</v>
      </c>
      <c r="E688">
        <v>180</v>
      </c>
      <c r="F688">
        <v>1534900</v>
      </c>
      <c r="G688">
        <f t="shared" si="2"/>
        <v>1534900</v>
      </c>
    </row>
    <row r="689" spans="1:7" x14ac:dyDescent="0.35">
      <c r="A689" t="s">
        <v>25</v>
      </c>
      <c r="B689" t="s">
        <v>20</v>
      </c>
      <c r="C689" t="s">
        <v>36</v>
      </c>
      <c r="D689" t="s">
        <v>9</v>
      </c>
      <c r="E689">
        <v>178</v>
      </c>
      <c r="F689">
        <v>166399.99999999997</v>
      </c>
      <c r="G689">
        <f t="shared" si="2"/>
        <v>166399.99999999997</v>
      </c>
    </row>
    <row r="690" spans="1:7" x14ac:dyDescent="0.35">
      <c r="A690" t="s">
        <v>25</v>
      </c>
      <c r="B690" t="s">
        <v>20</v>
      </c>
      <c r="C690" t="s">
        <v>36</v>
      </c>
      <c r="D690" t="s">
        <v>10</v>
      </c>
      <c r="E690">
        <v>298</v>
      </c>
      <c r="F690">
        <v>99700</v>
      </c>
      <c r="G690">
        <f t="shared" si="2"/>
        <v>99700</v>
      </c>
    </row>
    <row r="691" spans="1:7" x14ac:dyDescent="0.35">
      <c r="A691" t="s">
        <v>25</v>
      </c>
      <c r="B691" t="s">
        <v>20</v>
      </c>
      <c r="C691" t="s">
        <v>36</v>
      </c>
      <c r="D691" t="s">
        <v>11</v>
      </c>
      <c r="E691">
        <v>510</v>
      </c>
      <c r="F691">
        <v>41400</v>
      </c>
      <c r="G691">
        <f t="shared" si="2"/>
        <v>41400</v>
      </c>
    </row>
    <row r="692" spans="1:7" x14ac:dyDescent="0.35">
      <c r="A692" t="s">
        <v>25</v>
      </c>
      <c r="B692" t="s">
        <v>21</v>
      </c>
      <c r="C692" t="s">
        <v>34</v>
      </c>
      <c r="D692" t="s">
        <v>7</v>
      </c>
      <c r="E692">
        <v>30</v>
      </c>
      <c r="F692">
        <v>993900</v>
      </c>
      <c r="G692">
        <f t="shared" si="2"/>
        <v>993900</v>
      </c>
    </row>
    <row r="693" spans="1:7" x14ac:dyDescent="0.35">
      <c r="A693" t="s">
        <v>25</v>
      </c>
      <c r="B693" t="s">
        <v>21</v>
      </c>
      <c r="C693" t="s">
        <v>34</v>
      </c>
      <c r="D693" t="s">
        <v>8</v>
      </c>
      <c r="E693">
        <v>451</v>
      </c>
      <c r="F693">
        <v>3051499.9999999995</v>
      </c>
      <c r="G693">
        <f t="shared" si="2"/>
        <v>3051499.9999999995</v>
      </c>
    </row>
    <row r="694" spans="1:7" x14ac:dyDescent="0.35">
      <c r="A694" t="s">
        <v>25</v>
      </c>
      <c r="B694" t="s">
        <v>21</v>
      </c>
      <c r="C694" t="s">
        <v>34</v>
      </c>
      <c r="D694" t="s">
        <v>9</v>
      </c>
      <c r="E694">
        <v>432</v>
      </c>
      <c r="F694">
        <v>328700</v>
      </c>
      <c r="G694">
        <f t="shared" si="2"/>
        <v>328700</v>
      </c>
    </row>
    <row r="695" spans="1:7" x14ac:dyDescent="0.35">
      <c r="A695" t="s">
        <v>25</v>
      </c>
      <c r="B695" t="s">
        <v>21</v>
      </c>
      <c r="C695" t="s">
        <v>34</v>
      </c>
      <c r="D695" t="s">
        <v>10</v>
      </c>
      <c r="E695">
        <v>679</v>
      </c>
      <c r="F695">
        <v>179800</v>
      </c>
      <c r="G695">
        <f t="shared" si="2"/>
        <v>179800</v>
      </c>
    </row>
    <row r="696" spans="1:7" x14ac:dyDescent="0.35">
      <c r="A696" t="s">
        <v>25</v>
      </c>
      <c r="B696" t="s">
        <v>21</v>
      </c>
      <c r="C696" t="s">
        <v>34</v>
      </c>
      <c r="D696" t="s">
        <v>11</v>
      </c>
      <c r="E696">
        <v>804</v>
      </c>
      <c r="F696">
        <v>60700</v>
      </c>
      <c r="G696">
        <f t="shared" si="2"/>
        <v>60700</v>
      </c>
    </row>
    <row r="697" spans="1:7" x14ac:dyDescent="0.35">
      <c r="A697" t="s">
        <v>25</v>
      </c>
      <c r="B697" t="s">
        <v>21</v>
      </c>
      <c r="C697" t="s">
        <v>35</v>
      </c>
      <c r="D697" t="s">
        <v>7</v>
      </c>
      <c r="E697">
        <v>17</v>
      </c>
      <c r="F697">
        <v>507799.99999999994</v>
      </c>
      <c r="G697">
        <f t="shared" si="2"/>
        <v>507799.99999999994</v>
      </c>
    </row>
    <row r="698" spans="1:7" x14ac:dyDescent="0.35">
      <c r="A698" t="s">
        <v>25</v>
      </c>
      <c r="B698" t="s">
        <v>21</v>
      </c>
      <c r="C698" t="s">
        <v>35</v>
      </c>
      <c r="D698" t="s">
        <v>8</v>
      </c>
      <c r="E698">
        <v>289</v>
      </c>
      <c r="F698">
        <v>1516600</v>
      </c>
      <c r="G698">
        <f t="shared" si="2"/>
        <v>1516600</v>
      </c>
    </row>
    <row r="699" spans="1:7" x14ac:dyDescent="0.35">
      <c r="A699" t="s">
        <v>25</v>
      </c>
      <c r="B699" t="s">
        <v>21</v>
      </c>
      <c r="C699" t="s">
        <v>35</v>
      </c>
      <c r="D699" t="s">
        <v>9</v>
      </c>
      <c r="E699">
        <v>279</v>
      </c>
      <c r="F699">
        <v>162300</v>
      </c>
      <c r="G699">
        <f t="shared" si="2"/>
        <v>162300</v>
      </c>
    </row>
    <row r="700" spans="1:7" x14ac:dyDescent="0.35">
      <c r="A700" t="s">
        <v>25</v>
      </c>
      <c r="B700" t="s">
        <v>21</v>
      </c>
      <c r="C700" t="s">
        <v>35</v>
      </c>
      <c r="D700" t="s">
        <v>10</v>
      </c>
      <c r="E700">
        <v>351</v>
      </c>
      <c r="F700">
        <v>80000</v>
      </c>
      <c r="G700">
        <f t="shared" si="2"/>
        <v>80000</v>
      </c>
    </row>
    <row r="701" spans="1:7" x14ac:dyDescent="0.35">
      <c r="A701" t="s">
        <v>25</v>
      </c>
      <c r="B701" t="s">
        <v>21</v>
      </c>
      <c r="C701" t="s">
        <v>35</v>
      </c>
      <c r="D701" t="s">
        <v>11</v>
      </c>
      <c r="E701">
        <v>312</v>
      </c>
      <c r="F701">
        <v>19300</v>
      </c>
      <c r="G701">
        <f t="shared" si="2"/>
        <v>19300</v>
      </c>
    </row>
    <row r="702" spans="1:7" x14ac:dyDescent="0.35">
      <c r="A702" t="s">
        <v>25</v>
      </c>
      <c r="B702" t="s">
        <v>21</v>
      </c>
      <c r="C702" t="s">
        <v>36</v>
      </c>
      <c r="D702" t="s">
        <v>7</v>
      </c>
      <c r="E702">
        <v>13</v>
      </c>
      <c r="F702">
        <v>486200</v>
      </c>
      <c r="G702">
        <f t="shared" si="2"/>
        <v>486200</v>
      </c>
    </row>
    <row r="703" spans="1:7" x14ac:dyDescent="0.35">
      <c r="A703" t="s">
        <v>25</v>
      </c>
      <c r="B703" t="s">
        <v>21</v>
      </c>
      <c r="C703" t="s">
        <v>36</v>
      </c>
      <c r="D703" t="s">
        <v>8</v>
      </c>
      <c r="E703">
        <v>162</v>
      </c>
      <c r="F703">
        <v>1534900</v>
      </c>
      <c r="G703">
        <f t="shared" si="2"/>
        <v>1534900</v>
      </c>
    </row>
    <row r="704" spans="1:7" x14ac:dyDescent="0.35">
      <c r="A704" t="s">
        <v>25</v>
      </c>
      <c r="B704" t="s">
        <v>21</v>
      </c>
      <c r="C704" t="s">
        <v>36</v>
      </c>
      <c r="D704" t="s">
        <v>9</v>
      </c>
      <c r="E704">
        <v>153</v>
      </c>
      <c r="F704">
        <v>166399.99999999997</v>
      </c>
      <c r="G704">
        <f t="shared" si="2"/>
        <v>166399.99999999997</v>
      </c>
    </row>
    <row r="705" spans="1:7" x14ac:dyDescent="0.35">
      <c r="A705" t="s">
        <v>25</v>
      </c>
      <c r="B705" t="s">
        <v>21</v>
      </c>
      <c r="C705" t="s">
        <v>36</v>
      </c>
      <c r="D705" t="s">
        <v>10</v>
      </c>
      <c r="E705">
        <v>328</v>
      </c>
      <c r="F705">
        <v>99700</v>
      </c>
      <c r="G705">
        <f t="shared" si="2"/>
        <v>99700</v>
      </c>
    </row>
    <row r="706" spans="1:7" x14ac:dyDescent="0.35">
      <c r="A706" t="s">
        <v>25</v>
      </c>
      <c r="B706" t="s">
        <v>21</v>
      </c>
      <c r="C706" t="s">
        <v>36</v>
      </c>
      <c r="D706" t="s">
        <v>11</v>
      </c>
      <c r="E706">
        <v>492</v>
      </c>
      <c r="F706">
        <v>41400</v>
      </c>
      <c r="G706">
        <f t="shared" si="2"/>
        <v>41400</v>
      </c>
    </row>
    <row r="707" spans="1:7" x14ac:dyDescent="0.35">
      <c r="A707" t="s">
        <v>25</v>
      </c>
      <c r="B707" t="s">
        <v>22</v>
      </c>
      <c r="C707" t="s">
        <v>34</v>
      </c>
      <c r="D707" t="s">
        <v>7</v>
      </c>
      <c r="E707">
        <v>36</v>
      </c>
      <c r="F707">
        <v>993900</v>
      </c>
      <c r="G707">
        <f t="shared" si="2"/>
        <v>993900</v>
      </c>
    </row>
    <row r="708" spans="1:7" x14ac:dyDescent="0.35">
      <c r="A708" t="s">
        <v>25</v>
      </c>
      <c r="B708" t="s">
        <v>22</v>
      </c>
      <c r="C708" t="s">
        <v>34</v>
      </c>
      <c r="D708" t="s">
        <v>8</v>
      </c>
      <c r="E708">
        <v>521</v>
      </c>
      <c r="F708">
        <v>3051499.9999999995</v>
      </c>
      <c r="G708">
        <f t="shared" si="2"/>
        <v>3051499.9999999995</v>
      </c>
    </row>
    <row r="709" spans="1:7" x14ac:dyDescent="0.35">
      <c r="A709" t="s">
        <v>25</v>
      </c>
      <c r="B709" t="s">
        <v>22</v>
      </c>
      <c r="C709" t="s">
        <v>34</v>
      </c>
      <c r="D709" t="s">
        <v>9</v>
      </c>
      <c r="E709">
        <v>434</v>
      </c>
      <c r="F709">
        <v>328700</v>
      </c>
      <c r="G709">
        <f t="shared" si="2"/>
        <v>328700</v>
      </c>
    </row>
    <row r="710" spans="1:7" x14ac:dyDescent="0.35">
      <c r="A710" t="s">
        <v>25</v>
      </c>
      <c r="B710" t="s">
        <v>22</v>
      </c>
      <c r="C710" t="s">
        <v>34</v>
      </c>
      <c r="D710" t="s">
        <v>10</v>
      </c>
      <c r="E710">
        <v>761</v>
      </c>
      <c r="F710">
        <v>179800</v>
      </c>
      <c r="G710">
        <f t="shared" si="2"/>
        <v>179800</v>
      </c>
    </row>
    <row r="711" spans="1:7" x14ac:dyDescent="0.35">
      <c r="A711" t="s">
        <v>25</v>
      </c>
      <c r="B711" t="s">
        <v>22</v>
      </c>
      <c r="C711" t="s">
        <v>34</v>
      </c>
      <c r="D711" t="s">
        <v>11</v>
      </c>
      <c r="E711">
        <v>904</v>
      </c>
      <c r="F711">
        <v>60700</v>
      </c>
      <c r="G711">
        <f t="shared" si="2"/>
        <v>60700</v>
      </c>
    </row>
    <row r="712" spans="1:7" x14ac:dyDescent="0.35">
      <c r="A712" t="s">
        <v>25</v>
      </c>
      <c r="B712" t="s">
        <v>22</v>
      </c>
      <c r="C712" t="s">
        <v>35</v>
      </c>
      <c r="D712" t="s">
        <v>7</v>
      </c>
      <c r="E712">
        <v>17</v>
      </c>
      <c r="F712">
        <v>507799.99999999994</v>
      </c>
      <c r="G712">
        <f t="shared" si="2"/>
        <v>507799.99999999994</v>
      </c>
    </row>
    <row r="713" spans="1:7" x14ac:dyDescent="0.35">
      <c r="A713" t="s">
        <v>25</v>
      </c>
      <c r="B713" t="s">
        <v>22</v>
      </c>
      <c r="C713" t="s">
        <v>35</v>
      </c>
      <c r="D713" t="s">
        <v>8</v>
      </c>
      <c r="E713">
        <v>333</v>
      </c>
      <c r="F713">
        <v>1516600</v>
      </c>
      <c r="G713">
        <f t="shared" si="2"/>
        <v>1516600</v>
      </c>
    </row>
    <row r="714" spans="1:7" x14ac:dyDescent="0.35">
      <c r="A714" t="s">
        <v>25</v>
      </c>
      <c r="B714" t="s">
        <v>22</v>
      </c>
      <c r="C714" t="s">
        <v>35</v>
      </c>
      <c r="D714" t="s">
        <v>9</v>
      </c>
      <c r="E714">
        <v>275</v>
      </c>
      <c r="F714">
        <v>162300</v>
      </c>
      <c r="G714">
        <f t="shared" si="2"/>
        <v>162300</v>
      </c>
    </row>
    <row r="715" spans="1:7" x14ac:dyDescent="0.35">
      <c r="A715" t="s">
        <v>25</v>
      </c>
      <c r="B715" t="s">
        <v>22</v>
      </c>
      <c r="C715" t="s">
        <v>35</v>
      </c>
      <c r="D715" t="s">
        <v>10</v>
      </c>
      <c r="E715">
        <v>393</v>
      </c>
      <c r="F715">
        <v>80000</v>
      </c>
      <c r="G715">
        <f t="shared" si="2"/>
        <v>80000</v>
      </c>
    </row>
    <row r="716" spans="1:7" x14ac:dyDescent="0.35">
      <c r="A716" t="s">
        <v>25</v>
      </c>
      <c r="B716" t="s">
        <v>22</v>
      </c>
      <c r="C716" t="s">
        <v>35</v>
      </c>
      <c r="D716" t="s">
        <v>11</v>
      </c>
      <c r="E716">
        <v>351</v>
      </c>
      <c r="F716">
        <v>19300</v>
      </c>
      <c r="G716">
        <f t="shared" si="2"/>
        <v>19300</v>
      </c>
    </row>
    <row r="717" spans="1:7" x14ac:dyDescent="0.35">
      <c r="A717" t="s">
        <v>25</v>
      </c>
      <c r="B717" t="s">
        <v>22</v>
      </c>
      <c r="C717" t="s">
        <v>36</v>
      </c>
      <c r="D717" t="s">
        <v>7</v>
      </c>
      <c r="E717">
        <v>19</v>
      </c>
      <c r="F717">
        <v>486200</v>
      </c>
      <c r="G717">
        <f t="shared" si="2"/>
        <v>486200</v>
      </c>
    </row>
    <row r="718" spans="1:7" x14ac:dyDescent="0.35">
      <c r="A718" t="s">
        <v>25</v>
      </c>
      <c r="B718" t="s">
        <v>22</v>
      </c>
      <c r="C718" t="s">
        <v>36</v>
      </c>
      <c r="D718" t="s">
        <v>8</v>
      </c>
      <c r="E718">
        <v>188</v>
      </c>
      <c r="F718">
        <v>1534900</v>
      </c>
      <c r="G718">
        <f t="shared" si="2"/>
        <v>1534900</v>
      </c>
    </row>
    <row r="719" spans="1:7" x14ac:dyDescent="0.35">
      <c r="A719" t="s">
        <v>25</v>
      </c>
      <c r="B719" t="s">
        <v>22</v>
      </c>
      <c r="C719" t="s">
        <v>36</v>
      </c>
      <c r="D719" t="s">
        <v>9</v>
      </c>
      <c r="E719">
        <v>159</v>
      </c>
      <c r="F719">
        <v>166399.99999999997</v>
      </c>
      <c r="G719">
        <f t="shared" si="2"/>
        <v>166399.99999999997</v>
      </c>
    </row>
    <row r="720" spans="1:7" x14ac:dyDescent="0.35">
      <c r="A720" t="s">
        <v>25</v>
      </c>
      <c r="B720" t="s">
        <v>22</v>
      </c>
      <c r="C720" t="s">
        <v>36</v>
      </c>
      <c r="D720" t="s">
        <v>10</v>
      </c>
      <c r="E720">
        <v>368</v>
      </c>
      <c r="F720">
        <v>99700</v>
      </c>
      <c r="G720">
        <f t="shared" si="2"/>
        <v>99700</v>
      </c>
    </row>
    <row r="721" spans="1:11" x14ac:dyDescent="0.35">
      <c r="A721" t="s">
        <v>25</v>
      </c>
      <c r="B721" t="s">
        <v>22</v>
      </c>
      <c r="C721" t="s">
        <v>36</v>
      </c>
      <c r="D721" t="s">
        <v>11</v>
      </c>
      <c r="E721">
        <v>553</v>
      </c>
      <c r="F721">
        <v>41400</v>
      </c>
      <c r="G721">
        <f t="shared" si="2"/>
        <v>41400</v>
      </c>
    </row>
    <row r="722" spans="1:11" x14ac:dyDescent="0.35">
      <c r="A722" t="s">
        <v>26</v>
      </c>
      <c r="B722" t="s">
        <v>6</v>
      </c>
      <c r="C722" t="s">
        <v>34</v>
      </c>
      <c r="D722" t="s">
        <v>7</v>
      </c>
      <c r="E722">
        <v>28</v>
      </c>
      <c r="F722">
        <v>997600</v>
      </c>
      <c r="G722">
        <f t="shared" si="2"/>
        <v>997600</v>
      </c>
      <c r="H722">
        <v>2014</v>
      </c>
      <c r="I722" t="s">
        <v>7</v>
      </c>
      <c r="J722" t="s">
        <v>34</v>
      </c>
      <c r="K722">
        <v>997600</v>
      </c>
    </row>
    <row r="723" spans="1:11" x14ac:dyDescent="0.35">
      <c r="A723" t="s">
        <v>26</v>
      </c>
      <c r="B723" t="s">
        <v>6</v>
      </c>
      <c r="C723" t="s">
        <v>34</v>
      </c>
      <c r="D723" t="s">
        <v>8</v>
      </c>
      <c r="E723">
        <v>523</v>
      </c>
      <c r="F723">
        <v>3058499.9999999995</v>
      </c>
      <c r="G723">
        <f t="shared" si="2"/>
        <v>3058499.9999999995</v>
      </c>
      <c r="H723">
        <v>2014</v>
      </c>
      <c r="I723" t="s">
        <v>8</v>
      </c>
      <c r="J723" t="s">
        <v>34</v>
      </c>
      <c r="K723">
        <v>3058499.9999999995</v>
      </c>
    </row>
    <row r="724" spans="1:11" x14ac:dyDescent="0.35">
      <c r="A724" t="s">
        <v>26</v>
      </c>
      <c r="B724" t="s">
        <v>6</v>
      </c>
      <c r="C724" t="s">
        <v>34</v>
      </c>
      <c r="D724" t="s">
        <v>9</v>
      </c>
      <c r="E724">
        <v>469</v>
      </c>
      <c r="F724">
        <v>341600</v>
      </c>
      <c r="G724">
        <f t="shared" si="2"/>
        <v>341600</v>
      </c>
      <c r="H724">
        <v>2014</v>
      </c>
      <c r="I724" t="s">
        <v>9</v>
      </c>
      <c r="J724" t="s">
        <v>34</v>
      </c>
      <c r="K724">
        <v>341600</v>
      </c>
    </row>
    <row r="725" spans="1:11" x14ac:dyDescent="0.35">
      <c r="A725" t="s">
        <v>26</v>
      </c>
      <c r="B725" t="s">
        <v>6</v>
      </c>
      <c r="C725" t="s">
        <v>34</v>
      </c>
      <c r="D725" t="s">
        <v>10</v>
      </c>
      <c r="E725">
        <v>829</v>
      </c>
      <c r="F725">
        <v>185200</v>
      </c>
      <c r="G725">
        <f t="shared" si="2"/>
        <v>185200</v>
      </c>
      <c r="H725">
        <v>2014</v>
      </c>
      <c r="I725" t="s">
        <v>10</v>
      </c>
      <c r="J725" t="s">
        <v>34</v>
      </c>
      <c r="K725">
        <v>185200</v>
      </c>
    </row>
    <row r="726" spans="1:11" x14ac:dyDescent="0.35">
      <c r="A726" t="s">
        <v>26</v>
      </c>
      <c r="B726" t="s">
        <v>6</v>
      </c>
      <c r="C726" t="s">
        <v>34</v>
      </c>
      <c r="D726" t="s">
        <v>11</v>
      </c>
      <c r="E726">
        <v>1013</v>
      </c>
      <c r="F726">
        <v>62700</v>
      </c>
      <c r="G726">
        <f t="shared" si="2"/>
        <v>62700</v>
      </c>
      <c r="H726">
        <v>2014</v>
      </c>
      <c r="I726" t="s">
        <v>11</v>
      </c>
      <c r="J726" t="s">
        <v>34</v>
      </c>
      <c r="K726">
        <v>62700</v>
      </c>
    </row>
    <row r="727" spans="1:11" x14ac:dyDescent="0.35">
      <c r="A727" t="s">
        <v>26</v>
      </c>
      <c r="B727" t="s">
        <v>6</v>
      </c>
      <c r="C727" t="s">
        <v>35</v>
      </c>
      <c r="D727" t="s">
        <v>7</v>
      </c>
      <c r="E727">
        <v>22</v>
      </c>
      <c r="F727">
        <v>509500</v>
      </c>
      <c r="G727">
        <f t="shared" si="2"/>
        <v>509500</v>
      </c>
      <c r="H727">
        <v>2014</v>
      </c>
      <c r="I727" t="s">
        <v>7</v>
      </c>
      <c r="J727" t="s">
        <v>35</v>
      </c>
      <c r="K727">
        <v>509500</v>
      </c>
    </row>
    <row r="728" spans="1:11" x14ac:dyDescent="0.35">
      <c r="A728" t="s">
        <v>26</v>
      </c>
      <c r="B728" t="s">
        <v>6</v>
      </c>
      <c r="C728" t="s">
        <v>35</v>
      </c>
      <c r="D728" t="s">
        <v>8</v>
      </c>
      <c r="E728">
        <v>318</v>
      </c>
      <c r="F728">
        <v>1516900</v>
      </c>
      <c r="G728">
        <f t="shared" si="2"/>
        <v>1516900</v>
      </c>
      <c r="H728">
        <v>2014</v>
      </c>
      <c r="I728" t="s">
        <v>8</v>
      </c>
      <c r="J728" t="s">
        <v>35</v>
      </c>
      <c r="K728">
        <v>1516900</v>
      </c>
    </row>
    <row r="729" spans="1:11" x14ac:dyDescent="0.35">
      <c r="A729" t="s">
        <v>26</v>
      </c>
      <c r="B729" t="s">
        <v>6</v>
      </c>
      <c r="C729" t="s">
        <v>35</v>
      </c>
      <c r="D729" t="s">
        <v>9</v>
      </c>
      <c r="E729">
        <v>281</v>
      </c>
      <c r="F729">
        <v>168900</v>
      </c>
      <c r="G729">
        <f t="shared" si="2"/>
        <v>168900</v>
      </c>
      <c r="H729">
        <v>2014</v>
      </c>
      <c r="I729" t="s">
        <v>9</v>
      </c>
      <c r="J729" t="s">
        <v>35</v>
      </c>
      <c r="K729">
        <v>168900</v>
      </c>
    </row>
    <row r="730" spans="1:11" x14ac:dyDescent="0.35">
      <c r="A730" t="s">
        <v>26</v>
      </c>
      <c r="B730" t="s">
        <v>6</v>
      </c>
      <c r="C730" t="s">
        <v>35</v>
      </c>
      <c r="D730" t="s">
        <v>10</v>
      </c>
      <c r="E730">
        <v>426</v>
      </c>
      <c r="F730">
        <v>83300.000000000015</v>
      </c>
      <c r="G730">
        <f t="shared" si="2"/>
        <v>83300.000000000015</v>
      </c>
      <c r="H730">
        <v>2014</v>
      </c>
      <c r="I730" t="s">
        <v>10</v>
      </c>
      <c r="J730" t="s">
        <v>35</v>
      </c>
      <c r="K730">
        <v>83300.000000000015</v>
      </c>
    </row>
    <row r="731" spans="1:11" x14ac:dyDescent="0.35">
      <c r="A731" t="s">
        <v>26</v>
      </c>
      <c r="B731" t="s">
        <v>6</v>
      </c>
      <c r="C731" t="s">
        <v>35</v>
      </c>
      <c r="D731" t="s">
        <v>11</v>
      </c>
      <c r="E731">
        <v>370</v>
      </c>
      <c r="F731">
        <v>20300</v>
      </c>
      <c r="G731">
        <f t="shared" si="2"/>
        <v>20300</v>
      </c>
      <c r="H731">
        <v>2014</v>
      </c>
      <c r="I731" t="s">
        <v>11</v>
      </c>
      <c r="J731" t="s">
        <v>35</v>
      </c>
      <c r="K731">
        <v>20300</v>
      </c>
    </row>
    <row r="732" spans="1:11" x14ac:dyDescent="0.35">
      <c r="A732" t="s">
        <v>26</v>
      </c>
      <c r="B732" t="s">
        <v>6</v>
      </c>
      <c r="C732" t="s">
        <v>36</v>
      </c>
      <c r="D732" t="s">
        <v>7</v>
      </c>
      <c r="E732">
        <v>6</v>
      </c>
      <c r="F732">
        <v>487900</v>
      </c>
      <c r="G732">
        <f t="shared" si="2"/>
        <v>487900</v>
      </c>
      <c r="H732">
        <v>2014</v>
      </c>
      <c r="I732" t="s">
        <v>7</v>
      </c>
      <c r="J732" t="s">
        <v>36</v>
      </c>
      <c r="K732">
        <v>487900</v>
      </c>
    </row>
    <row r="733" spans="1:11" x14ac:dyDescent="0.35">
      <c r="A733" t="s">
        <v>26</v>
      </c>
      <c r="B733" t="s">
        <v>6</v>
      </c>
      <c r="C733" t="s">
        <v>36</v>
      </c>
      <c r="D733" t="s">
        <v>8</v>
      </c>
      <c r="E733">
        <v>205</v>
      </c>
      <c r="F733">
        <v>1541400</v>
      </c>
      <c r="G733">
        <f t="shared" si="2"/>
        <v>1541400</v>
      </c>
      <c r="H733">
        <v>2014</v>
      </c>
      <c r="I733" t="s">
        <v>8</v>
      </c>
      <c r="J733" t="s">
        <v>36</v>
      </c>
      <c r="K733">
        <v>1541400</v>
      </c>
    </row>
    <row r="734" spans="1:11" x14ac:dyDescent="0.35">
      <c r="A734" t="s">
        <v>26</v>
      </c>
      <c r="B734" t="s">
        <v>6</v>
      </c>
      <c r="C734" t="s">
        <v>36</v>
      </c>
      <c r="D734" t="s">
        <v>9</v>
      </c>
      <c r="E734">
        <v>188</v>
      </c>
      <c r="F734">
        <v>172700</v>
      </c>
      <c r="G734">
        <f t="shared" ref="G734:G797" si="3">IF(K734="",G719,K734)</f>
        <v>172700</v>
      </c>
      <c r="H734">
        <v>2014</v>
      </c>
      <c r="I734" t="s">
        <v>9</v>
      </c>
      <c r="J734" t="s">
        <v>36</v>
      </c>
      <c r="K734">
        <v>172700</v>
      </c>
    </row>
    <row r="735" spans="1:11" x14ac:dyDescent="0.35">
      <c r="A735" t="s">
        <v>26</v>
      </c>
      <c r="B735" t="s">
        <v>6</v>
      </c>
      <c r="C735" t="s">
        <v>36</v>
      </c>
      <c r="D735" t="s">
        <v>10</v>
      </c>
      <c r="E735">
        <v>403</v>
      </c>
      <c r="F735">
        <v>101900</v>
      </c>
      <c r="G735">
        <f t="shared" si="3"/>
        <v>101900</v>
      </c>
      <c r="H735">
        <v>2014</v>
      </c>
      <c r="I735" t="s">
        <v>10</v>
      </c>
      <c r="J735" t="s">
        <v>36</v>
      </c>
      <c r="K735">
        <v>101900</v>
      </c>
    </row>
    <row r="736" spans="1:11" x14ac:dyDescent="0.35">
      <c r="A736" t="s">
        <v>26</v>
      </c>
      <c r="B736" t="s">
        <v>6</v>
      </c>
      <c r="C736" t="s">
        <v>36</v>
      </c>
      <c r="D736" t="s">
        <v>11</v>
      </c>
      <c r="E736">
        <v>643</v>
      </c>
      <c r="F736">
        <v>42400</v>
      </c>
      <c r="G736">
        <f t="shared" si="3"/>
        <v>42400</v>
      </c>
      <c r="H736">
        <v>2014</v>
      </c>
      <c r="I736" t="s">
        <v>11</v>
      </c>
      <c r="J736" t="s">
        <v>36</v>
      </c>
      <c r="K736">
        <v>42400</v>
      </c>
    </row>
    <row r="737" spans="1:7" x14ac:dyDescent="0.35">
      <c r="A737" t="s">
        <v>26</v>
      </c>
      <c r="B737" t="s">
        <v>12</v>
      </c>
      <c r="C737" t="s">
        <v>34</v>
      </c>
      <c r="D737" t="s">
        <v>7</v>
      </c>
      <c r="E737">
        <v>17</v>
      </c>
      <c r="F737">
        <v>997600</v>
      </c>
      <c r="G737">
        <f t="shared" si="3"/>
        <v>997600</v>
      </c>
    </row>
    <row r="738" spans="1:7" x14ac:dyDescent="0.35">
      <c r="A738" t="s">
        <v>26</v>
      </c>
      <c r="B738" t="s">
        <v>12</v>
      </c>
      <c r="C738" t="s">
        <v>34</v>
      </c>
      <c r="D738" t="s">
        <v>8</v>
      </c>
      <c r="E738">
        <v>501</v>
      </c>
      <c r="F738">
        <v>3058499.9999999995</v>
      </c>
      <c r="G738">
        <f t="shared" si="3"/>
        <v>3058499.9999999995</v>
      </c>
    </row>
    <row r="739" spans="1:7" x14ac:dyDescent="0.35">
      <c r="A739" t="s">
        <v>26</v>
      </c>
      <c r="B739" t="s">
        <v>12</v>
      </c>
      <c r="C739" t="s">
        <v>34</v>
      </c>
      <c r="D739" t="s">
        <v>9</v>
      </c>
      <c r="E739">
        <v>439</v>
      </c>
      <c r="F739">
        <v>341600</v>
      </c>
      <c r="G739">
        <f t="shared" si="3"/>
        <v>341600</v>
      </c>
    </row>
    <row r="740" spans="1:7" x14ac:dyDescent="0.35">
      <c r="A740" t="s">
        <v>26</v>
      </c>
      <c r="B740" t="s">
        <v>12</v>
      </c>
      <c r="C740" t="s">
        <v>34</v>
      </c>
      <c r="D740" t="s">
        <v>10</v>
      </c>
      <c r="E740">
        <v>812</v>
      </c>
      <c r="F740">
        <v>185200</v>
      </c>
      <c r="G740">
        <f t="shared" si="3"/>
        <v>185200</v>
      </c>
    </row>
    <row r="741" spans="1:7" x14ac:dyDescent="0.35">
      <c r="A741" t="s">
        <v>26</v>
      </c>
      <c r="B741" t="s">
        <v>12</v>
      </c>
      <c r="C741" t="s">
        <v>34</v>
      </c>
      <c r="D741" t="s">
        <v>11</v>
      </c>
      <c r="E741">
        <v>957</v>
      </c>
      <c r="F741">
        <v>62700</v>
      </c>
      <c r="G741">
        <f t="shared" si="3"/>
        <v>62700</v>
      </c>
    </row>
    <row r="742" spans="1:7" x14ac:dyDescent="0.35">
      <c r="A742" t="s">
        <v>26</v>
      </c>
      <c r="B742" t="s">
        <v>12</v>
      </c>
      <c r="C742" t="s">
        <v>35</v>
      </c>
      <c r="D742" t="s">
        <v>7</v>
      </c>
      <c r="E742">
        <v>10</v>
      </c>
      <c r="F742">
        <v>509500</v>
      </c>
      <c r="G742">
        <f t="shared" si="3"/>
        <v>509500</v>
      </c>
    </row>
    <row r="743" spans="1:7" x14ac:dyDescent="0.35">
      <c r="A743" t="s">
        <v>26</v>
      </c>
      <c r="B743" t="s">
        <v>12</v>
      </c>
      <c r="C743" t="s">
        <v>35</v>
      </c>
      <c r="D743" t="s">
        <v>8</v>
      </c>
      <c r="E743">
        <v>319</v>
      </c>
      <c r="F743">
        <v>1516900</v>
      </c>
      <c r="G743">
        <f t="shared" si="3"/>
        <v>1516900</v>
      </c>
    </row>
    <row r="744" spans="1:7" x14ac:dyDescent="0.35">
      <c r="A744" t="s">
        <v>26</v>
      </c>
      <c r="B744" t="s">
        <v>12</v>
      </c>
      <c r="C744" t="s">
        <v>35</v>
      </c>
      <c r="D744" t="s">
        <v>9</v>
      </c>
      <c r="E744">
        <v>257</v>
      </c>
      <c r="F744">
        <v>168900</v>
      </c>
      <c r="G744">
        <f t="shared" si="3"/>
        <v>168900</v>
      </c>
    </row>
    <row r="745" spans="1:7" x14ac:dyDescent="0.35">
      <c r="A745" t="s">
        <v>26</v>
      </c>
      <c r="B745" t="s">
        <v>12</v>
      </c>
      <c r="C745" t="s">
        <v>35</v>
      </c>
      <c r="D745" t="s">
        <v>10</v>
      </c>
      <c r="E745">
        <v>395</v>
      </c>
      <c r="F745">
        <v>83300.000000000015</v>
      </c>
      <c r="G745">
        <f t="shared" si="3"/>
        <v>83300.000000000015</v>
      </c>
    </row>
    <row r="746" spans="1:7" x14ac:dyDescent="0.35">
      <c r="A746" t="s">
        <v>26</v>
      </c>
      <c r="B746" t="s">
        <v>12</v>
      </c>
      <c r="C746" t="s">
        <v>35</v>
      </c>
      <c r="D746" t="s">
        <v>11</v>
      </c>
      <c r="E746">
        <v>351</v>
      </c>
      <c r="F746">
        <v>20300</v>
      </c>
      <c r="G746">
        <f t="shared" si="3"/>
        <v>20300</v>
      </c>
    </row>
    <row r="747" spans="1:7" x14ac:dyDescent="0.35">
      <c r="A747" t="s">
        <v>26</v>
      </c>
      <c r="B747" t="s">
        <v>12</v>
      </c>
      <c r="C747" t="s">
        <v>36</v>
      </c>
      <c r="D747" t="s">
        <v>7</v>
      </c>
      <c r="E747">
        <v>7</v>
      </c>
      <c r="F747">
        <v>487900</v>
      </c>
      <c r="G747">
        <f t="shared" si="3"/>
        <v>487900</v>
      </c>
    </row>
    <row r="748" spans="1:7" x14ac:dyDescent="0.35">
      <c r="A748" t="s">
        <v>26</v>
      </c>
      <c r="B748" t="s">
        <v>12</v>
      </c>
      <c r="C748" t="s">
        <v>36</v>
      </c>
      <c r="D748" t="s">
        <v>8</v>
      </c>
      <c r="E748">
        <v>182</v>
      </c>
      <c r="F748">
        <v>1541400</v>
      </c>
      <c r="G748">
        <f t="shared" si="3"/>
        <v>1541400</v>
      </c>
    </row>
    <row r="749" spans="1:7" x14ac:dyDescent="0.35">
      <c r="A749" t="s">
        <v>26</v>
      </c>
      <c r="B749" t="s">
        <v>12</v>
      </c>
      <c r="C749" t="s">
        <v>36</v>
      </c>
      <c r="D749" t="s">
        <v>9</v>
      </c>
      <c r="E749">
        <v>182</v>
      </c>
      <c r="F749">
        <v>172700</v>
      </c>
      <c r="G749">
        <f t="shared" si="3"/>
        <v>172700</v>
      </c>
    </row>
    <row r="750" spans="1:7" x14ac:dyDescent="0.35">
      <c r="A750" t="s">
        <v>26</v>
      </c>
      <c r="B750" t="s">
        <v>12</v>
      </c>
      <c r="C750" t="s">
        <v>36</v>
      </c>
      <c r="D750" t="s">
        <v>10</v>
      </c>
      <c r="E750">
        <v>417</v>
      </c>
      <c r="F750">
        <v>101900</v>
      </c>
      <c r="G750">
        <f t="shared" si="3"/>
        <v>101900</v>
      </c>
    </row>
    <row r="751" spans="1:7" x14ac:dyDescent="0.35">
      <c r="A751" t="s">
        <v>26</v>
      </c>
      <c r="B751" t="s">
        <v>12</v>
      </c>
      <c r="C751" t="s">
        <v>36</v>
      </c>
      <c r="D751" t="s">
        <v>11</v>
      </c>
      <c r="E751">
        <v>606</v>
      </c>
      <c r="F751">
        <v>42400</v>
      </c>
      <c r="G751">
        <f t="shared" si="3"/>
        <v>42400</v>
      </c>
    </row>
    <row r="752" spans="1:7" x14ac:dyDescent="0.35">
      <c r="A752" t="s">
        <v>26</v>
      </c>
      <c r="B752" t="s">
        <v>13</v>
      </c>
      <c r="C752" t="s">
        <v>34</v>
      </c>
      <c r="D752" t="s">
        <v>7</v>
      </c>
      <c r="E752">
        <v>37</v>
      </c>
      <c r="F752">
        <v>997600</v>
      </c>
      <c r="G752">
        <f t="shared" si="3"/>
        <v>997600</v>
      </c>
    </row>
    <row r="753" spans="1:7" x14ac:dyDescent="0.35">
      <c r="A753" t="s">
        <v>26</v>
      </c>
      <c r="B753" t="s">
        <v>13</v>
      </c>
      <c r="C753" t="s">
        <v>34</v>
      </c>
      <c r="D753" t="s">
        <v>8</v>
      </c>
      <c r="E753">
        <v>513</v>
      </c>
      <c r="F753">
        <v>3058499.9999999995</v>
      </c>
      <c r="G753">
        <f t="shared" si="3"/>
        <v>3058499.9999999995</v>
      </c>
    </row>
    <row r="754" spans="1:7" x14ac:dyDescent="0.35">
      <c r="A754" t="s">
        <v>26</v>
      </c>
      <c r="B754" t="s">
        <v>13</v>
      </c>
      <c r="C754" t="s">
        <v>34</v>
      </c>
      <c r="D754" t="s">
        <v>9</v>
      </c>
      <c r="E754">
        <v>450</v>
      </c>
      <c r="F754">
        <v>341600</v>
      </c>
      <c r="G754">
        <f t="shared" si="3"/>
        <v>341600</v>
      </c>
    </row>
    <row r="755" spans="1:7" x14ac:dyDescent="0.35">
      <c r="A755" t="s">
        <v>26</v>
      </c>
      <c r="B755" t="s">
        <v>13</v>
      </c>
      <c r="C755" t="s">
        <v>34</v>
      </c>
      <c r="D755" t="s">
        <v>10</v>
      </c>
      <c r="E755">
        <v>772</v>
      </c>
      <c r="F755">
        <v>185200</v>
      </c>
      <c r="G755">
        <f t="shared" si="3"/>
        <v>185200</v>
      </c>
    </row>
    <row r="756" spans="1:7" x14ac:dyDescent="0.35">
      <c r="A756" t="s">
        <v>26</v>
      </c>
      <c r="B756" t="s">
        <v>13</v>
      </c>
      <c r="C756" t="s">
        <v>34</v>
      </c>
      <c r="D756" t="s">
        <v>11</v>
      </c>
      <c r="E756">
        <v>916</v>
      </c>
      <c r="F756">
        <v>62700</v>
      </c>
      <c r="G756">
        <f t="shared" si="3"/>
        <v>62700</v>
      </c>
    </row>
    <row r="757" spans="1:7" x14ac:dyDescent="0.35">
      <c r="A757" t="s">
        <v>26</v>
      </c>
      <c r="B757" t="s">
        <v>13</v>
      </c>
      <c r="C757" t="s">
        <v>35</v>
      </c>
      <c r="D757" t="s">
        <v>7</v>
      </c>
      <c r="E757">
        <v>23</v>
      </c>
      <c r="F757">
        <v>509500</v>
      </c>
      <c r="G757">
        <f t="shared" si="3"/>
        <v>509500</v>
      </c>
    </row>
    <row r="758" spans="1:7" x14ac:dyDescent="0.35">
      <c r="A758" t="s">
        <v>26</v>
      </c>
      <c r="B758" t="s">
        <v>13</v>
      </c>
      <c r="C758" t="s">
        <v>35</v>
      </c>
      <c r="D758" t="s">
        <v>8</v>
      </c>
      <c r="E758">
        <v>317</v>
      </c>
      <c r="F758">
        <v>1516900</v>
      </c>
      <c r="G758">
        <f t="shared" si="3"/>
        <v>1516900</v>
      </c>
    </row>
    <row r="759" spans="1:7" x14ac:dyDescent="0.35">
      <c r="A759" t="s">
        <v>26</v>
      </c>
      <c r="B759" t="s">
        <v>13</v>
      </c>
      <c r="C759" t="s">
        <v>35</v>
      </c>
      <c r="D759" t="s">
        <v>9</v>
      </c>
      <c r="E759">
        <v>264</v>
      </c>
      <c r="F759">
        <v>168900</v>
      </c>
      <c r="G759">
        <f t="shared" si="3"/>
        <v>168900</v>
      </c>
    </row>
    <row r="760" spans="1:7" x14ac:dyDescent="0.35">
      <c r="A760" t="s">
        <v>26</v>
      </c>
      <c r="B760" t="s">
        <v>13</v>
      </c>
      <c r="C760" t="s">
        <v>35</v>
      </c>
      <c r="D760" t="s">
        <v>10</v>
      </c>
      <c r="E760">
        <v>425</v>
      </c>
      <c r="F760">
        <v>83300.000000000015</v>
      </c>
      <c r="G760">
        <f t="shared" si="3"/>
        <v>83300.000000000015</v>
      </c>
    </row>
    <row r="761" spans="1:7" x14ac:dyDescent="0.35">
      <c r="A761" t="s">
        <v>26</v>
      </c>
      <c r="B761" t="s">
        <v>13</v>
      </c>
      <c r="C761" t="s">
        <v>35</v>
      </c>
      <c r="D761" t="s">
        <v>11</v>
      </c>
      <c r="E761">
        <v>356</v>
      </c>
      <c r="F761">
        <v>20300</v>
      </c>
      <c r="G761">
        <f t="shared" si="3"/>
        <v>20300</v>
      </c>
    </row>
    <row r="762" spans="1:7" x14ac:dyDescent="0.35">
      <c r="A762" t="s">
        <v>26</v>
      </c>
      <c r="B762" t="s">
        <v>13</v>
      </c>
      <c r="C762" t="s">
        <v>36</v>
      </c>
      <c r="D762" t="s">
        <v>7</v>
      </c>
      <c r="E762">
        <v>14</v>
      </c>
      <c r="F762">
        <v>487900</v>
      </c>
      <c r="G762">
        <f t="shared" si="3"/>
        <v>487900</v>
      </c>
    </row>
    <row r="763" spans="1:7" x14ac:dyDescent="0.35">
      <c r="A763" t="s">
        <v>26</v>
      </c>
      <c r="B763" t="s">
        <v>13</v>
      </c>
      <c r="C763" t="s">
        <v>36</v>
      </c>
      <c r="D763" t="s">
        <v>8</v>
      </c>
      <c r="E763">
        <v>196</v>
      </c>
      <c r="F763">
        <v>1541400</v>
      </c>
      <c r="G763">
        <f t="shared" si="3"/>
        <v>1541400</v>
      </c>
    </row>
    <row r="764" spans="1:7" x14ac:dyDescent="0.35">
      <c r="A764" t="s">
        <v>26</v>
      </c>
      <c r="B764" t="s">
        <v>13</v>
      </c>
      <c r="C764" t="s">
        <v>36</v>
      </c>
      <c r="D764" t="s">
        <v>9</v>
      </c>
      <c r="E764">
        <v>186</v>
      </c>
      <c r="F764">
        <v>172700</v>
      </c>
      <c r="G764">
        <f t="shared" si="3"/>
        <v>172700</v>
      </c>
    </row>
    <row r="765" spans="1:7" x14ac:dyDescent="0.35">
      <c r="A765" t="s">
        <v>26</v>
      </c>
      <c r="B765" t="s">
        <v>13</v>
      </c>
      <c r="C765" t="s">
        <v>36</v>
      </c>
      <c r="D765" t="s">
        <v>10</v>
      </c>
      <c r="E765">
        <v>347</v>
      </c>
      <c r="F765">
        <v>101900</v>
      </c>
      <c r="G765">
        <f t="shared" si="3"/>
        <v>101900</v>
      </c>
    </row>
    <row r="766" spans="1:7" x14ac:dyDescent="0.35">
      <c r="A766" t="s">
        <v>26</v>
      </c>
      <c r="B766" t="s">
        <v>13</v>
      </c>
      <c r="C766" t="s">
        <v>36</v>
      </c>
      <c r="D766" t="s">
        <v>11</v>
      </c>
      <c r="E766">
        <v>560</v>
      </c>
      <c r="F766">
        <v>42400</v>
      </c>
      <c r="G766">
        <f t="shared" si="3"/>
        <v>42400</v>
      </c>
    </row>
    <row r="767" spans="1:7" x14ac:dyDescent="0.35">
      <c r="A767" t="s">
        <v>26</v>
      </c>
      <c r="B767" t="s">
        <v>14</v>
      </c>
      <c r="C767" t="s">
        <v>34</v>
      </c>
      <c r="D767" t="s">
        <v>7</v>
      </c>
      <c r="E767">
        <v>40</v>
      </c>
      <c r="F767">
        <v>997600</v>
      </c>
      <c r="G767">
        <f t="shared" si="3"/>
        <v>997600</v>
      </c>
    </row>
    <row r="768" spans="1:7" x14ac:dyDescent="0.35">
      <c r="A768" t="s">
        <v>26</v>
      </c>
      <c r="B768" t="s">
        <v>14</v>
      </c>
      <c r="C768" t="s">
        <v>34</v>
      </c>
      <c r="D768" t="s">
        <v>8</v>
      </c>
      <c r="E768">
        <v>477</v>
      </c>
      <c r="F768">
        <v>3058499.9999999995</v>
      </c>
      <c r="G768">
        <f t="shared" si="3"/>
        <v>3058499.9999999995</v>
      </c>
    </row>
    <row r="769" spans="1:7" x14ac:dyDescent="0.35">
      <c r="A769" t="s">
        <v>26</v>
      </c>
      <c r="B769" t="s">
        <v>14</v>
      </c>
      <c r="C769" t="s">
        <v>34</v>
      </c>
      <c r="D769" t="s">
        <v>9</v>
      </c>
      <c r="E769">
        <v>464</v>
      </c>
      <c r="F769">
        <v>341600</v>
      </c>
      <c r="G769">
        <f t="shared" si="3"/>
        <v>341600</v>
      </c>
    </row>
    <row r="770" spans="1:7" x14ac:dyDescent="0.35">
      <c r="A770" t="s">
        <v>26</v>
      </c>
      <c r="B770" t="s">
        <v>14</v>
      </c>
      <c r="C770" t="s">
        <v>34</v>
      </c>
      <c r="D770" t="s">
        <v>10</v>
      </c>
      <c r="E770">
        <v>687</v>
      </c>
      <c r="F770">
        <v>185200</v>
      </c>
      <c r="G770">
        <f t="shared" si="3"/>
        <v>185200</v>
      </c>
    </row>
    <row r="771" spans="1:7" x14ac:dyDescent="0.35">
      <c r="A771" t="s">
        <v>26</v>
      </c>
      <c r="B771" t="s">
        <v>14</v>
      </c>
      <c r="C771" t="s">
        <v>34</v>
      </c>
      <c r="D771" t="s">
        <v>11</v>
      </c>
      <c r="E771">
        <v>806</v>
      </c>
      <c r="F771">
        <v>62700</v>
      </c>
      <c r="G771">
        <f t="shared" si="3"/>
        <v>62700</v>
      </c>
    </row>
    <row r="772" spans="1:7" x14ac:dyDescent="0.35">
      <c r="A772" t="s">
        <v>26</v>
      </c>
      <c r="B772" t="s">
        <v>14</v>
      </c>
      <c r="C772" t="s">
        <v>35</v>
      </c>
      <c r="D772" t="s">
        <v>7</v>
      </c>
      <c r="E772">
        <v>23</v>
      </c>
      <c r="F772">
        <v>509500</v>
      </c>
      <c r="G772">
        <f t="shared" si="3"/>
        <v>509500</v>
      </c>
    </row>
    <row r="773" spans="1:7" x14ac:dyDescent="0.35">
      <c r="A773" t="s">
        <v>26</v>
      </c>
      <c r="B773" t="s">
        <v>14</v>
      </c>
      <c r="C773" t="s">
        <v>35</v>
      </c>
      <c r="D773" t="s">
        <v>8</v>
      </c>
      <c r="E773">
        <v>309</v>
      </c>
      <c r="F773">
        <v>1516900</v>
      </c>
      <c r="G773">
        <f t="shared" si="3"/>
        <v>1516900</v>
      </c>
    </row>
    <row r="774" spans="1:7" x14ac:dyDescent="0.35">
      <c r="A774" t="s">
        <v>26</v>
      </c>
      <c r="B774" t="s">
        <v>14</v>
      </c>
      <c r="C774" t="s">
        <v>35</v>
      </c>
      <c r="D774" t="s">
        <v>9</v>
      </c>
      <c r="E774">
        <v>267</v>
      </c>
      <c r="F774">
        <v>168900</v>
      </c>
      <c r="G774">
        <f t="shared" si="3"/>
        <v>168900</v>
      </c>
    </row>
    <row r="775" spans="1:7" x14ac:dyDescent="0.35">
      <c r="A775" t="s">
        <v>26</v>
      </c>
      <c r="B775" t="s">
        <v>14</v>
      </c>
      <c r="C775" t="s">
        <v>35</v>
      </c>
      <c r="D775" t="s">
        <v>10</v>
      </c>
      <c r="E775">
        <v>371</v>
      </c>
      <c r="F775">
        <v>83300.000000000015</v>
      </c>
      <c r="G775">
        <f t="shared" si="3"/>
        <v>83300.000000000015</v>
      </c>
    </row>
    <row r="776" spans="1:7" x14ac:dyDescent="0.35">
      <c r="A776" t="s">
        <v>26</v>
      </c>
      <c r="B776" t="s">
        <v>14</v>
      </c>
      <c r="C776" t="s">
        <v>35</v>
      </c>
      <c r="D776" t="s">
        <v>11</v>
      </c>
      <c r="E776">
        <v>278</v>
      </c>
      <c r="F776">
        <v>20300</v>
      </c>
      <c r="G776">
        <f t="shared" si="3"/>
        <v>20300</v>
      </c>
    </row>
    <row r="777" spans="1:7" x14ac:dyDescent="0.35">
      <c r="A777" t="s">
        <v>26</v>
      </c>
      <c r="B777" t="s">
        <v>14</v>
      </c>
      <c r="C777" t="s">
        <v>36</v>
      </c>
      <c r="D777" t="s">
        <v>7</v>
      </c>
      <c r="E777">
        <v>17</v>
      </c>
      <c r="F777">
        <v>487900</v>
      </c>
      <c r="G777">
        <f t="shared" si="3"/>
        <v>487900</v>
      </c>
    </row>
    <row r="778" spans="1:7" x14ac:dyDescent="0.35">
      <c r="A778" t="s">
        <v>26</v>
      </c>
      <c r="B778" t="s">
        <v>14</v>
      </c>
      <c r="C778" t="s">
        <v>36</v>
      </c>
      <c r="D778" t="s">
        <v>8</v>
      </c>
      <c r="E778">
        <v>168</v>
      </c>
      <c r="F778">
        <v>1541400</v>
      </c>
      <c r="G778">
        <f t="shared" si="3"/>
        <v>1541400</v>
      </c>
    </row>
    <row r="779" spans="1:7" x14ac:dyDescent="0.35">
      <c r="A779" t="s">
        <v>26</v>
      </c>
      <c r="B779" t="s">
        <v>14</v>
      </c>
      <c r="C779" t="s">
        <v>36</v>
      </c>
      <c r="D779" t="s">
        <v>9</v>
      </c>
      <c r="E779">
        <v>197</v>
      </c>
      <c r="F779">
        <v>172700</v>
      </c>
      <c r="G779">
        <f t="shared" si="3"/>
        <v>172700</v>
      </c>
    </row>
    <row r="780" spans="1:7" x14ac:dyDescent="0.35">
      <c r="A780" t="s">
        <v>26</v>
      </c>
      <c r="B780" t="s">
        <v>14</v>
      </c>
      <c r="C780" t="s">
        <v>36</v>
      </c>
      <c r="D780" t="s">
        <v>10</v>
      </c>
      <c r="E780">
        <v>316</v>
      </c>
      <c r="F780">
        <v>101900</v>
      </c>
      <c r="G780">
        <f t="shared" si="3"/>
        <v>101900</v>
      </c>
    </row>
    <row r="781" spans="1:7" x14ac:dyDescent="0.35">
      <c r="A781" t="s">
        <v>26</v>
      </c>
      <c r="B781" t="s">
        <v>14</v>
      </c>
      <c r="C781" t="s">
        <v>36</v>
      </c>
      <c r="D781" t="s">
        <v>11</v>
      </c>
      <c r="E781">
        <v>528</v>
      </c>
      <c r="F781">
        <v>42400</v>
      </c>
      <c r="G781">
        <f t="shared" si="3"/>
        <v>42400</v>
      </c>
    </row>
    <row r="782" spans="1:7" x14ac:dyDescent="0.35">
      <c r="A782" t="s">
        <v>26</v>
      </c>
      <c r="B782" t="s">
        <v>15</v>
      </c>
      <c r="C782" t="s">
        <v>34</v>
      </c>
      <c r="D782" t="s">
        <v>7</v>
      </c>
      <c r="E782">
        <v>27</v>
      </c>
      <c r="F782">
        <v>997600</v>
      </c>
      <c r="G782">
        <f t="shared" si="3"/>
        <v>997600</v>
      </c>
    </row>
    <row r="783" spans="1:7" x14ac:dyDescent="0.35">
      <c r="A783" t="s">
        <v>26</v>
      </c>
      <c r="B783" t="s">
        <v>15</v>
      </c>
      <c r="C783" t="s">
        <v>34</v>
      </c>
      <c r="D783" t="s">
        <v>8</v>
      </c>
      <c r="E783">
        <v>440</v>
      </c>
      <c r="F783">
        <v>3058499.9999999995</v>
      </c>
      <c r="G783">
        <f t="shared" si="3"/>
        <v>3058499.9999999995</v>
      </c>
    </row>
    <row r="784" spans="1:7" x14ac:dyDescent="0.35">
      <c r="A784" t="s">
        <v>26</v>
      </c>
      <c r="B784" t="s">
        <v>15</v>
      </c>
      <c r="C784" t="s">
        <v>34</v>
      </c>
      <c r="D784" t="s">
        <v>9</v>
      </c>
      <c r="E784">
        <v>416</v>
      </c>
      <c r="F784">
        <v>341600</v>
      </c>
      <c r="G784">
        <f t="shared" si="3"/>
        <v>341600</v>
      </c>
    </row>
    <row r="785" spans="1:7" x14ac:dyDescent="0.35">
      <c r="A785" t="s">
        <v>26</v>
      </c>
      <c r="B785" t="s">
        <v>15</v>
      </c>
      <c r="C785" t="s">
        <v>34</v>
      </c>
      <c r="D785" t="s">
        <v>10</v>
      </c>
      <c r="E785">
        <v>692</v>
      </c>
      <c r="F785">
        <v>185200</v>
      </c>
      <c r="G785">
        <f t="shared" si="3"/>
        <v>185200</v>
      </c>
    </row>
    <row r="786" spans="1:7" x14ac:dyDescent="0.35">
      <c r="A786" t="s">
        <v>26</v>
      </c>
      <c r="B786" t="s">
        <v>15</v>
      </c>
      <c r="C786" t="s">
        <v>34</v>
      </c>
      <c r="D786" t="s">
        <v>11</v>
      </c>
      <c r="E786">
        <v>763</v>
      </c>
      <c r="F786">
        <v>62700</v>
      </c>
      <c r="G786">
        <f t="shared" si="3"/>
        <v>62700</v>
      </c>
    </row>
    <row r="787" spans="1:7" x14ac:dyDescent="0.35">
      <c r="A787" t="s">
        <v>26</v>
      </c>
      <c r="B787" t="s">
        <v>15</v>
      </c>
      <c r="C787" t="s">
        <v>35</v>
      </c>
      <c r="D787" t="s">
        <v>7</v>
      </c>
      <c r="E787">
        <v>17</v>
      </c>
      <c r="F787">
        <v>509500</v>
      </c>
      <c r="G787">
        <f t="shared" si="3"/>
        <v>509500</v>
      </c>
    </row>
    <row r="788" spans="1:7" x14ac:dyDescent="0.35">
      <c r="A788" t="s">
        <v>26</v>
      </c>
      <c r="B788" t="s">
        <v>15</v>
      </c>
      <c r="C788" t="s">
        <v>35</v>
      </c>
      <c r="D788" t="s">
        <v>8</v>
      </c>
      <c r="E788">
        <v>279</v>
      </c>
      <c r="F788">
        <v>1516900</v>
      </c>
      <c r="G788">
        <f t="shared" si="3"/>
        <v>1516900</v>
      </c>
    </row>
    <row r="789" spans="1:7" x14ac:dyDescent="0.35">
      <c r="A789" t="s">
        <v>26</v>
      </c>
      <c r="B789" t="s">
        <v>15</v>
      </c>
      <c r="C789" t="s">
        <v>35</v>
      </c>
      <c r="D789" t="s">
        <v>9</v>
      </c>
      <c r="E789">
        <v>232</v>
      </c>
      <c r="F789">
        <v>168900</v>
      </c>
      <c r="G789">
        <f t="shared" si="3"/>
        <v>168900</v>
      </c>
    </row>
    <row r="790" spans="1:7" x14ac:dyDescent="0.35">
      <c r="A790" t="s">
        <v>26</v>
      </c>
      <c r="B790" t="s">
        <v>15</v>
      </c>
      <c r="C790" t="s">
        <v>35</v>
      </c>
      <c r="D790" t="s">
        <v>10</v>
      </c>
      <c r="E790">
        <v>369</v>
      </c>
      <c r="F790">
        <v>83300.000000000015</v>
      </c>
      <c r="G790">
        <f t="shared" si="3"/>
        <v>83300.000000000015</v>
      </c>
    </row>
    <row r="791" spans="1:7" x14ac:dyDescent="0.35">
      <c r="A791" t="s">
        <v>26</v>
      </c>
      <c r="B791" t="s">
        <v>15</v>
      </c>
      <c r="C791" t="s">
        <v>35</v>
      </c>
      <c r="D791" t="s">
        <v>11</v>
      </c>
      <c r="E791">
        <v>289</v>
      </c>
      <c r="F791">
        <v>20300</v>
      </c>
      <c r="G791">
        <f t="shared" si="3"/>
        <v>20300</v>
      </c>
    </row>
    <row r="792" spans="1:7" x14ac:dyDescent="0.35">
      <c r="A792" t="s">
        <v>26</v>
      </c>
      <c r="B792" t="s">
        <v>15</v>
      </c>
      <c r="C792" t="s">
        <v>36</v>
      </c>
      <c r="D792" t="s">
        <v>7</v>
      </c>
      <c r="E792">
        <v>10</v>
      </c>
      <c r="F792">
        <v>487900</v>
      </c>
      <c r="G792">
        <f t="shared" si="3"/>
        <v>487900</v>
      </c>
    </row>
    <row r="793" spans="1:7" x14ac:dyDescent="0.35">
      <c r="A793" t="s">
        <v>26</v>
      </c>
      <c r="B793" t="s">
        <v>15</v>
      </c>
      <c r="C793" t="s">
        <v>36</v>
      </c>
      <c r="D793" t="s">
        <v>8</v>
      </c>
      <c r="E793">
        <v>161</v>
      </c>
      <c r="F793">
        <v>1541400</v>
      </c>
      <c r="G793">
        <f t="shared" si="3"/>
        <v>1541400</v>
      </c>
    </row>
    <row r="794" spans="1:7" x14ac:dyDescent="0.35">
      <c r="A794" t="s">
        <v>26</v>
      </c>
      <c r="B794" t="s">
        <v>15</v>
      </c>
      <c r="C794" t="s">
        <v>36</v>
      </c>
      <c r="D794" t="s">
        <v>9</v>
      </c>
      <c r="E794">
        <v>184</v>
      </c>
      <c r="F794">
        <v>172700</v>
      </c>
      <c r="G794">
        <f t="shared" si="3"/>
        <v>172700</v>
      </c>
    </row>
    <row r="795" spans="1:7" x14ac:dyDescent="0.35">
      <c r="A795" t="s">
        <v>26</v>
      </c>
      <c r="B795" t="s">
        <v>15</v>
      </c>
      <c r="C795" t="s">
        <v>36</v>
      </c>
      <c r="D795" t="s">
        <v>10</v>
      </c>
      <c r="E795">
        <v>323</v>
      </c>
      <c r="F795">
        <v>101900</v>
      </c>
      <c r="G795">
        <f t="shared" si="3"/>
        <v>101900</v>
      </c>
    </row>
    <row r="796" spans="1:7" x14ac:dyDescent="0.35">
      <c r="A796" t="s">
        <v>26</v>
      </c>
      <c r="B796" t="s">
        <v>15</v>
      </c>
      <c r="C796" t="s">
        <v>36</v>
      </c>
      <c r="D796" t="s">
        <v>11</v>
      </c>
      <c r="E796">
        <v>474</v>
      </c>
      <c r="F796">
        <v>42400</v>
      </c>
      <c r="G796">
        <f t="shared" si="3"/>
        <v>42400</v>
      </c>
    </row>
    <row r="797" spans="1:7" x14ac:dyDescent="0.35">
      <c r="A797" t="s">
        <v>26</v>
      </c>
      <c r="B797" t="s">
        <v>16</v>
      </c>
      <c r="C797" t="s">
        <v>34</v>
      </c>
      <c r="D797" t="s">
        <v>7</v>
      </c>
      <c r="E797">
        <v>32</v>
      </c>
      <c r="F797">
        <v>997600</v>
      </c>
      <c r="G797">
        <f t="shared" si="3"/>
        <v>997600</v>
      </c>
    </row>
    <row r="798" spans="1:7" x14ac:dyDescent="0.35">
      <c r="A798" t="s">
        <v>26</v>
      </c>
      <c r="B798" t="s">
        <v>16</v>
      </c>
      <c r="C798" t="s">
        <v>34</v>
      </c>
      <c r="D798" t="s">
        <v>8</v>
      </c>
      <c r="E798">
        <v>446</v>
      </c>
      <c r="F798">
        <v>3058499.9999999995</v>
      </c>
      <c r="G798">
        <f t="shared" ref="G798:G861" si="4">IF(K798="",G783,K798)</f>
        <v>3058499.9999999995</v>
      </c>
    </row>
    <row r="799" spans="1:7" x14ac:dyDescent="0.35">
      <c r="A799" t="s">
        <v>26</v>
      </c>
      <c r="B799" t="s">
        <v>16</v>
      </c>
      <c r="C799" t="s">
        <v>34</v>
      </c>
      <c r="D799" t="s">
        <v>9</v>
      </c>
      <c r="E799">
        <v>417</v>
      </c>
      <c r="F799">
        <v>341600</v>
      </c>
      <c r="G799">
        <f t="shared" si="4"/>
        <v>341600</v>
      </c>
    </row>
    <row r="800" spans="1:7" x14ac:dyDescent="0.35">
      <c r="A800" t="s">
        <v>26</v>
      </c>
      <c r="B800" t="s">
        <v>16</v>
      </c>
      <c r="C800" t="s">
        <v>34</v>
      </c>
      <c r="D800" t="s">
        <v>10</v>
      </c>
      <c r="E800">
        <v>639</v>
      </c>
      <c r="F800">
        <v>185200</v>
      </c>
      <c r="G800">
        <f t="shared" si="4"/>
        <v>185200</v>
      </c>
    </row>
    <row r="801" spans="1:7" x14ac:dyDescent="0.35">
      <c r="A801" t="s">
        <v>26</v>
      </c>
      <c r="B801" t="s">
        <v>16</v>
      </c>
      <c r="C801" t="s">
        <v>34</v>
      </c>
      <c r="D801" t="s">
        <v>11</v>
      </c>
      <c r="E801">
        <v>700</v>
      </c>
      <c r="F801">
        <v>62700</v>
      </c>
      <c r="G801">
        <f t="shared" si="4"/>
        <v>62700</v>
      </c>
    </row>
    <row r="802" spans="1:7" x14ac:dyDescent="0.35">
      <c r="A802" t="s">
        <v>26</v>
      </c>
      <c r="B802" t="s">
        <v>16</v>
      </c>
      <c r="C802" t="s">
        <v>35</v>
      </c>
      <c r="D802" t="s">
        <v>7</v>
      </c>
      <c r="E802">
        <v>18</v>
      </c>
      <c r="F802">
        <v>509500</v>
      </c>
      <c r="G802">
        <f t="shared" si="4"/>
        <v>509500</v>
      </c>
    </row>
    <row r="803" spans="1:7" x14ac:dyDescent="0.35">
      <c r="A803" t="s">
        <v>26</v>
      </c>
      <c r="B803" t="s">
        <v>16</v>
      </c>
      <c r="C803" t="s">
        <v>35</v>
      </c>
      <c r="D803" t="s">
        <v>8</v>
      </c>
      <c r="E803">
        <v>281</v>
      </c>
      <c r="F803">
        <v>1516900</v>
      </c>
      <c r="G803">
        <f t="shared" si="4"/>
        <v>1516900</v>
      </c>
    </row>
    <row r="804" spans="1:7" x14ac:dyDescent="0.35">
      <c r="A804" t="s">
        <v>26</v>
      </c>
      <c r="B804" t="s">
        <v>16</v>
      </c>
      <c r="C804" t="s">
        <v>35</v>
      </c>
      <c r="D804" t="s">
        <v>9</v>
      </c>
      <c r="E804">
        <v>249</v>
      </c>
      <c r="F804">
        <v>168900</v>
      </c>
      <c r="G804">
        <f t="shared" si="4"/>
        <v>168900</v>
      </c>
    </row>
    <row r="805" spans="1:7" x14ac:dyDescent="0.35">
      <c r="A805" t="s">
        <v>26</v>
      </c>
      <c r="B805" t="s">
        <v>16</v>
      </c>
      <c r="C805" t="s">
        <v>35</v>
      </c>
      <c r="D805" t="s">
        <v>10</v>
      </c>
      <c r="E805">
        <v>364</v>
      </c>
      <c r="F805">
        <v>83300.000000000015</v>
      </c>
      <c r="G805">
        <f t="shared" si="4"/>
        <v>83300.000000000015</v>
      </c>
    </row>
    <row r="806" spans="1:7" x14ac:dyDescent="0.35">
      <c r="A806" t="s">
        <v>26</v>
      </c>
      <c r="B806" t="s">
        <v>16</v>
      </c>
      <c r="C806" t="s">
        <v>35</v>
      </c>
      <c r="D806" t="s">
        <v>11</v>
      </c>
      <c r="E806">
        <v>263</v>
      </c>
      <c r="F806">
        <v>20300</v>
      </c>
      <c r="G806">
        <f t="shared" si="4"/>
        <v>20300</v>
      </c>
    </row>
    <row r="807" spans="1:7" x14ac:dyDescent="0.35">
      <c r="A807" t="s">
        <v>26</v>
      </c>
      <c r="B807" t="s">
        <v>16</v>
      </c>
      <c r="C807" t="s">
        <v>36</v>
      </c>
      <c r="D807" t="s">
        <v>7</v>
      </c>
      <c r="E807">
        <v>14</v>
      </c>
      <c r="F807">
        <v>487900</v>
      </c>
      <c r="G807">
        <f t="shared" si="4"/>
        <v>487900</v>
      </c>
    </row>
    <row r="808" spans="1:7" x14ac:dyDescent="0.35">
      <c r="A808" t="s">
        <v>26</v>
      </c>
      <c r="B808" t="s">
        <v>16</v>
      </c>
      <c r="C808" t="s">
        <v>36</v>
      </c>
      <c r="D808" t="s">
        <v>8</v>
      </c>
      <c r="E808">
        <v>165</v>
      </c>
      <c r="F808">
        <v>1541400</v>
      </c>
      <c r="G808">
        <f t="shared" si="4"/>
        <v>1541400</v>
      </c>
    </row>
    <row r="809" spans="1:7" x14ac:dyDescent="0.35">
      <c r="A809" t="s">
        <v>26</v>
      </c>
      <c r="B809" t="s">
        <v>16</v>
      </c>
      <c r="C809" t="s">
        <v>36</v>
      </c>
      <c r="D809" t="s">
        <v>9</v>
      </c>
      <c r="E809">
        <v>168</v>
      </c>
      <c r="F809">
        <v>172700</v>
      </c>
      <c r="G809">
        <f t="shared" si="4"/>
        <v>172700</v>
      </c>
    </row>
    <row r="810" spans="1:7" x14ac:dyDescent="0.35">
      <c r="A810" t="s">
        <v>26</v>
      </c>
      <c r="B810" t="s">
        <v>16</v>
      </c>
      <c r="C810" t="s">
        <v>36</v>
      </c>
      <c r="D810" t="s">
        <v>10</v>
      </c>
      <c r="E810">
        <v>275</v>
      </c>
      <c r="F810">
        <v>101900</v>
      </c>
      <c r="G810">
        <f t="shared" si="4"/>
        <v>101900</v>
      </c>
    </row>
    <row r="811" spans="1:7" x14ac:dyDescent="0.35">
      <c r="A811" t="s">
        <v>26</v>
      </c>
      <c r="B811" t="s">
        <v>16</v>
      </c>
      <c r="C811" t="s">
        <v>36</v>
      </c>
      <c r="D811" t="s">
        <v>11</v>
      </c>
      <c r="E811">
        <v>437</v>
      </c>
      <c r="F811">
        <v>42400</v>
      </c>
      <c r="G811">
        <f t="shared" si="4"/>
        <v>42400</v>
      </c>
    </row>
    <row r="812" spans="1:7" x14ac:dyDescent="0.35">
      <c r="A812" t="s">
        <v>26</v>
      </c>
      <c r="B812" t="s">
        <v>17</v>
      </c>
      <c r="C812" t="s">
        <v>34</v>
      </c>
      <c r="D812" t="s">
        <v>7</v>
      </c>
      <c r="E812">
        <v>35</v>
      </c>
      <c r="F812">
        <v>997600</v>
      </c>
      <c r="G812">
        <f t="shared" si="4"/>
        <v>997600</v>
      </c>
    </row>
    <row r="813" spans="1:7" x14ac:dyDescent="0.35">
      <c r="A813" t="s">
        <v>26</v>
      </c>
      <c r="B813" t="s">
        <v>17</v>
      </c>
      <c r="C813" t="s">
        <v>34</v>
      </c>
      <c r="D813" t="s">
        <v>8</v>
      </c>
      <c r="E813">
        <v>503</v>
      </c>
      <c r="F813">
        <v>3058499.9999999995</v>
      </c>
      <c r="G813">
        <f t="shared" si="4"/>
        <v>3058499.9999999995</v>
      </c>
    </row>
    <row r="814" spans="1:7" x14ac:dyDescent="0.35">
      <c r="A814" t="s">
        <v>26</v>
      </c>
      <c r="B814" t="s">
        <v>17</v>
      </c>
      <c r="C814" t="s">
        <v>34</v>
      </c>
      <c r="D814" t="s">
        <v>9</v>
      </c>
      <c r="E814">
        <v>411</v>
      </c>
      <c r="F814">
        <v>341600</v>
      </c>
      <c r="G814">
        <f t="shared" si="4"/>
        <v>341600</v>
      </c>
    </row>
    <row r="815" spans="1:7" x14ac:dyDescent="0.35">
      <c r="A815" t="s">
        <v>26</v>
      </c>
      <c r="B815" t="s">
        <v>17</v>
      </c>
      <c r="C815" t="s">
        <v>34</v>
      </c>
      <c r="D815" t="s">
        <v>10</v>
      </c>
      <c r="E815">
        <v>666</v>
      </c>
      <c r="F815">
        <v>185200</v>
      </c>
      <c r="G815">
        <f t="shared" si="4"/>
        <v>185200</v>
      </c>
    </row>
    <row r="816" spans="1:7" x14ac:dyDescent="0.35">
      <c r="A816" t="s">
        <v>26</v>
      </c>
      <c r="B816" t="s">
        <v>17</v>
      </c>
      <c r="C816" t="s">
        <v>34</v>
      </c>
      <c r="D816" t="s">
        <v>11</v>
      </c>
      <c r="E816">
        <v>744</v>
      </c>
      <c r="F816">
        <v>62700</v>
      </c>
      <c r="G816">
        <f t="shared" si="4"/>
        <v>62700</v>
      </c>
    </row>
    <row r="817" spans="1:7" x14ac:dyDescent="0.35">
      <c r="A817" t="s">
        <v>26</v>
      </c>
      <c r="B817" t="s">
        <v>17</v>
      </c>
      <c r="C817" t="s">
        <v>35</v>
      </c>
      <c r="D817" t="s">
        <v>7</v>
      </c>
      <c r="E817">
        <v>17</v>
      </c>
      <c r="F817">
        <v>509500</v>
      </c>
      <c r="G817">
        <f t="shared" si="4"/>
        <v>509500</v>
      </c>
    </row>
    <row r="818" spans="1:7" x14ac:dyDescent="0.35">
      <c r="A818" t="s">
        <v>26</v>
      </c>
      <c r="B818" t="s">
        <v>17</v>
      </c>
      <c r="C818" t="s">
        <v>35</v>
      </c>
      <c r="D818" t="s">
        <v>8</v>
      </c>
      <c r="E818">
        <v>317</v>
      </c>
      <c r="F818">
        <v>1516900</v>
      </c>
      <c r="G818">
        <f t="shared" si="4"/>
        <v>1516900</v>
      </c>
    </row>
    <row r="819" spans="1:7" x14ac:dyDescent="0.35">
      <c r="A819" t="s">
        <v>26</v>
      </c>
      <c r="B819" t="s">
        <v>17</v>
      </c>
      <c r="C819" t="s">
        <v>35</v>
      </c>
      <c r="D819" t="s">
        <v>9</v>
      </c>
      <c r="E819">
        <v>261</v>
      </c>
      <c r="F819">
        <v>168900</v>
      </c>
      <c r="G819">
        <f t="shared" si="4"/>
        <v>168900</v>
      </c>
    </row>
    <row r="820" spans="1:7" x14ac:dyDescent="0.35">
      <c r="A820" t="s">
        <v>26</v>
      </c>
      <c r="B820" t="s">
        <v>17</v>
      </c>
      <c r="C820" t="s">
        <v>35</v>
      </c>
      <c r="D820" t="s">
        <v>10</v>
      </c>
      <c r="E820">
        <v>379</v>
      </c>
      <c r="F820">
        <v>83300.000000000015</v>
      </c>
      <c r="G820">
        <f t="shared" si="4"/>
        <v>83300.000000000015</v>
      </c>
    </row>
    <row r="821" spans="1:7" x14ac:dyDescent="0.35">
      <c r="A821" t="s">
        <v>26</v>
      </c>
      <c r="B821" t="s">
        <v>17</v>
      </c>
      <c r="C821" t="s">
        <v>35</v>
      </c>
      <c r="D821" t="s">
        <v>11</v>
      </c>
      <c r="E821">
        <v>252</v>
      </c>
      <c r="F821">
        <v>20300</v>
      </c>
      <c r="G821">
        <f t="shared" si="4"/>
        <v>20300</v>
      </c>
    </row>
    <row r="822" spans="1:7" x14ac:dyDescent="0.35">
      <c r="A822" t="s">
        <v>26</v>
      </c>
      <c r="B822" t="s">
        <v>17</v>
      </c>
      <c r="C822" t="s">
        <v>36</v>
      </c>
      <c r="D822" t="s">
        <v>7</v>
      </c>
      <c r="E822">
        <v>18</v>
      </c>
      <c r="F822">
        <v>487900</v>
      </c>
      <c r="G822">
        <f t="shared" si="4"/>
        <v>487900</v>
      </c>
    </row>
    <row r="823" spans="1:7" x14ac:dyDescent="0.35">
      <c r="A823" t="s">
        <v>26</v>
      </c>
      <c r="B823" t="s">
        <v>17</v>
      </c>
      <c r="C823" t="s">
        <v>36</v>
      </c>
      <c r="D823" t="s">
        <v>8</v>
      </c>
      <c r="E823">
        <v>186</v>
      </c>
      <c r="F823">
        <v>1541400</v>
      </c>
      <c r="G823">
        <f t="shared" si="4"/>
        <v>1541400</v>
      </c>
    </row>
    <row r="824" spans="1:7" x14ac:dyDescent="0.35">
      <c r="A824" t="s">
        <v>26</v>
      </c>
      <c r="B824" t="s">
        <v>17</v>
      </c>
      <c r="C824" t="s">
        <v>36</v>
      </c>
      <c r="D824" t="s">
        <v>9</v>
      </c>
      <c r="E824">
        <v>150</v>
      </c>
      <c r="F824">
        <v>172700</v>
      </c>
      <c r="G824">
        <f t="shared" si="4"/>
        <v>172700</v>
      </c>
    </row>
    <row r="825" spans="1:7" x14ac:dyDescent="0.35">
      <c r="A825" t="s">
        <v>26</v>
      </c>
      <c r="B825" t="s">
        <v>17</v>
      </c>
      <c r="C825" t="s">
        <v>36</v>
      </c>
      <c r="D825" t="s">
        <v>10</v>
      </c>
      <c r="E825">
        <v>287</v>
      </c>
      <c r="F825">
        <v>101900</v>
      </c>
      <c r="G825">
        <f t="shared" si="4"/>
        <v>101900</v>
      </c>
    </row>
    <row r="826" spans="1:7" x14ac:dyDescent="0.35">
      <c r="A826" t="s">
        <v>26</v>
      </c>
      <c r="B826" t="s">
        <v>17</v>
      </c>
      <c r="C826" t="s">
        <v>36</v>
      </c>
      <c r="D826" t="s">
        <v>11</v>
      </c>
      <c r="E826">
        <v>492</v>
      </c>
      <c r="F826">
        <v>42400</v>
      </c>
      <c r="G826">
        <f t="shared" si="4"/>
        <v>42400</v>
      </c>
    </row>
    <row r="827" spans="1:7" x14ac:dyDescent="0.35">
      <c r="A827" t="s">
        <v>26</v>
      </c>
      <c r="B827" t="s">
        <v>18</v>
      </c>
      <c r="C827" t="s">
        <v>34</v>
      </c>
      <c r="D827" t="s">
        <v>7</v>
      </c>
      <c r="E827">
        <v>33</v>
      </c>
      <c r="F827">
        <v>997600</v>
      </c>
      <c r="G827">
        <f t="shared" si="4"/>
        <v>997600</v>
      </c>
    </row>
    <row r="828" spans="1:7" x14ac:dyDescent="0.35">
      <c r="A828" t="s">
        <v>26</v>
      </c>
      <c r="B828" t="s">
        <v>18</v>
      </c>
      <c r="C828" t="s">
        <v>34</v>
      </c>
      <c r="D828" t="s">
        <v>8</v>
      </c>
      <c r="E828">
        <v>471</v>
      </c>
      <c r="F828">
        <v>3058499.9999999995</v>
      </c>
      <c r="G828">
        <f t="shared" si="4"/>
        <v>3058499.9999999995</v>
      </c>
    </row>
    <row r="829" spans="1:7" x14ac:dyDescent="0.35">
      <c r="A829" t="s">
        <v>26</v>
      </c>
      <c r="B829" t="s">
        <v>18</v>
      </c>
      <c r="C829" t="s">
        <v>34</v>
      </c>
      <c r="D829" t="s">
        <v>9</v>
      </c>
      <c r="E829">
        <v>443</v>
      </c>
      <c r="F829">
        <v>341600</v>
      </c>
      <c r="G829">
        <f t="shared" si="4"/>
        <v>341600</v>
      </c>
    </row>
    <row r="830" spans="1:7" x14ac:dyDescent="0.35">
      <c r="A830" t="s">
        <v>26</v>
      </c>
      <c r="B830" t="s">
        <v>18</v>
      </c>
      <c r="C830" t="s">
        <v>34</v>
      </c>
      <c r="D830" t="s">
        <v>10</v>
      </c>
      <c r="E830">
        <v>692</v>
      </c>
      <c r="F830">
        <v>185200</v>
      </c>
      <c r="G830">
        <f t="shared" si="4"/>
        <v>185200</v>
      </c>
    </row>
    <row r="831" spans="1:7" x14ac:dyDescent="0.35">
      <c r="A831" t="s">
        <v>26</v>
      </c>
      <c r="B831" t="s">
        <v>18</v>
      </c>
      <c r="C831" t="s">
        <v>34</v>
      </c>
      <c r="D831" t="s">
        <v>11</v>
      </c>
      <c r="E831">
        <v>706</v>
      </c>
      <c r="F831">
        <v>62700</v>
      </c>
      <c r="G831">
        <f t="shared" si="4"/>
        <v>62700</v>
      </c>
    </row>
    <row r="832" spans="1:7" x14ac:dyDescent="0.35">
      <c r="A832" t="s">
        <v>26</v>
      </c>
      <c r="B832" t="s">
        <v>18</v>
      </c>
      <c r="C832" t="s">
        <v>35</v>
      </c>
      <c r="D832" t="s">
        <v>7</v>
      </c>
      <c r="E832">
        <v>18</v>
      </c>
      <c r="F832">
        <v>509500</v>
      </c>
      <c r="G832">
        <f t="shared" si="4"/>
        <v>509500</v>
      </c>
    </row>
    <row r="833" spans="1:7" x14ac:dyDescent="0.35">
      <c r="A833" t="s">
        <v>26</v>
      </c>
      <c r="B833" t="s">
        <v>18</v>
      </c>
      <c r="C833" t="s">
        <v>35</v>
      </c>
      <c r="D833" t="s">
        <v>8</v>
      </c>
      <c r="E833">
        <v>292</v>
      </c>
      <c r="F833">
        <v>1516900</v>
      </c>
      <c r="G833">
        <f t="shared" si="4"/>
        <v>1516900</v>
      </c>
    </row>
    <row r="834" spans="1:7" x14ac:dyDescent="0.35">
      <c r="A834" t="s">
        <v>26</v>
      </c>
      <c r="B834" t="s">
        <v>18</v>
      </c>
      <c r="C834" t="s">
        <v>35</v>
      </c>
      <c r="D834" t="s">
        <v>9</v>
      </c>
      <c r="E834">
        <v>270</v>
      </c>
      <c r="F834">
        <v>168900</v>
      </c>
      <c r="G834">
        <f t="shared" si="4"/>
        <v>168900</v>
      </c>
    </row>
    <row r="835" spans="1:7" x14ac:dyDescent="0.35">
      <c r="A835" t="s">
        <v>26</v>
      </c>
      <c r="B835" t="s">
        <v>18</v>
      </c>
      <c r="C835" t="s">
        <v>35</v>
      </c>
      <c r="D835" t="s">
        <v>10</v>
      </c>
      <c r="E835">
        <v>361</v>
      </c>
      <c r="F835">
        <v>83300.000000000015</v>
      </c>
      <c r="G835">
        <f t="shared" si="4"/>
        <v>83300.000000000015</v>
      </c>
    </row>
    <row r="836" spans="1:7" x14ac:dyDescent="0.35">
      <c r="A836" t="s">
        <v>26</v>
      </c>
      <c r="B836" t="s">
        <v>18</v>
      </c>
      <c r="C836" t="s">
        <v>35</v>
      </c>
      <c r="D836" t="s">
        <v>11</v>
      </c>
      <c r="E836">
        <v>272</v>
      </c>
      <c r="F836">
        <v>20300</v>
      </c>
      <c r="G836">
        <f t="shared" si="4"/>
        <v>20300</v>
      </c>
    </row>
    <row r="837" spans="1:7" x14ac:dyDescent="0.35">
      <c r="A837" t="s">
        <v>26</v>
      </c>
      <c r="B837" t="s">
        <v>18</v>
      </c>
      <c r="C837" t="s">
        <v>36</v>
      </c>
      <c r="D837" t="s">
        <v>7</v>
      </c>
      <c r="E837">
        <v>15</v>
      </c>
      <c r="F837">
        <v>487900</v>
      </c>
      <c r="G837">
        <f t="shared" si="4"/>
        <v>487900</v>
      </c>
    </row>
    <row r="838" spans="1:7" x14ac:dyDescent="0.35">
      <c r="A838" t="s">
        <v>26</v>
      </c>
      <c r="B838" t="s">
        <v>18</v>
      </c>
      <c r="C838" t="s">
        <v>36</v>
      </c>
      <c r="D838" t="s">
        <v>8</v>
      </c>
      <c r="E838">
        <v>179</v>
      </c>
      <c r="F838">
        <v>1541400</v>
      </c>
      <c r="G838">
        <f t="shared" si="4"/>
        <v>1541400</v>
      </c>
    </row>
    <row r="839" spans="1:7" x14ac:dyDescent="0.35">
      <c r="A839" t="s">
        <v>26</v>
      </c>
      <c r="B839" t="s">
        <v>18</v>
      </c>
      <c r="C839" t="s">
        <v>36</v>
      </c>
      <c r="D839" t="s">
        <v>9</v>
      </c>
      <c r="E839">
        <v>173</v>
      </c>
      <c r="F839">
        <v>172700</v>
      </c>
      <c r="G839">
        <f t="shared" si="4"/>
        <v>172700</v>
      </c>
    </row>
    <row r="840" spans="1:7" x14ac:dyDescent="0.35">
      <c r="A840" t="s">
        <v>26</v>
      </c>
      <c r="B840" t="s">
        <v>18</v>
      </c>
      <c r="C840" t="s">
        <v>36</v>
      </c>
      <c r="D840" t="s">
        <v>10</v>
      </c>
      <c r="E840">
        <v>331</v>
      </c>
      <c r="F840">
        <v>101900</v>
      </c>
      <c r="G840">
        <f t="shared" si="4"/>
        <v>101900</v>
      </c>
    </row>
    <row r="841" spans="1:7" x14ac:dyDescent="0.35">
      <c r="A841" t="s">
        <v>26</v>
      </c>
      <c r="B841" t="s">
        <v>18</v>
      </c>
      <c r="C841" t="s">
        <v>36</v>
      </c>
      <c r="D841" t="s">
        <v>11</v>
      </c>
      <c r="E841">
        <v>434</v>
      </c>
      <c r="F841">
        <v>42400</v>
      </c>
      <c r="G841">
        <f t="shared" si="4"/>
        <v>42400</v>
      </c>
    </row>
    <row r="842" spans="1:7" x14ac:dyDescent="0.35">
      <c r="A842" t="s">
        <v>26</v>
      </c>
      <c r="B842" t="s">
        <v>19</v>
      </c>
      <c r="C842" t="s">
        <v>34</v>
      </c>
      <c r="D842" t="s">
        <v>7</v>
      </c>
      <c r="E842">
        <v>31</v>
      </c>
      <c r="F842">
        <v>997600</v>
      </c>
      <c r="G842">
        <f t="shared" si="4"/>
        <v>997600</v>
      </c>
    </row>
    <row r="843" spans="1:7" x14ac:dyDescent="0.35">
      <c r="A843" t="s">
        <v>26</v>
      </c>
      <c r="B843" t="s">
        <v>19</v>
      </c>
      <c r="C843" t="s">
        <v>34</v>
      </c>
      <c r="D843" t="s">
        <v>8</v>
      </c>
      <c r="E843">
        <v>423</v>
      </c>
      <c r="F843">
        <v>3058499.9999999995</v>
      </c>
      <c r="G843">
        <f t="shared" si="4"/>
        <v>3058499.9999999995</v>
      </c>
    </row>
    <row r="844" spans="1:7" x14ac:dyDescent="0.35">
      <c r="A844" t="s">
        <v>26</v>
      </c>
      <c r="B844" t="s">
        <v>19</v>
      </c>
      <c r="C844" t="s">
        <v>34</v>
      </c>
      <c r="D844" t="s">
        <v>9</v>
      </c>
      <c r="E844">
        <v>436</v>
      </c>
      <c r="F844">
        <v>341600</v>
      </c>
      <c r="G844">
        <f t="shared" si="4"/>
        <v>341600</v>
      </c>
    </row>
    <row r="845" spans="1:7" x14ac:dyDescent="0.35">
      <c r="A845" t="s">
        <v>26</v>
      </c>
      <c r="B845" t="s">
        <v>19</v>
      </c>
      <c r="C845" t="s">
        <v>34</v>
      </c>
      <c r="D845" t="s">
        <v>10</v>
      </c>
      <c r="E845">
        <v>646</v>
      </c>
      <c r="F845">
        <v>185200</v>
      </c>
      <c r="G845">
        <f t="shared" si="4"/>
        <v>185200</v>
      </c>
    </row>
    <row r="846" spans="1:7" x14ac:dyDescent="0.35">
      <c r="A846" t="s">
        <v>26</v>
      </c>
      <c r="B846" t="s">
        <v>19</v>
      </c>
      <c r="C846" t="s">
        <v>34</v>
      </c>
      <c r="D846" t="s">
        <v>11</v>
      </c>
      <c r="E846">
        <v>702</v>
      </c>
      <c r="F846">
        <v>62700</v>
      </c>
      <c r="G846">
        <f t="shared" si="4"/>
        <v>62700</v>
      </c>
    </row>
    <row r="847" spans="1:7" x14ac:dyDescent="0.35">
      <c r="A847" t="s">
        <v>26</v>
      </c>
      <c r="B847" t="s">
        <v>19</v>
      </c>
      <c r="C847" t="s">
        <v>35</v>
      </c>
      <c r="D847" t="s">
        <v>7</v>
      </c>
      <c r="E847">
        <v>16</v>
      </c>
      <c r="F847">
        <v>509500</v>
      </c>
      <c r="G847">
        <f t="shared" si="4"/>
        <v>509500</v>
      </c>
    </row>
    <row r="848" spans="1:7" x14ac:dyDescent="0.35">
      <c r="A848" t="s">
        <v>26</v>
      </c>
      <c r="B848" t="s">
        <v>19</v>
      </c>
      <c r="C848" t="s">
        <v>35</v>
      </c>
      <c r="D848" t="s">
        <v>8</v>
      </c>
      <c r="E848">
        <v>271</v>
      </c>
      <c r="F848">
        <v>1516900</v>
      </c>
      <c r="G848">
        <f t="shared" si="4"/>
        <v>1516900</v>
      </c>
    </row>
    <row r="849" spans="1:7" x14ac:dyDescent="0.35">
      <c r="A849" t="s">
        <v>26</v>
      </c>
      <c r="B849" t="s">
        <v>19</v>
      </c>
      <c r="C849" t="s">
        <v>35</v>
      </c>
      <c r="D849" t="s">
        <v>9</v>
      </c>
      <c r="E849">
        <v>269</v>
      </c>
      <c r="F849">
        <v>168900</v>
      </c>
      <c r="G849">
        <f t="shared" si="4"/>
        <v>168900</v>
      </c>
    </row>
    <row r="850" spans="1:7" x14ac:dyDescent="0.35">
      <c r="A850" t="s">
        <v>26</v>
      </c>
      <c r="B850" t="s">
        <v>19</v>
      </c>
      <c r="C850" t="s">
        <v>35</v>
      </c>
      <c r="D850" t="s">
        <v>10</v>
      </c>
      <c r="E850">
        <v>373</v>
      </c>
      <c r="F850">
        <v>83300.000000000015</v>
      </c>
      <c r="G850">
        <f t="shared" si="4"/>
        <v>83300.000000000015</v>
      </c>
    </row>
    <row r="851" spans="1:7" x14ac:dyDescent="0.35">
      <c r="A851" t="s">
        <v>26</v>
      </c>
      <c r="B851" t="s">
        <v>19</v>
      </c>
      <c r="C851" t="s">
        <v>35</v>
      </c>
      <c r="D851" t="s">
        <v>11</v>
      </c>
      <c r="E851">
        <v>255</v>
      </c>
      <c r="F851">
        <v>20300</v>
      </c>
      <c r="G851">
        <f t="shared" si="4"/>
        <v>20300</v>
      </c>
    </row>
    <row r="852" spans="1:7" x14ac:dyDescent="0.35">
      <c r="A852" t="s">
        <v>26</v>
      </c>
      <c r="B852" t="s">
        <v>19</v>
      </c>
      <c r="C852" t="s">
        <v>36</v>
      </c>
      <c r="D852" t="s">
        <v>7</v>
      </c>
      <c r="E852">
        <v>15</v>
      </c>
      <c r="F852">
        <v>487900</v>
      </c>
      <c r="G852">
        <f t="shared" si="4"/>
        <v>487900</v>
      </c>
    </row>
    <row r="853" spans="1:7" x14ac:dyDescent="0.35">
      <c r="A853" t="s">
        <v>26</v>
      </c>
      <c r="B853" t="s">
        <v>19</v>
      </c>
      <c r="C853" t="s">
        <v>36</v>
      </c>
      <c r="D853" t="s">
        <v>8</v>
      </c>
      <c r="E853">
        <v>152</v>
      </c>
      <c r="F853">
        <v>1541400</v>
      </c>
      <c r="G853">
        <f t="shared" si="4"/>
        <v>1541400</v>
      </c>
    </row>
    <row r="854" spans="1:7" x14ac:dyDescent="0.35">
      <c r="A854" t="s">
        <v>26</v>
      </c>
      <c r="B854" t="s">
        <v>19</v>
      </c>
      <c r="C854" t="s">
        <v>36</v>
      </c>
      <c r="D854" t="s">
        <v>9</v>
      </c>
      <c r="E854">
        <v>167</v>
      </c>
      <c r="F854">
        <v>172700</v>
      </c>
      <c r="G854">
        <f t="shared" si="4"/>
        <v>172700</v>
      </c>
    </row>
    <row r="855" spans="1:7" x14ac:dyDescent="0.35">
      <c r="A855" t="s">
        <v>26</v>
      </c>
      <c r="B855" t="s">
        <v>19</v>
      </c>
      <c r="C855" t="s">
        <v>36</v>
      </c>
      <c r="D855" t="s">
        <v>10</v>
      </c>
      <c r="E855">
        <v>273</v>
      </c>
      <c r="F855">
        <v>101900</v>
      </c>
      <c r="G855">
        <f t="shared" si="4"/>
        <v>101900</v>
      </c>
    </row>
    <row r="856" spans="1:7" x14ac:dyDescent="0.35">
      <c r="A856" t="s">
        <v>26</v>
      </c>
      <c r="B856" t="s">
        <v>19</v>
      </c>
      <c r="C856" t="s">
        <v>36</v>
      </c>
      <c r="D856" t="s">
        <v>11</v>
      </c>
      <c r="E856">
        <v>447</v>
      </c>
      <c r="F856">
        <v>42400</v>
      </c>
      <c r="G856">
        <f t="shared" si="4"/>
        <v>42400</v>
      </c>
    </row>
    <row r="857" spans="1:7" x14ac:dyDescent="0.35">
      <c r="A857" t="s">
        <v>26</v>
      </c>
      <c r="B857" t="s">
        <v>20</v>
      </c>
      <c r="C857" t="s">
        <v>34</v>
      </c>
      <c r="D857" t="s">
        <v>7</v>
      </c>
      <c r="E857">
        <v>19</v>
      </c>
      <c r="F857">
        <v>997600</v>
      </c>
      <c r="G857">
        <f t="shared" si="4"/>
        <v>997600</v>
      </c>
    </row>
    <row r="858" spans="1:7" x14ac:dyDescent="0.35">
      <c r="A858" t="s">
        <v>26</v>
      </c>
      <c r="B858" t="s">
        <v>20</v>
      </c>
      <c r="C858" t="s">
        <v>34</v>
      </c>
      <c r="D858" t="s">
        <v>8</v>
      </c>
      <c r="E858">
        <v>477</v>
      </c>
      <c r="F858">
        <v>3058499.9999999995</v>
      </c>
      <c r="G858">
        <f t="shared" si="4"/>
        <v>3058499.9999999995</v>
      </c>
    </row>
    <row r="859" spans="1:7" x14ac:dyDescent="0.35">
      <c r="A859" t="s">
        <v>26</v>
      </c>
      <c r="B859" t="s">
        <v>20</v>
      </c>
      <c r="C859" t="s">
        <v>34</v>
      </c>
      <c r="D859" t="s">
        <v>9</v>
      </c>
      <c r="E859">
        <v>434</v>
      </c>
      <c r="F859">
        <v>341600</v>
      </c>
      <c r="G859">
        <f t="shared" si="4"/>
        <v>341600</v>
      </c>
    </row>
    <row r="860" spans="1:7" x14ac:dyDescent="0.35">
      <c r="A860" t="s">
        <v>26</v>
      </c>
      <c r="B860" t="s">
        <v>20</v>
      </c>
      <c r="C860" t="s">
        <v>34</v>
      </c>
      <c r="D860" t="s">
        <v>10</v>
      </c>
      <c r="E860">
        <v>705</v>
      </c>
      <c r="F860">
        <v>185200</v>
      </c>
      <c r="G860">
        <f t="shared" si="4"/>
        <v>185200</v>
      </c>
    </row>
    <row r="861" spans="1:7" x14ac:dyDescent="0.35">
      <c r="A861" t="s">
        <v>26</v>
      </c>
      <c r="B861" t="s">
        <v>20</v>
      </c>
      <c r="C861" t="s">
        <v>34</v>
      </c>
      <c r="D861" t="s">
        <v>11</v>
      </c>
      <c r="E861">
        <v>825</v>
      </c>
      <c r="F861">
        <v>62700</v>
      </c>
      <c r="G861">
        <f t="shared" si="4"/>
        <v>62700</v>
      </c>
    </row>
    <row r="862" spans="1:7" x14ac:dyDescent="0.35">
      <c r="A862" t="s">
        <v>26</v>
      </c>
      <c r="B862" t="s">
        <v>20</v>
      </c>
      <c r="C862" t="s">
        <v>35</v>
      </c>
      <c r="D862" t="s">
        <v>7</v>
      </c>
      <c r="E862">
        <v>13</v>
      </c>
      <c r="F862">
        <v>509500</v>
      </c>
      <c r="G862">
        <f t="shared" ref="G862:G925" si="5">IF(K862="",G847,K862)</f>
        <v>509500</v>
      </c>
    </row>
    <row r="863" spans="1:7" x14ac:dyDescent="0.35">
      <c r="A863" t="s">
        <v>26</v>
      </c>
      <c r="B863" t="s">
        <v>20</v>
      </c>
      <c r="C863" t="s">
        <v>35</v>
      </c>
      <c r="D863" t="s">
        <v>8</v>
      </c>
      <c r="E863">
        <v>305</v>
      </c>
      <c r="F863">
        <v>1516900</v>
      </c>
      <c r="G863">
        <f t="shared" si="5"/>
        <v>1516900</v>
      </c>
    </row>
    <row r="864" spans="1:7" x14ac:dyDescent="0.35">
      <c r="A864" t="s">
        <v>26</v>
      </c>
      <c r="B864" t="s">
        <v>20</v>
      </c>
      <c r="C864" t="s">
        <v>35</v>
      </c>
      <c r="D864" t="s">
        <v>9</v>
      </c>
      <c r="E864">
        <v>261</v>
      </c>
      <c r="F864">
        <v>168900</v>
      </c>
      <c r="G864">
        <f t="shared" si="5"/>
        <v>168900</v>
      </c>
    </row>
    <row r="865" spans="1:7" x14ac:dyDescent="0.35">
      <c r="A865" t="s">
        <v>26</v>
      </c>
      <c r="B865" t="s">
        <v>20</v>
      </c>
      <c r="C865" t="s">
        <v>35</v>
      </c>
      <c r="D865" t="s">
        <v>10</v>
      </c>
      <c r="E865">
        <v>369</v>
      </c>
      <c r="F865">
        <v>83300.000000000015</v>
      </c>
      <c r="G865">
        <f t="shared" si="5"/>
        <v>83300.000000000015</v>
      </c>
    </row>
    <row r="866" spans="1:7" x14ac:dyDescent="0.35">
      <c r="A866" t="s">
        <v>26</v>
      </c>
      <c r="B866" t="s">
        <v>20</v>
      </c>
      <c r="C866" t="s">
        <v>35</v>
      </c>
      <c r="D866" t="s">
        <v>11</v>
      </c>
      <c r="E866">
        <v>316</v>
      </c>
      <c r="F866">
        <v>20300</v>
      </c>
      <c r="G866">
        <f t="shared" si="5"/>
        <v>20300</v>
      </c>
    </row>
    <row r="867" spans="1:7" x14ac:dyDescent="0.35">
      <c r="A867" t="s">
        <v>26</v>
      </c>
      <c r="B867" t="s">
        <v>20</v>
      </c>
      <c r="C867" t="s">
        <v>36</v>
      </c>
      <c r="D867" t="s">
        <v>7</v>
      </c>
      <c r="E867">
        <v>6</v>
      </c>
      <c r="F867">
        <v>487900</v>
      </c>
      <c r="G867">
        <f t="shared" si="5"/>
        <v>487900</v>
      </c>
    </row>
    <row r="868" spans="1:7" x14ac:dyDescent="0.35">
      <c r="A868" t="s">
        <v>26</v>
      </c>
      <c r="B868" t="s">
        <v>20</v>
      </c>
      <c r="C868" t="s">
        <v>36</v>
      </c>
      <c r="D868" t="s">
        <v>8</v>
      </c>
      <c r="E868">
        <v>172</v>
      </c>
      <c r="F868">
        <v>1541400</v>
      </c>
      <c r="G868">
        <f t="shared" si="5"/>
        <v>1541400</v>
      </c>
    </row>
    <row r="869" spans="1:7" x14ac:dyDescent="0.35">
      <c r="A869" t="s">
        <v>26</v>
      </c>
      <c r="B869" t="s">
        <v>20</v>
      </c>
      <c r="C869" t="s">
        <v>36</v>
      </c>
      <c r="D869" t="s">
        <v>9</v>
      </c>
      <c r="E869">
        <v>173</v>
      </c>
      <c r="F869">
        <v>172700</v>
      </c>
      <c r="G869">
        <f t="shared" si="5"/>
        <v>172700</v>
      </c>
    </row>
    <row r="870" spans="1:7" x14ac:dyDescent="0.35">
      <c r="A870" t="s">
        <v>26</v>
      </c>
      <c r="B870" t="s">
        <v>20</v>
      </c>
      <c r="C870" t="s">
        <v>36</v>
      </c>
      <c r="D870" t="s">
        <v>10</v>
      </c>
      <c r="E870">
        <v>336</v>
      </c>
      <c r="F870">
        <v>101900</v>
      </c>
      <c r="G870">
        <f t="shared" si="5"/>
        <v>101900</v>
      </c>
    </row>
    <row r="871" spans="1:7" x14ac:dyDescent="0.35">
      <c r="A871" t="s">
        <v>26</v>
      </c>
      <c r="B871" t="s">
        <v>20</v>
      </c>
      <c r="C871" t="s">
        <v>36</v>
      </c>
      <c r="D871" t="s">
        <v>11</v>
      </c>
      <c r="E871">
        <v>509</v>
      </c>
      <c r="F871">
        <v>42400</v>
      </c>
      <c r="G871">
        <f t="shared" si="5"/>
        <v>42400</v>
      </c>
    </row>
    <row r="872" spans="1:7" x14ac:dyDescent="0.35">
      <c r="A872" t="s">
        <v>26</v>
      </c>
      <c r="B872" t="s">
        <v>21</v>
      </c>
      <c r="C872" t="s">
        <v>34</v>
      </c>
      <c r="D872" t="s">
        <v>7</v>
      </c>
      <c r="E872">
        <v>28</v>
      </c>
      <c r="F872">
        <v>997600</v>
      </c>
      <c r="G872">
        <f t="shared" si="5"/>
        <v>997600</v>
      </c>
    </row>
    <row r="873" spans="1:7" x14ac:dyDescent="0.35">
      <c r="A873" t="s">
        <v>26</v>
      </c>
      <c r="B873" t="s">
        <v>21</v>
      </c>
      <c r="C873" t="s">
        <v>34</v>
      </c>
      <c r="D873" t="s">
        <v>8</v>
      </c>
      <c r="E873">
        <v>504</v>
      </c>
      <c r="F873">
        <v>3058499.9999999995</v>
      </c>
      <c r="G873">
        <f t="shared" si="5"/>
        <v>3058499.9999999995</v>
      </c>
    </row>
    <row r="874" spans="1:7" x14ac:dyDescent="0.35">
      <c r="A874" t="s">
        <v>26</v>
      </c>
      <c r="B874" t="s">
        <v>21</v>
      </c>
      <c r="C874" t="s">
        <v>34</v>
      </c>
      <c r="D874" t="s">
        <v>9</v>
      </c>
      <c r="E874">
        <v>465</v>
      </c>
      <c r="F874">
        <v>341600</v>
      </c>
      <c r="G874">
        <f t="shared" si="5"/>
        <v>341600</v>
      </c>
    </row>
    <row r="875" spans="1:7" x14ac:dyDescent="0.35">
      <c r="A875" t="s">
        <v>26</v>
      </c>
      <c r="B875" t="s">
        <v>21</v>
      </c>
      <c r="C875" t="s">
        <v>34</v>
      </c>
      <c r="D875" t="s">
        <v>10</v>
      </c>
      <c r="E875">
        <v>701</v>
      </c>
      <c r="F875">
        <v>185200</v>
      </c>
      <c r="G875">
        <f t="shared" si="5"/>
        <v>185200</v>
      </c>
    </row>
    <row r="876" spans="1:7" x14ac:dyDescent="0.35">
      <c r="A876" t="s">
        <v>26</v>
      </c>
      <c r="B876" t="s">
        <v>21</v>
      </c>
      <c r="C876" t="s">
        <v>34</v>
      </c>
      <c r="D876" t="s">
        <v>11</v>
      </c>
      <c r="E876">
        <v>747</v>
      </c>
      <c r="F876">
        <v>62700</v>
      </c>
      <c r="G876">
        <f t="shared" si="5"/>
        <v>62700</v>
      </c>
    </row>
    <row r="877" spans="1:7" x14ac:dyDescent="0.35">
      <c r="A877" t="s">
        <v>26</v>
      </c>
      <c r="B877" t="s">
        <v>21</v>
      </c>
      <c r="C877" t="s">
        <v>35</v>
      </c>
      <c r="D877" t="s">
        <v>7</v>
      </c>
      <c r="E877">
        <v>16</v>
      </c>
      <c r="F877">
        <v>509500</v>
      </c>
      <c r="G877">
        <f t="shared" si="5"/>
        <v>509500</v>
      </c>
    </row>
    <row r="878" spans="1:7" x14ac:dyDescent="0.35">
      <c r="A878" t="s">
        <v>26</v>
      </c>
      <c r="B878" t="s">
        <v>21</v>
      </c>
      <c r="C878" t="s">
        <v>35</v>
      </c>
      <c r="D878" t="s">
        <v>8</v>
      </c>
      <c r="E878">
        <v>317</v>
      </c>
      <c r="F878">
        <v>1516900</v>
      </c>
      <c r="G878">
        <f t="shared" si="5"/>
        <v>1516900</v>
      </c>
    </row>
    <row r="879" spans="1:7" x14ac:dyDescent="0.35">
      <c r="A879" t="s">
        <v>26</v>
      </c>
      <c r="B879" t="s">
        <v>21</v>
      </c>
      <c r="C879" t="s">
        <v>35</v>
      </c>
      <c r="D879" t="s">
        <v>9</v>
      </c>
      <c r="E879">
        <v>283</v>
      </c>
      <c r="F879">
        <v>168900</v>
      </c>
      <c r="G879">
        <f t="shared" si="5"/>
        <v>168900</v>
      </c>
    </row>
    <row r="880" spans="1:7" x14ac:dyDescent="0.35">
      <c r="A880" t="s">
        <v>26</v>
      </c>
      <c r="B880" t="s">
        <v>21</v>
      </c>
      <c r="C880" t="s">
        <v>35</v>
      </c>
      <c r="D880" t="s">
        <v>10</v>
      </c>
      <c r="E880">
        <v>392</v>
      </c>
      <c r="F880">
        <v>83300.000000000015</v>
      </c>
      <c r="G880">
        <f t="shared" si="5"/>
        <v>83300.000000000015</v>
      </c>
    </row>
    <row r="881" spans="1:7" x14ac:dyDescent="0.35">
      <c r="A881" t="s">
        <v>26</v>
      </c>
      <c r="B881" t="s">
        <v>21</v>
      </c>
      <c r="C881" t="s">
        <v>35</v>
      </c>
      <c r="D881" t="s">
        <v>11</v>
      </c>
      <c r="E881">
        <v>283</v>
      </c>
      <c r="F881">
        <v>20300</v>
      </c>
      <c r="G881">
        <f t="shared" si="5"/>
        <v>20300</v>
      </c>
    </row>
    <row r="882" spans="1:7" x14ac:dyDescent="0.35">
      <c r="A882" t="s">
        <v>26</v>
      </c>
      <c r="B882" t="s">
        <v>21</v>
      </c>
      <c r="C882" t="s">
        <v>36</v>
      </c>
      <c r="D882" t="s">
        <v>7</v>
      </c>
      <c r="E882">
        <v>12</v>
      </c>
      <c r="F882">
        <v>487900</v>
      </c>
      <c r="G882">
        <f t="shared" si="5"/>
        <v>487900</v>
      </c>
    </row>
    <row r="883" spans="1:7" x14ac:dyDescent="0.35">
      <c r="A883" t="s">
        <v>26</v>
      </c>
      <c r="B883" t="s">
        <v>21</v>
      </c>
      <c r="C883" t="s">
        <v>36</v>
      </c>
      <c r="D883" t="s">
        <v>8</v>
      </c>
      <c r="E883">
        <v>187</v>
      </c>
      <c r="F883">
        <v>1541400</v>
      </c>
      <c r="G883">
        <f t="shared" si="5"/>
        <v>1541400</v>
      </c>
    </row>
    <row r="884" spans="1:7" x14ac:dyDescent="0.35">
      <c r="A884" t="s">
        <v>26</v>
      </c>
      <c r="B884" t="s">
        <v>21</v>
      </c>
      <c r="C884" t="s">
        <v>36</v>
      </c>
      <c r="D884" t="s">
        <v>9</v>
      </c>
      <c r="E884">
        <v>182</v>
      </c>
      <c r="F884">
        <v>172700</v>
      </c>
      <c r="G884">
        <f t="shared" si="5"/>
        <v>172700</v>
      </c>
    </row>
    <row r="885" spans="1:7" x14ac:dyDescent="0.35">
      <c r="A885" t="s">
        <v>26</v>
      </c>
      <c r="B885" t="s">
        <v>21</v>
      </c>
      <c r="C885" t="s">
        <v>36</v>
      </c>
      <c r="D885" t="s">
        <v>10</v>
      </c>
      <c r="E885">
        <v>309</v>
      </c>
      <c r="F885">
        <v>101900</v>
      </c>
      <c r="G885">
        <f t="shared" si="5"/>
        <v>101900</v>
      </c>
    </row>
    <row r="886" spans="1:7" x14ac:dyDescent="0.35">
      <c r="A886" t="s">
        <v>26</v>
      </c>
      <c r="B886" t="s">
        <v>21</v>
      </c>
      <c r="C886" t="s">
        <v>36</v>
      </c>
      <c r="D886" t="s">
        <v>11</v>
      </c>
      <c r="E886">
        <v>464</v>
      </c>
      <c r="F886">
        <v>42400</v>
      </c>
      <c r="G886">
        <f t="shared" si="5"/>
        <v>42400</v>
      </c>
    </row>
    <row r="887" spans="1:7" x14ac:dyDescent="0.35">
      <c r="A887" t="s">
        <v>26</v>
      </c>
      <c r="B887" t="s">
        <v>22</v>
      </c>
      <c r="C887" t="s">
        <v>34</v>
      </c>
      <c r="D887" t="s">
        <v>7</v>
      </c>
      <c r="E887">
        <v>29</v>
      </c>
      <c r="F887">
        <v>997600</v>
      </c>
      <c r="G887">
        <f t="shared" si="5"/>
        <v>997600</v>
      </c>
    </row>
    <row r="888" spans="1:7" x14ac:dyDescent="0.35">
      <c r="A888" t="s">
        <v>26</v>
      </c>
      <c r="B888" t="s">
        <v>22</v>
      </c>
      <c r="C888" t="s">
        <v>34</v>
      </c>
      <c r="D888" t="s">
        <v>8</v>
      </c>
      <c r="E888">
        <v>494</v>
      </c>
      <c r="F888">
        <v>3058499.9999999995</v>
      </c>
      <c r="G888">
        <f t="shared" si="5"/>
        <v>3058499.9999999995</v>
      </c>
    </row>
    <row r="889" spans="1:7" x14ac:dyDescent="0.35">
      <c r="A889" t="s">
        <v>26</v>
      </c>
      <c r="B889" t="s">
        <v>22</v>
      </c>
      <c r="C889" t="s">
        <v>34</v>
      </c>
      <c r="D889" t="s">
        <v>9</v>
      </c>
      <c r="E889">
        <v>481</v>
      </c>
      <c r="F889">
        <v>341600</v>
      </c>
      <c r="G889">
        <f t="shared" si="5"/>
        <v>341600</v>
      </c>
    </row>
    <row r="890" spans="1:7" x14ac:dyDescent="0.35">
      <c r="A890" t="s">
        <v>26</v>
      </c>
      <c r="B890" t="s">
        <v>22</v>
      </c>
      <c r="C890" t="s">
        <v>34</v>
      </c>
      <c r="D890" t="s">
        <v>10</v>
      </c>
      <c r="E890">
        <v>763</v>
      </c>
      <c r="F890">
        <v>185200</v>
      </c>
      <c r="G890">
        <f t="shared" si="5"/>
        <v>185200</v>
      </c>
    </row>
    <row r="891" spans="1:7" x14ac:dyDescent="0.35">
      <c r="A891" t="s">
        <v>26</v>
      </c>
      <c r="B891" t="s">
        <v>22</v>
      </c>
      <c r="C891" t="s">
        <v>34</v>
      </c>
      <c r="D891" t="s">
        <v>11</v>
      </c>
      <c r="E891">
        <v>958</v>
      </c>
      <c r="F891">
        <v>62700</v>
      </c>
      <c r="G891">
        <f t="shared" si="5"/>
        <v>62700</v>
      </c>
    </row>
    <row r="892" spans="1:7" x14ac:dyDescent="0.35">
      <c r="A892" t="s">
        <v>26</v>
      </c>
      <c r="B892" t="s">
        <v>22</v>
      </c>
      <c r="C892" t="s">
        <v>35</v>
      </c>
      <c r="D892" t="s">
        <v>7</v>
      </c>
      <c r="E892">
        <v>15</v>
      </c>
      <c r="F892">
        <v>509500</v>
      </c>
      <c r="G892">
        <f t="shared" si="5"/>
        <v>509500</v>
      </c>
    </row>
    <row r="893" spans="1:7" x14ac:dyDescent="0.35">
      <c r="A893" t="s">
        <v>26</v>
      </c>
      <c r="B893" t="s">
        <v>22</v>
      </c>
      <c r="C893" t="s">
        <v>35</v>
      </c>
      <c r="D893" t="s">
        <v>8</v>
      </c>
      <c r="E893">
        <v>330</v>
      </c>
      <c r="F893">
        <v>1516900</v>
      </c>
      <c r="G893">
        <f t="shared" si="5"/>
        <v>1516900</v>
      </c>
    </row>
    <row r="894" spans="1:7" x14ac:dyDescent="0.35">
      <c r="A894" t="s">
        <v>26</v>
      </c>
      <c r="B894" t="s">
        <v>22</v>
      </c>
      <c r="C894" t="s">
        <v>35</v>
      </c>
      <c r="D894" t="s">
        <v>9</v>
      </c>
      <c r="E894">
        <v>287</v>
      </c>
      <c r="F894">
        <v>168900</v>
      </c>
      <c r="G894">
        <f t="shared" si="5"/>
        <v>168900</v>
      </c>
    </row>
    <row r="895" spans="1:7" x14ac:dyDescent="0.35">
      <c r="A895" t="s">
        <v>26</v>
      </c>
      <c r="B895" t="s">
        <v>22</v>
      </c>
      <c r="C895" t="s">
        <v>35</v>
      </c>
      <c r="D895" t="s">
        <v>10</v>
      </c>
      <c r="E895">
        <v>403</v>
      </c>
      <c r="F895">
        <v>83300.000000000015</v>
      </c>
      <c r="G895">
        <f t="shared" si="5"/>
        <v>83300.000000000015</v>
      </c>
    </row>
    <row r="896" spans="1:7" x14ac:dyDescent="0.35">
      <c r="A896" t="s">
        <v>26</v>
      </c>
      <c r="B896" t="s">
        <v>22</v>
      </c>
      <c r="C896" t="s">
        <v>35</v>
      </c>
      <c r="D896" t="s">
        <v>11</v>
      </c>
      <c r="E896">
        <v>355</v>
      </c>
      <c r="F896">
        <v>20300</v>
      </c>
      <c r="G896">
        <f t="shared" si="5"/>
        <v>20300</v>
      </c>
    </row>
    <row r="897" spans="1:11" x14ac:dyDescent="0.35">
      <c r="A897" t="s">
        <v>26</v>
      </c>
      <c r="B897" t="s">
        <v>22</v>
      </c>
      <c r="C897" t="s">
        <v>36</v>
      </c>
      <c r="D897" t="s">
        <v>7</v>
      </c>
      <c r="E897">
        <v>14</v>
      </c>
      <c r="F897">
        <v>487900</v>
      </c>
      <c r="G897">
        <f t="shared" si="5"/>
        <v>487900</v>
      </c>
    </row>
    <row r="898" spans="1:11" x14ac:dyDescent="0.35">
      <c r="A898" t="s">
        <v>26</v>
      </c>
      <c r="B898" t="s">
        <v>22</v>
      </c>
      <c r="C898" t="s">
        <v>36</v>
      </c>
      <c r="D898" t="s">
        <v>8</v>
      </c>
      <c r="E898">
        <v>164</v>
      </c>
      <c r="F898">
        <v>1541400</v>
      </c>
      <c r="G898">
        <f t="shared" si="5"/>
        <v>1541400</v>
      </c>
    </row>
    <row r="899" spans="1:11" x14ac:dyDescent="0.35">
      <c r="A899" t="s">
        <v>26</v>
      </c>
      <c r="B899" t="s">
        <v>22</v>
      </c>
      <c r="C899" t="s">
        <v>36</v>
      </c>
      <c r="D899" t="s">
        <v>9</v>
      </c>
      <c r="E899">
        <v>194</v>
      </c>
      <c r="F899">
        <v>172700</v>
      </c>
      <c r="G899">
        <f t="shared" si="5"/>
        <v>172700</v>
      </c>
    </row>
    <row r="900" spans="1:11" x14ac:dyDescent="0.35">
      <c r="A900" t="s">
        <v>26</v>
      </c>
      <c r="B900" t="s">
        <v>22</v>
      </c>
      <c r="C900" t="s">
        <v>36</v>
      </c>
      <c r="D900" t="s">
        <v>10</v>
      </c>
      <c r="E900">
        <v>360</v>
      </c>
      <c r="F900">
        <v>101900</v>
      </c>
      <c r="G900">
        <f t="shared" si="5"/>
        <v>101900</v>
      </c>
    </row>
    <row r="901" spans="1:11" x14ac:dyDescent="0.35">
      <c r="A901" t="s">
        <v>26</v>
      </c>
      <c r="B901" t="s">
        <v>22</v>
      </c>
      <c r="C901" t="s">
        <v>36</v>
      </c>
      <c r="D901" t="s">
        <v>11</v>
      </c>
      <c r="E901">
        <v>603</v>
      </c>
      <c r="F901">
        <v>42400</v>
      </c>
      <c r="G901">
        <f t="shared" si="5"/>
        <v>42400</v>
      </c>
    </row>
    <row r="902" spans="1:11" x14ac:dyDescent="0.35">
      <c r="A902" t="s">
        <v>27</v>
      </c>
      <c r="B902" t="s">
        <v>6</v>
      </c>
      <c r="C902" t="s">
        <v>34</v>
      </c>
      <c r="D902" t="s">
        <v>7</v>
      </c>
      <c r="E902">
        <v>34</v>
      </c>
      <c r="F902">
        <v>1001600</v>
      </c>
      <c r="G902">
        <f t="shared" si="5"/>
        <v>1001600</v>
      </c>
      <c r="H902">
        <v>2015</v>
      </c>
      <c r="I902" t="s">
        <v>7</v>
      </c>
      <c r="J902" t="s">
        <v>34</v>
      </c>
      <c r="K902">
        <v>1001600</v>
      </c>
    </row>
    <row r="903" spans="1:11" x14ac:dyDescent="0.35">
      <c r="A903" t="s">
        <v>27</v>
      </c>
      <c r="B903" t="s">
        <v>6</v>
      </c>
      <c r="C903" t="s">
        <v>34</v>
      </c>
      <c r="D903" t="s">
        <v>8</v>
      </c>
      <c r="E903">
        <v>484</v>
      </c>
      <c r="F903">
        <v>3075900</v>
      </c>
      <c r="G903">
        <f t="shared" si="5"/>
        <v>3075900</v>
      </c>
      <c r="H903">
        <v>2015</v>
      </c>
      <c r="I903" t="s">
        <v>8</v>
      </c>
      <c r="J903" t="s">
        <v>34</v>
      </c>
      <c r="K903">
        <v>3075900</v>
      </c>
    </row>
    <row r="904" spans="1:11" x14ac:dyDescent="0.35">
      <c r="A904" t="s">
        <v>27</v>
      </c>
      <c r="B904" t="s">
        <v>6</v>
      </c>
      <c r="C904" t="s">
        <v>34</v>
      </c>
      <c r="D904" t="s">
        <v>9</v>
      </c>
      <c r="E904">
        <v>495</v>
      </c>
      <c r="F904">
        <v>354400</v>
      </c>
      <c r="G904">
        <f t="shared" si="5"/>
        <v>354400</v>
      </c>
      <c r="H904">
        <v>2015</v>
      </c>
      <c r="I904" t="s">
        <v>9</v>
      </c>
      <c r="J904" t="s">
        <v>34</v>
      </c>
      <c r="K904">
        <v>354400</v>
      </c>
    </row>
    <row r="905" spans="1:11" x14ac:dyDescent="0.35">
      <c r="A905" t="s">
        <v>27</v>
      </c>
      <c r="B905" t="s">
        <v>6</v>
      </c>
      <c r="C905" t="s">
        <v>34</v>
      </c>
      <c r="D905" t="s">
        <v>10</v>
      </c>
      <c r="E905">
        <v>900</v>
      </c>
      <c r="F905">
        <v>191000</v>
      </c>
      <c r="G905">
        <f t="shared" si="5"/>
        <v>191000</v>
      </c>
      <c r="H905">
        <v>2015</v>
      </c>
      <c r="I905" t="s">
        <v>10</v>
      </c>
      <c r="J905" t="s">
        <v>34</v>
      </c>
      <c r="K905">
        <v>191000</v>
      </c>
    </row>
    <row r="906" spans="1:11" x14ac:dyDescent="0.35">
      <c r="A906" t="s">
        <v>27</v>
      </c>
      <c r="B906" t="s">
        <v>6</v>
      </c>
      <c r="C906" t="s">
        <v>34</v>
      </c>
      <c r="D906" t="s">
        <v>11</v>
      </c>
      <c r="E906">
        <v>1082</v>
      </c>
      <c r="F906">
        <v>64900.000000000007</v>
      </c>
      <c r="G906">
        <f t="shared" si="5"/>
        <v>64900.000000000007</v>
      </c>
      <c r="H906">
        <v>2015</v>
      </c>
      <c r="I906" t="s">
        <v>11</v>
      </c>
      <c r="J906" t="s">
        <v>34</v>
      </c>
      <c r="K906">
        <v>64900.000000000007</v>
      </c>
    </row>
    <row r="907" spans="1:11" x14ac:dyDescent="0.35">
      <c r="A907" t="s">
        <v>27</v>
      </c>
      <c r="B907" t="s">
        <v>6</v>
      </c>
      <c r="C907" t="s">
        <v>35</v>
      </c>
      <c r="D907" t="s">
        <v>7</v>
      </c>
      <c r="E907">
        <v>18</v>
      </c>
      <c r="F907">
        <v>511799.99999999994</v>
      </c>
      <c r="G907">
        <f t="shared" si="5"/>
        <v>511799.99999999994</v>
      </c>
      <c r="H907">
        <v>2015</v>
      </c>
      <c r="I907" t="s">
        <v>7</v>
      </c>
      <c r="J907" t="s">
        <v>35</v>
      </c>
      <c r="K907">
        <v>511799.99999999994</v>
      </c>
    </row>
    <row r="908" spans="1:11" x14ac:dyDescent="0.35">
      <c r="A908" t="s">
        <v>27</v>
      </c>
      <c r="B908" t="s">
        <v>6</v>
      </c>
      <c r="C908" t="s">
        <v>35</v>
      </c>
      <c r="D908" t="s">
        <v>8</v>
      </c>
      <c r="E908">
        <v>304</v>
      </c>
      <c r="F908">
        <v>1523300</v>
      </c>
      <c r="G908">
        <f t="shared" si="5"/>
        <v>1523300</v>
      </c>
      <c r="H908">
        <v>2015</v>
      </c>
      <c r="I908" t="s">
        <v>8</v>
      </c>
      <c r="J908" t="s">
        <v>35</v>
      </c>
      <c r="K908">
        <v>1523300</v>
      </c>
    </row>
    <row r="909" spans="1:11" x14ac:dyDescent="0.35">
      <c r="A909" t="s">
        <v>27</v>
      </c>
      <c r="B909" t="s">
        <v>6</v>
      </c>
      <c r="C909" t="s">
        <v>35</v>
      </c>
      <c r="D909" t="s">
        <v>9</v>
      </c>
      <c r="E909">
        <v>298</v>
      </c>
      <c r="F909">
        <v>174800</v>
      </c>
      <c r="G909">
        <f t="shared" si="5"/>
        <v>174800</v>
      </c>
      <c r="H909">
        <v>2015</v>
      </c>
      <c r="I909" t="s">
        <v>9</v>
      </c>
      <c r="J909" t="s">
        <v>35</v>
      </c>
      <c r="K909">
        <v>174800</v>
      </c>
    </row>
    <row r="910" spans="1:11" x14ac:dyDescent="0.35">
      <c r="A910" t="s">
        <v>27</v>
      </c>
      <c r="B910" t="s">
        <v>6</v>
      </c>
      <c r="C910" t="s">
        <v>35</v>
      </c>
      <c r="D910" t="s">
        <v>10</v>
      </c>
      <c r="E910">
        <v>467</v>
      </c>
      <c r="F910">
        <v>86500</v>
      </c>
      <c r="G910">
        <f t="shared" si="5"/>
        <v>86500</v>
      </c>
      <c r="H910">
        <v>2015</v>
      </c>
      <c r="I910" t="s">
        <v>10</v>
      </c>
      <c r="J910" t="s">
        <v>35</v>
      </c>
      <c r="K910">
        <v>86500</v>
      </c>
    </row>
    <row r="911" spans="1:11" x14ac:dyDescent="0.35">
      <c r="A911" t="s">
        <v>27</v>
      </c>
      <c r="B911" t="s">
        <v>6</v>
      </c>
      <c r="C911" t="s">
        <v>35</v>
      </c>
      <c r="D911" t="s">
        <v>11</v>
      </c>
      <c r="E911">
        <v>379</v>
      </c>
      <c r="F911">
        <v>21400</v>
      </c>
      <c r="G911">
        <f t="shared" si="5"/>
        <v>21400</v>
      </c>
      <c r="H911">
        <v>2015</v>
      </c>
      <c r="I911" t="s">
        <v>11</v>
      </c>
      <c r="J911" t="s">
        <v>35</v>
      </c>
      <c r="K911">
        <v>21400</v>
      </c>
    </row>
    <row r="912" spans="1:11" x14ac:dyDescent="0.35">
      <c r="A912" t="s">
        <v>27</v>
      </c>
      <c r="B912" t="s">
        <v>6</v>
      </c>
      <c r="C912" t="s">
        <v>36</v>
      </c>
      <c r="D912" t="s">
        <v>7</v>
      </c>
      <c r="E912">
        <v>16</v>
      </c>
      <c r="F912">
        <v>490000</v>
      </c>
      <c r="G912">
        <f t="shared" si="5"/>
        <v>490000</v>
      </c>
      <c r="H912">
        <v>2015</v>
      </c>
      <c r="I912" t="s">
        <v>7</v>
      </c>
      <c r="J912" t="s">
        <v>36</v>
      </c>
      <c r="K912">
        <v>490000</v>
      </c>
    </row>
    <row r="913" spans="1:11" x14ac:dyDescent="0.35">
      <c r="A913" t="s">
        <v>27</v>
      </c>
      <c r="B913" t="s">
        <v>6</v>
      </c>
      <c r="C913" t="s">
        <v>36</v>
      </c>
      <c r="D913" t="s">
        <v>8</v>
      </c>
      <c r="E913">
        <v>180</v>
      </c>
      <c r="F913">
        <v>1552699.9999999998</v>
      </c>
      <c r="G913">
        <f t="shared" si="5"/>
        <v>1552699.9999999998</v>
      </c>
      <c r="H913">
        <v>2015</v>
      </c>
      <c r="I913" t="s">
        <v>8</v>
      </c>
      <c r="J913" t="s">
        <v>36</v>
      </c>
      <c r="K913">
        <v>1552699.9999999998</v>
      </c>
    </row>
    <row r="914" spans="1:11" x14ac:dyDescent="0.35">
      <c r="A914" t="s">
        <v>27</v>
      </c>
      <c r="B914" t="s">
        <v>6</v>
      </c>
      <c r="C914" t="s">
        <v>36</v>
      </c>
      <c r="D914" t="s">
        <v>9</v>
      </c>
      <c r="E914">
        <v>197</v>
      </c>
      <c r="F914">
        <v>179500</v>
      </c>
      <c r="G914">
        <f t="shared" si="5"/>
        <v>179500</v>
      </c>
      <c r="H914">
        <v>2015</v>
      </c>
      <c r="I914" t="s">
        <v>9</v>
      </c>
      <c r="J914" t="s">
        <v>36</v>
      </c>
      <c r="K914">
        <v>179500</v>
      </c>
    </row>
    <row r="915" spans="1:11" x14ac:dyDescent="0.35">
      <c r="A915" t="s">
        <v>27</v>
      </c>
      <c r="B915" t="s">
        <v>6</v>
      </c>
      <c r="C915" t="s">
        <v>36</v>
      </c>
      <c r="D915" t="s">
        <v>10</v>
      </c>
      <c r="E915">
        <v>433</v>
      </c>
      <c r="F915">
        <v>104400</v>
      </c>
      <c r="G915">
        <f t="shared" si="5"/>
        <v>104400</v>
      </c>
      <c r="H915">
        <v>2015</v>
      </c>
      <c r="I915" t="s">
        <v>10</v>
      </c>
      <c r="J915" t="s">
        <v>36</v>
      </c>
      <c r="K915">
        <v>104400</v>
      </c>
    </row>
    <row r="916" spans="1:11" x14ac:dyDescent="0.35">
      <c r="A916" t="s">
        <v>27</v>
      </c>
      <c r="B916" t="s">
        <v>6</v>
      </c>
      <c r="C916" t="s">
        <v>36</v>
      </c>
      <c r="D916" t="s">
        <v>11</v>
      </c>
      <c r="E916">
        <v>703</v>
      </c>
      <c r="F916">
        <v>43500</v>
      </c>
      <c r="G916">
        <f t="shared" si="5"/>
        <v>43500</v>
      </c>
      <c r="H916">
        <v>2015</v>
      </c>
      <c r="I916" t="s">
        <v>11</v>
      </c>
      <c r="J916" t="s">
        <v>36</v>
      </c>
      <c r="K916">
        <v>43500</v>
      </c>
    </row>
    <row r="917" spans="1:11" x14ac:dyDescent="0.35">
      <c r="A917" t="s">
        <v>27</v>
      </c>
      <c r="B917" t="s">
        <v>12</v>
      </c>
      <c r="C917" t="s">
        <v>34</v>
      </c>
      <c r="D917" t="s">
        <v>7</v>
      </c>
      <c r="E917">
        <v>22</v>
      </c>
      <c r="F917">
        <v>1001600</v>
      </c>
      <c r="G917">
        <f t="shared" si="5"/>
        <v>1001600</v>
      </c>
    </row>
    <row r="918" spans="1:11" x14ac:dyDescent="0.35">
      <c r="A918" t="s">
        <v>27</v>
      </c>
      <c r="B918" t="s">
        <v>12</v>
      </c>
      <c r="C918" t="s">
        <v>34</v>
      </c>
      <c r="D918" t="s">
        <v>8</v>
      </c>
      <c r="E918">
        <v>453</v>
      </c>
      <c r="F918">
        <v>3075900</v>
      </c>
      <c r="G918">
        <f t="shared" si="5"/>
        <v>3075900</v>
      </c>
    </row>
    <row r="919" spans="1:11" x14ac:dyDescent="0.35">
      <c r="A919" t="s">
        <v>27</v>
      </c>
      <c r="B919" t="s">
        <v>12</v>
      </c>
      <c r="C919" t="s">
        <v>34</v>
      </c>
      <c r="D919" t="s">
        <v>9</v>
      </c>
      <c r="E919">
        <v>440</v>
      </c>
      <c r="F919">
        <v>354400</v>
      </c>
      <c r="G919">
        <f t="shared" si="5"/>
        <v>354400</v>
      </c>
    </row>
    <row r="920" spans="1:11" x14ac:dyDescent="0.35">
      <c r="A920" t="s">
        <v>27</v>
      </c>
      <c r="B920" t="s">
        <v>12</v>
      </c>
      <c r="C920" t="s">
        <v>34</v>
      </c>
      <c r="D920" t="s">
        <v>10</v>
      </c>
      <c r="E920">
        <v>814</v>
      </c>
      <c r="F920">
        <v>191000</v>
      </c>
      <c r="G920">
        <f t="shared" si="5"/>
        <v>191000</v>
      </c>
    </row>
    <row r="921" spans="1:11" x14ac:dyDescent="0.35">
      <c r="A921" t="s">
        <v>27</v>
      </c>
      <c r="B921" t="s">
        <v>12</v>
      </c>
      <c r="C921" t="s">
        <v>34</v>
      </c>
      <c r="D921" t="s">
        <v>11</v>
      </c>
      <c r="E921">
        <v>1057</v>
      </c>
      <c r="F921">
        <v>64900.000000000007</v>
      </c>
      <c r="G921">
        <f t="shared" si="5"/>
        <v>64900.000000000007</v>
      </c>
    </row>
    <row r="922" spans="1:11" x14ac:dyDescent="0.35">
      <c r="A922" t="s">
        <v>27</v>
      </c>
      <c r="B922" t="s">
        <v>12</v>
      </c>
      <c r="C922" t="s">
        <v>35</v>
      </c>
      <c r="D922" t="s">
        <v>7</v>
      </c>
      <c r="E922">
        <v>16</v>
      </c>
      <c r="F922">
        <v>511799.99999999994</v>
      </c>
      <c r="G922">
        <f t="shared" si="5"/>
        <v>511799.99999999994</v>
      </c>
    </row>
    <row r="923" spans="1:11" x14ac:dyDescent="0.35">
      <c r="A923" t="s">
        <v>27</v>
      </c>
      <c r="B923" t="s">
        <v>12</v>
      </c>
      <c r="C923" t="s">
        <v>35</v>
      </c>
      <c r="D923" t="s">
        <v>8</v>
      </c>
      <c r="E923">
        <v>264</v>
      </c>
      <c r="F923">
        <v>1523300</v>
      </c>
      <c r="G923">
        <f t="shared" si="5"/>
        <v>1523300</v>
      </c>
    </row>
    <row r="924" spans="1:11" x14ac:dyDescent="0.35">
      <c r="A924" t="s">
        <v>27</v>
      </c>
      <c r="B924" t="s">
        <v>12</v>
      </c>
      <c r="C924" t="s">
        <v>35</v>
      </c>
      <c r="D924" t="s">
        <v>9</v>
      </c>
      <c r="E924">
        <v>262</v>
      </c>
      <c r="F924">
        <v>174800</v>
      </c>
      <c r="G924">
        <f t="shared" si="5"/>
        <v>174800</v>
      </c>
    </row>
    <row r="925" spans="1:11" x14ac:dyDescent="0.35">
      <c r="A925" t="s">
        <v>27</v>
      </c>
      <c r="B925" t="s">
        <v>12</v>
      </c>
      <c r="C925" t="s">
        <v>35</v>
      </c>
      <c r="D925" t="s">
        <v>10</v>
      </c>
      <c r="E925">
        <v>448</v>
      </c>
      <c r="F925">
        <v>86500</v>
      </c>
      <c r="G925">
        <f t="shared" si="5"/>
        <v>86500</v>
      </c>
    </row>
    <row r="926" spans="1:11" x14ac:dyDescent="0.35">
      <c r="A926" t="s">
        <v>27</v>
      </c>
      <c r="B926" t="s">
        <v>12</v>
      </c>
      <c r="C926" t="s">
        <v>35</v>
      </c>
      <c r="D926" t="s">
        <v>11</v>
      </c>
      <c r="E926">
        <v>373</v>
      </c>
      <c r="F926">
        <v>21400</v>
      </c>
      <c r="G926">
        <f t="shared" ref="G926:G989" si="6">IF(K926="",G911,K926)</f>
        <v>21400</v>
      </c>
    </row>
    <row r="927" spans="1:11" x14ac:dyDescent="0.35">
      <c r="A927" t="s">
        <v>27</v>
      </c>
      <c r="B927" t="s">
        <v>12</v>
      </c>
      <c r="C927" t="s">
        <v>36</v>
      </c>
      <c r="D927" t="s">
        <v>7</v>
      </c>
      <c r="E927">
        <v>6</v>
      </c>
      <c r="F927">
        <v>490000</v>
      </c>
      <c r="G927">
        <f t="shared" si="6"/>
        <v>490000</v>
      </c>
    </row>
    <row r="928" spans="1:11" x14ac:dyDescent="0.35">
      <c r="A928" t="s">
        <v>27</v>
      </c>
      <c r="B928" t="s">
        <v>12</v>
      </c>
      <c r="C928" t="s">
        <v>36</v>
      </c>
      <c r="D928" t="s">
        <v>8</v>
      </c>
      <c r="E928">
        <v>189</v>
      </c>
      <c r="F928">
        <v>1552699.9999999998</v>
      </c>
      <c r="G928">
        <f t="shared" si="6"/>
        <v>1552699.9999999998</v>
      </c>
    </row>
    <row r="929" spans="1:7" x14ac:dyDescent="0.35">
      <c r="A929" t="s">
        <v>27</v>
      </c>
      <c r="B929" t="s">
        <v>12</v>
      </c>
      <c r="C929" t="s">
        <v>36</v>
      </c>
      <c r="D929" t="s">
        <v>9</v>
      </c>
      <c r="E929">
        <v>178</v>
      </c>
      <c r="F929">
        <v>179500</v>
      </c>
      <c r="G929">
        <f t="shared" si="6"/>
        <v>179500</v>
      </c>
    </row>
    <row r="930" spans="1:7" x14ac:dyDescent="0.35">
      <c r="A930" t="s">
        <v>27</v>
      </c>
      <c r="B930" t="s">
        <v>12</v>
      </c>
      <c r="C930" t="s">
        <v>36</v>
      </c>
      <c r="D930" t="s">
        <v>10</v>
      </c>
      <c r="E930">
        <v>366</v>
      </c>
      <c r="F930">
        <v>104400</v>
      </c>
      <c r="G930">
        <f t="shared" si="6"/>
        <v>104400</v>
      </c>
    </row>
    <row r="931" spans="1:7" x14ac:dyDescent="0.35">
      <c r="A931" t="s">
        <v>27</v>
      </c>
      <c r="B931" t="s">
        <v>12</v>
      </c>
      <c r="C931" t="s">
        <v>36</v>
      </c>
      <c r="D931" t="s">
        <v>11</v>
      </c>
      <c r="E931">
        <v>684</v>
      </c>
      <c r="F931">
        <v>43500</v>
      </c>
      <c r="G931">
        <f t="shared" si="6"/>
        <v>43500</v>
      </c>
    </row>
    <row r="932" spans="1:7" x14ac:dyDescent="0.35">
      <c r="A932" t="s">
        <v>27</v>
      </c>
      <c r="B932" t="s">
        <v>13</v>
      </c>
      <c r="C932" t="s">
        <v>34</v>
      </c>
      <c r="D932" t="s">
        <v>7</v>
      </c>
      <c r="E932">
        <v>24</v>
      </c>
      <c r="F932">
        <v>1001600</v>
      </c>
      <c r="G932">
        <f t="shared" si="6"/>
        <v>1001600</v>
      </c>
    </row>
    <row r="933" spans="1:7" x14ac:dyDescent="0.35">
      <c r="A933" t="s">
        <v>27</v>
      </c>
      <c r="B933" t="s">
        <v>13</v>
      </c>
      <c r="C933" t="s">
        <v>34</v>
      </c>
      <c r="D933" t="s">
        <v>8</v>
      </c>
      <c r="E933">
        <v>494</v>
      </c>
      <c r="F933">
        <v>3075900</v>
      </c>
      <c r="G933">
        <f t="shared" si="6"/>
        <v>3075900</v>
      </c>
    </row>
    <row r="934" spans="1:7" x14ac:dyDescent="0.35">
      <c r="A934" t="s">
        <v>27</v>
      </c>
      <c r="B934" t="s">
        <v>13</v>
      </c>
      <c r="C934" t="s">
        <v>34</v>
      </c>
      <c r="D934" t="s">
        <v>9</v>
      </c>
      <c r="E934">
        <v>503</v>
      </c>
      <c r="F934">
        <v>354400</v>
      </c>
      <c r="G934">
        <f t="shared" si="6"/>
        <v>354400</v>
      </c>
    </row>
    <row r="935" spans="1:7" x14ac:dyDescent="0.35">
      <c r="A935" t="s">
        <v>27</v>
      </c>
      <c r="B935" t="s">
        <v>13</v>
      </c>
      <c r="C935" t="s">
        <v>34</v>
      </c>
      <c r="D935" t="s">
        <v>10</v>
      </c>
      <c r="E935">
        <v>863</v>
      </c>
      <c r="F935">
        <v>191000</v>
      </c>
      <c r="G935">
        <f t="shared" si="6"/>
        <v>191000</v>
      </c>
    </row>
    <row r="936" spans="1:7" x14ac:dyDescent="0.35">
      <c r="A936" t="s">
        <v>27</v>
      </c>
      <c r="B936" t="s">
        <v>13</v>
      </c>
      <c r="C936" t="s">
        <v>34</v>
      </c>
      <c r="D936" t="s">
        <v>11</v>
      </c>
      <c r="E936">
        <v>1032</v>
      </c>
      <c r="F936">
        <v>64900.000000000007</v>
      </c>
      <c r="G936">
        <f t="shared" si="6"/>
        <v>64900.000000000007</v>
      </c>
    </row>
    <row r="937" spans="1:7" x14ac:dyDescent="0.35">
      <c r="A937" t="s">
        <v>27</v>
      </c>
      <c r="B937" t="s">
        <v>13</v>
      </c>
      <c r="C937" t="s">
        <v>35</v>
      </c>
      <c r="D937" t="s">
        <v>7</v>
      </c>
      <c r="E937">
        <v>11</v>
      </c>
      <c r="F937">
        <v>511799.99999999994</v>
      </c>
      <c r="G937">
        <f t="shared" si="6"/>
        <v>511799.99999999994</v>
      </c>
    </row>
    <row r="938" spans="1:7" x14ac:dyDescent="0.35">
      <c r="A938" t="s">
        <v>27</v>
      </c>
      <c r="B938" t="s">
        <v>13</v>
      </c>
      <c r="C938" t="s">
        <v>35</v>
      </c>
      <c r="D938" t="s">
        <v>8</v>
      </c>
      <c r="E938">
        <v>302</v>
      </c>
      <c r="F938">
        <v>1523300</v>
      </c>
      <c r="G938">
        <f t="shared" si="6"/>
        <v>1523300</v>
      </c>
    </row>
    <row r="939" spans="1:7" x14ac:dyDescent="0.35">
      <c r="A939" t="s">
        <v>27</v>
      </c>
      <c r="B939" t="s">
        <v>13</v>
      </c>
      <c r="C939" t="s">
        <v>35</v>
      </c>
      <c r="D939" t="s">
        <v>9</v>
      </c>
      <c r="E939">
        <v>299</v>
      </c>
      <c r="F939">
        <v>174800</v>
      </c>
      <c r="G939">
        <f t="shared" si="6"/>
        <v>174800</v>
      </c>
    </row>
    <row r="940" spans="1:7" x14ac:dyDescent="0.35">
      <c r="A940" t="s">
        <v>27</v>
      </c>
      <c r="B940" t="s">
        <v>13</v>
      </c>
      <c r="C940" t="s">
        <v>35</v>
      </c>
      <c r="D940" t="s">
        <v>10</v>
      </c>
      <c r="E940">
        <v>455</v>
      </c>
      <c r="F940">
        <v>86500</v>
      </c>
      <c r="G940">
        <f t="shared" si="6"/>
        <v>86500</v>
      </c>
    </row>
    <row r="941" spans="1:7" x14ac:dyDescent="0.35">
      <c r="A941" t="s">
        <v>27</v>
      </c>
      <c r="B941" t="s">
        <v>13</v>
      </c>
      <c r="C941" t="s">
        <v>35</v>
      </c>
      <c r="D941" t="s">
        <v>11</v>
      </c>
      <c r="E941">
        <v>379</v>
      </c>
      <c r="F941">
        <v>21400</v>
      </c>
      <c r="G941">
        <f t="shared" si="6"/>
        <v>21400</v>
      </c>
    </row>
    <row r="942" spans="1:7" x14ac:dyDescent="0.35">
      <c r="A942" t="s">
        <v>27</v>
      </c>
      <c r="B942" t="s">
        <v>13</v>
      </c>
      <c r="C942" t="s">
        <v>36</v>
      </c>
      <c r="D942" t="s">
        <v>7</v>
      </c>
      <c r="E942">
        <v>13</v>
      </c>
      <c r="F942">
        <v>490000</v>
      </c>
      <c r="G942">
        <f t="shared" si="6"/>
        <v>490000</v>
      </c>
    </row>
    <row r="943" spans="1:7" x14ac:dyDescent="0.35">
      <c r="A943" t="s">
        <v>27</v>
      </c>
      <c r="B943" t="s">
        <v>13</v>
      </c>
      <c r="C943" t="s">
        <v>36</v>
      </c>
      <c r="D943" t="s">
        <v>8</v>
      </c>
      <c r="E943">
        <v>192</v>
      </c>
      <c r="F943">
        <v>1552699.9999999998</v>
      </c>
      <c r="G943">
        <f t="shared" si="6"/>
        <v>1552699.9999999998</v>
      </c>
    </row>
    <row r="944" spans="1:7" x14ac:dyDescent="0.35">
      <c r="A944" t="s">
        <v>27</v>
      </c>
      <c r="B944" t="s">
        <v>13</v>
      </c>
      <c r="C944" t="s">
        <v>36</v>
      </c>
      <c r="D944" t="s">
        <v>9</v>
      </c>
      <c r="E944">
        <v>204</v>
      </c>
      <c r="F944">
        <v>179500</v>
      </c>
      <c r="G944">
        <f t="shared" si="6"/>
        <v>179500</v>
      </c>
    </row>
    <row r="945" spans="1:7" x14ac:dyDescent="0.35">
      <c r="A945" t="s">
        <v>27</v>
      </c>
      <c r="B945" t="s">
        <v>13</v>
      </c>
      <c r="C945" t="s">
        <v>36</v>
      </c>
      <c r="D945" t="s">
        <v>10</v>
      </c>
      <c r="E945">
        <v>408</v>
      </c>
      <c r="F945">
        <v>104400</v>
      </c>
      <c r="G945">
        <f t="shared" si="6"/>
        <v>104400</v>
      </c>
    </row>
    <row r="946" spans="1:7" x14ac:dyDescent="0.35">
      <c r="A946" t="s">
        <v>27</v>
      </c>
      <c r="B946" t="s">
        <v>13</v>
      </c>
      <c r="C946" t="s">
        <v>36</v>
      </c>
      <c r="D946" t="s">
        <v>11</v>
      </c>
      <c r="E946">
        <v>653</v>
      </c>
      <c r="F946">
        <v>43500</v>
      </c>
      <c r="G946">
        <f t="shared" si="6"/>
        <v>43500</v>
      </c>
    </row>
    <row r="947" spans="1:7" x14ac:dyDescent="0.35">
      <c r="A947" t="s">
        <v>27</v>
      </c>
      <c r="B947" t="s">
        <v>14</v>
      </c>
      <c r="C947" t="s">
        <v>34</v>
      </c>
      <c r="D947" t="s">
        <v>7</v>
      </c>
      <c r="E947">
        <v>28</v>
      </c>
      <c r="F947">
        <v>1001600</v>
      </c>
      <c r="G947">
        <f t="shared" si="6"/>
        <v>1001600</v>
      </c>
    </row>
    <row r="948" spans="1:7" x14ac:dyDescent="0.35">
      <c r="A948" t="s">
        <v>27</v>
      </c>
      <c r="B948" t="s">
        <v>14</v>
      </c>
      <c r="C948" t="s">
        <v>34</v>
      </c>
      <c r="D948" t="s">
        <v>8</v>
      </c>
      <c r="E948">
        <v>491</v>
      </c>
      <c r="F948">
        <v>3075900</v>
      </c>
      <c r="G948">
        <f t="shared" si="6"/>
        <v>3075900</v>
      </c>
    </row>
    <row r="949" spans="1:7" x14ac:dyDescent="0.35">
      <c r="A949" t="s">
        <v>27</v>
      </c>
      <c r="B949" t="s">
        <v>14</v>
      </c>
      <c r="C949" t="s">
        <v>34</v>
      </c>
      <c r="D949" t="s">
        <v>9</v>
      </c>
      <c r="E949">
        <v>454</v>
      </c>
      <c r="F949">
        <v>354400</v>
      </c>
      <c r="G949">
        <f t="shared" si="6"/>
        <v>354400</v>
      </c>
    </row>
    <row r="950" spans="1:7" x14ac:dyDescent="0.35">
      <c r="A950" t="s">
        <v>27</v>
      </c>
      <c r="B950" t="s">
        <v>14</v>
      </c>
      <c r="C950" t="s">
        <v>34</v>
      </c>
      <c r="D950" t="s">
        <v>10</v>
      </c>
      <c r="E950">
        <v>675</v>
      </c>
      <c r="F950">
        <v>191000</v>
      </c>
      <c r="G950">
        <f t="shared" si="6"/>
        <v>191000</v>
      </c>
    </row>
    <row r="951" spans="1:7" x14ac:dyDescent="0.35">
      <c r="A951" t="s">
        <v>27</v>
      </c>
      <c r="B951" t="s">
        <v>14</v>
      </c>
      <c r="C951" t="s">
        <v>34</v>
      </c>
      <c r="D951" t="s">
        <v>11</v>
      </c>
      <c r="E951">
        <v>867</v>
      </c>
      <c r="F951">
        <v>64900.000000000007</v>
      </c>
      <c r="G951">
        <f t="shared" si="6"/>
        <v>64900.000000000007</v>
      </c>
    </row>
    <row r="952" spans="1:7" x14ac:dyDescent="0.35">
      <c r="A952" t="s">
        <v>27</v>
      </c>
      <c r="B952" t="s">
        <v>14</v>
      </c>
      <c r="C952" t="s">
        <v>35</v>
      </c>
      <c r="D952" t="s">
        <v>7</v>
      </c>
      <c r="E952">
        <v>14</v>
      </c>
      <c r="F952">
        <v>511799.99999999994</v>
      </c>
      <c r="G952">
        <f t="shared" si="6"/>
        <v>511799.99999999994</v>
      </c>
    </row>
    <row r="953" spans="1:7" x14ac:dyDescent="0.35">
      <c r="A953" t="s">
        <v>27</v>
      </c>
      <c r="B953" t="s">
        <v>14</v>
      </c>
      <c r="C953" t="s">
        <v>35</v>
      </c>
      <c r="D953" t="s">
        <v>8</v>
      </c>
      <c r="E953">
        <v>302</v>
      </c>
      <c r="F953">
        <v>1523300</v>
      </c>
      <c r="G953">
        <f t="shared" si="6"/>
        <v>1523300</v>
      </c>
    </row>
    <row r="954" spans="1:7" x14ac:dyDescent="0.35">
      <c r="A954" t="s">
        <v>27</v>
      </c>
      <c r="B954" t="s">
        <v>14</v>
      </c>
      <c r="C954" t="s">
        <v>35</v>
      </c>
      <c r="D954" t="s">
        <v>9</v>
      </c>
      <c r="E954">
        <v>286</v>
      </c>
      <c r="F954">
        <v>174800</v>
      </c>
      <c r="G954">
        <f t="shared" si="6"/>
        <v>174800</v>
      </c>
    </row>
    <row r="955" spans="1:7" x14ac:dyDescent="0.35">
      <c r="A955" t="s">
        <v>27</v>
      </c>
      <c r="B955" t="s">
        <v>14</v>
      </c>
      <c r="C955" t="s">
        <v>35</v>
      </c>
      <c r="D955" t="s">
        <v>10</v>
      </c>
      <c r="E955">
        <v>363</v>
      </c>
      <c r="F955">
        <v>86500</v>
      </c>
      <c r="G955">
        <f t="shared" si="6"/>
        <v>86500</v>
      </c>
    </row>
    <row r="956" spans="1:7" x14ac:dyDescent="0.35">
      <c r="A956" t="s">
        <v>27</v>
      </c>
      <c r="B956" t="s">
        <v>14</v>
      </c>
      <c r="C956" t="s">
        <v>35</v>
      </c>
      <c r="D956" t="s">
        <v>11</v>
      </c>
      <c r="E956">
        <v>312</v>
      </c>
      <c r="F956">
        <v>21400</v>
      </c>
      <c r="G956">
        <f t="shared" si="6"/>
        <v>21400</v>
      </c>
    </row>
    <row r="957" spans="1:7" x14ac:dyDescent="0.35">
      <c r="A957" t="s">
        <v>27</v>
      </c>
      <c r="B957" t="s">
        <v>14</v>
      </c>
      <c r="C957" t="s">
        <v>36</v>
      </c>
      <c r="D957" t="s">
        <v>7</v>
      </c>
      <c r="E957">
        <v>14</v>
      </c>
      <c r="F957">
        <v>490000</v>
      </c>
      <c r="G957">
        <f t="shared" si="6"/>
        <v>490000</v>
      </c>
    </row>
    <row r="958" spans="1:7" x14ac:dyDescent="0.35">
      <c r="A958" t="s">
        <v>27</v>
      </c>
      <c r="B958" t="s">
        <v>14</v>
      </c>
      <c r="C958" t="s">
        <v>36</v>
      </c>
      <c r="D958" t="s">
        <v>8</v>
      </c>
      <c r="E958">
        <v>189</v>
      </c>
      <c r="F958">
        <v>1552699.9999999998</v>
      </c>
      <c r="G958">
        <f t="shared" si="6"/>
        <v>1552699.9999999998</v>
      </c>
    </row>
    <row r="959" spans="1:7" x14ac:dyDescent="0.35">
      <c r="A959" t="s">
        <v>27</v>
      </c>
      <c r="B959" t="s">
        <v>14</v>
      </c>
      <c r="C959" t="s">
        <v>36</v>
      </c>
      <c r="D959" t="s">
        <v>9</v>
      </c>
      <c r="E959">
        <v>168</v>
      </c>
      <c r="F959">
        <v>179500</v>
      </c>
      <c r="G959">
        <f t="shared" si="6"/>
        <v>179500</v>
      </c>
    </row>
    <row r="960" spans="1:7" x14ac:dyDescent="0.35">
      <c r="A960" t="s">
        <v>27</v>
      </c>
      <c r="B960" t="s">
        <v>14</v>
      </c>
      <c r="C960" t="s">
        <v>36</v>
      </c>
      <c r="D960" t="s">
        <v>10</v>
      </c>
      <c r="E960">
        <v>312</v>
      </c>
      <c r="F960">
        <v>104400</v>
      </c>
      <c r="G960">
        <f t="shared" si="6"/>
        <v>104400</v>
      </c>
    </row>
    <row r="961" spans="1:7" x14ac:dyDescent="0.35">
      <c r="A961" t="s">
        <v>27</v>
      </c>
      <c r="B961" t="s">
        <v>14</v>
      </c>
      <c r="C961" t="s">
        <v>36</v>
      </c>
      <c r="D961" t="s">
        <v>11</v>
      </c>
      <c r="E961">
        <v>555</v>
      </c>
      <c r="F961">
        <v>43500</v>
      </c>
      <c r="G961">
        <f t="shared" si="6"/>
        <v>43500</v>
      </c>
    </row>
    <row r="962" spans="1:7" x14ac:dyDescent="0.35">
      <c r="A962" t="s">
        <v>27</v>
      </c>
      <c r="B962" t="s">
        <v>15</v>
      </c>
      <c r="C962" t="s">
        <v>34</v>
      </c>
      <c r="D962" t="s">
        <v>7</v>
      </c>
      <c r="E962">
        <v>29</v>
      </c>
      <c r="F962">
        <v>1001600</v>
      </c>
      <c r="G962">
        <f t="shared" si="6"/>
        <v>1001600</v>
      </c>
    </row>
    <row r="963" spans="1:7" x14ac:dyDescent="0.35">
      <c r="A963" t="s">
        <v>27</v>
      </c>
      <c r="B963" t="s">
        <v>15</v>
      </c>
      <c r="C963" t="s">
        <v>34</v>
      </c>
      <c r="D963" t="s">
        <v>8</v>
      </c>
      <c r="E963">
        <v>482</v>
      </c>
      <c r="F963">
        <v>3075900</v>
      </c>
      <c r="G963">
        <f t="shared" si="6"/>
        <v>3075900</v>
      </c>
    </row>
    <row r="964" spans="1:7" x14ac:dyDescent="0.35">
      <c r="A964" t="s">
        <v>27</v>
      </c>
      <c r="B964" t="s">
        <v>15</v>
      </c>
      <c r="C964" t="s">
        <v>34</v>
      </c>
      <c r="D964" t="s">
        <v>9</v>
      </c>
      <c r="E964">
        <v>435</v>
      </c>
      <c r="F964">
        <v>354400</v>
      </c>
      <c r="G964">
        <f t="shared" si="6"/>
        <v>354400</v>
      </c>
    </row>
    <row r="965" spans="1:7" x14ac:dyDescent="0.35">
      <c r="A965" t="s">
        <v>27</v>
      </c>
      <c r="B965" t="s">
        <v>15</v>
      </c>
      <c r="C965" t="s">
        <v>34</v>
      </c>
      <c r="D965" t="s">
        <v>10</v>
      </c>
      <c r="E965">
        <v>754</v>
      </c>
      <c r="F965">
        <v>191000</v>
      </c>
      <c r="G965">
        <f t="shared" si="6"/>
        <v>191000</v>
      </c>
    </row>
    <row r="966" spans="1:7" x14ac:dyDescent="0.35">
      <c r="A966" t="s">
        <v>27</v>
      </c>
      <c r="B966" t="s">
        <v>15</v>
      </c>
      <c r="C966" t="s">
        <v>34</v>
      </c>
      <c r="D966" t="s">
        <v>11</v>
      </c>
      <c r="E966">
        <v>868</v>
      </c>
      <c r="F966">
        <v>64900.000000000007</v>
      </c>
      <c r="G966">
        <f t="shared" si="6"/>
        <v>64900.000000000007</v>
      </c>
    </row>
    <row r="967" spans="1:7" x14ac:dyDescent="0.35">
      <c r="A967" t="s">
        <v>27</v>
      </c>
      <c r="B967" t="s">
        <v>15</v>
      </c>
      <c r="C967" t="s">
        <v>35</v>
      </c>
      <c r="D967" t="s">
        <v>7</v>
      </c>
      <c r="E967">
        <v>17</v>
      </c>
      <c r="F967">
        <v>511799.99999999994</v>
      </c>
      <c r="G967">
        <f t="shared" si="6"/>
        <v>511799.99999999994</v>
      </c>
    </row>
    <row r="968" spans="1:7" x14ac:dyDescent="0.35">
      <c r="A968" t="s">
        <v>27</v>
      </c>
      <c r="B968" t="s">
        <v>15</v>
      </c>
      <c r="C968" t="s">
        <v>35</v>
      </c>
      <c r="D968" t="s">
        <v>8</v>
      </c>
      <c r="E968">
        <v>300</v>
      </c>
      <c r="F968">
        <v>1523300</v>
      </c>
      <c r="G968">
        <f t="shared" si="6"/>
        <v>1523300</v>
      </c>
    </row>
    <row r="969" spans="1:7" x14ac:dyDescent="0.35">
      <c r="A969" t="s">
        <v>27</v>
      </c>
      <c r="B969" t="s">
        <v>15</v>
      </c>
      <c r="C969" t="s">
        <v>35</v>
      </c>
      <c r="D969" t="s">
        <v>9</v>
      </c>
      <c r="E969">
        <v>263</v>
      </c>
      <c r="F969">
        <v>174800</v>
      </c>
      <c r="G969">
        <f t="shared" si="6"/>
        <v>174800</v>
      </c>
    </row>
    <row r="970" spans="1:7" x14ac:dyDescent="0.35">
      <c r="A970" t="s">
        <v>27</v>
      </c>
      <c r="B970" t="s">
        <v>15</v>
      </c>
      <c r="C970" t="s">
        <v>35</v>
      </c>
      <c r="D970" t="s">
        <v>10</v>
      </c>
      <c r="E970">
        <v>421</v>
      </c>
      <c r="F970">
        <v>86500</v>
      </c>
      <c r="G970">
        <f t="shared" si="6"/>
        <v>86500</v>
      </c>
    </row>
    <row r="971" spans="1:7" x14ac:dyDescent="0.35">
      <c r="A971" t="s">
        <v>27</v>
      </c>
      <c r="B971" t="s">
        <v>15</v>
      </c>
      <c r="C971" t="s">
        <v>35</v>
      </c>
      <c r="D971" t="s">
        <v>11</v>
      </c>
      <c r="E971">
        <v>333</v>
      </c>
      <c r="F971">
        <v>21400</v>
      </c>
      <c r="G971">
        <f t="shared" si="6"/>
        <v>21400</v>
      </c>
    </row>
    <row r="972" spans="1:7" x14ac:dyDescent="0.35">
      <c r="A972" t="s">
        <v>27</v>
      </c>
      <c r="B972" t="s">
        <v>15</v>
      </c>
      <c r="C972" t="s">
        <v>36</v>
      </c>
      <c r="D972" t="s">
        <v>7</v>
      </c>
      <c r="E972">
        <v>12</v>
      </c>
      <c r="F972">
        <v>490000</v>
      </c>
      <c r="G972">
        <f t="shared" si="6"/>
        <v>490000</v>
      </c>
    </row>
    <row r="973" spans="1:7" x14ac:dyDescent="0.35">
      <c r="A973" t="s">
        <v>27</v>
      </c>
      <c r="B973" t="s">
        <v>15</v>
      </c>
      <c r="C973" t="s">
        <v>36</v>
      </c>
      <c r="D973" t="s">
        <v>8</v>
      </c>
      <c r="E973">
        <v>182</v>
      </c>
      <c r="F973">
        <v>1552699.9999999998</v>
      </c>
      <c r="G973">
        <f t="shared" si="6"/>
        <v>1552699.9999999998</v>
      </c>
    </row>
    <row r="974" spans="1:7" x14ac:dyDescent="0.35">
      <c r="A974" t="s">
        <v>27</v>
      </c>
      <c r="B974" t="s">
        <v>15</v>
      </c>
      <c r="C974" t="s">
        <v>36</v>
      </c>
      <c r="D974" t="s">
        <v>9</v>
      </c>
      <c r="E974">
        <v>172</v>
      </c>
      <c r="F974">
        <v>179500</v>
      </c>
      <c r="G974">
        <f t="shared" si="6"/>
        <v>179500</v>
      </c>
    </row>
    <row r="975" spans="1:7" x14ac:dyDescent="0.35">
      <c r="A975" t="s">
        <v>27</v>
      </c>
      <c r="B975" t="s">
        <v>15</v>
      </c>
      <c r="C975" t="s">
        <v>36</v>
      </c>
      <c r="D975" t="s">
        <v>10</v>
      </c>
      <c r="E975">
        <v>333</v>
      </c>
      <c r="F975">
        <v>104400</v>
      </c>
      <c r="G975">
        <f t="shared" si="6"/>
        <v>104400</v>
      </c>
    </row>
    <row r="976" spans="1:7" x14ac:dyDescent="0.35">
      <c r="A976" t="s">
        <v>27</v>
      </c>
      <c r="B976" t="s">
        <v>15</v>
      </c>
      <c r="C976" t="s">
        <v>36</v>
      </c>
      <c r="D976" t="s">
        <v>11</v>
      </c>
      <c r="E976">
        <v>535</v>
      </c>
      <c r="F976">
        <v>43500</v>
      </c>
      <c r="G976">
        <f t="shared" si="6"/>
        <v>43500</v>
      </c>
    </row>
    <row r="977" spans="1:7" x14ac:dyDescent="0.35">
      <c r="A977" t="s">
        <v>27</v>
      </c>
      <c r="B977" t="s">
        <v>16</v>
      </c>
      <c r="C977" t="s">
        <v>34</v>
      </c>
      <c r="D977" t="s">
        <v>7</v>
      </c>
      <c r="E977">
        <v>25</v>
      </c>
      <c r="F977">
        <v>1001600</v>
      </c>
      <c r="G977">
        <f t="shared" si="6"/>
        <v>1001600</v>
      </c>
    </row>
    <row r="978" spans="1:7" x14ac:dyDescent="0.35">
      <c r="A978" t="s">
        <v>27</v>
      </c>
      <c r="B978" t="s">
        <v>16</v>
      </c>
      <c r="C978" t="s">
        <v>34</v>
      </c>
      <c r="D978" t="s">
        <v>8</v>
      </c>
      <c r="E978">
        <v>459</v>
      </c>
      <c r="F978">
        <v>3075900</v>
      </c>
      <c r="G978">
        <f t="shared" si="6"/>
        <v>3075900</v>
      </c>
    </row>
    <row r="979" spans="1:7" x14ac:dyDescent="0.35">
      <c r="A979" t="s">
        <v>27</v>
      </c>
      <c r="B979" t="s">
        <v>16</v>
      </c>
      <c r="C979" t="s">
        <v>34</v>
      </c>
      <c r="D979" t="s">
        <v>9</v>
      </c>
      <c r="E979">
        <v>410</v>
      </c>
      <c r="F979">
        <v>354400</v>
      </c>
      <c r="G979">
        <f t="shared" si="6"/>
        <v>354400</v>
      </c>
    </row>
    <row r="980" spans="1:7" x14ac:dyDescent="0.35">
      <c r="A980" t="s">
        <v>27</v>
      </c>
      <c r="B980" t="s">
        <v>16</v>
      </c>
      <c r="C980" t="s">
        <v>34</v>
      </c>
      <c r="D980" t="s">
        <v>10</v>
      </c>
      <c r="E980">
        <v>634</v>
      </c>
      <c r="F980">
        <v>191000</v>
      </c>
      <c r="G980">
        <f t="shared" si="6"/>
        <v>191000</v>
      </c>
    </row>
    <row r="981" spans="1:7" x14ac:dyDescent="0.35">
      <c r="A981" t="s">
        <v>27</v>
      </c>
      <c r="B981" t="s">
        <v>16</v>
      </c>
      <c r="C981" t="s">
        <v>34</v>
      </c>
      <c r="D981" t="s">
        <v>11</v>
      </c>
      <c r="E981">
        <v>759</v>
      </c>
      <c r="F981">
        <v>64900.000000000007</v>
      </c>
      <c r="G981">
        <f t="shared" si="6"/>
        <v>64900.000000000007</v>
      </c>
    </row>
    <row r="982" spans="1:7" x14ac:dyDescent="0.35">
      <c r="A982" t="s">
        <v>27</v>
      </c>
      <c r="B982" t="s">
        <v>16</v>
      </c>
      <c r="C982" t="s">
        <v>35</v>
      </c>
      <c r="D982" t="s">
        <v>7</v>
      </c>
      <c r="E982">
        <v>15</v>
      </c>
      <c r="F982">
        <v>511799.99999999994</v>
      </c>
      <c r="G982">
        <f t="shared" si="6"/>
        <v>511799.99999999994</v>
      </c>
    </row>
    <row r="983" spans="1:7" x14ac:dyDescent="0.35">
      <c r="A983" t="s">
        <v>27</v>
      </c>
      <c r="B983" t="s">
        <v>16</v>
      </c>
      <c r="C983" t="s">
        <v>35</v>
      </c>
      <c r="D983" t="s">
        <v>8</v>
      </c>
      <c r="E983">
        <v>287</v>
      </c>
      <c r="F983">
        <v>1523300</v>
      </c>
      <c r="G983">
        <f t="shared" si="6"/>
        <v>1523300</v>
      </c>
    </row>
    <row r="984" spans="1:7" x14ac:dyDescent="0.35">
      <c r="A984" t="s">
        <v>27</v>
      </c>
      <c r="B984" t="s">
        <v>16</v>
      </c>
      <c r="C984" t="s">
        <v>35</v>
      </c>
      <c r="D984" t="s">
        <v>9</v>
      </c>
      <c r="E984">
        <v>263</v>
      </c>
      <c r="F984">
        <v>174800</v>
      </c>
      <c r="G984">
        <f t="shared" si="6"/>
        <v>174800</v>
      </c>
    </row>
    <row r="985" spans="1:7" x14ac:dyDescent="0.35">
      <c r="A985" t="s">
        <v>27</v>
      </c>
      <c r="B985" t="s">
        <v>16</v>
      </c>
      <c r="C985" t="s">
        <v>35</v>
      </c>
      <c r="D985" t="s">
        <v>10</v>
      </c>
      <c r="E985">
        <v>346</v>
      </c>
      <c r="F985">
        <v>86500</v>
      </c>
      <c r="G985">
        <f t="shared" si="6"/>
        <v>86500</v>
      </c>
    </row>
    <row r="986" spans="1:7" x14ac:dyDescent="0.35">
      <c r="A986" t="s">
        <v>27</v>
      </c>
      <c r="B986" t="s">
        <v>16</v>
      </c>
      <c r="C986" t="s">
        <v>35</v>
      </c>
      <c r="D986" t="s">
        <v>11</v>
      </c>
      <c r="E986">
        <v>262</v>
      </c>
      <c r="F986">
        <v>21400</v>
      </c>
      <c r="G986">
        <f t="shared" si="6"/>
        <v>21400</v>
      </c>
    </row>
    <row r="987" spans="1:7" x14ac:dyDescent="0.35">
      <c r="A987" t="s">
        <v>27</v>
      </c>
      <c r="B987" t="s">
        <v>16</v>
      </c>
      <c r="C987" t="s">
        <v>36</v>
      </c>
      <c r="D987" t="s">
        <v>7</v>
      </c>
      <c r="E987">
        <v>10</v>
      </c>
      <c r="F987">
        <v>490000</v>
      </c>
      <c r="G987">
        <f t="shared" si="6"/>
        <v>490000</v>
      </c>
    </row>
    <row r="988" spans="1:7" x14ac:dyDescent="0.35">
      <c r="A988" t="s">
        <v>27</v>
      </c>
      <c r="B988" t="s">
        <v>16</v>
      </c>
      <c r="C988" t="s">
        <v>36</v>
      </c>
      <c r="D988" t="s">
        <v>8</v>
      </c>
      <c r="E988">
        <v>172</v>
      </c>
      <c r="F988">
        <v>1552699.9999999998</v>
      </c>
      <c r="G988">
        <f t="shared" si="6"/>
        <v>1552699.9999999998</v>
      </c>
    </row>
    <row r="989" spans="1:7" x14ac:dyDescent="0.35">
      <c r="A989" t="s">
        <v>27</v>
      </c>
      <c r="B989" t="s">
        <v>16</v>
      </c>
      <c r="C989" t="s">
        <v>36</v>
      </c>
      <c r="D989" t="s">
        <v>9</v>
      </c>
      <c r="E989">
        <v>147</v>
      </c>
      <c r="F989">
        <v>179500</v>
      </c>
      <c r="G989">
        <f t="shared" si="6"/>
        <v>179500</v>
      </c>
    </row>
    <row r="990" spans="1:7" x14ac:dyDescent="0.35">
      <c r="A990" t="s">
        <v>27</v>
      </c>
      <c r="B990" t="s">
        <v>16</v>
      </c>
      <c r="C990" t="s">
        <v>36</v>
      </c>
      <c r="D990" t="s">
        <v>10</v>
      </c>
      <c r="E990">
        <v>288</v>
      </c>
      <c r="F990">
        <v>104400</v>
      </c>
      <c r="G990">
        <f t="shared" ref="G990:G1053" si="7">IF(K990="",G975,K990)</f>
        <v>104400</v>
      </c>
    </row>
    <row r="991" spans="1:7" x14ac:dyDescent="0.35">
      <c r="A991" t="s">
        <v>27</v>
      </c>
      <c r="B991" t="s">
        <v>16</v>
      </c>
      <c r="C991" t="s">
        <v>36</v>
      </c>
      <c r="D991" t="s">
        <v>11</v>
      </c>
      <c r="E991">
        <v>497</v>
      </c>
      <c r="F991">
        <v>43500</v>
      </c>
      <c r="G991">
        <f t="shared" si="7"/>
        <v>43500</v>
      </c>
    </row>
    <row r="992" spans="1:7" x14ac:dyDescent="0.35">
      <c r="A992" t="s">
        <v>27</v>
      </c>
      <c r="B992" t="s">
        <v>17</v>
      </c>
      <c r="C992" t="s">
        <v>34</v>
      </c>
      <c r="D992" t="s">
        <v>7</v>
      </c>
      <c r="E992">
        <v>30</v>
      </c>
      <c r="F992">
        <v>1001600</v>
      </c>
      <c r="G992">
        <f t="shared" si="7"/>
        <v>1001600</v>
      </c>
    </row>
    <row r="993" spans="1:7" x14ac:dyDescent="0.35">
      <c r="A993" t="s">
        <v>27</v>
      </c>
      <c r="B993" t="s">
        <v>17</v>
      </c>
      <c r="C993" t="s">
        <v>34</v>
      </c>
      <c r="D993" t="s">
        <v>8</v>
      </c>
      <c r="E993">
        <v>432</v>
      </c>
      <c r="F993">
        <v>3075900</v>
      </c>
      <c r="G993">
        <f t="shared" si="7"/>
        <v>3075900</v>
      </c>
    </row>
    <row r="994" spans="1:7" x14ac:dyDescent="0.35">
      <c r="A994" t="s">
        <v>27</v>
      </c>
      <c r="B994" t="s">
        <v>17</v>
      </c>
      <c r="C994" t="s">
        <v>34</v>
      </c>
      <c r="D994" t="s">
        <v>9</v>
      </c>
      <c r="E994">
        <v>458</v>
      </c>
      <c r="F994">
        <v>354400</v>
      </c>
      <c r="G994">
        <f t="shared" si="7"/>
        <v>354400</v>
      </c>
    </row>
    <row r="995" spans="1:7" x14ac:dyDescent="0.35">
      <c r="A995" t="s">
        <v>27</v>
      </c>
      <c r="B995" t="s">
        <v>17</v>
      </c>
      <c r="C995" t="s">
        <v>34</v>
      </c>
      <c r="D995" t="s">
        <v>10</v>
      </c>
      <c r="E995">
        <v>600</v>
      </c>
      <c r="F995">
        <v>191000</v>
      </c>
      <c r="G995">
        <f t="shared" si="7"/>
        <v>191000</v>
      </c>
    </row>
    <row r="996" spans="1:7" x14ac:dyDescent="0.35">
      <c r="A996" t="s">
        <v>27</v>
      </c>
      <c r="B996" t="s">
        <v>17</v>
      </c>
      <c r="C996" t="s">
        <v>34</v>
      </c>
      <c r="D996" t="s">
        <v>11</v>
      </c>
      <c r="E996">
        <v>715</v>
      </c>
      <c r="F996">
        <v>64900.000000000007</v>
      </c>
      <c r="G996">
        <f t="shared" si="7"/>
        <v>64900.000000000007</v>
      </c>
    </row>
    <row r="997" spans="1:7" x14ac:dyDescent="0.35">
      <c r="A997" t="s">
        <v>27</v>
      </c>
      <c r="B997" t="s">
        <v>17</v>
      </c>
      <c r="C997" t="s">
        <v>35</v>
      </c>
      <c r="D997" t="s">
        <v>7</v>
      </c>
      <c r="E997">
        <v>16</v>
      </c>
      <c r="F997">
        <v>511799.99999999994</v>
      </c>
      <c r="G997">
        <f t="shared" si="7"/>
        <v>511799.99999999994</v>
      </c>
    </row>
    <row r="998" spans="1:7" x14ac:dyDescent="0.35">
      <c r="A998" t="s">
        <v>27</v>
      </c>
      <c r="B998" t="s">
        <v>17</v>
      </c>
      <c r="C998" t="s">
        <v>35</v>
      </c>
      <c r="D998" t="s">
        <v>8</v>
      </c>
      <c r="E998">
        <v>262</v>
      </c>
      <c r="F998">
        <v>1523300</v>
      </c>
      <c r="G998">
        <f t="shared" si="7"/>
        <v>1523300</v>
      </c>
    </row>
    <row r="999" spans="1:7" x14ac:dyDescent="0.35">
      <c r="A999" t="s">
        <v>27</v>
      </c>
      <c r="B999" t="s">
        <v>17</v>
      </c>
      <c r="C999" t="s">
        <v>35</v>
      </c>
      <c r="D999" t="s">
        <v>9</v>
      </c>
      <c r="E999">
        <v>276</v>
      </c>
      <c r="F999">
        <v>174800</v>
      </c>
      <c r="G999">
        <f t="shared" si="7"/>
        <v>174800</v>
      </c>
    </row>
    <row r="1000" spans="1:7" x14ac:dyDescent="0.35">
      <c r="A1000" t="s">
        <v>27</v>
      </c>
      <c r="B1000" t="s">
        <v>17</v>
      </c>
      <c r="C1000" t="s">
        <v>35</v>
      </c>
      <c r="D1000" t="s">
        <v>10</v>
      </c>
      <c r="E1000">
        <v>304</v>
      </c>
      <c r="F1000">
        <v>86500</v>
      </c>
      <c r="G1000">
        <f t="shared" si="7"/>
        <v>86500</v>
      </c>
    </row>
    <row r="1001" spans="1:7" x14ac:dyDescent="0.35">
      <c r="A1001" t="s">
        <v>27</v>
      </c>
      <c r="B1001" t="s">
        <v>17</v>
      </c>
      <c r="C1001" t="s">
        <v>35</v>
      </c>
      <c r="D1001" t="s">
        <v>11</v>
      </c>
      <c r="E1001">
        <v>280</v>
      </c>
      <c r="F1001">
        <v>21400</v>
      </c>
      <c r="G1001">
        <f t="shared" si="7"/>
        <v>21400</v>
      </c>
    </row>
    <row r="1002" spans="1:7" x14ac:dyDescent="0.35">
      <c r="A1002" t="s">
        <v>27</v>
      </c>
      <c r="B1002" t="s">
        <v>17</v>
      </c>
      <c r="C1002" t="s">
        <v>36</v>
      </c>
      <c r="D1002" t="s">
        <v>7</v>
      </c>
      <c r="E1002">
        <v>14</v>
      </c>
      <c r="F1002">
        <v>490000</v>
      </c>
      <c r="G1002">
        <f t="shared" si="7"/>
        <v>490000</v>
      </c>
    </row>
    <row r="1003" spans="1:7" x14ac:dyDescent="0.35">
      <c r="A1003" t="s">
        <v>27</v>
      </c>
      <c r="B1003" t="s">
        <v>17</v>
      </c>
      <c r="C1003" t="s">
        <v>36</v>
      </c>
      <c r="D1003" t="s">
        <v>8</v>
      </c>
      <c r="E1003">
        <v>170</v>
      </c>
      <c r="F1003">
        <v>1552699.9999999998</v>
      </c>
      <c r="G1003">
        <f t="shared" si="7"/>
        <v>1552699.9999999998</v>
      </c>
    </row>
    <row r="1004" spans="1:7" x14ac:dyDescent="0.35">
      <c r="A1004" t="s">
        <v>27</v>
      </c>
      <c r="B1004" t="s">
        <v>17</v>
      </c>
      <c r="C1004" t="s">
        <v>36</v>
      </c>
      <c r="D1004" t="s">
        <v>9</v>
      </c>
      <c r="E1004">
        <v>182</v>
      </c>
      <c r="F1004">
        <v>179500</v>
      </c>
      <c r="G1004">
        <f t="shared" si="7"/>
        <v>179500</v>
      </c>
    </row>
    <row r="1005" spans="1:7" x14ac:dyDescent="0.35">
      <c r="A1005" t="s">
        <v>27</v>
      </c>
      <c r="B1005" t="s">
        <v>17</v>
      </c>
      <c r="C1005" t="s">
        <v>36</v>
      </c>
      <c r="D1005" t="s">
        <v>10</v>
      </c>
      <c r="E1005">
        <v>296</v>
      </c>
      <c r="F1005">
        <v>104400</v>
      </c>
      <c r="G1005">
        <f t="shared" si="7"/>
        <v>104400</v>
      </c>
    </row>
    <row r="1006" spans="1:7" x14ac:dyDescent="0.35">
      <c r="A1006" t="s">
        <v>27</v>
      </c>
      <c r="B1006" t="s">
        <v>17</v>
      </c>
      <c r="C1006" t="s">
        <v>36</v>
      </c>
      <c r="D1006" t="s">
        <v>11</v>
      </c>
      <c r="E1006">
        <v>435</v>
      </c>
      <c r="F1006">
        <v>43500</v>
      </c>
      <c r="G1006">
        <f t="shared" si="7"/>
        <v>43500</v>
      </c>
    </row>
    <row r="1007" spans="1:7" x14ac:dyDescent="0.35">
      <c r="A1007" t="s">
        <v>27</v>
      </c>
      <c r="B1007" t="s">
        <v>18</v>
      </c>
      <c r="C1007" t="s">
        <v>34</v>
      </c>
      <c r="D1007" t="s">
        <v>7</v>
      </c>
      <c r="E1007">
        <v>30</v>
      </c>
      <c r="F1007">
        <v>1001600</v>
      </c>
      <c r="G1007">
        <f t="shared" si="7"/>
        <v>1001600</v>
      </c>
    </row>
    <row r="1008" spans="1:7" x14ac:dyDescent="0.35">
      <c r="A1008" t="s">
        <v>27</v>
      </c>
      <c r="B1008" t="s">
        <v>18</v>
      </c>
      <c r="C1008" t="s">
        <v>34</v>
      </c>
      <c r="D1008" t="s">
        <v>8</v>
      </c>
      <c r="E1008">
        <v>450</v>
      </c>
      <c r="F1008">
        <v>3075900</v>
      </c>
      <c r="G1008">
        <f t="shared" si="7"/>
        <v>3075900</v>
      </c>
    </row>
    <row r="1009" spans="1:7" x14ac:dyDescent="0.35">
      <c r="A1009" t="s">
        <v>27</v>
      </c>
      <c r="B1009" t="s">
        <v>18</v>
      </c>
      <c r="C1009" t="s">
        <v>34</v>
      </c>
      <c r="D1009" t="s">
        <v>9</v>
      </c>
      <c r="E1009">
        <v>410</v>
      </c>
      <c r="F1009">
        <v>354400</v>
      </c>
      <c r="G1009">
        <f t="shared" si="7"/>
        <v>354400</v>
      </c>
    </row>
    <row r="1010" spans="1:7" x14ac:dyDescent="0.35">
      <c r="A1010" t="s">
        <v>27</v>
      </c>
      <c r="B1010" t="s">
        <v>18</v>
      </c>
      <c r="C1010" t="s">
        <v>34</v>
      </c>
      <c r="D1010" t="s">
        <v>10</v>
      </c>
      <c r="E1010">
        <v>679</v>
      </c>
      <c r="F1010">
        <v>191000</v>
      </c>
      <c r="G1010">
        <f t="shared" si="7"/>
        <v>191000</v>
      </c>
    </row>
    <row r="1011" spans="1:7" x14ac:dyDescent="0.35">
      <c r="A1011" t="s">
        <v>27</v>
      </c>
      <c r="B1011" t="s">
        <v>18</v>
      </c>
      <c r="C1011" t="s">
        <v>34</v>
      </c>
      <c r="D1011" t="s">
        <v>11</v>
      </c>
      <c r="E1011">
        <v>787</v>
      </c>
      <c r="F1011">
        <v>64900.000000000007</v>
      </c>
      <c r="G1011">
        <f t="shared" si="7"/>
        <v>64900.000000000007</v>
      </c>
    </row>
    <row r="1012" spans="1:7" x14ac:dyDescent="0.35">
      <c r="A1012" t="s">
        <v>27</v>
      </c>
      <c r="B1012" t="s">
        <v>18</v>
      </c>
      <c r="C1012" t="s">
        <v>35</v>
      </c>
      <c r="D1012" t="s">
        <v>7</v>
      </c>
      <c r="E1012">
        <v>18</v>
      </c>
      <c r="F1012">
        <v>511799.99999999994</v>
      </c>
      <c r="G1012">
        <f t="shared" si="7"/>
        <v>511799.99999999994</v>
      </c>
    </row>
    <row r="1013" spans="1:7" x14ac:dyDescent="0.35">
      <c r="A1013" t="s">
        <v>27</v>
      </c>
      <c r="B1013" t="s">
        <v>18</v>
      </c>
      <c r="C1013" t="s">
        <v>35</v>
      </c>
      <c r="D1013" t="s">
        <v>8</v>
      </c>
      <c r="E1013">
        <v>290</v>
      </c>
      <c r="F1013">
        <v>1523300</v>
      </c>
      <c r="G1013">
        <f t="shared" si="7"/>
        <v>1523300</v>
      </c>
    </row>
    <row r="1014" spans="1:7" x14ac:dyDescent="0.35">
      <c r="A1014" t="s">
        <v>27</v>
      </c>
      <c r="B1014" t="s">
        <v>18</v>
      </c>
      <c r="C1014" t="s">
        <v>35</v>
      </c>
      <c r="D1014" t="s">
        <v>9</v>
      </c>
      <c r="E1014">
        <v>236</v>
      </c>
      <c r="F1014">
        <v>174800</v>
      </c>
      <c r="G1014">
        <f t="shared" si="7"/>
        <v>174800</v>
      </c>
    </row>
    <row r="1015" spans="1:7" x14ac:dyDescent="0.35">
      <c r="A1015" t="s">
        <v>27</v>
      </c>
      <c r="B1015" t="s">
        <v>18</v>
      </c>
      <c r="C1015" t="s">
        <v>35</v>
      </c>
      <c r="D1015" t="s">
        <v>10</v>
      </c>
      <c r="E1015">
        <v>387</v>
      </c>
      <c r="F1015">
        <v>86500</v>
      </c>
      <c r="G1015">
        <f t="shared" si="7"/>
        <v>86500</v>
      </c>
    </row>
    <row r="1016" spans="1:7" x14ac:dyDescent="0.35">
      <c r="A1016" t="s">
        <v>27</v>
      </c>
      <c r="B1016" t="s">
        <v>18</v>
      </c>
      <c r="C1016" t="s">
        <v>35</v>
      </c>
      <c r="D1016" t="s">
        <v>11</v>
      </c>
      <c r="E1016">
        <v>291</v>
      </c>
      <c r="F1016">
        <v>21400</v>
      </c>
      <c r="G1016">
        <f t="shared" si="7"/>
        <v>21400</v>
      </c>
    </row>
    <row r="1017" spans="1:7" x14ac:dyDescent="0.35">
      <c r="A1017" t="s">
        <v>27</v>
      </c>
      <c r="B1017" t="s">
        <v>18</v>
      </c>
      <c r="C1017" t="s">
        <v>36</v>
      </c>
      <c r="D1017" t="s">
        <v>7</v>
      </c>
      <c r="E1017">
        <v>12</v>
      </c>
      <c r="F1017">
        <v>490000</v>
      </c>
      <c r="G1017">
        <f t="shared" si="7"/>
        <v>490000</v>
      </c>
    </row>
    <row r="1018" spans="1:7" x14ac:dyDescent="0.35">
      <c r="A1018" t="s">
        <v>27</v>
      </c>
      <c r="B1018" t="s">
        <v>18</v>
      </c>
      <c r="C1018" t="s">
        <v>36</v>
      </c>
      <c r="D1018" t="s">
        <v>8</v>
      </c>
      <c r="E1018">
        <v>160</v>
      </c>
      <c r="F1018">
        <v>1552699.9999999998</v>
      </c>
      <c r="G1018">
        <f t="shared" si="7"/>
        <v>1552699.9999999998</v>
      </c>
    </row>
    <row r="1019" spans="1:7" x14ac:dyDescent="0.35">
      <c r="A1019" t="s">
        <v>27</v>
      </c>
      <c r="B1019" t="s">
        <v>18</v>
      </c>
      <c r="C1019" t="s">
        <v>36</v>
      </c>
      <c r="D1019" t="s">
        <v>9</v>
      </c>
      <c r="E1019">
        <v>174</v>
      </c>
      <c r="F1019">
        <v>179500</v>
      </c>
      <c r="G1019">
        <f t="shared" si="7"/>
        <v>179500</v>
      </c>
    </row>
    <row r="1020" spans="1:7" x14ac:dyDescent="0.35">
      <c r="A1020" t="s">
        <v>27</v>
      </c>
      <c r="B1020" t="s">
        <v>18</v>
      </c>
      <c r="C1020" t="s">
        <v>36</v>
      </c>
      <c r="D1020" t="s">
        <v>10</v>
      </c>
      <c r="E1020">
        <v>292</v>
      </c>
      <c r="F1020">
        <v>104400</v>
      </c>
      <c r="G1020">
        <f t="shared" si="7"/>
        <v>104400</v>
      </c>
    </row>
    <row r="1021" spans="1:7" x14ac:dyDescent="0.35">
      <c r="A1021" t="s">
        <v>27</v>
      </c>
      <c r="B1021" t="s">
        <v>18</v>
      </c>
      <c r="C1021" t="s">
        <v>36</v>
      </c>
      <c r="D1021" t="s">
        <v>11</v>
      </c>
      <c r="E1021">
        <v>496</v>
      </c>
      <c r="F1021">
        <v>43500</v>
      </c>
      <c r="G1021">
        <f t="shared" si="7"/>
        <v>43500</v>
      </c>
    </row>
    <row r="1022" spans="1:7" x14ac:dyDescent="0.35">
      <c r="A1022" t="s">
        <v>27</v>
      </c>
      <c r="B1022" t="s">
        <v>19</v>
      </c>
      <c r="C1022" t="s">
        <v>34</v>
      </c>
      <c r="D1022" t="s">
        <v>7</v>
      </c>
      <c r="E1022">
        <v>32</v>
      </c>
      <c r="F1022">
        <v>1001600</v>
      </c>
      <c r="G1022">
        <f t="shared" si="7"/>
        <v>1001600</v>
      </c>
    </row>
    <row r="1023" spans="1:7" x14ac:dyDescent="0.35">
      <c r="A1023" t="s">
        <v>27</v>
      </c>
      <c r="B1023" t="s">
        <v>19</v>
      </c>
      <c r="C1023" t="s">
        <v>34</v>
      </c>
      <c r="D1023" t="s">
        <v>8</v>
      </c>
      <c r="E1023">
        <v>471</v>
      </c>
      <c r="F1023">
        <v>3075900</v>
      </c>
      <c r="G1023">
        <f t="shared" si="7"/>
        <v>3075900</v>
      </c>
    </row>
    <row r="1024" spans="1:7" x14ac:dyDescent="0.35">
      <c r="A1024" t="s">
        <v>27</v>
      </c>
      <c r="B1024" t="s">
        <v>19</v>
      </c>
      <c r="C1024" t="s">
        <v>34</v>
      </c>
      <c r="D1024" t="s">
        <v>9</v>
      </c>
      <c r="E1024">
        <v>421</v>
      </c>
      <c r="F1024">
        <v>354400</v>
      </c>
      <c r="G1024">
        <f t="shared" si="7"/>
        <v>354400</v>
      </c>
    </row>
    <row r="1025" spans="1:7" x14ac:dyDescent="0.35">
      <c r="A1025" t="s">
        <v>27</v>
      </c>
      <c r="B1025" t="s">
        <v>19</v>
      </c>
      <c r="C1025" t="s">
        <v>34</v>
      </c>
      <c r="D1025" t="s">
        <v>10</v>
      </c>
      <c r="E1025">
        <v>707</v>
      </c>
      <c r="F1025">
        <v>191000</v>
      </c>
      <c r="G1025">
        <f t="shared" si="7"/>
        <v>191000</v>
      </c>
    </row>
    <row r="1026" spans="1:7" x14ac:dyDescent="0.35">
      <c r="A1026" t="s">
        <v>27</v>
      </c>
      <c r="B1026" t="s">
        <v>19</v>
      </c>
      <c r="C1026" t="s">
        <v>34</v>
      </c>
      <c r="D1026" t="s">
        <v>11</v>
      </c>
      <c r="E1026">
        <v>793</v>
      </c>
      <c r="F1026">
        <v>64900.000000000007</v>
      </c>
      <c r="G1026">
        <f t="shared" si="7"/>
        <v>64900.000000000007</v>
      </c>
    </row>
    <row r="1027" spans="1:7" x14ac:dyDescent="0.35">
      <c r="A1027" t="s">
        <v>27</v>
      </c>
      <c r="B1027" t="s">
        <v>19</v>
      </c>
      <c r="C1027" t="s">
        <v>35</v>
      </c>
      <c r="D1027" t="s">
        <v>7</v>
      </c>
      <c r="E1027">
        <v>20</v>
      </c>
      <c r="F1027">
        <v>511799.99999999994</v>
      </c>
      <c r="G1027">
        <f t="shared" si="7"/>
        <v>511799.99999999994</v>
      </c>
    </row>
    <row r="1028" spans="1:7" x14ac:dyDescent="0.35">
      <c r="A1028" t="s">
        <v>27</v>
      </c>
      <c r="B1028" t="s">
        <v>19</v>
      </c>
      <c r="C1028" t="s">
        <v>35</v>
      </c>
      <c r="D1028" t="s">
        <v>8</v>
      </c>
      <c r="E1028">
        <v>310</v>
      </c>
      <c r="F1028">
        <v>1523300</v>
      </c>
      <c r="G1028">
        <f t="shared" si="7"/>
        <v>1523300</v>
      </c>
    </row>
    <row r="1029" spans="1:7" x14ac:dyDescent="0.35">
      <c r="A1029" t="s">
        <v>27</v>
      </c>
      <c r="B1029" t="s">
        <v>19</v>
      </c>
      <c r="C1029" t="s">
        <v>35</v>
      </c>
      <c r="D1029" t="s">
        <v>9</v>
      </c>
      <c r="E1029">
        <v>247</v>
      </c>
      <c r="F1029">
        <v>174800</v>
      </c>
      <c r="G1029">
        <f t="shared" si="7"/>
        <v>174800</v>
      </c>
    </row>
    <row r="1030" spans="1:7" x14ac:dyDescent="0.35">
      <c r="A1030" t="s">
        <v>27</v>
      </c>
      <c r="B1030" t="s">
        <v>19</v>
      </c>
      <c r="C1030" t="s">
        <v>35</v>
      </c>
      <c r="D1030" t="s">
        <v>10</v>
      </c>
      <c r="E1030">
        <v>359</v>
      </c>
      <c r="F1030">
        <v>86500</v>
      </c>
      <c r="G1030">
        <f t="shared" si="7"/>
        <v>86500</v>
      </c>
    </row>
    <row r="1031" spans="1:7" x14ac:dyDescent="0.35">
      <c r="A1031" t="s">
        <v>27</v>
      </c>
      <c r="B1031" t="s">
        <v>19</v>
      </c>
      <c r="C1031" t="s">
        <v>35</v>
      </c>
      <c r="D1031" t="s">
        <v>11</v>
      </c>
      <c r="E1031">
        <v>303</v>
      </c>
      <c r="F1031">
        <v>21400</v>
      </c>
      <c r="G1031">
        <f t="shared" si="7"/>
        <v>21400</v>
      </c>
    </row>
    <row r="1032" spans="1:7" x14ac:dyDescent="0.35">
      <c r="A1032" t="s">
        <v>27</v>
      </c>
      <c r="B1032" t="s">
        <v>19</v>
      </c>
      <c r="C1032" t="s">
        <v>36</v>
      </c>
      <c r="D1032" t="s">
        <v>7</v>
      </c>
      <c r="E1032">
        <v>12</v>
      </c>
      <c r="F1032">
        <v>490000</v>
      </c>
      <c r="G1032">
        <f t="shared" si="7"/>
        <v>490000</v>
      </c>
    </row>
    <row r="1033" spans="1:7" x14ac:dyDescent="0.35">
      <c r="A1033" t="s">
        <v>27</v>
      </c>
      <c r="B1033" t="s">
        <v>19</v>
      </c>
      <c r="C1033" t="s">
        <v>36</v>
      </c>
      <c r="D1033" t="s">
        <v>8</v>
      </c>
      <c r="E1033">
        <v>161</v>
      </c>
      <c r="F1033">
        <v>1552699.9999999998</v>
      </c>
      <c r="G1033">
        <f t="shared" si="7"/>
        <v>1552699.9999999998</v>
      </c>
    </row>
    <row r="1034" spans="1:7" x14ac:dyDescent="0.35">
      <c r="A1034" t="s">
        <v>27</v>
      </c>
      <c r="B1034" t="s">
        <v>19</v>
      </c>
      <c r="C1034" t="s">
        <v>36</v>
      </c>
      <c r="D1034" t="s">
        <v>9</v>
      </c>
      <c r="E1034">
        <v>174</v>
      </c>
      <c r="F1034">
        <v>179500</v>
      </c>
      <c r="G1034">
        <f t="shared" si="7"/>
        <v>179500</v>
      </c>
    </row>
    <row r="1035" spans="1:7" x14ac:dyDescent="0.35">
      <c r="A1035" t="s">
        <v>27</v>
      </c>
      <c r="B1035" t="s">
        <v>19</v>
      </c>
      <c r="C1035" t="s">
        <v>36</v>
      </c>
      <c r="D1035" t="s">
        <v>10</v>
      </c>
      <c r="E1035">
        <v>348</v>
      </c>
      <c r="F1035">
        <v>104400</v>
      </c>
      <c r="G1035">
        <f t="shared" si="7"/>
        <v>104400</v>
      </c>
    </row>
    <row r="1036" spans="1:7" x14ac:dyDescent="0.35">
      <c r="A1036" t="s">
        <v>27</v>
      </c>
      <c r="B1036" t="s">
        <v>19</v>
      </c>
      <c r="C1036" t="s">
        <v>36</v>
      </c>
      <c r="D1036" t="s">
        <v>11</v>
      </c>
      <c r="E1036">
        <v>490</v>
      </c>
      <c r="F1036">
        <v>43500</v>
      </c>
      <c r="G1036">
        <f t="shared" si="7"/>
        <v>43500</v>
      </c>
    </row>
    <row r="1037" spans="1:7" x14ac:dyDescent="0.35">
      <c r="A1037" t="s">
        <v>27</v>
      </c>
      <c r="B1037" t="s">
        <v>20</v>
      </c>
      <c r="C1037" t="s">
        <v>34</v>
      </c>
      <c r="D1037" t="s">
        <v>7</v>
      </c>
      <c r="E1037">
        <v>35</v>
      </c>
      <c r="F1037">
        <v>1001600</v>
      </c>
      <c r="G1037">
        <f t="shared" si="7"/>
        <v>1001600</v>
      </c>
    </row>
    <row r="1038" spans="1:7" x14ac:dyDescent="0.35">
      <c r="A1038" t="s">
        <v>27</v>
      </c>
      <c r="B1038" t="s">
        <v>20</v>
      </c>
      <c r="C1038" t="s">
        <v>34</v>
      </c>
      <c r="D1038" t="s">
        <v>8</v>
      </c>
      <c r="E1038">
        <v>522</v>
      </c>
      <c r="F1038">
        <v>3075900</v>
      </c>
      <c r="G1038">
        <f t="shared" si="7"/>
        <v>3075900</v>
      </c>
    </row>
    <row r="1039" spans="1:7" x14ac:dyDescent="0.35">
      <c r="A1039" t="s">
        <v>27</v>
      </c>
      <c r="B1039" t="s">
        <v>20</v>
      </c>
      <c r="C1039" t="s">
        <v>34</v>
      </c>
      <c r="D1039" t="s">
        <v>9</v>
      </c>
      <c r="E1039">
        <v>462</v>
      </c>
      <c r="F1039">
        <v>354400</v>
      </c>
      <c r="G1039">
        <f t="shared" si="7"/>
        <v>354400</v>
      </c>
    </row>
    <row r="1040" spans="1:7" x14ac:dyDescent="0.35">
      <c r="A1040" t="s">
        <v>27</v>
      </c>
      <c r="B1040" t="s">
        <v>20</v>
      </c>
      <c r="C1040" t="s">
        <v>34</v>
      </c>
      <c r="D1040" t="s">
        <v>10</v>
      </c>
      <c r="E1040">
        <v>733</v>
      </c>
      <c r="F1040">
        <v>191000</v>
      </c>
      <c r="G1040">
        <f t="shared" si="7"/>
        <v>191000</v>
      </c>
    </row>
    <row r="1041" spans="1:7" x14ac:dyDescent="0.35">
      <c r="A1041" t="s">
        <v>27</v>
      </c>
      <c r="B1041" t="s">
        <v>20</v>
      </c>
      <c r="C1041" t="s">
        <v>34</v>
      </c>
      <c r="D1041" t="s">
        <v>11</v>
      </c>
      <c r="E1041">
        <v>878</v>
      </c>
      <c r="F1041">
        <v>64900.000000000007</v>
      </c>
      <c r="G1041">
        <f t="shared" si="7"/>
        <v>64900.000000000007</v>
      </c>
    </row>
    <row r="1042" spans="1:7" x14ac:dyDescent="0.35">
      <c r="A1042" t="s">
        <v>27</v>
      </c>
      <c r="B1042" t="s">
        <v>20</v>
      </c>
      <c r="C1042" t="s">
        <v>35</v>
      </c>
      <c r="D1042" t="s">
        <v>7</v>
      </c>
      <c r="E1042">
        <v>22</v>
      </c>
      <c r="F1042">
        <v>511799.99999999994</v>
      </c>
      <c r="G1042">
        <f t="shared" si="7"/>
        <v>511799.99999999994</v>
      </c>
    </row>
    <row r="1043" spans="1:7" x14ac:dyDescent="0.35">
      <c r="A1043" t="s">
        <v>27</v>
      </c>
      <c r="B1043" t="s">
        <v>20</v>
      </c>
      <c r="C1043" t="s">
        <v>35</v>
      </c>
      <c r="D1043" t="s">
        <v>8</v>
      </c>
      <c r="E1043">
        <v>315</v>
      </c>
      <c r="F1043">
        <v>1523300</v>
      </c>
      <c r="G1043">
        <f t="shared" si="7"/>
        <v>1523300</v>
      </c>
    </row>
    <row r="1044" spans="1:7" x14ac:dyDescent="0.35">
      <c r="A1044" t="s">
        <v>27</v>
      </c>
      <c r="B1044" t="s">
        <v>20</v>
      </c>
      <c r="C1044" t="s">
        <v>35</v>
      </c>
      <c r="D1044" t="s">
        <v>9</v>
      </c>
      <c r="E1044">
        <v>274</v>
      </c>
      <c r="F1044">
        <v>174800</v>
      </c>
      <c r="G1044">
        <f t="shared" si="7"/>
        <v>174800</v>
      </c>
    </row>
    <row r="1045" spans="1:7" x14ac:dyDescent="0.35">
      <c r="A1045" t="s">
        <v>27</v>
      </c>
      <c r="B1045" t="s">
        <v>20</v>
      </c>
      <c r="C1045" t="s">
        <v>35</v>
      </c>
      <c r="D1045" t="s">
        <v>10</v>
      </c>
      <c r="E1045">
        <v>417</v>
      </c>
      <c r="F1045">
        <v>86500</v>
      </c>
      <c r="G1045">
        <f t="shared" si="7"/>
        <v>86500</v>
      </c>
    </row>
    <row r="1046" spans="1:7" x14ac:dyDescent="0.35">
      <c r="A1046" t="s">
        <v>27</v>
      </c>
      <c r="B1046" t="s">
        <v>20</v>
      </c>
      <c r="C1046" t="s">
        <v>35</v>
      </c>
      <c r="D1046" t="s">
        <v>11</v>
      </c>
      <c r="E1046">
        <v>330</v>
      </c>
      <c r="F1046">
        <v>21400</v>
      </c>
      <c r="G1046">
        <f t="shared" si="7"/>
        <v>21400</v>
      </c>
    </row>
    <row r="1047" spans="1:7" x14ac:dyDescent="0.35">
      <c r="A1047" t="s">
        <v>27</v>
      </c>
      <c r="B1047" t="s">
        <v>20</v>
      </c>
      <c r="C1047" t="s">
        <v>36</v>
      </c>
      <c r="D1047" t="s">
        <v>7</v>
      </c>
      <c r="E1047">
        <v>13</v>
      </c>
      <c r="F1047">
        <v>490000</v>
      </c>
      <c r="G1047">
        <f t="shared" si="7"/>
        <v>490000</v>
      </c>
    </row>
    <row r="1048" spans="1:7" x14ac:dyDescent="0.35">
      <c r="A1048" t="s">
        <v>27</v>
      </c>
      <c r="B1048" t="s">
        <v>20</v>
      </c>
      <c r="C1048" t="s">
        <v>36</v>
      </c>
      <c r="D1048" t="s">
        <v>8</v>
      </c>
      <c r="E1048">
        <v>207</v>
      </c>
      <c r="F1048">
        <v>1552699.9999999998</v>
      </c>
      <c r="G1048">
        <f t="shared" si="7"/>
        <v>1552699.9999999998</v>
      </c>
    </row>
    <row r="1049" spans="1:7" x14ac:dyDescent="0.35">
      <c r="A1049" t="s">
        <v>27</v>
      </c>
      <c r="B1049" t="s">
        <v>20</v>
      </c>
      <c r="C1049" t="s">
        <v>36</v>
      </c>
      <c r="D1049" t="s">
        <v>9</v>
      </c>
      <c r="E1049">
        <v>188</v>
      </c>
      <c r="F1049">
        <v>179500</v>
      </c>
      <c r="G1049">
        <f t="shared" si="7"/>
        <v>179500</v>
      </c>
    </row>
    <row r="1050" spans="1:7" x14ac:dyDescent="0.35">
      <c r="A1050" t="s">
        <v>27</v>
      </c>
      <c r="B1050" t="s">
        <v>20</v>
      </c>
      <c r="C1050" t="s">
        <v>36</v>
      </c>
      <c r="D1050" t="s">
        <v>10</v>
      </c>
      <c r="E1050">
        <v>316</v>
      </c>
      <c r="F1050">
        <v>104400</v>
      </c>
      <c r="G1050">
        <f t="shared" si="7"/>
        <v>104400</v>
      </c>
    </row>
    <row r="1051" spans="1:7" x14ac:dyDescent="0.35">
      <c r="A1051" t="s">
        <v>27</v>
      </c>
      <c r="B1051" t="s">
        <v>20</v>
      </c>
      <c r="C1051" t="s">
        <v>36</v>
      </c>
      <c r="D1051" t="s">
        <v>11</v>
      </c>
      <c r="E1051">
        <v>548</v>
      </c>
      <c r="F1051">
        <v>43500</v>
      </c>
      <c r="G1051">
        <f t="shared" si="7"/>
        <v>43500</v>
      </c>
    </row>
    <row r="1052" spans="1:7" x14ac:dyDescent="0.35">
      <c r="A1052" t="s">
        <v>27</v>
      </c>
      <c r="B1052" t="s">
        <v>21</v>
      </c>
      <c r="C1052" t="s">
        <v>34</v>
      </c>
      <c r="D1052" t="s">
        <v>7</v>
      </c>
      <c r="E1052">
        <v>26</v>
      </c>
      <c r="F1052">
        <v>1001600</v>
      </c>
      <c r="G1052">
        <f t="shared" si="7"/>
        <v>1001600</v>
      </c>
    </row>
    <row r="1053" spans="1:7" x14ac:dyDescent="0.35">
      <c r="A1053" t="s">
        <v>27</v>
      </c>
      <c r="B1053" t="s">
        <v>21</v>
      </c>
      <c r="C1053" t="s">
        <v>34</v>
      </c>
      <c r="D1053" t="s">
        <v>8</v>
      </c>
      <c r="E1053">
        <v>444</v>
      </c>
      <c r="F1053">
        <v>3075900</v>
      </c>
      <c r="G1053">
        <f t="shared" si="7"/>
        <v>3075900</v>
      </c>
    </row>
    <row r="1054" spans="1:7" x14ac:dyDescent="0.35">
      <c r="A1054" t="s">
        <v>27</v>
      </c>
      <c r="B1054" t="s">
        <v>21</v>
      </c>
      <c r="C1054" t="s">
        <v>34</v>
      </c>
      <c r="D1054" t="s">
        <v>9</v>
      </c>
      <c r="E1054">
        <v>425</v>
      </c>
      <c r="F1054">
        <v>354400</v>
      </c>
      <c r="G1054">
        <f t="shared" ref="G1054:G1117" si="8">IF(K1054="",G1039,K1054)</f>
        <v>354400</v>
      </c>
    </row>
    <row r="1055" spans="1:7" x14ac:dyDescent="0.35">
      <c r="A1055" t="s">
        <v>27</v>
      </c>
      <c r="B1055" t="s">
        <v>21</v>
      </c>
      <c r="C1055" t="s">
        <v>34</v>
      </c>
      <c r="D1055" t="s">
        <v>10</v>
      </c>
      <c r="E1055">
        <v>700</v>
      </c>
      <c r="F1055">
        <v>191000</v>
      </c>
      <c r="G1055">
        <f t="shared" si="8"/>
        <v>191000</v>
      </c>
    </row>
    <row r="1056" spans="1:7" x14ac:dyDescent="0.35">
      <c r="A1056" t="s">
        <v>27</v>
      </c>
      <c r="B1056" t="s">
        <v>21</v>
      </c>
      <c r="C1056" t="s">
        <v>34</v>
      </c>
      <c r="D1056" t="s">
        <v>11</v>
      </c>
      <c r="E1056">
        <v>803</v>
      </c>
      <c r="F1056">
        <v>64900.000000000007</v>
      </c>
      <c r="G1056">
        <f t="shared" si="8"/>
        <v>64900.000000000007</v>
      </c>
    </row>
    <row r="1057" spans="1:7" x14ac:dyDescent="0.35">
      <c r="A1057" t="s">
        <v>27</v>
      </c>
      <c r="B1057" t="s">
        <v>21</v>
      </c>
      <c r="C1057" t="s">
        <v>35</v>
      </c>
      <c r="D1057" t="s">
        <v>7</v>
      </c>
      <c r="E1057">
        <v>16</v>
      </c>
      <c r="F1057">
        <v>511799.99999999994</v>
      </c>
      <c r="G1057">
        <f t="shared" si="8"/>
        <v>511799.99999999994</v>
      </c>
    </row>
    <row r="1058" spans="1:7" x14ac:dyDescent="0.35">
      <c r="A1058" t="s">
        <v>27</v>
      </c>
      <c r="B1058" t="s">
        <v>21</v>
      </c>
      <c r="C1058" t="s">
        <v>35</v>
      </c>
      <c r="D1058" t="s">
        <v>8</v>
      </c>
      <c r="E1058">
        <v>261</v>
      </c>
      <c r="F1058">
        <v>1523300</v>
      </c>
      <c r="G1058">
        <f t="shared" si="8"/>
        <v>1523300</v>
      </c>
    </row>
    <row r="1059" spans="1:7" x14ac:dyDescent="0.35">
      <c r="A1059" t="s">
        <v>27</v>
      </c>
      <c r="B1059" t="s">
        <v>21</v>
      </c>
      <c r="C1059" t="s">
        <v>35</v>
      </c>
      <c r="D1059" t="s">
        <v>9</v>
      </c>
      <c r="E1059">
        <v>262</v>
      </c>
      <c r="F1059">
        <v>174800</v>
      </c>
      <c r="G1059">
        <f t="shared" si="8"/>
        <v>174800</v>
      </c>
    </row>
    <row r="1060" spans="1:7" x14ac:dyDescent="0.35">
      <c r="A1060" t="s">
        <v>27</v>
      </c>
      <c r="B1060" t="s">
        <v>21</v>
      </c>
      <c r="C1060" t="s">
        <v>35</v>
      </c>
      <c r="D1060" t="s">
        <v>10</v>
      </c>
      <c r="E1060">
        <v>405</v>
      </c>
      <c r="F1060">
        <v>86500</v>
      </c>
      <c r="G1060">
        <f t="shared" si="8"/>
        <v>86500</v>
      </c>
    </row>
    <row r="1061" spans="1:7" x14ac:dyDescent="0.35">
      <c r="A1061" t="s">
        <v>27</v>
      </c>
      <c r="B1061" t="s">
        <v>21</v>
      </c>
      <c r="C1061" t="s">
        <v>35</v>
      </c>
      <c r="D1061" t="s">
        <v>11</v>
      </c>
      <c r="E1061">
        <v>317</v>
      </c>
      <c r="F1061">
        <v>21400</v>
      </c>
      <c r="G1061">
        <f t="shared" si="8"/>
        <v>21400</v>
      </c>
    </row>
    <row r="1062" spans="1:7" x14ac:dyDescent="0.35">
      <c r="A1062" t="s">
        <v>27</v>
      </c>
      <c r="B1062" t="s">
        <v>21</v>
      </c>
      <c r="C1062" t="s">
        <v>36</v>
      </c>
      <c r="D1062" t="s">
        <v>7</v>
      </c>
      <c r="E1062">
        <v>10</v>
      </c>
      <c r="F1062">
        <v>490000</v>
      </c>
      <c r="G1062">
        <f t="shared" si="8"/>
        <v>490000</v>
      </c>
    </row>
    <row r="1063" spans="1:7" x14ac:dyDescent="0.35">
      <c r="A1063" t="s">
        <v>27</v>
      </c>
      <c r="B1063" t="s">
        <v>21</v>
      </c>
      <c r="C1063" t="s">
        <v>36</v>
      </c>
      <c r="D1063" t="s">
        <v>8</v>
      </c>
      <c r="E1063">
        <v>183</v>
      </c>
      <c r="F1063">
        <v>1552699.9999999998</v>
      </c>
      <c r="G1063">
        <f t="shared" si="8"/>
        <v>1552699.9999999998</v>
      </c>
    </row>
    <row r="1064" spans="1:7" x14ac:dyDescent="0.35">
      <c r="A1064" t="s">
        <v>27</v>
      </c>
      <c r="B1064" t="s">
        <v>21</v>
      </c>
      <c r="C1064" t="s">
        <v>36</v>
      </c>
      <c r="D1064" t="s">
        <v>9</v>
      </c>
      <c r="E1064">
        <v>163</v>
      </c>
      <c r="F1064">
        <v>179500</v>
      </c>
      <c r="G1064">
        <f t="shared" si="8"/>
        <v>179500</v>
      </c>
    </row>
    <row r="1065" spans="1:7" x14ac:dyDescent="0.35">
      <c r="A1065" t="s">
        <v>27</v>
      </c>
      <c r="B1065" t="s">
        <v>21</v>
      </c>
      <c r="C1065" t="s">
        <v>36</v>
      </c>
      <c r="D1065" t="s">
        <v>10</v>
      </c>
      <c r="E1065">
        <v>295</v>
      </c>
      <c r="F1065">
        <v>104400</v>
      </c>
      <c r="G1065">
        <f t="shared" si="8"/>
        <v>104400</v>
      </c>
    </row>
    <row r="1066" spans="1:7" x14ac:dyDescent="0.35">
      <c r="A1066" t="s">
        <v>27</v>
      </c>
      <c r="B1066" t="s">
        <v>21</v>
      </c>
      <c r="C1066" t="s">
        <v>36</v>
      </c>
      <c r="D1066" t="s">
        <v>11</v>
      </c>
      <c r="E1066">
        <v>486</v>
      </c>
      <c r="F1066">
        <v>43500</v>
      </c>
      <c r="G1066">
        <f t="shared" si="8"/>
        <v>43500</v>
      </c>
    </row>
    <row r="1067" spans="1:7" x14ac:dyDescent="0.35">
      <c r="A1067" t="s">
        <v>27</v>
      </c>
      <c r="B1067" t="s">
        <v>22</v>
      </c>
      <c r="C1067" t="s">
        <v>34</v>
      </c>
      <c r="D1067" t="s">
        <v>7</v>
      </c>
      <c r="E1067">
        <v>16</v>
      </c>
      <c r="F1067">
        <v>1001600</v>
      </c>
      <c r="G1067">
        <f t="shared" si="8"/>
        <v>1001600</v>
      </c>
    </row>
    <row r="1068" spans="1:7" x14ac:dyDescent="0.35">
      <c r="A1068" t="s">
        <v>27</v>
      </c>
      <c r="B1068" t="s">
        <v>22</v>
      </c>
      <c r="C1068" t="s">
        <v>34</v>
      </c>
      <c r="D1068" t="s">
        <v>8</v>
      </c>
      <c r="E1068">
        <v>516</v>
      </c>
      <c r="F1068">
        <v>3075900</v>
      </c>
      <c r="G1068">
        <f t="shared" si="8"/>
        <v>3075900</v>
      </c>
    </row>
    <row r="1069" spans="1:7" x14ac:dyDescent="0.35">
      <c r="A1069" t="s">
        <v>27</v>
      </c>
      <c r="B1069" t="s">
        <v>22</v>
      </c>
      <c r="C1069" t="s">
        <v>34</v>
      </c>
      <c r="D1069" t="s">
        <v>9</v>
      </c>
      <c r="E1069">
        <v>478</v>
      </c>
      <c r="F1069">
        <v>354400</v>
      </c>
      <c r="G1069">
        <f t="shared" si="8"/>
        <v>354400</v>
      </c>
    </row>
    <row r="1070" spans="1:7" x14ac:dyDescent="0.35">
      <c r="A1070" t="s">
        <v>27</v>
      </c>
      <c r="B1070" t="s">
        <v>22</v>
      </c>
      <c r="C1070" t="s">
        <v>34</v>
      </c>
      <c r="D1070" t="s">
        <v>10</v>
      </c>
      <c r="E1070">
        <v>793</v>
      </c>
      <c r="F1070">
        <v>191000</v>
      </c>
      <c r="G1070">
        <f t="shared" si="8"/>
        <v>191000</v>
      </c>
    </row>
    <row r="1071" spans="1:7" x14ac:dyDescent="0.35">
      <c r="A1071" t="s">
        <v>27</v>
      </c>
      <c r="B1071" t="s">
        <v>22</v>
      </c>
      <c r="C1071" t="s">
        <v>34</v>
      </c>
      <c r="D1071" t="s">
        <v>11</v>
      </c>
      <c r="E1071">
        <v>952</v>
      </c>
      <c r="F1071">
        <v>64900.000000000007</v>
      </c>
      <c r="G1071">
        <f t="shared" si="8"/>
        <v>64900.000000000007</v>
      </c>
    </row>
    <row r="1072" spans="1:7" x14ac:dyDescent="0.35">
      <c r="A1072" t="s">
        <v>27</v>
      </c>
      <c r="B1072" t="s">
        <v>22</v>
      </c>
      <c r="C1072" t="s">
        <v>35</v>
      </c>
      <c r="D1072" t="s">
        <v>7</v>
      </c>
      <c r="E1072">
        <v>8</v>
      </c>
      <c r="F1072">
        <v>511799.99999999994</v>
      </c>
      <c r="G1072">
        <f t="shared" si="8"/>
        <v>511799.99999999994</v>
      </c>
    </row>
    <row r="1073" spans="1:11" x14ac:dyDescent="0.35">
      <c r="A1073" t="s">
        <v>27</v>
      </c>
      <c r="B1073" t="s">
        <v>22</v>
      </c>
      <c r="C1073" t="s">
        <v>35</v>
      </c>
      <c r="D1073" t="s">
        <v>8</v>
      </c>
      <c r="E1073">
        <v>317</v>
      </c>
      <c r="F1073">
        <v>1523300</v>
      </c>
      <c r="G1073">
        <f t="shared" si="8"/>
        <v>1523300</v>
      </c>
    </row>
    <row r="1074" spans="1:11" x14ac:dyDescent="0.35">
      <c r="A1074" t="s">
        <v>27</v>
      </c>
      <c r="B1074" t="s">
        <v>22</v>
      </c>
      <c r="C1074" t="s">
        <v>35</v>
      </c>
      <c r="D1074" t="s">
        <v>9</v>
      </c>
      <c r="E1074">
        <v>295</v>
      </c>
      <c r="F1074">
        <v>174800</v>
      </c>
      <c r="G1074">
        <f t="shared" si="8"/>
        <v>174800</v>
      </c>
    </row>
    <row r="1075" spans="1:11" x14ac:dyDescent="0.35">
      <c r="A1075" t="s">
        <v>27</v>
      </c>
      <c r="B1075" t="s">
        <v>22</v>
      </c>
      <c r="C1075" t="s">
        <v>35</v>
      </c>
      <c r="D1075" t="s">
        <v>10</v>
      </c>
      <c r="E1075">
        <v>434</v>
      </c>
      <c r="F1075">
        <v>86500</v>
      </c>
      <c r="G1075">
        <f t="shared" si="8"/>
        <v>86500</v>
      </c>
    </row>
    <row r="1076" spans="1:11" x14ac:dyDescent="0.35">
      <c r="A1076" t="s">
        <v>27</v>
      </c>
      <c r="B1076" t="s">
        <v>22</v>
      </c>
      <c r="C1076" t="s">
        <v>35</v>
      </c>
      <c r="D1076" t="s">
        <v>11</v>
      </c>
      <c r="E1076">
        <v>340</v>
      </c>
      <c r="F1076">
        <v>21400</v>
      </c>
      <c r="G1076">
        <f t="shared" si="8"/>
        <v>21400</v>
      </c>
    </row>
    <row r="1077" spans="1:11" x14ac:dyDescent="0.35">
      <c r="A1077" t="s">
        <v>27</v>
      </c>
      <c r="B1077" t="s">
        <v>22</v>
      </c>
      <c r="C1077" t="s">
        <v>36</v>
      </c>
      <c r="D1077" t="s">
        <v>7</v>
      </c>
      <c r="E1077">
        <v>8</v>
      </c>
      <c r="F1077">
        <v>490000</v>
      </c>
      <c r="G1077">
        <f t="shared" si="8"/>
        <v>490000</v>
      </c>
    </row>
    <row r="1078" spans="1:11" x14ac:dyDescent="0.35">
      <c r="A1078" t="s">
        <v>27</v>
      </c>
      <c r="B1078" t="s">
        <v>22</v>
      </c>
      <c r="C1078" t="s">
        <v>36</v>
      </c>
      <c r="D1078" t="s">
        <v>8</v>
      </c>
      <c r="E1078">
        <v>199</v>
      </c>
      <c r="F1078">
        <v>1552699.9999999998</v>
      </c>
      <c r="G1078">
        <f t="shared" si="8"/>
        <v>1552699.9999999998</v>
      </c>
    </row>
    <row r="1079" spans="1:11" x14ac:dyDescent="0.35">
      <c r="A1079" t="s">
        <v>27</v>
      </c>
      <c r="B1079" t="s">
        <v>22</v>
      </c>
      <c r="C1079" t="s">
        <v>36</v>
      </c>
      <c r="D1079" t="s">
        <v>9</v>
      </c>
      <c r="E1079">
        <v>183</v>
      </c>
      <c r="F1079">
        <v>179500</v>
      </c>
      <c r="G1079">
        <f t="shared" si="8"/>
        <v>179500</v>
      </c>
    </row>
    <row r="1080" spans="1:11" x14ac:dyDescent="0.35">
      <c r="A1080" t="s">
        <v>27</v>
      </c>
      <c r="B1080" t="s">
        <v>22</v>
      </c>
      <c r="C1080" t="s">
        <v>36</v>
      </c>
      <c r="D1080" t="s">
        <v>10</v>
      </c>
      <c r="E1080">
        <v>359</v>
      </c>
      <c r="F1080">
        <v>104400</v>
      </c>
      <c r="G1080">
        <f t="shared" si="8"/>
        <v>104400</v>
      </c>
    </row>
    <row r="1081" spans="1:11" x14ac:dyDescent="0.35">
      <c r="A1081" t="s">
        <v>27</v>
      </c>
      <c r="B1081" t="s">
        <v>22</v>
      </c>
      <c r="C1081" t="s">
        <v>36</v>
      </c>
      <c r="D1081" t="s">
        <v>11</v>
      </c>
      <c r="E1081">
        <v>612</v>
      </c>
      <c r="F1081">
        <v>43500</v>
      </c>
      <c r="G1081">
        <f t="shared" si="8"/>
        <v>43500</v>
      </c>
    </row>
    <row r="1082" spans="1:11" x14ac:dyDescent="0.35">
      <c r="A1082" t="s">
        <v>28</v>
      </c>
      <c r="B1082" t="s">
        <v>6</v>
      </c>
      <c r="C1082" t="s">
        <v>34</v>
      </c>
      <c r="D1082" t="s">
        <v>7</v>
      </c>
      <c r="E1082">
        <v>27</v>
      </c>
      <c r="F1082">
        <v>1005600</v>
      </c>
      <c r="G1082">
        <f t="shared" si="8"/>
        <v>1005600</v>
      </c>
      <c r="H1082">
        <v>2016</v>
      </c>
      <c r="I1082" t="s">
        <v>7</v>
      </c>
      <c r="J1082" t="s">
        <v>34</v>
      </c>
      <c r="K1082">
        <v>1005600</v>
      </c>
    </row>
    <row r="1083" spans="1:11" x14ac:dyDescent="0.35">
      <c r="A1083" t="s">
        <v>28</v>
      </c>
      <c r="B1083" t="s">
        <v>6</v>
      </c>
      <c r="C1083" t="s">
        <v>34</v>
      </c>
      <c r="D1083" t="s">
        <v>8</v>
      </c>
      <c r="E1083">
        <v>549</v>
      </c>
      <c r="F1083">
        <v>3104300</v>
      </c>
      <c r="G1083">
        <f t="shared" si="8"/>
        <v>3104300</v>
      </c>
      <c r="H1083">
        <v>2016</v>
      </c>
      <c r="I1083" t="s">
        <v>8</v>
      </c>
      <c r="J1083" t="s">
        <v>34</v>
      </c>
      <c r="K1083">
        <v>3104300</v>
      </c>
    </row>
    <row r="1084" spans="1:11" x14ac:dyDescent="0.35">
      <c r="A1084" t="s">
        <v>28</v>
      </c>
      <c r="B1084" t="s">
        <v>6</v>
      </c>
      <c r="C1084" t="s">
        <v>34</v>
      </c>
      <c r="D1084" t="s">
        <v>9</v>
      </c>
      <c r="E1084">
        <v>540</v>
      </c>
      <c r="F1084">
        <v>367900</v>
      </c>
      <c r="G1084">
        <f t="shared" si="8"/>
        <v>367900</v>
      </c>
      <c r="H1084">
        <v>2016</v>
      </c>
      <c r="I1084" t="s">
        <v>9</v>
      </c>
      <c r="J1084" t="s">
        <v>34</v>
      </c>
      <c r="K1084">
        <v>367900</v>
      </c>
    </row>
    <row r="1085" spans="1:11" x14ac:dyDescent="0.35">
      <c r="A1085" t="s">
        <v>28</v>
      </c>
      <c r="B1085" t="s">
        <v>6</v>
      </c>
      <c r="C1085" t="s">
        <v>34</v>
      </c>
      <c r="D1085" t="s">
        <v>10</v>
      </c>
      <c r="E1085">
        <v>898</v>
      </c>
      <c r="F1085">
        <v>194700</v>
      </c>
      <c r="G1085">
        <f t="shared" si="8"/>
        <v>194700</v>
      </c>
      <c r="H1085">
        <v>2016</v>
      </c>
      <c r="I1085" t="s">
        <v>10</v>
      </c>
      <c r="J1085" t="s">
        <v>34</v>
      </c>
      <c r="K1085">
        <v>194700</v>
      </c>
    </row>
    <row r="1086" spans="1:11" x14ac:dyDescent="0.35">
      <c r="A1086" t="s">
        <v>28</v>
      </c>
      <c r="B1086" t="s">
        <v>6</v>
      </c>
      <c r="C1086" t="s">
        <v>34</v>
      </c>
      <c r="D1086" t="s">
        <v>11</v>
      </c>
      <c r="E1086">
        <v>1126</v>
      </c>
      <c r="F1086">
        <v>67300</v>
      </c>
      <c r="G1086">
        <f t="shared" si="8"/>
        <v>67300</v>
      </c>
      <c r="H1086">
        <v>2016</v>
      </c>
      <c r="I1086" t="s">
        <v>11</v>
      </c>
      <c r="J1086" t="s">
        <v>34</v>
      </c>
      <c r="K1086">
        <v>67300</v>
      </c>
    </row>
    <row r="1087" spans="1:11" x14ac:dyDescent="0.35">
      <c r="A1087" t="s">
        <v>28</v>
      </c>
      <c r="B1087" t="s">
        <v>6</v>
      </c>
      <c r="C1087" t="s">
        <v>35</v>
      </c>
      <c r="D1087" t="s">
        <v>7</v>
      </c>
      <c r="E1087">
        <v>16</v>
      </c>
      <c r="F1087">
        <v>514200.00000000006</v>
      </c>
      <c r="G1087">
        <f t="shared" si="8"/>
        <v>514200.00000000006</v>
      </c>
      <c r="H1087">
        <v>2016</v>
      </c>
      <c r="I1087" t="s">
        <v>7</v>
      </c>
      <c r="J1087" t="s">
        <v>35</v>
      </c>
      <c r="K1087">
        <v>514200.00000000006</v>
      </c>
    </row>
    <row r="1088" spans="1:11" x14ac:dyDescent="0.35">
      <c r="A1088" t="s">
        <v>28</v>
      </c>
      <c r="B1088" t="s">
        <v>6</v>
      </c>
      <c r="C1088" t="s">
        <v>35</v>
      </c>
      <c r="D1088" t="s">
        <v>8</v>
      </c>
      <c r="E1088">
        <v>350</v>
      </c>
      <c r="F1088">
        <v>1539300</v>
      </c>
      <c r="G1088">
        <f t="shared" si="8"/>
        <v>1539300</v>
      </c>
      <c r="H1088">
        <v>2016</v>
      </c>
      <c r="I1088" t="s">
        <v>8</v>
      </c>
      <c r="J1088" t="s">
        <v>35</v>
      </c>
      <c r="K1088">
        <v>1539300</v>
      </c>
    </row>
    <row r="1089" spans="1:11" x14ac:dyDescent="0.35">
      <c r="A1089" t="s">
        <v>28</v>
      </c>
      <c r="B1089" t="s">
        <v>6</v>
      </c>
      <c r="C1089" t="s">
        <v>35</v>
      </c>
      <c r="D1089" t="s">
        <v>9</v>
      </c>
      <c r="E1089">
        <v>324</v>
      </c>
      <c r="F1089">
        <v>181800</v>
      </c>
      <c r="G1089">
        <f t="shared" si="8"/>
        <v>181800</v>
      </c>
      <c r="H1089">
        <v>2016</v>
      </c>
      <c r="I1089" t="s">
        <v>9</v>
      </c>
      <c r="J1089" t="s">
        <v>35</v>
      </c>
      <c r="K1089">
        <v>181800</v>
      </c>
    </row>
    <row r="1090" spans="1:11" x14ac:dyDescent="0.35">
      <c r="A1090" t="s">
        <v>28</v>
      </c>
      <c r="B1090" t="s">
        <v>6</v>
      </c>
      <c r="C1090" t="s">
        <v>35</v>
      </c>
      <c r="D1090" t="s">
        <v>10</v>
      </c>
      <c r="E1090">
        <v>485</v>
      </c>
      <c r="F1090">
        <v>88400</v>
      </c>
      <c r="G1090">
        <f t="shared" si="8"/>
        <v>88400</v>
      </c>
      <c r="H1090">
        <v>2016</v>
      </c>
      <c r="I1090" t="s">
        <v>10</v>
      </c>
      <c r="J1090" t="s">
        <v>35</v>
      </c>
      <c r="K1090">
        <v>88400</v>
      </c>
    </row>
    <row r="1091" spans="1:11" x14ac:dyDescent="0.35">
      <c r="A1091" t="s">
        <v>28</v>
      </c>
      <c r="B1091" t="s">
        <v>6</v>
      </c>
      <c r="C1091" t="s">
        <v>35</v>
      </c>
      <c r="D1091" t="s">
        <v>11</v>
      </c>
      <c r="E1091">
        <v>420</v>
      </c>
      <c r="F1091">
        <v>23000</v>
      </c>
      <c r="G1091">
        <f t="shared" si="8"/>
        <v>23000</v>
      </c>
      <c r="H1091">
        <v>2016</v>
      </c>
      <c r="I1091" t="s">
        <v>11</v>
      </c>
      <c r="J1091" t="s">
        <v>35</v>
      </c>
      <c r="K1091">
        <v>23000</v>
      </c>
    </row>
    <row r="1092" spans="1:11" x14ac:dyDescent="0.35">
      <c r="A1092" t="s">
        <v>28</v>
      </c>
      <c r="B1092" t="s">
        <v>6</v>
      </c>
      <c r="C1092" t="s">
        <v>36</v>
      </c>
      <c r="D1092" t="s">
        <v>7</v>
      </c>
      <c r="E1092">
        <v>11</v>
      </c>
      <c r="F1092">
        <v>491300</v>
      </c>
      <c r="G1092">
        <f t="shared" si="8"/>
        <v>491300</v>
      </c>
      <c r="H1092">
        <v>2016</v>
      </c>
      <c r="I1092" t="s">
        <v>7</v>
      </c>
      <c r="J1092" t="s">
        <v>36</v>
      </c>
      <c r="K1092">
        <v>491300</v>
      </c>
    </row>
    <row r="1093" spans="1:11" x14ac:dyDescent="0.35">
      <c r="A1093" t="s">
        <v>28</v>
      </c>
      <c r="B1093" t="s">
        <v>6</v>
      </c>
      <c r="C1093" t="s">
        <v>36</v>
      </c>
      <c r="D1093" t="s">
        <v>8</v>
      </c>
      <c r="E1093">
        <v>199</v>
      </c>
      <c r="F1093">
        <v>1565100</v>
      </c>
      <c r="G1093">
        <f t="shared" si="8"/>
        <v>1565100</v>
      </c>
      <c r="H1093">
        <v>2016</v>
      </c>
      <c r="I1093" t="s">
        <v>8</v>
      </c>
      <c r="J1093" t="s">
        <v>36</v>
      </c>
      <c r="K1093">
        <v>1565100</v>
      </c>
    </row>
    <row r="1094" spans="1:11" x14ac:dyDescent="0.35">
      <c r="A1094" t="s">
        <v>28</v>
      </c>
      <c r="B1094" t="s">
        <v>6</v>
      </c>
      <c r="C1094" t="s">
        <v>36</v>
      </c>
      <c r="D1094" t="s">
        <v>9</v>
      </c>
      <c r="E1094">
        <v>216</v>
      </c>
      <c r="F1094">
        <v>186100</v>
      </c>
      <c r="G1094">
        <f t="shared" si="8"/>
        <v>186100</v>
      </c>
      <c r="H1094">
        <v>2016</v>
      </c>
      <c r="I1094" t="s">
        <v>9</v>
      </c>
      <c r="J1094" t="s">
        <v>36</v>
      </c>
      <c r="K1094">
        <v>186100</v>
      </c>
    </row>
    <row r="1095" spans="1:11" x14ac:dyDescent="0.35">
      <c r="A1095" t="s">
        <v>28</v>
      </c>
      <c r="B1095" t="s">
        <v>6</v>
      </c>
      <c r="C1095" t="s">
        <v>36</v>
      </c>
      <c r="D1095" t="s">
        <v>10</v>
      </c>
      <c r="E1095">
        <v>413</v>
      </c>
      <c r="F1095">
        <v>106200</v>
      </c>
      <c r="G1095">
        <f t="shared" si="8"/>
        <v>106200</v>
      </c>
      <c r="H1095">
        <v>2016</v>
      </c>
      <c r="I1095" t="s">
        <v>10</v>
      </c>
      <c r="J1095" t="s">
        <v>36</v>
      </c>
      <c r="K1095">
        <v>106200</v>
      </c>
    </row>
    <row r="1096" spans="1:11" x14ac:dyDescent="0.35">
      <c r="A1096" t="s">
        <v>28</v>
      </c>
      <c r="B1096" t="s">
        <v>6</v>
      </c>
      <c r="C1096" t="s">
        <v>36</v>
      </c>
      <c r="D1096" t="s">
        <v>11</v>
      </c>
      <c r="E1096">
        <v>706</v>
      </c>
      <c r="F1096">
        <v>44400</v>
      </c>
      <c r="G1096">
        <f t="shared" si="8"/>
        <v>44400</v>
      </c>
      <c r="H1096">
        <v>2016</v>
      </c>
      <c r="I1096" t="s">
        <v>11</v>
      </c>
      <c r="J1096" t="s">
        <v>36</v>
      </c>
      <c r="K1096">
        <v>44400</v>
      </c>
    </row>
    <row r="1097" spans="1:11" x14ac:dyDescent="0.35">
      <c r="A1097" t="s">
        <v>28</v>
      </c>
      <c r="B1097" t="s">
        <v>12</v>
      </c>
      <c r="C1097" t="s">
        <v>34</v>
      </c>
      <c r="D1097" t="s">
        <v>7</v>
      </c>
      <c r="E1097">
        <v>19</v>
      </c>
      <c r="F1097">
        <v>1005600</v>
      </c>
      <c r="G1097">
        <f t="shared" si="8"/>
        <v>1005600</v>
      </c>
    </row>
    <row r="1098" spans="1:11" x14ac:dyDescent="0.35">
      <c r="A1098" t="s">
        <v>28</v>
      </c>
      <c r="B1098" t="s">
        <v>12</v>
      </c>
      <c r="C1098" t="s">
        <v>34</v>
      </c>
      <c r="D1098" t="s">
        <v>8</v>
      </c>
      <c r="E1098">
        <v>489</v>
      </c>
      <c r="F1098">
        <v>3104300</v>
      </c>
      <c r="G1098">
        <f t="shared" si="8"/>
        <v>3104300</v>
      </c>
    </row>
    <row r="1099" spans="1:11" x14ac:dyDescent="0.35">
      <c r="A1099" t="s">
        <v>28</v>
      </c>
      <c r="B1099" t="s">
        <v>12</v>
      </c>
      <c r="C1099" t="s">
        <v>34</v>
      </c>
      <c r="D1099" t="s">
        <v>9</v>
      </c>
      <c r="E1099">
        <v>469</v>
      </c>
      <c r="F1099">
        <v>367900</v>
      </c>
      <c r="G1099">
        <f t="shared" si="8"/>
        <v>367900</v>
      </c>
    </row>
    <row r="1100" spans="1:11" x14ac:dyDescent="0.35">
      <c r="A1100" t="s">
        <v>28</v>
      </c>
      <c r="B1100" t="s">
        <v>12</v>
      </c>
      <c r="C1100" t="s">
        <v>34</v>
      </c>
      <c r="D1100" t="s">
        <v>10</v>
      </c>
      <c r="E1100">
        <v>797</v>
      </c>
      <c r="F1100">
        <v>194700</v>
      </c>
      <c r="G1100">
        <f t="shared" si="8"/>
        <v>194700</v>
      </c>
    </row>
    <row r="1101" spans="1:11" x14ac:dyDescent="0.35">
      <c r="A1101" t="s">
        <v>28</v>
      </c>
      <c r="B1101" t="s">
        <v>12</v>
      </c>
      <c r="C1101" t="s">
        <v>34</v>
      </c>
      <c r="D1101" t="s">
        <v>11</v>
      </c>
      <c r="E1101">
        <v>945</v>
      </c>
      <c r="F1101">
        <v>67300</v>
      </c>
      <c r="G1101">
        <f t="shared" si="8"/>
        <v>67300</v>
      </c>
    </row>
    <row r="1102" spans="1:11" x14ac:dyDescent="0.35">
      <c r="A1102" t="s">
        <v>28</v>
      </c>
      <c r="B1102" t="s">
        <v>12</v>
      </c>
      <c r="C1102" t="s">
        <v>35</v>
      </c>
      <c r="D1102" t="s">
        <v>7</v>
      </c>
      <c r="E1102">
        <v>12</v>
      </c>
      <c r="F1102">
        <v>514200.00000000006</v>
      </c>
      <c r="G1102">
        <f t="shared" si="8"/>
        <v>514200.00000000006</v>
      </c>
    </row>
    <row r="1103" spans="1:11" x14ac:dyDescent="0.35">
      <c r="A1103" t="s">
        <v>28</v>
      </c>
      <c r="B1103" t="s">
        <v>12</v>
      </c>
      <c r="C1103" t="s">
        <v>35</v>
      </c>
      <c r="D1103" t="s">
        <v>8</v>
      </c>
      <c r="E1103">
        <v>292</v>
      </c>
      <c r="F1103">
        <v>1539300</v>
      </c>
      <c r="G1103">
        <f t="shared" si="8"/>
        <v>1539300</v>
      </c>
    </row>
    <row r="1104" spans="1:11" x14ac:dyDescent="0.35">
      <c r="A1104" t="s">
        <v>28</v>
      </c>
      <c r="B1104" t="s">
        <v>12</v>
      </c>
      <c r="C1104" t="s">
        <v>35</v>
      </c>
      <c r="D1104" t="s">
        <v>9</v>
      </c>
      <c r="E1104">
        <v>276</v>
      </c>
      <c r="F1104">
        <v>181800</v>
      </c>
      <c r="G1104">
        <f t="shared" si="8"/>
        <v>181800</v>
      </c>
    </row>
    <row r="1105" spans="1:7" x14ac:dyDescent="0.35">
      <c r="A1105" t="s">
        <v>28</v>
      </c>
      <c r="B1105" t="s">
        <v>12</v>
      </c>
      <c r="C1105" t="s">
        <v>35</v>
      </c>
      <c r="D1105" t="s">
        <v>10</v>
      </c>
      <c r="E1105">
        <v>463</v>
      </c>
      <c r="F1105">
        <v>88400</v>
      </c>
      <c r="G1105">
        <f t="shared" si="8"/>
        <v>88400</v>
      </c>
    </row>
    <row r="1106" spans="1:7" x14ac:dyDescent="0.35">
      <c r="A1106" t="s">
        <v>28</v>
      </c>
      <c r="B1106" t="s">
        <v>12</v>
      </c>
      <c r="C1106" t="s">
        <v>35</v>
      </c>
      <c r="D1106" t="s">
        <v>11</v>
      </c>
      <c r="E1106">
        <v>345</v>
      </c>
      <c r="F1106">
        <v>23000</v>
      </c>
      <c r="G1106">
        <f t="shared" si="8"/>
        <v>23000</v>
      </c>
    </row>
    <row r="1107" spans="1:7" x14ac:dyDescent="0.35">
      <c r="A1107" t="s">
        <v>28</v>
      </c>
      <c r="B1107" t="s">
        <v>12</v>
      </c>
      <c r="C1107" t="s">
        <v>36</v>
      </c>
      <c r="D1107" t="s">
        <v>7</v>
      </c>
      <c r="E1107">
        <v>7</v>
      </c>
      <c r="F1107">
        <v>491300</v>
      </c>
      <c r="G1107">
        <f t="shared" si="8"/>
        <v>491300</v>
      </c>
    </row>
    <row r="1108" spans="1:7" x14ac:dyDescent="0.35">
      <c r="A1108" t="s">
        <v>28</v>
      </c>
      <c r="B1108" t="s">
        <v>12</v>
      </c>
      <c r="C1108" t="s">
        <v>36</v>
      </c>
      <c r="D1108" t="s">
        <v>8</v>
      </c>
      <c r="E1108">
        <v>197</v>
      </c>
      <c r="F1108">
        <v>1565100</v>
      </c>
      <c r="G1108">
        <f t="shared" si="8"/>
        <v>1565100</v>
      </c>
    </row>
    <row r="1109" spans="1:7" x14ac:dyDescent="0.35">
      <c r="A1109" t="s">
        <v>28</v>
      </c>
      <c r="B1109" t="s">
        <v>12</v>
      </c>
      <c r="C1109" t="s">
        <v>36</v>
      </c>
      <c r="D1109" t="s">
        <v>9</v>
      </c>
      <c r="E1109">
        <v>193</v>
      </c>
      <c r="F1109">
        <v>186100</v>
      </c>
      <c r="G1109">
        <f t="shared" si="8"/>
        <v>186100</v>
      </c>
    </row>
    <row r="1110" spans="1:7" x14ac:dyDescent="0.35">
      <c r="A1110" t="s">
        <v>28</v>
      </c>
      <c r="B1110" t="s">
        <v>12</v>
      </c>
      <c r="C1110" t="s">
        <v>36</v>
      </c>
      <c r="D1110" t="s">
        <v>10</v>
      </c>
      <c r="E1110">
        <v>334</v>
      </c>
      <c r="F1110">
        <v>106200</v>
      </c>
      <c r="G1110">
        <f t="shared" si="8"/>
        <v>106200</v>
      </c>
    </row>
    <row r="1111" spans="1:7" x14ac:dyDescent="0.35">
      <c r="A1111" t="s">
        <v>28</v>
      </c>
      <c r="B1111" t="s">
        <v>12</v>
      </c>
      <c r="C1111" t="s">
        <v>36</v>
      </c>
      <c r="D1111" t="s">
        <v>11</v>
      </c>
      <c r="E1111">
        <v>600</v>
      </c>
      <c r="F1111">
        <v>44400</v>
      </c>
      <c r="G1111">
        <f t="shared" si="8"/>
        <v>44400</v>
      </c>
    </row>
    <row r="1112" spans="1:7" x14ac:dyDescent="0.35">
      <c r="A1112" t="s">
        <v>28</v>
      </c>
      <c r="B1112" t="s">
        <v>13</v>
      </c>
      <c r="C1112" t="s">
        <v>34</v>
      </c>
      <c r="D1112" t="s">
        <v>7</v>
      </c>
      <c r="E1112">
        <v>28</v>
      </c>
      <c r="F1112">
        <v>1005600</v>
      </c>
      <c r="G1112">
        <f t="shared" si="8"/>
        <v>1005600</v>
      </c>
    </row>
    <row r="1113" spans="1:7" x14ac:dyDescent="0.35">
      <c r="A1113" t="s">
        <v>28</v>
      </c>
      <c r="B1113" t="s">
        <v>13</v>
      </c>
      <c r="C1113" t="s">
        <v>34</v>
      </c>
      <c r="D1113" t="s">
        <v>8</v>
      </c>
      <c r="E1113">
        <v>524</v>
      </c>
      <c r="F1113">
        <v>3104300</v>
      </c>
      <c r="G1113">
        <f t="shared" si="8"/>
        <v>3104300</v>
      </c>
    </row>
    <row r="1114" spans="1:7" x14ac:dyDescent="0.35">
      <c r="A1114" t="s">
        <v>28</v>
      </c>
      <c r="B1114" t="s">
        <v>13</v>
      </c>
      <c r="C1114" t="s">
        <v>34</v>
      </c>
      <c r="D1114" t="s">
        <v>9</v>
      </c>
      <c r="E1114">
        <v>489</v>
      </c>
      <c r="F1114">
        <v>367900</v>
      </c>
      <c r="G1114">
        <f t="shared" si="8"/>
        <v>367900</v>
      </c>
    </row>
    <row r="1115" spans="1:7" x14ac:dyDescent="0.35">
      <c r="A1115" t="s">
        <v>28</v>
      </c>
      <c r="B1115" t="s">
        <v>13</v>
      </c>
      <c r="C1115" t="s">
        <v>34</v>
      </c>
      <c r="D1115" t="s">
        <v>10</v>
      </c>
      <c r="E1115">
        <v>828</v>
      </c>
      <c r="F1115">
        <v>194700</v>
      </c>
      <c r="G1115">
        <f t="shared" si="8"/>
        <v>194700</v>
      </c>
    </row>
    <row r="1116" spans="1:7" x14ac:dyDescent="0.35">
      <c r="A1116" t="s">
        <v>28</v>
      </c>
      <c r="B1116" t="s">
        <v>13</v>
      </c>
      <c r="C1116" t="s">
        <v>34</v>
      </c>
      <c r="D1116" t="s">
        <v>11</v>
      </c>
      <c r="E1116">
        <v>1016</v>
      </c>
      <c r="F1116">
        <v>67300</v>
      </c>
      <c r="G1116">
        <f t="shared" si="8"/>
        <v>67300</v>
      </c>
    </row>
    <row r="1117" spans="1:7" x14ac:dyDescent="0.35">
      <c r="A1117" t="s">
        <v>28</v>
      </c>
      <c r="B1117" t="s">
        <v>13</v>
      </c>
      <c r="C1117" t="s">
        <v>35</v>
      </c>
      <c r="D1117" t="s">
        <v>7</v>
      </c>
      <c r="E1117">
        <v>18</v>
      </c>
      <c r="F1117">
        <v>514200.00000000006</v>
      </c>
      <c r="G1117">
        <f t="shared" si="8"/>
        <v>514200.00000000006</v>
      </c>
    </row>
    <row r="1118" spans="1:7" x14ac:dyDescent="0.35">
      <c r="A1118" t="s">
        <v>28</v>
      </c>
      <c r="B1118" t="s">
        <v>13</v>
      </c>
      <c r="C1118" t="s">
        <v>35</v>
      </c>
      <c r="D1118" t="s">
        <v>8</v>
      </c>
      <c r="E1118">
        <v>335</v>
      </c>
      <c r="F1118">
        <v>1539300</v>
      </c>
      <c r="G1118">
        <f t="shared" ref="G1118:G1181" si="9">IF(K1118="",G1103,K1118)</f>
        <v>1539300</v>
      </c>
    </row>
    <row r="1119" spans="1:7" x14ac:dyDescent="0.35">
      <c r="A1119" t="s">
        <v>28</v>
      </c>
      <c r="B1119" t="s">
        <v>13</v>
      </c>
      <c r="C1119" t="s">
        <v>35</v>
      </c>
      <c r="D1119" t="s">
        <v>9</v>
      </c>
      <c r="E1119">
        <v>299</v>
      </c>
      <c r="F1119">
        <v>181800</v>
      </c>
      <c r="G1119">
        <f t="shared" si="9"/>
        <v>181800</v>
      </c>
    </row>
    <row r="1120" spans="1:7" x14ac:dyDescent="0.35">
      <c r="A1120" t="s">
        <v>28</v>
      </c>
      <c r="B1120" t="s">
        <v>13</v>
      </c>
      <c r="C1120" t="s">
        <v>35</v>
      </c>
      <c r="D1120" t="s">
        <v>10</v>
      </c>
      <c r="E1120">
        <v>447</v>
      </c>
      <c r="F1120">
        <v>88400</v>
      </c>
      <c r="G1120">
        <f t="shared" si="9"/>
        <v>88400</v>
      </c>
    </row>
    <row r="1121" spans="1:7" x14ac:dyDescent="0.35">
      <c r="A1121" t="s">
        <v>28</v>
      </c>
      <c r="B1121" t="s">
        <v>13</v>
      </c>
      <c r="C1121" t="s">
        <v>35</v>
      </c>
      <c r="D1121" t="s">
        <v>11</v>
      </c>
      <c r="E1121">
        <v>369</v>
      </c>
      <c r="F1121">
        <v>23000</v>
      </c>
      <c r="G1121">
        <f t="shared" si="9"/>
        <v>23000</v>
      </c>
    </row>
    <row r="1122" spans="1:7" x14ac:dyDescent="0.35">
      <c r="A1122" t="s">
        <v>28</v>
      </c>
      <c r="B1122" t="s">
        <v>13</v>
      </c>
      <c r="C1122" t="s">
        <v>36</v>
      </c>
      <c r="D1122" t="s">
        <v>7</v>
      </c>
      <c r="E1122">
        <v>10</v>
      </c>
      <c r="F1122">
        <v>491300</v>
      </c>
      <c r="G1122">
        <f t="shared" si="9"/>
        <v>491300</v>
      </c>
    </row>
    <row r="1123" spans="1:7" x14ac:dyDescent="0.35">
      <c r="A1123" t="s">
        <v>28</v>
      </c>
      <c r="B1123" t="s">
        <v>13</v>
      </c>
      <c r="C1123" t="s">
        <v>36</v>
      </c>
      <c r="D1123" t="s">
        <v>8</v>
      </c>
      <c r="E1123">
        <v>189</v>
      </c>
      <c r="F1123">
        <v>1565100</v>
      </c>
      <c r="G1123">
        <f t="shared" si="9"/>
        <v>1565100</v>
      </c>
    </row>
    <row r="1124" spans="1:7" x14ac:dyDescent="0.35">
      <c r="A1124" t="s">
        <v>28</v>
      </c>
      <c r="B1124" t="s">
        <v>13</v>
      </c>
      <c r="C1124" t="s">
        <v>36</v>
      </c>
      <c r="D1124" t="s">
        <v>9</v>
      </c>
      <c r="E1124">
        <v>190</v>
      </c>
      <c r="F1124">
        <v>186100</v>
      </c>
      <c r="G1124">
        <f t="shared" si="9"/>
        <v>186100</v>
      </c>
    </row>
    <row r="1125" spans="1:7" x14ac:dyDescent="0.35">
      <c r="A1125" t="s">
        <v>28</v>
      </c>
      <c r="B1125" t="s">
        <v>13</v>
      </c>
      <c r="C1125" t="s">
        <v>36</v>
      </c>
      <c r="D1125" t="s">
        <v>10</v>
      </c>
      <c r="E1125">
        <v>381</v>
      </c>
      <c r="F1125">
        <v>106200</v>
      </c>
      <c r="G1125">
        <f t="shared" si="9"/>
        <v>106200</v>
      </c>
    </row>
    <row r="1126" spans="1:7" x14ac:dyDescent="0.35">
      <c r="A1126" t="s">
        <v>28</v>
      </c>
      <c r="B1126" t="s">
        <v>13</v>
      </c>
      <c r="C1126" t="s">
        <v>36</v>
      </c>
      <c r="D1126" t="s">
        <v>11</v>
      </c>
      <c r="E1126">
        <v>647</v>
      </c>
      <c r="F1126">
        <v>44400</v>
      </c>
      <c r="G1126">
        <f t="shared" si="9"/>
        <v>44400</v>
      </c>
    </row>
    <row r="1127" spans="1:7" x14ac:dyDescent="0.35">
      <c r="A1127" t="s">
        <v>28</v>
      </c>
      <c r="B1127" t="s">
        <v>14</v>
      </c>
      <c r="C1127" t="s">
        <v>34</v>
      </c>
      <c r="D1127" t="s">
        <v>7</v>
      </c>
      <c r="E1127">
        <v>19</v>
      </c>
      <c r="F1127">
        <v>1005600</v>
      </c>
      <c r="G1127">
        <f t="shared" si="9"/>
        <v>1005600</v>
      </c>
    </row>
    <row r="1128" spans="1:7" x14ac:dyDescent="0.35">
      <c r="A1128" t="s">
        <v>28</v>
      </c>
      <c r="B1128" t="s">
        <v>14</v>
      </c>
      <c r="C1128" t="s">
        <v>34</v>
      </c>
      <c r="D1128" t="s">
        <v>8</v>
      </c>
      <c r="E1128">
        <v>479</v>
      </c>
      <c r="F1128">
        <v>3104300</v>
      </c>
      <c r="G1128">
        <f t="shared" si="9"/>
        <v>3104300</v>
      </c>
    </row>
    <row r="1129" spans="1:7" x14ac:dyDescent="0.35">
      <c r="A1129" t="s">
        <v>28</v>
      </c>
      <c r="B1129" t="s">
        <v>14</v>
      </c>
      <c r="C1129" t="s">
        <v>34</v>
      </c>
      <c r="D1129" t="s">
        <v>9</v>
      </c>
      <c r="E1129">
        <v>445</v>
      </c>
      <c r="F1129">
        <v>367900</v>
      </c>
      <c r="G1129">
        <f t="shared" si="9"/>
        <v>367900</v>
      </c>
    </row>
    <row r="1130" spans="1:7" x14ac:dyDescent="0.35">
      <c r="A1130" t="s">
        <v>28</v>
      </c>
      <c r="B1130" t="s">
        <v>14</v>
      </c>
      <c r="C1130" t="s">
        <v>34</v>
      </c>
      <c r="D1130" t="s">
        <v>10</v>
      </c>
      <c r="E1130">
        <v>762</v>
      </c>
      <c r="F1130">
        <v>194700</v>
      </c>
      <c r="G1130">
        <f t="shared" si="9"/>
        <v>194700</v>
      </c>
    </row>
    <row r="1131" spans="1:7" x14ac:dyDescent="0.35">
      <c r="A1131" t="s">
        <v>28</v>
      </c>
      <c r="B1131" t="s">
        <v>14</v>
      </c>
      <c r="C1131" t="s">
        <v>34</v>
      </c>
      <c r="D1131" t="s">
        <v>11</v>
      </c>
      <c r="E1131">
        <v>865</v>
      </c>
      <c r="F1131">
        <v>67300</v>
      </c>
      <c r="G1131">
        <f t="shared" si="9"/>
        <v>67300</v>
      </c>
    </row>
    <row r="1132" spans="1:7" x14ac:dyDescent="0.35">
      <c r="A1132" t="s">
        <v>28</v>
      </c>
      <c r="B1132" t="s">
        <v>14</v>
      </c>
      <c r="C1132" t="s">
        <v>35</v>
      </c>
      <c r="D1132" t="s">
        <v>7</v>
      </c>
      <c r="E1132">
        <v>11</v>
      </c>
      <c r="F1132">
        <v>514200.00000000006</v>
      </c>
      <c r="G1132">
        <f t="shared" si="9"/>
        <v>514200.00000000006</v>
      </c>
    </row>
    <row r="1133" spans="1:7" x14ac:dyDescent="0.35">
      <c r="A1133" t="s">
        <v>28</v>
      </c>
      <c r="B1133" t="s">
        <v>14</v>
      </c>
      <c r="C1133" t="s">
        <v>35</v>
      </c>
      <c r="D1133" t="s">
        <v>8</v>
      </c>
      <c r="E1133">
        <v>304</v>
      </c>
      <c r="F1133">
        <v>1539300</v>
      </c>
      <c r="G1133">
        <f t="shared" si="9"/>
        <v>1539300</v>
      </c>
    </row>
    <row r="1134" spans="1:7" x14ac:dyDescent="0.35">
      <c r="A1134" t="s">
        <v>28</v>
      </c>
      <c r="B1134" t="s">
        <v>14</v>
      </c>
      <c r="C1134" t="s">
        <v>35</v>
      </c>
      <c r="D1134" t="s">
        <v>9</v>
      </c>
      <c r="E1134">
        <v>266</v>
      </c>
      <c r="F1134">
        <v>181800</v>
      </c>
      <c r="G1134">
        <f t="shared" si="9"/>
        <v>181800</v>
      </c>
    </row>
    <row r="1135" spans="1:7" x14ac:dyDescent="0.35">
      <c r="A1135" t="s">
        <v>28</v>
      </c>
      <c r="B1135" t="s">
        <v>14</v>
      </c>
      <c r="C1135" t="s">
        <v>35</v>
      </c>
      <c r="D1135" t="s">
        <v>10</v>
      </c>
      <c r="E1135">
        <v>443</v>
      </c>
      <c r="F1135">
        <v>88400</v>
      </c>
      <c r="G1135">
        <f t="shared" si="9"/>
        <v>88400</v>
      </c>
    </row>
    <row r="1136" spans="1:7" x14ac:dyDescent="0.35">
      <c r="A1136" t="s">
        <v>28</v>
      </c>
      <c r="B1136" t="s">
        <v>14</v>
      </c>
      <c r="C1136" t="s">
        <v>35</v>
      </c>
      <c r="D1136" t="s">
        <v>11</v>
      </c>
      <c r="E1136">
        <v>319</v>
      </c>
      <c r="F1136">
        <v>23000</v>
      </c>
      <c r="G1136">
        <f t="shared" si="9"/>
        <v>23000</v>
      </c>
    </row>
    <row r="1137" spans="1:7" x14ac:dyDescent="0.35">
      <c r="A1137" t="s">
        <v>28</v>
      </c>
      <c r="B1137" t="s">
        <v>14</v>
      </c>
      <c r="C1137" t="s">
        <v>36</v>
      </c>
      <c r="D1137" t="s">
        <v>7</v>
      </c>
      <c r="E1137">
        <v>8</v>
      </c>
      <c r="F1137">
        <v>491300</v>
      </c>
      <c r="G1137">
        <f t="shared" si="9"/>
        <v>491300</v>
      </c>
    </row>
    <row r="1138" spans="1:7" x14ac:dyDescent="0.35">
      <c r="A1138" t="s">
        <v>28</v>
      </c>
      <c r="B1138" t="s">
        <v>14</v>
      </c>
      <c r="C1138" t="s">
        <v>36</v>
      </c>
      <c r="D1138" t="s">
        <v>8</v>
      </c>
      <c r="E1138">
        <v>175</v>
      </c>
      <c r="F1138">
        <v>1565100</v>
      </c>
      <c r="G1138">
        <f t="shared" si="9"/>
        <v>1565100</v>
      </c>
    </row>
    <row r="1139" spans="1:7" x14ac:dyDescent="0.35">
      <c r="A1139" t="s">
        <v>28</v>
      </c>
      <c r="B1139" t="s">
        <v>14</v>
      </c>
      <c r="C1139" t="s">
        <v>36</v>
      </c>
      <c r="D1139" t="s">
        <v>9</v>
      </c>
      <c r="E1139">
        <v>179</v>
      </c>
      <c r="F1139">
        <v>186100</v>
      </c>
      <c r="G1139">
        <f t="shared" si="9"/>
        <v>186100</v>
      </c>
    </row>
    <row r="1140" spans="1:7" x14ac:dyDescent="0.35">
      <c r="A1140" t="s">
        <v>28</v>
      </c>
      <c r="B1140" t="s">
        <v>14</v>
      </c>
      <c r="C1140" t="s">
        <v>36</v>
      </c>
      <c r="D1140" t="s">
        <v>10</v>
      </c>
      <c r="E1140">
        <v>319</v>
      </c>
      <c r="F1140">
        <v>106200</v>
      </c>
      <c r="G1140">
        <f t="shared" si="9"/>
        <v>106200</v>
      </c>
    </row>
    <row r="1141" spans="1:7" x14ac:dyDescent="0.35">
      <c r="A1141" t="s">
        <v>28</v>
      </c>
      <c r="B1141" t="s">
        <v>14</v>
      </c>
      <c r="C1141" t="s">
        <v>36</v>
      </c>
      <c r="D1141" t="s">
        <v>11</v>
      </c>
      <c r="E1141">
        <v>546</v>
      </c>
      <c r="F1141">
        <v>44400</v>
      </c>
      <c r="G1141">
        <f t="shared" si="9"/>
        <v>44400</v>
      </c>
    </row>
    <row r="1142" spans="1:7" x14ac:dyDescent="0.35">
      <c r="A1142" t="s">
        <v>28</v>
      </c>
      <c r="B1142" t="s">
        <v>15</v>
      </c>
      <c r="C1142" t="s">
        <v>34</v>
      </c>
      <c r="D1142" t="s">
        <v>7</v>
      </c>
      <c r="E1142">
        <v>38</v>
      </c>
      <c r="F1142">
        <v>1005600</v>
      </c>
      <c r="G1142">
        <f t="shared" si="9"/>
        <v>1005600</v>
      </c>
    </row>
    <row r="1143" spans="1:7" x14ac:dyDescent="0.35">
      <c r="A1143" t="s">
        <v>28</v>
      </c>
      <c r="B1143" t="s">
        <v>15</v>
      </c>
      <c r="C1143" t="s">
        <v>34</v>
      </c>
      <c r="D1143" t="s">
        <v>8</v>
      </c>
      <c r="E1143">
        <v>467</v>
      </c>
      <c r="F1143">
        <v>3104300</v>
      </c>
      <c r="G1143">
        <f t="shared" si="9"/>
        <v>3104300</v>
      </c>
    </row>
    <row r="1144" spans="1:7" x14ac:dyDescent="0.35">
      <c r="A1144" t="s">
        <v>28</v>
      </c>
      <c r="B1144" t="s">
        <v>15</v>
      </c>
      <c r="C1144" t="s">
        <v>34</v>
      </c>
      <c r="D1144" t="s">
        <v>9</v>
      </c>
      <c r="E1144">
        <v>436</v>
      </c>
      <c r="F1144">
        <v>367900</v>
      </c>
      <c r="G1144">
        <f t="shared" si="9"/>
        <v>367900</v>
      </c>
    </row>
    <row r="1145" spans="1:7" x14ac:dyDescent="0.35">
      <c r="A1145" t="s">
        <v>28</v>
      </c>
      <c r="B1145" t="s">
        <v>15</v>
      </c>
      <c r="C1145" t="s">
        <v>34</v>
      </c>
      <c r="D1145" t="s">
        <v>10</v>
      </c>
      <c r="E1145">
        <v>758</v>
      </c>
      <c r="F1145">
        <v>194700</v>
      </c>
      <c r="G1145">
        <f t="shared" si="9"/>
        <v>194700</v>
      </c>
    </row>
    <row r="1146" spans="1:7" x14ac:dyDescent="0.35">
      <c r="A1146" t="s">
        <v>28</v>
      </c>
      <c r="B1146" t="s">
        <v>15</v>
      </c>
      <c r="C1146" t="s">
        <v>34</v>
      </c>
      <c r="D1146" t="s">
        <v>11</v>
      </c>
      <c r="E1146">
        <v>825</v>
      </c>
      <c r="F1146">
        <v>67300</v>
      </c>
      <c r="G1146">
        <f t="shared" si="9"/>
        <v>67300</v>
      </c>
    </row>
    <row r="1147" spans="1:7" x14ac:dyDescent="0.35">
      <c r="A1147" t="s">
        <v>28</v>
      </c>
      <c r="B1147" t="s">
        <v>15</v>
      </c>
      <c r="C1147" t="s">
        <v>35</v>
      </c>
      <c r="D1147" t="s">
        <v>7</v>
      </c>
      <c r="E1147">
        <v>24</v>
      </c>
      <c r="F1147">
        <v>514200.00000000006</v>
      </c>
      <c r="G1147">
        <f t="shared" si="9"/>
        <v>514200.00000000006</v>
      </c>
    </row>
    <row r="1148" spans="1:7" x14ac:dyDescent="0.35">
      <c r="A1148" t="s">
        <v>28</v>
      </c>
      <c r="B1148" t="s">
        <v>15</v>
      </c>
      <c r="C1148" t="s">
        <v>35</v>
      </c>
      <c r="D1148" t="s">
        <v>8</v>
      </c>
      <c r="E1148">
        <v>300</v>
      </c>
      <c r="F1148">
        <v>1539300</v>
      </c>
      <c r="G1148">
        <f t="shared" si="9"/>
        <v>1539300</v>
      </c>
    </row>
    <row r="1149" spans="1:7" x14ac:dyDescent="0.35">
      <c r="A1149" t="s">
        <v>28</v>
      </c>
      <c r="B1149" t="s">
        <v>15</v>
      </c>
      <c r="C1149" t="s">
        <v>35</v>
      </c>
      <c r="D1149" t="s">
        <v>9</v>
      </c>
      <c r="E1149">
        <v>260</v>
      </c>
      <c r="F1149">
        <v>181800</v>
      </c>
      <c r="G1149">
        <f t="shared" si="9"/>
        <v>181800</v>
      </c>
    </row>
    <row r="1150" spans="1:7" x14ac:dyDescent="0.35">
      <c r="A1150" t="s">
        <v>28</v>
      </c>
      <c r="B1150" t="s">
        <v>15</v>
      </c>
      <c r="C1150" t="s">
        <v>35</v>
      </c>
      <c r="D1150" t="s">
        <v>10</v>
      </c>
      <c r="E1150">
        <v>438</v>
      </c>
      <c r="F1150">
        <v>88400</v>
      </c>
      <c r="G1150">
        <f t="shared" si="9"/>
        <v>88400</v>
      </c>
    </row>
    <row r="1151" spans="1:7" x14ac:dyDescent="0.35">
      <c r="A1151" t="s">
        <v>28</v>
      </c>
      <c r="B1151" t="s">
        <v>15</v>
      </c>
      <c r="C1151" t="s">
        <v>35</v>
      </c>
      <c r="D1151" t="s">
        <v>11</v>
      </c>
      <c r="E1151">
        <v>335</v>
      </c>
      <c r="F1151">
        <v>23000</v>
      </c>
      <c r="G1151">
        <f t="shared" si="9"/>
        <v>23000</v>
      </c>
    </row>
    <row r="1152" spans="1:7" x14ac:dyDescent="0.35">
      <c r="A1152" t="s">
        <v>28</v>
      </c>
      <c r="B1152" t="s">
        <v>15</v>
      </c>
      <c r="C1152" t="s">
        <v>36</v>
      </c>
      <c r="D1152" t="s">
        <v>7</v>
      </c>
      <c r="E1152">
        <v>14</v>
      </c>
      <c r="F1152">
        <v>491300</v>
      </c>
      <c r="G1152">
        <f t="shared" si="9"/>
        <v>491300</v>
      </c>
    </row>
    <row r="1153" spans="1:7" x14ac:dyDescent="0.35">
      <c r="A1153" t="s">
        <v>28</v>
      </c>
      <c r="B1153" t="s">
        <v>15</v>
      </c>
      <c r="C1153" t="s">
        <v>36</v>
      </c>
      <c r="D1153" t="s">
        <v>8</v>
      </c>
      <c r="E1153">
        <v>167</v>
      </c>
      <c r="F1153">
        <v>1565100</v>
      </c>
      <c r="G1153">
        <f t="shared" si="9"/>
        <v>1565100</v>
      </c>
    </row>
    <row r="1154" spans="1:7" x14ac:dyDescent="0.35">
      <c r="A1154" t="s">
        <v>28</v>
      </c>
      <c r="B1154" t="s">
        <v>15</v>
      </c>
      <c r="C1154" t="s">
        <v>36</v>
      </c>
      <c r="D1154" t="s">
        <v>9</v>
      </c>
      <c r="E1154">
        <v>176</v>
      </c>
      <c r="F1154">
        <v>186100</v>
      </c>
      <c r="G1154">
        <f t="shared" si="9"/>
        <v>186100</v>
      </c>
    </row>
    <row r="1155" spans="1:7" x14ac:dyDescent="0.35">
      <c r="A1155" t="s">
        <v>28</v>
      </c>
      <c r="B1155" t="s">
        <v>15</v>
      </c>
      <c r="C1155" t="s">
        <v>36</v>
      </c>
      <c r="D1155" t="s">
        <v>10</v>
      </c>
      <c r="E1155">
        <v>320</v>
      </c>
      <c r="F1155">
        <v>106200</v>
      </c>
      <c r="G1155">
        <f t="shared" si="9"/>
        <v>106200</v>
      </c>
    </row>
    <row r="1156" spans="1:7" x14ac:dyDescent="0.35">
      <c r="A1156" t="s">
        <v>28</v>
      </c>
      <c r="B1156" t="s">
        <v>15</v>
      </c>
      <c r="C1156" t="s">
        <v>36</v>
      </c>
      <c r="D1156" t="s">
        <v>11</v>
      </c>
      <c r="E1156">
        <v>490</v>
      </c>
      <c r="F1156">
        <v>44400</v>
      </c>
      <c r="G1156">
        <f t="shared" si="9"/>
        <v>44400</v>
      </c>
    </row>
    <row r="1157" spans="1:7" x14ac:dyDescent="0.35">
      <c r="A1157" t="s">
        <v>28</v>
      </c>
      <c r="B1157" t="s">
        <v>16</v>
      </c>
      <c r="C1157" t="s">
        <v>34</v>
      </c>
      <c r="D1157" t="s">
        <v>7</v>
      </c>
      <c r="E1157">
        <v>26</v>
      </c>
      <c r="F1157">
        <v>1005600</v>
      </c>
      <c r="G1157">
        <f t="shared" si="9"/>
        <v>1005600</v>
      </c>
    </row>
    <row r="1158" spans="1:7" x14ac:dyDescent="0.35">
      <c r="A1158" t="s">
        <v>28</v>
      </c>
      <c r="B1158" t="s">
        <v>16</v>
      </c>
      <c r="C1158" t="s">
        <v>34</v>
      </c>
      <c r="D1158" t="s">
        <v>8</v>
      </c>
      <c r="E1158">
        <v>443</v>
      </c>
      <c r="F1158">
        <v>3104300</v>
      </c>
      <c r="G1158">
        <f t="shared" si="9"/>
        <v>3104300</v>
      </c>
    </row>
    <row r="1159" spans="1:7" x14ac:dyDescent="0.35">
      <c r="A1159" t="s">
        <v>28</v>
      </c>
      <c r="B1159" t="s">
        <v>16</v>
      </c>
      <c r="C1159" t="s">
        <v>34</v>
      </c>
      <c r="D1159" t="s">
        <v>9</v>
      </c>
      <c r="E1159">
        <v>424</v>
      </c>
      <c r="F1159">
        <v>367900</v>
      </c>
      <c r="G1159">
        <f t="shared" si="9"/>
        <v>367900</v>
      </c>
    </row>
    <row r="1160" spans="1:7" x14ac:dyDescent="0.35">
      <c r="A1160" t="s">
        <v>28</v>
      </c>
      <c r="B1160" t="s">
        <v>16</v>
      </c>
      <c r="C1160" t="s">
        <v>34</v>
      </c>
      <c r="D1160" t="s">
        <v>10</v>
      </c>
      <c r="E1160">
        <v>661</v>
      </c>
      <c r="F1160">
        <v>194700</v>
      </c>
      <c r="G1160">
        <f t="shared" si="9"/>
        <v>194700</v>
      </c>
    </row>
    <row r="1161" spans="1:7" x14ac:dyDescent="0.35">
      <c r="A1161" t="s">
        <v>28</v>
      </c>
      <c r="B1161" t="s">
        <v>16</v>
      </c>
      <c r="C1161" t="s">
        <v>34</v>
      </c>
      <c r="D1161" t="s">
        <v>11</v>
      </c>
      <c r="E1161">
        <v>752</v>
      </c>
      <c r="F1161">
        <v>67300</v>
      </c>
      <c r="G1161">
        <f t="shared" si="9"/>
        <v>67300</v>
      </c>
    </row>
    <row r="1162" spans="1:7" x14ac:dyDescent="0.35">
      <c r="A1162" t="s">
        <v>28</v>
      </c>
      <c r="B1162" t="s">
        <v>16</v>
      </c>
      <c r="C1162" t="s">
        <v>35</v>
      </c>
      <c r="D1162" t="s">
        <v>7</v>
      </c>
      <c r="E1162">
        <v>12</v>
      </c>
      <c r="F1162">
        <v>514200.00000000006</v>
      </c>
      <c r="G1162">
        <f t="shared" si="9"/>
        <v>514200.00000000006</v>
      </c>
    </row>
    <row r="1163" spans="1:7" x14ac:dyDescent="0.35">
      <c r="A1163" t="s">
        <v>28</v>
      </c>
      <c r="B1163" t="s">
        <v>16</v>
      </c>
      <c r="C1163" t="s">
        <v>35</v>
      </c>
      <c r="D1163" t="s">
        <v>8</v>
      </c>
      <c r="E1163">
        <v>275</v>
      </c>
      <c r="F1163">
        <v>1539300</v>
      </c>
      <c r="G1163">
        <f t="shared" si="9"/>
        <v>1539300</v>
      </c>
    </row>
    <row r="1164" spans="1:7" x14ac:dyDescent="0.35">
      <c r="A1164" t="s">
        <v>28</v>
      </c>
      <c r="B1164" t="s">
        <v>16</v>
      </c>
      <c r="C1164" t="s">
        <v>35</v>
      </c>
      <c r="D1164" t="s">
        <v>9</v>
      </c>
      <c r="E1164">
        <v>246</v>
      </c>
      <c r="F1164">
        <v>181800</v>
      </c>
      <c r="G1164">
        <f t="shared" si="9"/>
        <v>181800</v>
      </c>
    </row>
    <row r="1165" spans="1:7" x14ac:dyDescent="0.35">
      <c r="A1165" t="s">
        <v>28</v>
      </c>
      <c r="B1165" t="s">
        <v>16</v>
      </c>
      <c r="C1165" t="s">
        <v>35</v>
      </c>
      <c r="D1165" t="s">
        <v>10</v>
      </c>
      <c r="E1165">
        <v>353</v>
      </c>
      <c r="F1165">
        <v>88400</v>
      </c>
      <c r="G1165">
        <f t="shared" si="9"/>
        <v>88400</v>
      </c>
    </row>
    <row r="1166" spans="1:7" x14ac:dyDescent="0.35">
      <c r="A1166" t="s">
        <v>28</v>
      </c>
      <c r="B1166" t="s">
        <v>16</v>
      </c>
      <c r="C1166" t="s">
        <v>35</v>
      </c>
      <c r="D1166" t="s">
        <v>11</v>
      </c>
      <c r="E1166">
        <v>294</v>
      </c>
      <c r="F1166">
        <v>23000</v>
      </c>
      <c r="G1166">
        <f t="shared" si="9"/>
        <v>23000</v>
      </c>
    </row>
    <row r="1167" spans="1:7" x14ac:dyDescent="0.35">
      <c r="A1167" t="s">
        <v>28</v>
      </c>
      <c r="B1167" t="s">
        <v>16</v>
      </c>
      <c r="C1167" t="s">
        <v>36</v>
      </c>
      <c r="D1167" t="s">
        <v>7</v>
      </c>
      <c r="E1167">
        <v>14</v>
      </c>
      <c r="F1167">
        <v>491300</v>
      </c>
      <c r="G1167">
        <f t="shared" si="9"/>
        <v>491300</v>
      </c>
    </row>
    <row r="1168" spans="1:7" x14ac:dyDescent="0.35">
      <c r="A1168" t="s">
        <v>28</v>
      </c>
      <c r="B1168" t="s">
        <v>16</v>
      </c>
      <c r="C1168" t="s">
        <v>36</v>
      </c>
      <c r="D1168" t="s">
        <v>8</v>
      </c>
      <c r="E1168">
        <v>168</v>
      </c>
      <c r="F1168">
        <v>1565100</v>
      </c>
      <c r="G1168">
        <f t="shared" si="9"/>
        <v>1565100</v>
      </c>
    </row>
    <row r="1169" spans="1:7" x14ac:dyDescent="0.35">
      <c r="A1169" t="s">
        <v>28</v>
      </c>
      <c r="B1169" t="s">
        <v>16</v>
      </c>
      <c r="C1169" t="s">
        <v>36</v>
      </c>
      <c r="D1169" t="s">
        <v>9</v>
      </c>
      <c r="E1169">
        <v>178</v>
      </c>
      <c r="F1169">
        <v>186100</v>
      </c>
      <c r="G1169">
        <f t="shared" si="9"/>
        <v>186100</v>
      </c>
    </row>
    <row r="1170" spans="1:7" x14ac:dyDescent="0.35">
      <c r="A1170" t="s">
        <v>28</v>
      </c>
      <c r="B1170" t="s">
        <v>16</v>
      </c>
      <c r="C1170" t="s">
        <v>36</v>
      </c>
      <c r="D1170" t="s">
        <v>10</v>
      </c>
      <c r="E1170">
        <v>308</v>
      </c>
      <c r="F1170">
        <v>106200</v>
      </c>
      <c r="G1170">
        <f t="shared" si="9"/>
        <v>106200</v>
      </c>
    </row>
    <row r="1171" spans="1:7" x14ac:dyDescent="0.35">
      <c r="A1171" t="s">
        <v>28</v>
      </c>
      <c r="B1171" t="s">
        <v>16</v>
      </c>
      <c r="C1171" t="s">
        <v>36</v>
      </c>
      <c r="D1171" t="s">
        <v>11</v>
      </c>
      <c r="E1171">
        <v>458</v>
      </c>
      <c r="F1171">
        <v>44400</v>
      </c>
      <c r="G1171">
        <f t="shared" si="9"/>
        <v>44400</v>
      </c>
    </row>
    <row r="1172" spans="1:7" x14ac:dyDescent="0.35">
      <c r="A1172" t="s">
        <v>28</v>
      </c>
      <c r="B1172" t="s">
        <v>17</v>
      </c>
      <c r="C1172" t="s">
        <v>34</v>
      </c>
      <c r="D1172" t="s">
        <v>7</v>
      </c>
      <c r="E1172">
        <v>25</v>
      </c>
      <c r="F1172">
        <v>1005600</v>
      </c>
      <c r="G1172">
        <f t="shared" si="9"/>
        <v>1005600</v>
      </c>
    </row>
    <row r="1173" spans="1:7" x14ac:dyDescent="0.35">
      <c r="A1173" t="s">
        <v>28</v>
      </c>
      <c r="B1173" t="s">
        <v>17</v>
      </c>
      <c r="C1173" t="s">
        <v>34</v>
      </c>
      <c r="D1173" t="s">
        <v>8</v>
      </c>
      <c r="E1173">
        <v>454</v>
      </c>
      <c r="F1173">
        <v>3104300</v>
      </c>
      <c r="G1173">
        <f t="shared" si="9"/>
        <v>3104300</v>
      </c>
    </row>
    <row r="1174" spans="1:7" x14ac:dyDescent="0.35">
      <c r="A1174" t="s">
        <v>28</v>
      </c>
      <c r="B1174" t="s">
        <v>17</v>
      </c>
      <c r="C1174" t="s">
        <v>34</v>
      </c>
      <c r="D1174" t="s">
        <v>9</v>
      </c>
      <c r="E1174">
        <v>460</v>
      </c>
      <c r="F1174">
        <v>367900</v>
      </c>
      <c r="G1174">
        <f t="shared" si="9"/>
        <v>367900</v>
      </c>
    </row>
    <row r="1175" spans="1:7" x14ac:dyDescent="0.35">
      <c r="A1175" t="s">
        <v>28</v>
      </c>
      <c r="B1175" t="s">
        <v>17</v>
      </c>
      <c r="C1175" t="s">
        <v>34</v>
      </c>
      <c r="D1175" t="s">
        <v>10</v>
      </c>
      <c r="E1175">
        <v>687</v>
      </c>
      <c r="F1175">
        <v>194700</v>
      </c>
      <c r="G1175">
        <f t="shared" si="9"/>
        <v>194700</v>
      </c>
    </row>
    <row r="1176" spans="1:7" x14ac:dyDescent="0.35">
      <c r="A1176" t="s">
        <v>28</v>
      </c>
      <c r="B1176" t="s">
        <v>17</v>
      </c>
      <c r="C1176" t="s">
        <v>34</v>
      </c>
      <c r="D1176" t="s">
        <v>11</v>
      </c>
      <c r="E1176">
        <v>750</v>
      </c>
      <c r="F1176">
        <v>67300</v>
      </c>
      <c r="G1176">
        <f t="shared" si="9"/>
        <v>67300</v>
      </c>
    </row>
    <row r="1177" spans="1:7" x14ac:dyDescent="0.35">
      <c r="A1177" t="s">
        <v>28</v>
      </c>
      <c r="B1177" t="s">
        <v>17</v>
      </c>
      <c r="C1177" t="s">
        <v>35</v>
      </c>
      <c r="D1177" t="s">
        <v>7</v>
      </c>
      <c r="E1177">
        <v>13</v>
      </c>
      <c r="F1177">
        <v>514200.00000000006</v>
      </c>
      <c r="G1177">
        <f t="shared" si="9"/>
        <v>514200.00000000006</v>
      </c>
    </row>
    <row r="1178" spans="1:7" x14ac:dyDescent="0.35">
      <c r="A1178" t="s">
        <v>28</v>
      </c>
      <c r="B1178" t="s">
        <v>17</v>
      </c>
      <c r="C1178" t="s">
        <v>35</v>
      </c>
      <c r="D1178" t="s">
        <v>8</v>
      </c>
      <c r="E1178">
        <v>297</v>
      </c>
      <c r="F1178">
        <v>1539300</v>
      </c>
      <c r="G1178">
        <f t="shared" si="9"/>
        <v>1539300</v>
      </c>
    </row>
    <row r="1179" spans="1:7" x14ac:dyDescent="0.35">
      <c r="A1179" t="s">
        <v>28</v>
      </c>
      <c r="B1179" t="s">
        <v>17</v>
      </c>
      <c r="C1179" t="s">
        <v>35</v>
      </c>
      <c r="D1179" t="s">
        <v>9</v>
      </c>
      <c r="E1179">
        <v>247</v>
      </c>
      <c r="F1179">
        <v>181800</v>
      </c>
      <c r="G1179">
        <f t="shared" si="9"/>
        <v>181800</v>
      </c>
    </row>
    <row r="1180" spans="1:7" x14ac:dyDescent="0.35">
      <c r="A1180" t="s">
        <v>28</v>
      </c>
      <c r="B1180" t="s">
        <v>17</v>
      </c>
      <c r="C1180" t="s">
        <v>35</v>
      </c>
      <c r="D1180" t="s">
        <v>10</v>
      </c>
      <c r="E1180">
        <v>356</v>
      </c>
      <c r="F1180">
        <v>88400</v>
      </c>
      <c r="G1180">
        <f t="shared" si="9"/>
        <v>88400</v>
      </c>
    </row>
    <row r="1181" spans="1:7" x14ac:dyDescent="0.35">
      <c r="A1181" t="s">
        <v>28</v>
      </c>
      <c r="B1181" t="s">
        <v>17</v>
      </c>
      <c r="C1181" t="s">
        <v>35</v>
      </c>
      <c r="D1181" t="s">
        <v>11</v>
      </c>
      <c r="E1181">
        <v>291</v>
      </c>
      <c r="F1181">
        <v>23000</v>
      </c>
      <c r="G1181">
        <f t="shared" si="9"/>
        <v>23000</v>
      </c>
    </row>
    <row r="1182" spans="1:7" x14ac:dyDescent="0.35">
      <c r="A1182" t="s">
        <v>28</v>
      </c>
      <c r="B1182" t="s">
        <v>17</v>
      </c>
      <c r="C1182" t="s">
        <v>36</v>
      </c>
      <c r="D1182" t="s">
        <v>7</v>
      </c>
      <c r="E1182">
        <v>12</v>
      </c>
      <c r="F1182">
        <v>491300</v>
      </c>
      <c r="G1182">
        <f t="shared" ref="G1182:G1245" si="10">IF(K1182="",G1167,K1182)</f>
        <v>491300</v>
      </c>
    </row>
    <row r="1183" spans="1:7" x14ac:dyDescent="0.35">
      <c r="A1183" t="s">
        <v>28</v>
      </c>
      <c r="B1183" t="s">
        <v>17</v>
      </c>
      <c r="C1183" t="s">
        <v>36</v>
      </c>
      <c r="D1183" t="s">
        <v>8</v>
      </c>
      <c r="E1183">
        <v>157</v>
      </c>
      <c r="F1183">
        <v>1565100</v>
      </c>
      <c r="G1183">
        <f t="shared" si="10"/>
        <v>1565100</v>
      </c>
    </row>
    <row r="1184" spans="1:7" x14ac:dyDescent="0.35">
      <c r="A1184" t="s">
        <v>28</v>
      </c>
      <c r="B1184" t="s">
        <v>17</v>
      </c>
      <c r="C1184" t="s">
        <v>36</v>
      </c>
      <c r="D1184" t="s">
        <v>9</v>
      </c>
      <c r="E1184">
        <v>213</v>
      </c>
      <c r="F1184">
        <v>186100</v>
      </c>
      <c r="G1184">
        <f t="shared" si="10"/>
        <v>186100</v>
      </c>
    </row>
    <row r="1185" spans="1:7" x14ac:dyDescent="0.35">
      <c r="A1185" t="s">
        <v>28</v>
      </c>
      <c r="B1185" t="s">
        <v>17</v>
      </c>
      <c r="C1185" t="s">
        <v>36</v>
      </c>
      <c r="D1185" t="s">
        <v>10</v>
      </c>
      <c r="E1185">
        <v>331</v>
      </c>
      <c r="F1185">
        <v>106200</v>
      </c>
      <c r="G1185">
        <f t="shared" si="10"/>
        <v>106200</v>
      </c>
    </row>
    <row r="1186" spans="1:7" x14ac:dyDescent="0.35">
      <c r="A1186" t="s">
        <v>28</v>
      </c>
      <c r="B1186" t="s">
        <v>17</v>
      </c>
      <c r="C1186" t="s">
        <v>36</v>
      </c>
      <c r="D1186" t="s">
        <v>11</v>
      </c>
      <c r="E1186">
        <v>459</v>
      </c>
      <c r="F1186">
        <v>44400</v>
      </c>
      <c r="G1186">
        <f t="shared" si="10"/>
        <v>44400</v>
      </c>
    </row>
    <row r="1187" spans="1:7" x14ac:dyDescent="0.35">
      <c r="A1187" t="s">
        <v>28</v>
      </c>
      <c r="B1187" t="s">
        <v>18</v>
      </c>
      <c r="C1187" t="s">
        <v>34</v>
      </c>
      <c r="D1187" t="s">
        <v>7</v>
      </c>
      <c r="E1187">
        <v>19</v>
      </c>
      <c r="F1187">
        <v>1005600</v>
      </c>
      <c r="G1187">
        <f t="shared" si="10"/>
        <v>1005600</v>
      </c>
    </row>
    <row r="1188" spans="1:7" x14ac:dyDescent="0.35">
      <c r="A1188" t="s">
        <v>28</v>
      </c>
      <c r="B1188" t="s">
        <v>18</v>
      </c>
      <c r="C1188" t="s">
        <v>34</v>
      </c>
      <c r="D1188" t="s">
        <v>8</v>
      </c>
      <c r="E1188">
        <v>441</v>
      </c>
      <c r="F1188">
        <v>3104300</v>
      </c>
      <c r="G1188">
        <f t="shared" si="10"/>
        <v>3104300</v>
      </c>
    </row>
    <row r="1189" spans="1:7" x14ac:dyDescent="0.35">
      <c r="A1189" t="s">
        <v>28</v>
      </c>
      <c r="B1189" t="s">
        <v>18</v>
      </c>
      <c r="C1189" t="s">
        <v>34</v>
      </c>
      <c r="D1189" t="s">
        <v>9</v>
      </c>
      <c r="E1189">
        <v>436</v>
      </c>
      <c r="F1189">
        <v>367900</v>
      </c>
      <c r="G1189">
        <f t="shared" si="10"/>
        <v>367900</v>
      </c>
    </row>
    <row r="1190" spans="1:7" x14ac:dyDescent="0.35">
      <c r="A1190" t="s">
        <v>28</v>
      </c>
      <c r="B1190" t="s">
        <v>18</v>
      </c>
      <c r="C1190" t="s">
        <v>34</v>
      </c>
      <c r="D1190" t="s">
        <v>10</v>
      </c>
      <c r="E1190">
        <v>624</v>
      </c>
      <c r="F1190">
        <v>194700</v>
      </c>
      <c r="G1190">
        <f t="shared" si="10"/>
        <v>194700</v>
      </c>
    </row>
    <row r="1191" spans="1:7" x14ac:dyDescent="0.35">
      <c r="A1191" t="s">
        <v>28</v>
      </c>
      <c r="B1191" t="s">
        <v>18</v>
      </c>
      <c r="C1191" t="s">
        <v>34</v>
      </c>
      <c r="D1191" t="s">
        <v>11</v>
      </c>
      <c r="E1191">
        <v>747</v>
      </c>
      <c r="F1191">
        <v>67300</v>
      </c>
      <c r="G1191">
        <f t="shared" si="10"/>
        <v>67300</v>
      </c>
    </row>
    <row r="1192" spans="1:7" x14ac:dyDescent="0.35">
      <c r="A1192" t="s">
        <v>28</v>
      </c>
      <c r="B1192" t="s">
        <v>18</v>
      </c>
      <c r="C1192" t="s">
        <v>35</v>
      </c>
      <c r="D1192" t="s">
        <v>7</v>
      </c>
      <c r="E1192">
        <v>10</v>
      </c>
      <c r="F1192">
        <v>514200.00000000006</v>
      </c>
      <c r="G1192">
        <f t="shared" si="10"/>
        <v>514200.00000000006</v>
      </c>
    </row>
    <row r="1193" spans="1:7" x14ac:dyDescent="0.35">
      <c r="A1193" t="s">
        <v>28</v>
      </c>
      <c r="B1193" t="s">
        <v>18</v>
      </c>
      <c r="C1193" t="s">
        <v>35</v>
      </c>
      <c r="D1193" t="s">
        <v>8</v>
      </c>
      <c r="E1193">
        <v>275</v>
      </c>
      <c r="F1193">
        <v>1539300</v>
      </c>
      <c r="G1193">
        <f t="shared" si="10"/>
        <v>1539300</v>
      </c>
    </row>
    <row r="1194" spans="1:7" x14ac:dyDescent="0.35">
      <c r="A1194" t="s">
        <v>28</v>
      </c>
      <c r="B1194" t="s">
        <v>18</v>
      </c>
      <c r="C1194" t="s">
        <v>35</v>
      </c>
      <c r="D1194" t="s">
        <v>9</v>
      </c>
      <c r="E1194">
        <v>246</v>
      </c>
      <c r="F1194">
        <v>181800</v>
      </c>
      <c r="G1194">
        <f t="shared" si="10"/>
        <v>181800</v>
      </c>
    </row>
    <row r="1195" spans="1:7" x14ac:dyDescent="0.35">
      <c r="A1195" t="s">
        <v>28</v>
      </c>
      <c r="B1195" t="s">
        <v>18</v>
      </c>
      <c r="C1195" t="s">
        <v>35</v>
      </c>
      <c r="D1195" t="s">
        <v>10</v>
      </c>
      <c r="E1195">
        <v>342</v>
      </c>
      <c r="F1195">
        <v>88400</v>
      </c>
      <c r="G1195">
        <f t="shared" si="10"/>
        <v>88400</v>
      </c>
    </row>
    <row r="1196" spans="1:7" x14ac:dyDescent="0.35">
      <c r="A1196" t="s">
        <v>28</v>
      </c>
      <c r="B1196" t="s">
        <v>18</v>
      </c>
      <c r="C1196" t="s">
        <v>35</v>
      </c>
      <c r="D1196" t="s">
        <v>11</v>
      </c>
      <c r="E1196">
        <v>278</v>
      </c>
      <c r="F1196">
        <v>23000</v>
      </c>
      <c r="G1196">
        <f t="shared" si="10"/>
        <v>23000</v>
      </c>
    </row>
    <row r="1197" spans="1:7" x14ac:dyDescent="0.35">
      <c r="A1197" t="s">
        <v>28</v>
      </c>
      <c r="B1197" t="s">
        <v>18</v>
      </c>
      <c r="C1197" t="s">
        <v>36</v>
      </c>
      <c r="D1197" t="s">
        <v>7</v>
      </c>
      <c r="E1197">
        <v>9</v>
      </c>
      <c r="F1197">
        <v>491300</v>
      </c>
      <c r="G1197">
        <f t="shared" si="10"/>
        <v>491300</v>
      </c>
    </row>
    <row r="1198" spans="1:7" x14ac:dyDescent="0.35">
      <c r="A1198" t="s">
        <v>28</v>
      </c>
      <c r="B1198" t="s">
        <v>18</v>
      </c>
      <c r="C1198" t="s">
        <v>36</v>
      </c>
      <c r="D1198" t="s">
        <v>8</v>
      </c>
      <c r="E1198">
        <v>166</v>
      </c>
      <c r="F1198">
        <v>1565100</v>
      </c>
      <c r="G1198">
        <f t="shared" si="10"/>
        <v>1565100</v>
      </c>
    </row>
    <row r="1199" spans="1:7" x14ac:dyDescent="0.35">
      <c r="A1199" t="s">
        <v>28</v>
      </c>
      <c r="B1199" t="s">
        <v>18</v>
      </c>
      <c r="C1199" t="s">
        <v>36</v>
      </c>
      <c r="D1199" t="s">
        <v>9</v>
      </c>
      <c r="E1199">
        <v>190</v>
      </c>
      <c r="F1199">
        <v>186100</v>
      </c>
      <c r="G1199">
        <f t="shared" si="10"/>
        <v>186100</v>
      </c>
    </row>
    <row r="1200" spans="1:7" x14ac:dyDescent="0.35">
      <c r="A1200" t="s">
        <v>28</v>
      </c>
      <c r="B1200" t="s">
        <v>18</v>
      </c>
      <c r="C1200" t="s">
        <v>36</v>
      </c>
      <c r="D1200" t="s">
        <v>10</v>
      </c>
      <c r="E1200">
        <v>282</v>
      </c>
      <c r="F1200">
        <v>106200</v>
      </c>
      <c r="G1200">
        <f t="shared" si="10"/>
        <v>106200</v>
      </c>
    </row>
    <row r="1201" spans="1:7" x14ac:dyDescent="0.35">
      <c r="A1201" t="s">
        <v>28</v>
      </c>
      <c r="B1201" t="s">
        <v>18</v>
      </c>
      <c r="C1201" t="s">
        <v>36</v>
      </c>
      <c r="D1201" t="s">
        <v>11</v>
      </c>
      <c r="E1201">
        <v>469</v>
      </c>
      <c r="F1201">
        <v>44400</v>
      </c>
      <c r="G1201">
        <f t="shared" si="10"/>
        <v>44400</v>
      </c>
    </row>
    <row r="1202" spans="1:7" x14ac:dyDescent="0.35">
      <c r="A1202" t="s">
        <v>28</v>
      </c>
      <c r="B1202" t="s">
        <v>19</v>
      </c>
      <c r="C1202" t="s">
        <v>34</v>
      </c>
      <c r="D1202" t="s">
        <v>7</v>
      </c>
      <c r="E1202">
        <v>31</v>
      </c>
      <c r="F1202">
        <v>1005600</v>
      </c>
      <c r="G1202">
        <f t="shared" si="10"/>
        <v>1005600</v>
      </c>
    </row>
    <row r="1203" spans="1:7" x14ac:dyDescent="0.35">
      <c r="A1203" t="s">
        <v>28</v>
      </c>
      <c r="B1203" t="s">
        <v>19</v>
      </c>
      <c r="C1203" t="s">
        <v>34</v>
      </c>
      <c r="D1203" t="s">
        <v>8</v>
      </c>
      <c r="E1203">
        <v>478</v>
      </c>
      <c r="F1203">
        <v>3104300</v>
      </c>
      <c r="G1203">
        <f t="shared" si="10"/>
        <v>3104300</v>
      </c>
    </row>
    <row r="1204" spans="1:7" x14ac:dyDescent="0.35">
      <c r="A1204" t="s">
        <v>28</v>
      </c>
      <c r="B1204" t="s">
        <v>19</v>
      </c>
      <c r="C1204" t="s">
        <v>34</v>
      </c>
      <c r="D1204" t="s">
        <v>9</v>
      </c>
      <c r="E1204">
        <v>440</v>
      </c>
      <c r="F1204">
        <v>367900</v>
      </c>
      <c r="G1204">
        <f t="shared" si="10"/>
        <v>367900</v>
      </c>
    </row>
    <row r="1205" spans="1:7" x14ac:dyDescent="0.35">
      <c r="A1205" t="s">
        <v>28</v>
      </c>
      <c r="B1205" t="s">
        <v>19</v>
      </c>
      <c r="C1205" t="s">
        <v>34</v>
      </c>
      <c r="D1205" t="s">
        <v>10</v>
      </c>
      <c r="E1205">
        <v>703</v>
      </c>
      <c r="F1205">
        <v>194700</v>
      </c>
      <c r="G1205">
        <f t="shared" si="10"/>
        <v>194700</v>
      </c>
    </row>
    <row r="1206" spans="1:7" x14ac:dyDescent="0.35">
      <c r="A1206" t="s">
        <v>28</v>
      </c>
      <c r="B1206" t="s">
        <v>19</v>
      </c>
      <c r="C1206" t="s">
        <v>34</v>
      </c>
      <c r="D1206" t="s">
        <v>11</v>
      </c>
      <c r="E1206">
        <v>763</v>
      </c>
      <c r="F1206">
        <v>67300</v>
      </c>
      <c r="G1206">
        <f t="shared" si="10"/>
        <v>67300</v>
      </c>
    </row>
    <row r="1207" spans="1:7" x14ac:dyDescent="0.35">
      <c r="A1207" t="s">
        <v>28</v>
      </c>
      <c r="B1207" t="s">
        <v>19</v>
      </c>
      <c r="C1207" t="s">
        <v>35</v>
      </c>
      <c r="D1207" t="s">
        <v>7</v>
      </c>
      <c r="E1207">
        <v>18</v>
      </c>
      <c r="F1207">
        <v>514200.00000000006</v>
      </c>
      <c r="G1207">
        <f t="shared" si="10"/>
        <v>514200.00000000006</v>
      </c>
    </row>
    <row r="1208" spans="1:7" x14ac:dyDescent="0.35">
      <c r="A1208" t="s">
        <v>28</v>
      </c>
      <c r="B1208" t="s">
        <v>19</v>
      </c>
      <c r="C1208" t="s">
        <v>35</v>
      </c>
      <c r="D1208" t="s">
        <v>8</v>
      </c>
      <c r="E1208">
        <v>299</v>
      </c>
      <c r="F1208">
        <v>1539300</v>
      </c>
      <c r="G1208">
        <f t="shared" si="10"/>
        <v>1539300</v>
      </c>
    </row>
    <row r="1209" spans="1:7" x14ac:dyDescent="0.35">
      <c r="A1209" t="s">
        <v>28</v>
      </c>
      <c r="B1209" t="s">
        <v>19</v>
      </c>
      <c r="C1209" t="s">
        <v>35</v>
      </c>
      <c r="D1209" t="s">
        <v>9</v>
      </c>
      <c r="E1209">
        <v>268</v>
      </c>
      <c r="F1209">
        <v>181800</v>
      </c>
      <c r="G1209">
        <f t="shared" si="10"/>
        <v>181800</v>
      </c>
    </row>
    <row r="1210" spans="1:7" x14ac:dyDescent="0.35">
      <c r="A1210" t="s">
        <v>28</v>
      </c>
      <c r="B1210" t="s">
        <v>19</v>
      </c>
      <c r="C1210" t="s">
        <v>35</v>
      </c>
      <c r="D1210" t="s">
        <v>10</v>
      </c>
      <c r="E1210">
        <v>380</v>
      </c>
      <c r="F1210">
        <v>88400</v>
      </c>
      <c r="G1210">
        <f t="shared" si="10"/>
        <v>88400</v>
      </c>
    </row>
    <row r="1211" spans="1:7" x14ac:dyDescent="0.35">
      <c r="A1211" t="s">
        <v>28</v>
      </c>
      <c r="B1211" t="s">
        <v>19</v>
      </c>
      <c r="C1211" t="s">
        <v>35</v>
      </c>
      <c r="D1211" t="s">
        <v>11</v>
      </c>
      <c r="E1211">
        <v>277</v>
      </c>
      <c r="F1211">
        <v>23000</v>
      </c>
      <c r="G1211">
        <f t="shared" si="10"/>
        <v>23000</v>
      </c>
    </row>
    <row r="1212" spans="1:7" x14ac:dyDescent="0.35">
      <c r="A1212" t="s">
        <v>28</v>
      </c>
      <c r="B1212" t="s">
        <v>19</v>
      </c>
      <c r="C1212" t="s">
        <v>36</v>
      </c>
      <c r="D1212" t="s">
        <v>7</v>
      </c>
      <c r="E1212">
        <v>13</v>
      </c>
      <c r="F1212">
        <v>491300</v>
      </c>
      <c r="G1212">
        <f t="shared" si="10"/>
        <v>491300</v>
      </c>
    </row>
    <row r="1213" spans="1:7" x14ac:dyDescent="0.35">
      <c r="A1213" t="s">
        <v>28</v>
      </c>
      <c r="B1213" t="s">
        <v>19</v>
      </c>
      <c r="C1213" t="s">
        <v>36</v>
      </c>
      <c r="D1213" t="s">
        <v>8</v>
      </c>
      <c r="E1213">
        <v>179</v>
      </c>
      <c r="F1213">
        <v>1565100</v>
      </c>
      <c r="G1213">
        <f t="shared" si="10"/>
        <v>1565100</v>
      </c>
    </row>
    <row r="1214" spans="1:7" x14ac:dyDescent="0.35">
      <c r="A1214" t="s">
        <v>28</v>
      </c>
      <c r="B1214" t="s">
        <v>19</v>
      </c>
      <c r="C1214" t="s">
        <v>36</v>
      </c>
      <c r="D1214" t="s">
        <v>9</v>
      </c>
      <c r="E1214">
        <v>172</v>
      </c>
      <c r="F1214">
        <v>186100</v>
      </c>
      <c r="G1214">
        <f t="shared" si="10"/>
        <v>186100</v>
      </c>
    </row>
    <row r="1215" spans="1:7" x14ac:dyDescent="0.35">
      <c r="A1215" t="s">
        <v>28</v>
      </c>
      <c r="B1215" t="s">
        <v>19</v>
      </c>
      <c r="C1215" t="s">
        <v>36</v>
      </c>
      <c r="D1215" t="s">
        <v>10</v>
      </c>
      <c r="E1215">
        <v>323</v>
      </c>
      <c r="F1215">
        <v>106200</v>
      </c>
      <c r="G1215">
        <f t="shared" si="10"/>
        <v>106200</v>
      </c>
    </row>
    <row r="1216" spans="1:7" x14ac:dyDescent="0.35">
      <c r="A1216" t="s">
        <v>28</v>
      </c>
      <c r="B1216" t="s">
        <v>19</v>
      </c>
      <c r="C1216" t="s">
        <v>36</v>
      </c>
      <c r="D1216" t="s">
        <v>11</v>
      </c>
      <c r="E1216">
        <v>486</v>
      </c>
      <c r="F1216">
        <v>44400</v>
      </c>
      <c r="G1216">
        <f t="shared" si="10"/>
        <v>44400</v>
      </c>
    </row>
    <row r="1217" spans="1:7" x14ac:dyDescent="0.35">
      <c r="A1217" t="s">
        <v>28</v>
      </c>
      <c r="B1217" t="s">
        <v>20</v>
      </c>
      <c r="C1217" t="s">
        <v>34</v>
      </c>
      <c r="D1217" t="s">
        <v>7</v>
      </c>
      <c r="E1217">
        <v>27</v>
      </c>
      <c r="F1217">
        <v>1005600</v>
      </c>
      <c r="G1217">
        <f t="shared" si="10"/>
        <v>1005600</v>
      </c>
    </row>
    <row r="1218" spans="1:7" x14ac:dyDescent="0.35">
      <c r="A1218" t="s">
        <v>28</v>
      </c>
      <c r="B1218" t="s">
        <v>20</v>
      </c>
      <c r="C1218" t="s">
        <v>34</v>
      </c>
      <c r="D1218" t="s">
        <v>8</v>
      </c>
      <c r="E1218">
        <v>446</v>
      </c>
      <c r="F1218">
        <v>3104300</v>
      </c>
      <c r="G1218">
        <f t="shared" si="10"/>
        <v>3104300</v>
      </c>
    </row>
    <row r="1219" spans="1:7" x14ac:dyDescent="0.35">
      <c r="A1219" t="s">
        <v>28</v>
      </c>
      <c r="B1219" t="s">
        <v>20</v>
      </c>
      <c r="C1219" t="s">
        <v>34</v>
      </c>
      <c r="D1219" t="s">
        <v>9</v>
      </c>
      <c r="E1219">
        <v>451</v>
      </c>
      <c r="F1219">
        <v>367900</v>
      </c>
      <c r="G1219">
        <f t="shared" si="10"/>
        <v>367900</v>
      </c>
    </row>
    <row r="1220" spans="1:7" x14ac:dyDescent="0.35">
      <c r="A1220" t="s">
        <v>28</v>
      </c>
      <c r="B1220" t="s">
        <v>20</v>
      </c>
      <c r="C1220" t="s">
        <v>34</v>
      </c>
      <c r="D1220" t="s">
        <v>10</v>
      </c>
      <c r="E1220">
        <v>713</v>
      </c>
      <c r="F1220">
        <v>194700</v>
      </c>
      <c r="G1220">
        <f t="shared" si="10"/>
        <v>194700</v>
      </c>
    </row>
    <row r="1221" spans="1:7" x14ac:dyDescent="0.35">
      <c r="A1221" t="s">
        <v>28</v>
      </c>
      <c r="B1221" t="s">
        <v>20</v>
      </c>
      <c r="C1221" t="s">
        <v>34</v>
      </c>
      <c r="D1221" t="s">
        <v>11</v>
      </c>
      <c r="E1221">
        <v>848</v>
      </c>
      <c r="F1221">
        <v>67300</v>
      </c>
      <c r="G1221">
        <f t="shared" si="10"/>
        <v>67300</v>
      </c>
    </row>
    <row r="1222" spans="1:7" x14ac:dyDescent="0.35">
      <c r="A1222" t="s">
        <v>28</v>
      </c>
      <c r="B1222" t="s">
        <v>20</v>
      </c>
      <c r="C1222" t="s">
        <v>35</v>
      </c>
      <c r="D1222" t="s">
        <v>7</v>
      </c>
      <c r="E1222">
        <v>18</v>
      </c>
      <c r="F1222">
        <v>514200.00000000006</v>
      </c>
      <c r="G1222">
        <f t="shared" si="10"/>
        <v>514200.00000000006</v>
      </c>
    </row>
    <row r="1223" spans="1:7" x14ac:dyDescent="0.35">
      <c r="A1223" t="s">
        <v>28</v>
      </c>
      <c r="B1223" t="s">
        <v>20</v>
      </c>
      <c r="C1223" t="s">
        <v>35</v>
      </c>
      <c r="D1223" t="s">
        <v>8</v>
      </c>
      <c r="E1223">
        <v>264</v>
      </c>
      <c r="F1223">
        <v>1539300</v>
      </c>
      <c r="G1223">
        <f t="shared" si="10"/>
        <v>1539300</v>
      </c>
    </row>
    <row r="1224" spans="1:7" x14ac:dyDescent="0.35">
      <c r="A1224" t="s">
        <v>28</v>
      </c>
      <c r="B1224" t="s">
        <v>20</v>
      </c>
      <c r="C1224" t="s">
        <v>35</v>
      </c>
      <c r="D1224" t="s">
        <v>9</v>
      </c>
      <c r="E1224">
        <v>252</v>
      </c>
      <c r="F1224">
        <v>181800</v>
      </c>
      <c r="G1224">
        <f t="shared" si="10"/>
        <v>181800</v>
      </c>
    </row>
    <row r="1225" spans="1:7" x14ac:dyDescent="0.35">
      <c r="A1225" t="s">
        <v>28</v>
      </c>
      <c r="B1225" t="s">
        <v>20</v>
      </c>
      <c r="C1225" t="s">
        <v>35</v>
      </c>
      <c r="D1225" t="s">
        <v>10</v>
      </c>
      <c r="E1225">
        <v>387</v>
      </c>
      <c r="F1225">
        <v>88400</v>
      </c>
      <c r="G1225">
        <f t="shared" si="10"/>
        <v>88400</v>
      </c>
    </row>
    <row r="1226" spans="1:7" x14ac:dyDescent="0.35">
      <c r="A1226" t="s">
        <v>28</v>
      </c>
      <c r="B1226" t="s">
        <v>20</v>
      </c>
      <c r="C1226" t="s">
        <v>35</v>
      </c>
      <c r="D1226" t="s">
        <v>11</v>
      </c>
      <c r="E1226">
        <v>329</v>
      </c>
      <c r="F1226">
        <v>23000</v>
      </c>
      <c r="G1226">
        <f t="shared" si="10"/>
        <v>23000</v>
      </c>
    </row>
    <row r="1227" spans="1:7" x14ac:dyDescent="0.35">
      <c r="A1227" t="s">
        <v>28</v>
      </c>
      <c r="B1227" t="s">
        <v>20</v>
      </c>
      <c r="C1227" t="s">
        <v>36</v>
      </c>
      <c r="D1227" t="s">
        <v>7</v>
      </c>
      <c r="E1227">
        <v>9</v>
      </c>
      <c r="F1227">
        <v>491300</v>
      </c>
      <c r="G1227">
        <f t="shared" si="10"/>
        <v>491300</v>
      </c>
    </row>
    <row r="1228" spans="1:7" x14ac:dyDescent="0.35">
      <c r="A1228" t="s">
        <v>28</v>
      </c>
      <c r="B1228" t="s">
        <v>20</v>
      </c>
      <c r="C1228" t="s">
        <v>36</v>
      </c>
      <c r="D1228" t="s">
        <v>8</v>
      </c>
      <c r="E1228">
        <v>182</v>
      </c>
      <c r="F1228">
        <v>1565100</v>
      </c>
      <c r="G1228">
        <f t="shared" si="10"/>
        <v>1565100</v>
      </c>
    </row>
    <row r="1229" spans="1:7" x14ac:dyDescent="0.35">
      <c r="A1229" t="s">
        <v>28</v>
      </c>
      <c r="B1229" t="s">
        <v>20</v>
      </c>
      <c r="C1229" t="s">
        <v>36</v>
      </c>
      <c r="D1229" t="s">
        <v>9</v>
      </c>
      <c r="E1229">
        <v>199</v>
      </c>
      <c r="F1229">
        <v>186100</v>
      </c>
      <c r="G1229">
        <f t="shared" si="10"/>
        <v>186100</v>
      </c>
    </row>
    <row r="1230" spans="1:7" x14ac:dyDescent="0.35">
      <c r="A1230" t="s">
        <v>28</v>
      </c>
      <c r="B1230" t="s">
        <v>20</v>
      </c>
      <c r="C1230" t="s">
        <v>36</v>
      </c>
      <c r="D1230" t="s">
        <v>10</v>
      </c>
      <c r="E1230">
        <v>326</v>
      </c>
      <c r="F1230">
        <v>106200</v>
      </c>
      <c r="G1230">
        <f t="shared" si="10"/>
        <v>106200</v>
      </c>
    </row>
    <row r="1231" spans="1:7" x14ac:dyDescent="0.35">
      <c r="A1231" t="s">
        <v>28</v>
      </c>
      <c r="B1231" t="s">
        <v>20</v>
      </c>
      <c r="C1231" t="s">
        <v>36</v>
      </c>
      <c r="D1231" t="s">
        <v>11</v>
      </c>
      <c r="E1231">
        <v>519</v>
      </c>
      <c r="F1231">
        <v>44400</v>
      </c>
      <c r="G1231">
        <f t="shared" si="10"/>
        <v>44400</v>
      </c>
    </row>
    <row r="1232" spans="1:7" x14ac:dyDescent="0.35">
      <c r="A1232" t="s">
        <v>28</v>
      </c>
      <c r="B1232" t="s">
        <v>21</v>
      </c>
      <c r="C1232" t="s">
        <v>34</v>
      </c>
      <c r="D1232" t="s">
        <v>7</v>
      </c>
      <c r="E1232">
        <v>18</v>
      </c>
      <c r="F1232">
        <v>1005600</v>
      </c>
      <c r="G1232">
        <f t="shared" si="10"/>
        <v>1005600</v>
      </c>
    </row>
    <row r="1233" spans="1:7" x14ac:dyDescent="0.35">
      <c r="A1233" t="s">
        <v>28</v>
      </c>
      <c r="B1233" t="s">
        <v>21</v>
      </c>
      <c r="C1233" t="s">
        <v>34</v>
      </c>
      <c r="D1233" t="s">
        <v>8</v>
      </c>
      <c r="E1233">
        <v>460</v>
      </c>
      <c r="F1233">
        <v>3104300</v>
      </c>
      <c r="G1233">
        <f t="shared" si="10"/>
        <v>3104300</v>
      </c>
    </row>
    <row r="1234" spans="1:7" x14ac:dyDescent="0.35">
      <c r="A1234" t="s">
        <v>28</v>
      </c>
      <c r="B1234" t="s">
        <v>21</v>
      </c>
      <c r="C1234" t="s">
        <v>34</v>
      </c>
      <c r="D1234" t="s">
        <v>9</v>
      </c>
      <c r="E1234">
        <v>466</v>
      </c>
      <c r="F1234">
        <v>367900</v>
      </c>
      <c r="G1234">
        <f t="shared" si="10"/>
        <v>367900</v>
      </c>
    </row>
    <row r="1235" spans="1:7" x14ac:dyDescent="0.35">
      <c r="A1235" t="s">
        <v>28</v>
      </c>
      <c r="B1235" t="s">
        <v>21</v>
      </c>
      <c r="C1235" t="s">
        <v>34</v>
      </c>
      <c r="D1235" t="s">
        <v>10</v>
      </c>
      <c r="E1235">
        <v>760</v>
      </c>
      <c r="F1235">
        <v>194700</v>
      </c>
      <c r="G1235">
        <f t="shared" si="10"/>
        <v>194700</v>
      </c>
    </row>
    <row r="1236" spans="1:7" x14ac:dyDescent="0.35">
      <c r="A1236" t="s">
        <v>28</v>
      </c>
      <c r="B1236" t="s">
        <v>21</v>
      </c>
      <c r="C1236" t="s">
        <v>34</v>
      </c>
      <c r="D1236" t="s">
        <v>11</v>
      </c>
      <c r="E1236">
        <v>899</v>
      </c>
      <c r="F1236">
        <v>67300</v>
      </c>
      <c r="G1236">
        <f t="shared" si="10"/>
        <v>67300</v>
      </c>
    </row>
    <row r="1237" spans="1:7" x14ac:dyDescent="0.35">
      <c r="A1237" t="s">
        <v>28</v>
      </c>
      <c r="B1237" t="s">
        <v>21</v>
      </c>
      <c r="C1237" t="s">
        <v>35</v>
      </c>
      <c r="D1237" t="s">
        <v>7</v>
      </c>
      <c r="E1237">
        <v>8</v>
      </c>
      <c r="F1237">
        <v>514200.00000000006</v>
      </c>
      <c r="G1237">
        <f t="shared" si="10"/>
        <v>514200.00000000006</v>
      </c>
    </row>
    <row r="1238" spans="1:7" x14ac:dyDescent="0.35">
      <c r="A1238" t="s">
        <v>28</v>
      </c>
      <c r="B1238" t="s">
        <v>21</v>
      </c>
      <c r="C1238" t="s">
        <v>35</v>
      </c>
      <c r="D1238" t="s">
        <v>8</v>
      </c>
      <c r="E1238">
        <v>269</v>
      </c>
      <c r="F1238">
        <v>1539300</v>
      </c>
      <c r="G1238">
        <f t="shared" si="10"/>
        <v>1539300</v>
      </c>
    </row>
    <row r="1239" spans="1:7" x14ac:dyDescent="0.35">
      <c r="A1239" t="s">
        <v>28</v>
      </c>
      <c r="B1239" t="s">
        <v>21</v>
      </c>
      <c r="C1239" t="s">
        <v>35</v>
      </c>
      <c r="D1239" t="s">
        <v>9</v>
      </c>
      <c r="E1239">
        <v>286</v>
      </c>
      <c r="F1239">
        <v>181800</v>
      </c>
      <c r="G1239">
        <f t="shared" si="10"/>
        <v>181800</v>
      </c>
    </row>
    <row r="1240" spans="1:7" x14ac:dyDescent="0.35">
      <c r="A1240" t="s">
        <v>28</v>
      </c>
      <c r="B1240" t="s">
        <v>21</v>
      </c>
      <c r="C1240" t="s">
        <v>35</v>
      </c>
      <c r="D1240" t="s">
        <v>10</v>
      </c>
      <c r="E1240">
        <v>423</v>
      </c>
      <c r="F1240">
        <v>88400</v>
      </c>
      <c r="G1240">
        <f t="shared" si="10"/>
        <v>88400</v>
      </c>
    </row>
    <row r="1241" spans="1:7" x14ac:dyDescent="0.35">
      <c r="A1241" t="s">
        <v>28</v>
      </c>
      <c r="B1241" t="s">
        <v>21</v>
      </c>
      <c r="C1241" t="s">
        <v>35</v>
      </c>
      <c r="D1241" t="s">
        <v>11</v>
      </c>
      <c r="E1241">
        <v>335</v>
      </c>
      <c r="F1241">
        <v>23000</v>
      </c>
      <c r="G1241">
        <f t="shared" si="10"/>
        <v>23000</v>
      </c>
    </row>
    <row r="1242" spans="1:7" x14ac:dyDescent="0.35">
      <c r="A1242" t="s">
        <v>28</v>
      </c>
      <c r="B1242" t="s">
        <v>21</v>
      </c>
      <c r="C1242" t="s">
        <v>36</v>
      </c>
      <c r="D1242" t="s">
        <v>7</v>
      </c>
      <c r="E1242">
        <v>10</v>
      </c>
      <c r="F1242">
        <v>491300</v>
      </c>
      <c r="G1242">
        <f t="shared" si="10"/>
        <v>491300</v>
      </c>
    </row>
    <row r="1243" spans="1:7" x14ac:dyDescent="0.35">
      <c r="A1243" t="s">
        <v>28</v>
      </c>
      <c r="B1243" t="s">
        <v>21</v>
      </c>
      <c r="C1243" t="s">
        <v>36</v>
      </c>
      <c r="D1243" t="s">
        <v>8</v>
      </c>
      <c r="E1243">
        <v>191</v>
      </c>
      <c r="F1243">
        <v>1565100</v>
      </c>
      <c r="G1243">
        <f t="shared" si="10"/>
        <v>1565100</v>
      </c>
    </row>
    <row r="1244" spans="1:7" x14ac:dyDescent="0.35">
      <c r="A1244" t="s">
        <v>28</v>
      </c>
      <c r="B1244" t="s">
        <v>21</v>
      </c>
      <c r="C1244" t="s">
        <v>36</v>
      </c>
      <c r="D1244" t="s">
        <v>9</v>
      </c>
      <c r="E1244">
        <v>180</v>
      </c>
      <c r="F1244">
        <v>186100</v>
      </c>
      <c r="G1244">
        <f t="shared" si="10"/>
        <v>186100</v>
      </c>
    </row>
    <row r="1245" spans="1:7" x14ac:dyDescent="0.35">
      <c r="A1245" t="s">
        <v>28</v>
      </c>
      <c r="B1245" t="s">
        <v>21</v>
      </c>
      <c r="C1245" t="s">
        <v>36</v>
      </c>
      <c r="D1245" t="s">
        <v>10</v>
      </c>
      <c r="E1245">
        <v>337</v>
      </c>
      <c r="F1245">
        <v>106200</v>
      </c>
      <c r="G1245">
        <f t="shared" si="10"/>
        <v>106200</v>
      </c>
    </row>
    <row r="1246" spans="1:7" x14ac:dyDescent="0.35">
      <c r="A1246" t="s">
        <v>28</v>
      </c>
      <c r="B1246" t="s">
        <v>21</v>
      </c>
      <c r="C1246" t="s">
        <v>36</v>
      </c>
      <c r="D1246" t="s">
        <v>11</v>
      </c>
      <c r="E1246">
        <v>564</v>
      </c>
      <c r="F1246">
        <v>44400</v>
      </c>
      <c r="G1246">
        <f t="shared" ref="G1246:G1309" si="11">IF(K1246="",G1231,K1246)</f>
        <v>44400</v>
      </c>
    </row>
    <row r="1247" spans="1:7" x14ac:dyDescent="0.35">
      <c r="A1247" t="s">
        <v>28</v>
      </c>
      <c r="B1247" t="s">
        <v>22</v>
      </c>
      <c r="C1247" t="s">
        <v>34</v>
      </c>
      <c r="D1247" t="s">
        <v>7</v>
      </c>
      <c r="E1247">
        <v>33</v>
      </c>
      <c r="F1247">
        <v>1005600</v>
      </c>
      <c r="G1247">
        <f t="shared" si="11"/>
        <v>1005600</v>
      </c>
    </row>
    <row r="1248" spans="1:7" x14ac:dyDescent="0.35">
      <c r="A1248" t="s">
        <v>28</v>
      </c>
      <c r="B1248" t="s">
        <v>22</v>
      </c>
      <c r="C1248" t="s">
        <v>34</v>
      </c>
      <c r="D1248" t="s">
        <v>8</v>
      </c>
      <c r="E1248">
        <v>479</v>
      </c>
      <c r="F1248">
        <v>3104300</v>
      </c>
      <c r="G1248">
        <f t="shared" si="11"/>
        <v>3104300</v>
      </c>
    </row>
    <row r="1249" spans="1:11" x14ac:dyDescent="0.35">
      <c r="A1249" t="s">
        <v>28</v>
      </c>
      <c r="B1249" t="s">
        <v>22</v>
      </c>
      <c r="C1249" t="s">
        <v>34</v>
      </c>
      <c r="D1249" t="s">
        <v>9</v>
      </c>
      <c r="E1249">
        <v>503</v>
      </c>
      <c r="F1249">
        <v>367900</v>
      </c>
      <c r="G1249">
        <f t="shared" si="11"/>
        <v>367900</v>
      </c>
    </row>
    <row r="1250" spans="1:11" x14ac:dyDescent="0.35">
      <c r="A1250" t="s">
        <v>28</v>
      </c>
      <c r="B1250" t="s">
        <v>22</v>
      </c>
      <c r="C1250" t="s">
        <v>34</v>
      </c>
      <c r="D1250" t="s">
        <v>10</v>
      </c>
      <c r="E1250">
        <v>953</v>
      </c>
      <c r="F1250">
        <v>194700</v>
      </c>
      <c r="G1250">
        <f t="shared" si="11"/>
        <v>194700</v>
      </c>
    </row>
    <row r="1251" spans="1:11" x14ac:dyDescent="0.35">
      <c r="A1251" t="s">
        <v>28</v>
      </c>
      <c r="B1251" t="s">
        <v>22</v>
      </c>
      <c r="C1251" t="s">
        <v>34</v>
      </c>
      <c r="D1251" t="s">
        <v>11</v>
      </c>
      <c r="E1251">
        <v>1137</v>
      </c>
      <c r="F1251">
        <v>67300</v>
      </c>
      <c r="G1251">
        <f t="shared" si="11"/>
        <v>67300</v>
      </c>
    </row>
    <row r="1252" spans="1:11" x14ac:dyDescent="0.35">
      <c r="A1252" t="s">
        <v>28</v>
      </c>
      <c r="B1252" t="s">
        <v>22</v>
      </c>
      <c r="C1252" t="s">
        <v>35</v>
      </c>
      <c r="D1252" t="s">
        <v>7</v>
      </c>
      <c r="E1252">
        <v>18</v>
      </c>
      <c r="F1252">
        <v>514200.00000000006</v>
      </c>
      <c r="G1252">
        <f t="shared" si="11"/>
        <v>514200.00000000006</v>
      </c>
    </row>
    <row r="1253" spans="1:11" x14ac:dyDescent="0.35">
      <c r="A1253" t="s">
        <v>28</v>
      </c>
      <c r="B1253" t="s">
        <v>22</v>
      </c>
      <c r="C1253" t="s">
        <v>35</v>
      </c>
      <c r="D1253" t="s">
        <v>8</v>
      </c>
      <c r="E1253">
        <v>305</v>
      </c>
      <c r="F1253">
        <v>1539300</v>
      </c>
      <c r="G1253">
        <f t="shared" si="11"/>
        <v>1539300</v>
      </c>
    </row>
    <row r="1254" spans="1:11" x14ac:dyDescent="0.35">
      <c r="A1254" t="s">
        <v>28</v>
      </c>
      <c r="B1254" t="s">
        <v>22</v>
      </c>
      <c r="C1254" t="s">
        <v>35</v>
      </c>
      <c r="D1254" t="s">
        <v>9</v>
      </c>
      <c r="E1254">
        <v>303</v>
      </c>
      <c r="F1254">
        <v>181800</v>
      </c>
      <c r="G1254">
        <f t="shared" si="11"/>
        <v>181800</v>
      </c>
    </row>
    <row r="1255" spans="1:11" x14ac:dyDescent="0.35">
      <c r="A1255" t="s">
        <v>28</v>
      </c>
      <c r="B1255" t="s">
        <v>22</v>
      </c>
      <c r="C1255" t="s">
        <v>35</v>
      </c>
      <c r="D1255" t="s">
        <v>10</v>
      </c>
      <c r="E1255">
        <v>515</v>
      </c>
      <c r="F1255">
        <v>88400</v>
      </c>
      <c r="G1255">
        <f t="shared" si="11"/>
        <v>88400</v>
      </c>
    </row>
    <row r="1256" spans="1:11" x14ac:dyDescent="0.35">
      <c r="A1256" t="s">
        <v>28</v>
      </c>
      <c r="B1256" t="s">
        <v>22</v>
      </c>
      <c r="C1256" t="s">
        <v>35</v>
      </c>
      <c r="D1256" t="s">
        <v>11</v>
      </c>
      <c r="E1256">
        <v>434</v>
      </c>
      <c r="F1256">
        <v>23000</v>
      </c>
      <c r="G1256">
        <f t="shared" si="11"/>
        <v>23000</v>
      </c>
    </row>
    <row r="1257" spans="1:11" x14ac:dyDescent="0.35">
      <c r="A1257" t="s">
        <v>28</v>
      </c>
      <c r="B1257" t="s">
        <v>22</v>
      </c>
      <c r="C1257" t="s">
        <v>36</v>
      </c>
      <c r="D1257" t="s">
        <v>7</v>
      </c>
      <c r="E1257">
        <v>15</v>
      </c>
      <c r="F1257">
        <v>491300</v>
      </c>
      <c r="G1257">
        <f t="shared" si="11"/>
        <v>491300</v>
      </c>
    </row>
    <row r="1258" spans="1:11" x14ac:dyDescent="0.35">
      <c r="A1258" t="s">
        <v>28</v>
      </c>
      <c r="B1258" t="s">
        <v>22</v>
      </c>
      <c r="C1258" t="s">
        <v>36</v>
      </c>
      <c r="D1258" t="s">
        <v>8</v>
      </c>
      <c r="E1258">
        <v>174</v>
      </c>
      <c r="F1258">
        <v>1565100</v>
      </c>
      <c r="G1258">
        <f t="shared" si="11"/>
        <v>1565100</v>
      </c>
    </row>
    <row r="1259" spans="1:11" x14ac:dyDescent="0.35">
      <c r="A1259" t="s">
        <v>28</v>
      </c>
      <c r="B1259" t="s">
        <v>22</v>
      </c>
      <c r="C1259" t="s">
        <v>36</v>
      </c>
      <c r="D1259" t="s">
        <v>9</v>
      </c>
      <c r="E1259">
        <v>200</v>
      </c>
      <c r="F1259">
        <v>186100</v>
      </c>
      <c r="G1259">
        <f t="shared" si="11"/>
        <v>186100</v>
      </c>
    </row>
    <row r="1260" spans="1:11" x14ac:dyDescent="0.35">
      <c r="A1260" t="s">
        <v>28</v>
      </c>
      <c r="B1260" t="s">
        <v>22</v>
      </c>
      <c r="C1260" t="s">
        <v>36</v>
      </c>
      <c r="D1260" t="s">
        <v>10</v>
      </c>
      <c r="E1260">
        <v>438</v>
      </c>
      <c r="F1260">
        <v>106200</v>
      </c>
      <c r="G1260">
        <f t="shared" si="11"/>
        <v>106200</v>
      </c>
    </row>
    <row r="1261" spans="1:11" x14ac:dyDescent="0.35">
      <c r="A1261" t="s">
        <v>28</v>
      </c>
      <c r="B1261" t="s">
        <v>22</v>
      </c>
      <c r="C1261" t="s">
        <v>36</v>
      </c>
      <c r="D1261" t="s">
        <v>11</v>
      </c>
      <c r="E1261">
        <v>703</v>
      </c>
      <c r="F1261">
        <v>44400</v>
      </c>
      <c r="G1261">
        <f t="shared" si="11"/>
        <v>44400</v>
      </c>
    </row>
    <row r="1262" spans="1:11" x14ac:dyDescent="0.35">
      <c r="A1262" t="s">
        <v>29</v>
      </c>
      <c r="B1262" t="s">
        <v>6</v>
      </c>
      <c r="C1262" t="s">
        <v>34</v>
      </c>
      <c r="D1262" t="s">
        <v>7</v>
      </c>
      <c r="E1262">
        <v>21</v>
      </c>
      <c r="F1262">
        <v>1010400.0000000001</v>
      </c>
      <c r="G1262">
        <f t="shared" si="11"/>
        <v>1010400.0000000001</v>
      </c>
      <c r="H1262">
        <v>2017</v>
      </c>
      <c r="I1262" t="s">
        <v>7</v>
      </c>
      <c r="J1262" t="s">
        <v>34</v>
      </c>
      <c r="K1262">
        <v>1010400.0000000001</v>
      </c>
    </row>
    <row r="1263" spans="1:11" x14ac:dyDescent="0.35">
      <c r="A1263" t="s">
        <v>29</v>
      </c>
      <c r="B1263" t="s">
        <v>6</v>
      </c>
      <c r="C1263" t="s">
        <v>34</v>
      </c>
      <c r="D1263" t="s">
        <v>8</v>
      </c>
      <c r="E1263">
        <v>515</v>
      </c>
      <c r="F1263">
        <v>3148100</v>
      </c>
      <c r="G1263">
        <f t="shared" si="11"/>
        <v>3148100</v>
      </c>
      <c r="H1263">
        <v>2017</v>
      </c>
      <c r="I1263" t="s">
        <v>8</v>
      </c>
      <c r="J1263" t="s">
        <v>34</v>
      </c>
      <c r="K1263">
        <v>3148100</v>
      </c>
    </row>
    <row r="1264" spans="1:11" x14ac:dyDescent="0.35">
      <c r="A1264" t="s">
        <v>29</v>
      </c>
      <c r="B1264" t="s">
        <v>6</v>
      </c>
      <c r="C1264" t="s">
        <v>34</v>
      </c>
      <c r="D1264" t="s">
        <v>9</v>
      </c>
      <c r="E1264">
        <v>551</v>
      </c>
      <c r="F1264">
        <v>382799.99999999994</v>
      </c>
      <c r="G1264">
        <f t="shared" si="11"/>
        <v>382799.99999999994</v>
      </c>
      <c r="H1264">
        <v>2017</v>
      </c>
      <c r="I1264" t="s">
        <v>9</v>
      </c>
      <c r="J1264" t="s">
        <v>34</v>
      </c>
      <c r="K1264">
        <v>382799.99999999994</v>
      </c>
    </row>
    <row r="1265" spans="1:11" x14ac:dyDescent="0.35">
      <c r="A1265" t="s">
        <v>29</v>
      </c>
      <c r="B1265" t="s">
        <v>6</v>
      </c>
      <c r="C1265" t="s">
        <v>34</v>
      </c>
      <c r="D1265" t="s">
        <v>10</v>
      </c>
      <c r="E1265">
        <v>1010</v>
      </c>
      <c r="F1265">
        <v>200500</v>
      </c>
      <c r="G1265">
        <f t="shared" si="11"/>
        <v>200500</v>
      </c>
      <c r="H1265">
        <v>2017</v>
      </c>
      <c r="I1265" t="s">
        <v>10</v>
      </c>
      <c r="J1265" t="s">
        <v>34</v>
      </c>
      <c r="K1265">
        <v>200500</v>
      </c>
    </row>
    <row r="1266" spans="1:11" x14ac:dyDescent="0.35">
      <c r="A1266" t="s">
        <v>29</v>
      </c>
      <c r="B1266" t="s">
        <v>6</v>
      </c>
      <c r="C1266" t="s">
        <v>34</v>
      </c>
      <c r="D1266" t="s">
        <v>11</v>
      </c>
      <c r="E1266">
        <v>1359</v>
      </c>
      <c r="F1266">
        <v>69100</v>
      </c>
      <c r="G1266">
        <f t="shared" si="11"/>
        <v>69100</v>
      </c>
      <c r="H1266">
        <v>2017</v>
      </c>
      <c r="I1266" t="s">
        <v>11</v>
      </c>
      <c r="J1266" t="s">
        <v>34</v>
      </c>
      <c r="K1266">
        <v>69100</v>
      </c>
    </row>
    <row r="1267" spans="1:11" x14ac:dyDescent="0.35">
      <c r="A1267" t="s">
        <v>29</v>
      </c>
      <c r="B1267" t="s">
        <v>6</v>
      </c>
      <c r="C1267" t="s">
        <v>35</v>
      </c>
      <c r="D1267" t="s">
        <v>7</v>
      </c>
      <c r="E1267">
        <v>13</v>
      </c>
      <c r="F1267">
        <v>516400</v>
      </c>
      <c r="G1267">
        <f t="shared" si="11"/>
        <v>516400</v>
      </c>
      <c r="H1267">
        <v>2017</v>
      </c>
      <c r="I1267" t="s">
        <v>7</v>
      </c>
      <c r="J1267" t="s">
        <v>35</v>
      </c>
      <c r="K1267">
        <v>516400</v>
      </c>
    </row>
    <row r="1268" spans="1:11" x14ac:dyDescent="0.35">
      <c r="A1268" t="s">
        <v>29</v>
      </c>
      <c r="B1268" t="s">
        <v>6</v>
      </c>
      <c r="C1268" t="s">
        <v>35</v>
      </c>
      <c r="D1268" t="s">
        <v>8</v>
      </c>
      <c r="E1268">
        <v>326</v>
      </c>
      <c r="F1268">
        <v>1559600</v>
      </c>
      <c r="G1268">
        <f t="shared" si="11"/>
        <v>1559600</v>
      </c>
      <c r="H1268">
        <v>2017</v>
      </c>
      <c r="I1268" t="s">
        <v>8</v>
      </c>
      <c r="J1268" t="s">
        <v>35</v>
      </c>
      <c r="K1268">
        <v>1559600</v>
      </c>
    </row>
    <row r="1269" spans="1:11" x14ac:dyDescent="0.35">
      <c r="A1269" t="s">
        <v>29</v>
      </c>
      <c r="B1269" t="s">
        <v>6</v>
      </c>
      <c r="C1269" t="s">
        <v>35</v>
      </c>
      <c r="D1269" t="s">
        <v>9</v>
      </c>
      <c r="E1269">
        <v>334</v>
      </c>
      <c r="F1269">
        <v>188800</v>
      </c>
      <c r="G1269">
        <f t="shared" si="11"/>
        <v>188800</v>
      </c>
      <c r="H1269">
        <v>2017</v>
      </c>
      <c r="I1269" t="s">
        <v>9</v>
      </c>
      <c r="J1269" t="s">
        <v>35</v>
      </c>
      <c r="K1269">
        <v>188800</v>
      </c>
    </row>
    <row r="1270" spans="1:11" x14ac:dyDescent="0.35">
      <c r="A1270" t="s">
        <v>29</v>
      </c>
      <c r="B1270" t="s">
        <v>6</v>
      </c>
      <c r="C1270" t="s">
        <v>35</v>
      </c>
      <c r="D1270" t="s">
        <v>10</v>
      </c>
      <c r="E1270">
        <v>510</v>
      </c>
      <c r="F1270">
        <v>91699.999999999985</v>
      </c>
      <c r="G1270">
        <f t="shared" si="11"/>
        <v>91699.999999999985</v>
      </c>
      <c r="H1270">
        <v>2017</v>
      </c>
      <c r="I1270" t="s">
        <v>10</v>
      </c>
      <c r="J1270" t="s">
        <v>35</v>
      </c>
      <c r="K1270">
        <v>91699.999999999985</v>
      </c>
    </row>
    <row r="1271" spans="1:11" x14ac:dyDescent="0.35">
      <c r="A1271" t="s">
        <v>29</v>
      </c>
      <c r="B1271" t="s">
        <v>6</v>
      </c>
      <c r="C1271" t="s">
        <v>35</v>
      </c>
      <c r="D1271" t="s">
        <v>11</v>
      </c>
      <c r="E1271">
        <v>474</v>
      </c>
      <c r="F1271">
        <v>24200</v>
      </c>
      <c r="G1271">
        <f t="shared" si="11"/>
        <v>24200</v>
      </c>
      <c r="H1271">
        <v>2017</v>
      </c>
      <c r="I1271" t="s">
        <v>11</v>
      </c>
      <c r="J1271" t="s">
        <v>35</v>
      </c>
      <c r="K1271">
        <v>24200</v>
      </c>
    </row>
    <row r="1272" spans="1:11" x14ac:dyDescent="0.35">
      <c r="A1272" t="s">
        <v>29</v>
      </c>
      <c r="B1272" t="s">
        <v>6</v>
      </c>
      <c r="C1272" t="s">
        <v>36</v>
      </c>
      <c r="D1272" t="s">
        <v>7</v>
      </c>
      <c r="E1272">
        <v>8</v>
      </c>
      <c r="F1272">
        <v>493900</v>
      </c>
      <c r="G1272">
        <f t="shared" si="11"/>
        <v>493900</v>
      </c>
      <c r="H1272">
        <v>2017</v>
      </c>
      <c r="I1272" t="s">
        <v>7</v>
      </c>
      <c r="J1272" t="s">
        <v>36</v>
      </c>
      <c r="K1272">
        <v>493900</v>
      </c>
    </row>
    <row r="1273" spans="1:11" x14ac:dyDescent="0.35">
      <c r="A1273" t="s">
        <v>29</v>
      </c>
      <c r="B1273" t="s">
        <v>6</v>
      </c>
      <c r="C1273" t="s">
        <v>36</v>
      </c>
      <c r="D1273" t="s">
        <v>8</v>
      </c>
      <c r="E1273">
        <v>189</v>
      </c>
      <c r="F1273">
        <v>1588500</v>
      </c>
      <c r="G1273">
        <f t="shared" si="11"/>
        <v>1588500</v>
      </c>
      <c r="H1273">
        <v>2017</v>
      </c>
      <c r="I1273" t="s">
        <v>8</v>
      </c>
      <c r="J1273" t="s">
        <v>36</v>
      </c>
      <c r="K1273">
        <v>1588500</v>
      </c>
    </row>
    <row r="1274" spans="1:11" x14ac:dyDescent="0.35">
      <c r="A1274" t="s">
        <v>29</v>
      </c>
      <c r="B1274" t="s">
        <v>6</v>
      </c>
      <c r="C1274" t="s">
        <v>36</v>
      </c>
      <c r="D1274" t="s">
        <v>9</v>
      </c>
      <c r="E1274">
        <v>217</v>
      </c>
      <c r="F1274">
        <v>193800</v>
      </c>
      <c r="G1274">
        <f t="shared" si="11"/>
        <v>193800</v>
      </c>
      <c r="H1274">
        <v>2017</v>
      </c>
      <c r="I1274" t="s">
        <v>9</v>
      </c>
      <c r="J1274" t="s">
        <v>36</v>
      </c>
      <c r="K1274">
        <v>193800</v>
      </c>
    </row>
    <row r="1275" spans="1:11" x14ac:dyDescent="0.35">
      <c r="A1275" t="s">
        <v>29</v>
      </c>
      <c r="B1275" t="s">
        <v>6</v>
      </c>
      <c r="C1275" t="s">
        <v>36</v>
      </c>
      <c r="D1275" t="s">
        <v>10</v>
      </c>
      <c r="E1275">
        <v>500</v>
      </c>
      <c r="F1275">
        <v>108800</v>
      </c>
      <c r="G1275">
        <f t="shared" si="11"/>
        <v>108800</v>
      </c>
      <c r="H1275">
        <v>2017</v>
      </c>
      <c r="I1275" t="s">
        <v>10</v>
      </c>
      <c r="J1275" t="s">
        <v>36</v>
      </c>
      <c r="K1275">
        <v>108800</v>
      </c>
    </row>
    <row r="1276" spans="1:11" x14ac:dyDescent="0.35">
      <c r="A1276" t="s">
        <v>29</v>
      </c>
      <c r="B1276" t="s">
        <v>6</v>
      </c>
      <c r="C1276" t="s">
        <v>36</v>
      </c>
      <c r="D1276" t="s">
        <v>11</v>
      </c>
      <c r="E1276">
        <v>885</v>
      </c>
      <c r="F1276">
        <v>45000</v>
      </c>
      <c r="G1276">
        <f t="shared" si="11"/>
        <v>45000</v>
      </c>
      <c r="H1276">
        <v>2017</v>
      </c>
      <c r="I1276" t="s">
        <v>11</v>
      </c>
      <c r="J1276" t="s">
        <v>36</v>
      </c>
      <c r="K1276">
        <v>45000</v>
      </c>
    </row>
    <row r="1277" spans="1:11" x14ac:dyDescent="0.35">
      <c r="A1277" t="s">
        <v>29</v>
      </c>
      <c r="B1277" t="s">
        <v>12</v>
      </c>
      <c r="C1277" t="s">
        <v>34</v>
      </c>
      <c r="D1277" t="s">
        <v>7</v>
      </c>
      <c r="E1277">
        <v>28</v>
      </c>
      <c r="F1277">
        <v>1010400.0000000001</v>
      </c>
      <c r="G1277">
        <f t="shared" si="11"/>
        <v>1010400.0000000001</v>
      </c>
    </row>
    <row r="1278" spans="1:11" x14ac:dyDescent="0.35">
      <c r="A1278" t="s">
        <v>29</v>
      </c>
      <c r="B1278" t="s">
        <v>12</v>
      </c>
      <c r="C1278" t="s">
        <v>34</v>
      </c>
      <c r="D1278" t="s">
        <v>8</v>
      </c>
      <c r="E1278">
        <v>460</v>
      </c>
      <c r="F1278">
        <v>3148100</v>
      </c>
      <c r="G1278">
        <f t="shared" si="11"/>
        <v>3148100</v>
      </c>
    </row>
    <row r="1279" spans="1:11" x14ac:dyDescent="0.35">
      <c r="A1279" t="s">
        <v>29</v>
      </c>
      <c r="B1279" t="s">
        <v>12</v>
      </c>
      <c r="C1279" t="s">
        <v>34</v>
      </c>
      <c r="D1279" t="s">
        <v>9</v>
      </c>
      <c r="E1279">
        <v>437</v>
      </c>
      <c r="F1279">
        <v>382799.99999999994</v>
      </c>
      <c r="G1279">
        <f t="shared" si="11"/>
        <v>382799.99999999994</v>
      </c>
    </row>
    <row r="1280" spans="1:11" x14ac:dyDescent="0.35">
      <c r="A1280" t="s">
        <v>29</v>
      </c>
      <c r="B1280" t="s">
        <v>12</v>
      </c>
      <c r="C1280" t="s">
        <v>34</v>
      </c>
      <c r="D1280" t="s">
        <v>10</v>
      </c>
      <c r="E1280">
        <v>732</v>
      </c>
      <c r="F1280">
        <v>200500</v>
      </c>
      <c r="G1280">
        <f t="shared" si="11"/>
        <v>200500</v>
      </c>
    </row>
    <row r="1281" spans="1:7" x14ac:dyDescent="0.35">
      <c r="A1281" t="s">
        <v>29</v>
      </c>
      <c r="B1281" t="s">
        <v>12</v>
      </c>
      <c r="C1281" t="s">
        <v>34</v>
      </c>
      <c r="D1281" t="s">
        <v>11</v>
      </c>
      <c r="E1281">
        <v>898</v>
      </c>
      <c r="F1281">
        <v>69100</v>
      </c>
      <c r="G1281">
        <f t="shared" si="11"/>
        <v>69100</v>
      </c>
    </row>
    <row r="1282" spans="1:7" x14ac:dyDescent="0.35">
      <c r="A1282" t="s">
        <v>29</v>
      </c>
      <c r="B1282" t="s">
        <v>12</v>
      </c>
      <c r="C1282" t="s">
        <v>35</v>
      </c>
      <c r="D1282" t="s">
        <v>7</v>
      </c>
      <c r="E1282">
        <v>11</v>
      </c>
      <c r="F1282">
        <v>516400</v>
      </c>
      <c r="G1282">
        <f t="shared" si="11"/>
        <v>516400</v>
      </c>
    </row>
    <row r="1283" spans="1:7" x14ac:dyDescent="0.35">
      <c r="A1283" t="s">
        <v>29</v>
      </c>
      <c r="B1283" t="s">
        <v>12</v>
      </c>
      <c r="C1283" t="s">
        <v>35</v>
      </c>
      <c r="D1283" t="s">
        <v>8</v>
      </c>
      <c r="E1283">
        <v>289</v>
      </c>
      <c r="F1283">
        <v>1559600</v>
      </c>
      <c r="G1283">
        <f t="shared" si="11"/>
        <v>1559600</v>
      </c>
    </row>
    <row r="1284" spans="1:7" x14ac:dyDescent="0.35">
      <c r="A1284" t="s">
        <v>29</v>
      </c>
      <c r="B1284" t="s">
        <v>12</v>
      </c>
      <c r="C1284" t="s">
        <v>35</v>
      </c>
      <c r="D1284" t="s">
        <v>9</v>
      </c>
      <c r="E1284">
        <v>276</v>
      </c>
      <c r="F1284">
        <v>188800</v>
      </c>
      <c r="G1284">
        <f t="shared" si="11"/>
        <v>188800</v>
      </c>
    </row>
    <row r="1285" spans="1:7" x14ac:dyDescent="0.35">
      <c r="A1285" t="s">
        <v>29</v>
      </c>
      <c r="B1285" t="s">
        <v>12</v>
      </c>
      <c r="C1285" t="s">
        <v>35</v>
      </c>
      <c r="D1285" t="s">
        <v>10</v>
      </c>
      <c r="E1285">
        <v>415</v>
      </c>
      <c r="F1285">
        <v>91699.999999999985</v>
      </c>
      <c r="G1285">
        <f t="shared" si="11"/>
        <v>91699.999999999985</v>
      </c>
    </row>
    <row r="1286" spans="1:7" x14ac:dyDescent="0.35">
      <c r="A1286" t="s">
        <v>29</v>
      </c>
      <c r="B1286" t="s">
        <v>12</v>
      </c>
      <c r="C1286" t="s">
        <v>35</v>
      </c>
      <c r="D1286" t="s">
        <v>11</v>
      </c>
      <c r="E1286">
        <v>337</v>
      </c>
      <c r="F1286">
        <v>24200</v>
      </c>
      <c r="G1286">
        <f t="shared" si="11"/>
        <v>24200</v>
      </c>
    </row>
    <row r="1287" spans="1:7" x14ac:dyDescent="0.35">
      <c r="A1287" t="s">
        <v>29</v>
      </c>
      <c r="B1287" t="s">
        <v>12</v>
      </c>
      <c r="C1287" t="s">
        <v>36</v>
      </c>
      <c r="D1287" t="s">
        <v>7</v>
      </c>
      <c r="E1287">
        <v>17</v>
      </c>
      <c r="F1287">
        <v>493900</v>
      </c>
      <c r="G1287">
        <f t="shared" si="11"/>
        <v>493900</v>
      </c>
    </row>
    <row r="1288" spans="1:7" x14ac:dyDescent="0.35">
      <c r="A1288" t="s">
        <v>29</v>
      </c>
      <c r="B1288" t="s">
        <v>12</v>
      </c>
      <c r="C1288" t="s">
        <v>36</v>
      </c>
      <c r="D1288" t="s">
        <v>8</v>
      </c>
      <c r="E1288">
        <v>171</v>
      </c>
      <c r="F1288">
        <v>1588500</v>
      </c>
      <c r="G1288">
        <f t="shared" si="11"/>
        <v>1588500</v>
      </c>
    </row>
    <row r="1289" spans="1:7" x14ac:dyDescent="0.35">
      <c r="A1289" t="s">
        <v>29</v>
      </c>
      <c r="B1289" t="s">
        <v>12</v>
      </c>
      <c r="C1289" t="s">
        <v>36</v>
      </c>
      <c r="D1289" t="s">
        <v>9</v>
      </c>
      <c r="E1289">
        <v>161</v>
      </c>
      <c r="F1289">
        <v>193800</v>
      </c>
      <c r="G1289">
        <f t="shared" si="11"/>
        <v>193800</v>
      </c>
    </row>
    <row r="1290" spans="1:7" x14ac:dyDescent="0.35">
      <c r="A1290" t="s">
        <v>29</v>
      </c>
      <c r="B1290" t="s">
        <v>12</v>
      </c>
      <c r="C1290" t="s">
        <v>36</v>
      </c>
      <c r="D1290" t="s">
        <v>10</v>
      </c>
      <c r="E1290">
        <v>317</v>
      </c>
      <c r="F1290">
        <v>108800</v>
      </c>
      <c r="G1290">
        <f t="shared" si="11"/>
        <v>108800</v>
      </c>
    </row>
    <row r="1291" spans="1:7" x14ac:dyDescent="0.35">
      <c r="A1291" t="s">
        <v>29</v>
      </c>
      <c r="B1291" t="s">
        <v>12</v>
      </c>
      <c r="C1291" t="s">
        <v>36</v>
      </c>
      <c r="D1291" t="s">
        <v>11</v>
      </c>
      <c r="E1291">
        <v>561</v>
      </c>
      <c r="F1291">
        <v>45000</v>
      </c>
      <c r="G1291">
        <f t="shared" si="11"/>
        <v>45000</v>
      </c>
    </row>
    <row r="1292" spans="1:7" x14ac:dyDescent="0.35">
      <c r="A1292" t="s">
        <v>29</v>
      </c>
      <c r="B1292" t="s">
        <v>13</v>
      </c>
      <c r="C1292" t="s">
        <v>34</v>
      </c>
      <c r="D1292" t="s">
        <v>7</v>
      </c>
      <c r="E1292">
        <v>26</v>
      </c>
      <c r="F1292">
        <v>1010400.0000000001</v>
      </c>
      <c r="G1292">
        <f t="shared" si="11"/>
        <v>1010400.0000000001</v>
      </c>
    </row>
    <row r="1293" spans="1:7" x14ac:dyDescent="0.35">
      <c r="A1293" t="s">
        <v>29</v>
      </c>
      <c r="B1293" t="s">
        <v>13</v>
      </c>
      <c r="C1293" t="s">
        <v>34</v>
      </c>
      <c r="D1293" t="s">
        <v>8</v>
      </c>
      <c r="E1293">
        <v>495</v>
      </c>
      <c r="F1293">
        <v>3148100</v>
      </c>
      <c r="G1293">
        <f t="shared" si="11"/>
        <v>3148100</v>
      </c>
    </row>
    <row r="1294" spans="1:7" x14ac:dyDescent="0.35">
      <c r="A1294" t="s">
        <v>29</v>
      </c>
      <c r="B1294" t="s">
        <v>13</v>
      </c>
      <c r="C1294" t="s">
        <v>34</v>
      </c>
      <c r="D1294" t="s">
        <v>9</v>
      </c>
      <c r="E1294">
        <v>465</v>
      </c>
      <c r="F1294">
        <v>382799.99999999994</v>
      </c>
      <c r="G1294">
        <f t="shared" si="11"/>
        <v>382799.99999999994</v>
      </c>
    </row>
    <row r="1295" spans="1:7" x14ac:dyDescent="0.35">
      <c r="A1295" t="s">
        <v>29</v>
      </c>
      <c r="B1295" t="s">
        <v>13</v>
      </c>
      <c r="C1295" t="s">
        <v>34</v>
      </c>
      <c r="D1295" t="s">
        <v>10</v>
      </c>
      <c r="E1295">
        <v>774</v>
      </c>
      <c r="F1295">
        <v>200500</v>
      </c>
      <c r="G1295">
        <f t="shared" si="11"/>
        <v>200500</v>
      </c>
    </row>
    <row r="1296" spans="1:7" x14ac:dyDescent="0.35">
      <c r="A1296" t="s">
        <v>29</v>
      </c>
      <c r="B1296" t="s">
        <v>13</v>
      </c>
      <c r="C1296" t="s">
        <v>34</v>
      </c>
      <c r="D1296" t="s">
        <v>11</v>
      </c>
      <c r="E1296">
        <v>887</v>
      </c>
      <c r="F1296">
        <v>69100</v>
      </c>
      <c r="G1296">
        <f t="shared" si="11"/>
        <v>69100</v>
      </c>
    </row>
    <row r="1297" spans="1:7" x14ac:dyDescent="0.35">
      <c r="A1297" t="s">
        <v>29</v>
      </c>
      <c r="B1297" t="s">
        <v>13</v>
      </c>
      <c r="C1297" t="s">
        <v>35</v>
      </c>
      <c r="D1297" t="s">
        <v>7</v>
      </c>
      <c r="E1297">
        <v>14</v>
      </c>
      <c r="F1297">
        <v>516400</v>
      </c>
      <c r="G1297">
        <f t="shared" si="11"/>
        <v>516400</v>
      </c>
    </row>
    <row r="1298" spans="1:7" x14ac:dyDescent="0.35">
      <c r="A1298" t="s">
        <v>29</v>
      </c>
      <c r="B1298" t="s">
        <v>13</v>
      </c>
      <c r="C1298" t="s">
        <v>35</v>
      </c>
      <c r="D1298" t="s">
        <v>8</v>
      </c>
      <c r="E1298">
        <v>318</v>
      </c>
      <c r="F1298">
        <v>1559600</v>
      </c>
      <c r="G1298">
        <f t="shared" si="11"/>
        <v>1559600</v>
      </c>
    </row>
    <row r="1299" spans="1:7" x14ac:dyDescent="0.35">
      <c r="A1299" t="s">
        <v>29</v>
      </c>
      <c r="B1299" t="s">
        <v>13</v>
      </c>
      <c r="C1299" t="s">
        <v>35</v>
      </c>
      <c r="D1299" t="s">
        <v>9</v>
      </c>
      <c r="E1299">
        <v>266</v>
      </c>
      <c r="F1299">
        <v>188800</v>
      </c>
      <c r="G1299">
        <f t="shared" si="11"/>
        <v>188800</v>
      </c>
    </row>
    <row r="1300" spans="1:7" x14ac:dyDescent="0.35">
      <c r="A1300" t="s">
        <v>29</v>
      </c>
      <c r="B1300" t="s">
        <v>13</v>
      </c>
      <c r="C1300" t="s">
        <v>35</v>
      </c>
      <c r="D1300" t="s">
        <v>10</v>
      </c>
      <c r="E1300">
        <v>427</v>
      </c>
      <c r="F1300">
        <v>91699.999999999985</v>
      </c>
      <c r="G1300">
        <f t="shared" si="11"/>
        <v>91699.999999999985</v>
      </c>
    </row>
    <row r="1301" spans="1:7" x14ac:dyDescent="0.35">
      <c r="A1301" t="s">
        <v>29</v>
      </c>
      <c r="B1301" t="s">
        <v>13</v>
      </c>
      <c r="C1301" t="s">
        <v>35</v>
      </c>
      <c r="D1301" t="s">
        <v>11</v>
      </c>
      <c r="E1301">
        <v>342</v>
      </c>
      <c r="F1301">
        <v>24200</v>
      </c>
      <c r="G1301">
        <f t="shared" si="11"/>
        <v>24200</v>
      </c>
    </row>
    <row r="1302" spans="1:7" x14ac:dyDescent="0.35">
      <c r="A1302" t="s">
        <v>29</v>
      </c>
      <c r="B1302" t="s">
        <v>13</v>
      </c>
      <c r="C1302" t="s">
        <v>36</v>
      </c>
      <c r="D1302" t="s">
        <v>7</v>
      </c>
      <c r="E1302">
        <v>12</v>
      </c>
      <c r="F1302">
        <v>493900</v>
      </c>
      <c r="G1302">
        <f t="shared" si="11"/>
        <v>493900</v>
      </c>
    </row>
    <row r="1303" spans="1:7" x14ac:dyDescent="0.35">
      <c r="A1303" t="s">
        <v>29</v>
      </c>
      <c r="B1303" t="s">
        <v>13</v>
      </c>
      <c r="C1303" t="s">
        <v>36</v>
      </c>
      <c r="D1303" t="s">
        <v>8</v>
      </c>
      <c r="E1303">
        <v>177</v>
      </c>
      <c r="F1303">
        <v>1588500</v>
      </c>
      <c r="G1303">
        <f t="shared" si="11"/>
        <v>1588500</v>
      </c>
    </row>
    <row r="1304" spans="1:7" x14ac:dyDescent="0.35">
      <c r="A1304" t="s">
        <v>29</v>
      </c>
      <c r="B1304" t="s">
        <v>13</v>
      </c>
      <c r="C1304" t="s">
        <v>36</v>
      </c>
      <c r="D1304" t="s">
        <v>9</v>
      </c>
      <c r="E1304">
        <v>199</v>
      </c>
      <c r="F1304">
        <v>193800</v>
      </c>
      <c r="G1304">
        <f t="shared" si="11"/>
        <v>193800</v>
      </c>
    </row>
    <row r="1305" spans="1:7" x14ac:dyDescent="0.35">
      <c r="A1305" t="s">
        <v>29</v>
      </c>
      <c r="B1305" t="s">
        <v>13</v>
      </c>
      <c r="C1305" t="s">
        <v>36</v>
      </c>
      <c r="D1305" t="s">
        <v>10</v>
      </c>
      <c r="E1305">
        <v>347</v>
      </c>
      <c r="F1305">
        <v>108800</v>
      </c>
      <c r="G1305">
        <f t="shared" si="11"/>
        <v>108800</v>
      </c>
    </row>
    <row r="1306" spans="1:7" x14ac:dyDescent="0.35">
      <c r="A1306" t="s">
        <v>29</v>
      </c>
      <c r="B1306" t="s">
        <v>13</v>
      </c>
      <c r="C1306" t="s">
        <v>36</v>
      </c>
      <c r="D1306" t="s">
        <v>11</v>
      </c>
      <c r="E1306">
        <v>545</v>
      </c>
      <c r="F1306">
        <v>45000</v>
      </c>
      <c r="G1306">
        <f t="shared" si="11"/>
        <v>45000</v>
      </c>
    </row>
    <row r="1307" spans="1:7" x14ac:dyDescent="0.35">
      <c r="A1307" t="s">
        <v>29</v>
      </c>
      <c r="B1307" t="s">
        <v>14</v>
      </c>
      <c r="C1307" t="s">
        <v>34</v>
      </c>
      <c r="D1307" t="s">
        <v>7</v>
      </c>
      <c r="E1307">
        <v>16</v>
      </c>
      <c r="F1307">
        <v>1010400.0000000001</v>
      </c>
      <c r="G1307">
        <f t="shared" si="11"/>
        <v>1010400.0000000001</v>
      </c>
    </row>
    <row r="1308" spans="1:7" x14ac:dyDescent="0.35">
      <c r="A1308" t="s">
        <v>29</v>
      </c>
      <c r="B1308" t="s">
        <v>14</v>
      </c>
      <c r="C1308" t="s">
        <v>34</v>
      </c>
      <c r="D1308" t="s">
        <v>8</v>
      </c>
      <c r="E1308">
        <v>440</v>
      </c>
      <c r="F1308">
        <v>3148100</v>
      </c>
      <c r="G1308">
        <f t="shared" si="11"/>
        <v>3148100</v>
      </c>
    </row>
    <row r="1309" spans="1:7" x14ac:dyDescent="0.35">
      <c r="A1309" t="s">
        <v>29</v>
      </c>
      <c r="B1309" t="s">
        <v>14</v>
      </c>
      <c r="C1309" t="s">
        <v>34</v>
      </c>
      <c r="D1309" t="s">
        <v>9</v>
      </c>
      <c r="E1309">
        <v>442</v>
      </c>
      <c r="F1309">
        <v>382799.99999999994</v>
      </c>
      <c r="G1309">
        <f t="shared" si="11"/>
        <v>382799.99999999994</v>
      </c>
    </row>
    <row r="1310" spans="1:7" x14ac:dyDescent="0.35">
      <c r="A1310" t="s">
        <v>29</v>
      </c>
      <c r="B1310" t="s">
        <v>14</v>
      </c>
      <c r="C1310" t="s">
        <v>34</v>
      </c>
      <c r="D1310" t="s">
        <v>10</v>
      </c>
      <c r="E1310">
        <v>744</v>
      </c>
      <c r="F1310">
        <v>200500</v>
      </c>
      <c r="G1310">
        <f t="shared" ref="G1310:G1373" si="12">IF(K1310="",G1295,K1310)</f>
        <v>200500</v>
      </c>
    </row>
    <row r="1311" spans="1:7" x14ac:dyDescent="0.35">
      <c r="A1311" t="s">
        <v>29</v>
      </c>
      <c r="B1311" t="s">
        <v>14</v>
      </c>
      <c r="C1311" t="s">
        <v>34</v>
      </c>
      <c r="D1311" t="s">
        <v>11</v>
      </c>
      <c r="E1311">
        <v>811</v>
      </c>
      <c r="F1311">
        <v>69100</v>
      </c>
      <c r="G1311">
        <f t="shared" si="12"/>
        <v>69100</v>
      </c>
    </row>
    <row r="1312" spans="1:7" x14ac:dyDescent="0.35">
      <c r="A1312" t="s">
        <v>29</v>
      </c>
      <c r="B1312" t="s">
        <v>14</v>
      </c>
      <c r="C1312" t="s">
        <v>35</v>
      </c>
      <c r="D1312" t="s">
        <v>7</v>
      </c>
      <c r="E1312">
        <v>8</v>
      </c>
      <c r="F1312">
        <v>516400</v>
      </c>
      <c r="G1312">
        <f t="shared" si="12"/>
        <v>516400</v>
      </c>
    </row>
    <row r="1313" spans="1:7" x14ac:dyDescent="0.35">
      <c r="A1313" t="s">
        <v>29</v>
      </c>
      <c r="B1313" t="s">
        <v>14</v>
      </c>
      <c r="C1313" t="s">
        <v>35</v>
      </c>
      <c r="D1313" t="s">
        <v>8</v>
      </c>
      <c r="E1313">
        <v>265</v>
      </c>
      <c r="F1313">
        <v>1559600</v>
      </c>
      <c r="G1313">
        <f t="shared" si="12"/>
        <v>1559600</v>
      </c>
    </row>
    <row r="1314" spans="1:7" x14ac:dyDescent="0.35">
      <c r="A1314" t="s">
        <v>29</v>
      </c>
      <c r="B1314" t="s">
        <v>14</v>
      </c>
      <c r="C1314" t="s">
        <v>35</v>
      </c>
      <c r="D1314" t="s">
        <v>9</v>
      </c>
      <c r="E1314">
        <v>267</v>
      </c>
      <c r="F1314">
        <v>188800</v>
      </c>
      <c r="G1314">
        <f t="shared" si="12"/>
        <v>188800</v>
      </c>
    </row>
    <row r="1315" spans="1:7" x14ac:dyDescent="0.35">
      <c r="A1315" t="s">
        <v>29</v>
      </c>
      <c r="B1315" t="s">
        <v>14</v>
      </c>
      <c r="C1315" t="s">
        <v>35</v>
      </c>
      <c r="D1315" t="s">
        <v>10</v>
      </c>
      <c r="E1315">
        <v>433</v>
      </c>
      <c r="F1315">
        <v>91699.999999999985</v>
      </c>
      <c r="G1315">
        <f t="shared" si="12"/>
        <v>91699.999999999985</v>
      </c>
    </row>
    <row r="1316" spans="1:7" x14ac:dyDescent="0.35">
      <c r="A1316" t="s">
        <v>29</v>
      </c>
      <c r="B1316" t="s">
        <v>14</v>
      </c>
      <c r="C1316" t="s">
        <v>35</v>
      </c>
      <c r="D1316" t="s">
        <v>11</v>
      </c>
      <c r="E1316">
        <v>315</v>
      </c>
      <c r="F1316">
        <v>24200</v>
      </c>
      <c r="G1316">
        <f t="shared" si="12"/>
        <v>24200</v>
      </c>
    </row>
    <row r="1317" spans="1:7" x14ac:dyDescent="0.35">
      <c r="A1317" t="s">
        <v>29</v>
      </c>
      <c r="B1317" t="s">
        <v>14</v>
      </c>
      <c r="C1317" t="s">
        <v>36</v>
      </c>
      <c r="D1317" t="s">
        <v>7</v>
      </c>
      <c r="E1317">
        <v>8</v>
      </c>
      <c r="F1317">
        <v>493900</v>
      </c>
      <c r="G1317">
        <f t="shared" si="12"/>
        <v>493900</v>
      </c>
    </row>
    <row r="1318" spans="1:7" x14ac:dyDescent="0.35">
      <c r="A1318" t="s">
        <v>29</v>
      </c>
      <c r="B1318" t="s">
        <v>14</v>
      </c>
      <c r="C1318" t="s">
        <v>36</v>
      </c>
      <c r="D1318" t="s">
        <v>8</v>
      </c>
      <c r="E1318">
        <v>175</v>
      </c>
      <c r="F1318">
        <v>1588500</v>
      </c>
      <c r="G1318">
        <f t="shared" si="12"/>
        <v>1588500</v>
      </c>
    </row>
    <row r="1319" spans="1:7" x14ac:dyDescent="0.35">
      <c r="A1319" t="s">
        <v>29</v>
      </c>
      <c r="B1319" t="s">
        <v>14</v>
      </c>
      <c r="C1319" t="s">
        <v>36</v>
      </c>
      <c r="D1319" t="s">
        <v>9</v>
      </c>
      <c r="E1319">
        <v>175</v>
      </c>
      <c r="F1319">
        <v>193800</v>
      </c>
      <c r="G1319">
        <f t="shared" si="12"/>
        <v>193800</v>
      </c>
    </row>
    <row r="1320" spans="1:7" x14ac:dyDescent="0.35">
      <c r="A1320" t="s">
        <v>29</v>
      </c>
      <c r="B1320" t="s">
        <v>14</v>
      </c>
      <c r="C1320" t="s">
        <v>36</v>
      </c>
      <c r="D1320" t="s">
        <v>10</v>
      </c>
      <c r="E1320">
        <v>311</v>
      </c>
      <c r="F1320">
        <v>108800</v>
      </c>
      <c r="G1320">
        <f t="shared" si="12"/>
        <v>108800</v>
      </c>
    </row>
    <row r="1321" spans="1:7" x14ac:dyDescent="0.35">
      <c r="A1321" t="s">
        <v>29</v>
      </c>
      <c r="B1321" t="s">
        <v>14</v>
      </c>
      <c r="C1321" t="s">
        <v>36</v>
      </c>
      <c r="D1321" t="s">
        <v>11</v>
      </c>
      <c r="E1321">
        <v>496</v>
      </c>
      <c r="F1321">
        <v>45000</v>
      </c>
      <c r="G1321">
        <f t="shared" si="12"/>
        <v>45000</v>
      </c>
    </row>
    <row r="1322" spans="1:7" x14ac:dyDescent="0.35">
      <c r="A1322" t="s">
        <v>29</v>
      </c>
      <c r="B1322" t="s">
        <v>15</v>
      </c>
      <c r="C1322" t="s">
        <v>34</v>
      </c>
      <c r="D1322" t="s">
        <v>7</v>
      </c>
      <c r="E1322">
        <v>21</v>
      </c>
      <c r="F1322">
        <v>1010400.0000000001</v>
      </c>
      <c r="G1322">
        <f t="shared" si="12"/>
        <v>1010400.0000000001</v>
      </c>
    </row>
    <row r="1323" spans="1:7" x14ac:dyDescent="0.35">
      <c r="A1323" t="s">
        <v>29</v>
      </c>
      <c r="B1323" t="s">
        <v>15</v>
      </c>
      <c r="C1323" t="s">
        <v>34</v>
      </c>
      <c r="D1323" t="s">
        <v>8</v>
      </c>
      <c r="E1323">
        <v>426</v>
      </c>
      <c r="F1323">
        <v>3148100</v>
      </c>
      <c r="G1323">
        <f t="shared" si="12"/>
        <v>3148100</v>
      </c>
    </row>
    <row r="1324" spans="1:7" x14ac:dyDescent="0.35">
      <c r="A1324" t="s">
        <v>29</v>
      </c>
      <c r="B1324" t="s">
        <v>15</v>
      </c>
      <c r="C1324" t="s">
        <v>34</v>
      </c>
      <c r="D1324" t="s">
        <v>9</v>
      </c>
      <c r="E1324">
        <v>434</v>
      </c>
      <c r="F1324">
        <v>382799.99999999994</v>
      </c>
      <c r="G1324">
        <f t="shared" si="12"/>
        <v>382799.99999999994</v>
      </c>
    </row>
    <row r="1325" spans="1:7" x14ac:dyDescent="0.35">
      <c r="A1325" t="s">
        <v>29</v>
      </c>
      <c r="B1325" t="s">
        <v>15</v>
      </c>
      <c r="C1325" t="s">
        <v>34</v>
      </c>
      <c r="D1325" t="s">
        <v>10</v>
      </c>
      <c r="E1325">
        <v>739</v>
      </c>
      <c r="F1325">
        <v>200500</v>
      </c>
      <c r="G1325">
        <f t="shared" si="12"/>
        <v>200500</v>
      </c>
    </row>
    <row r="1326" spans="1:7" x14ac:dyDescent="0.35">
      <c r="A1326" t="s">
        <v>29</v>
      </c>
      <c r="B1326" t="s">
        <v>15</v>
      </c>
      <c r="C1326" t="s">
        <v>34</v>
      </c>
      <c r="D1326" t="s">
        <v>11</v>
      </c>
      <c r="E1326">
        <v>815</v>
      </c>
      <c r="F1326">
        <v>69100</v>
      </c>
      <c r="G1326">
        <f t="shared" si="12"/>
        <v>69100</v>
      </c>
    </row>
    <row r="1327" spans="1:7" x14ac:dyDescent="0.35">
      <c r="A1327" t="s">
        <v>29</v>
      </c>
      <c r="B1327" t="s">
        <v>15</v>
      </c>
      <c r="C1327" t="s">
        <v>35</v>
      </c>
      <c r="D1327" t="s">
        <v>7</v>
      </c>
      <c r="E1327">
        <v>10</v>
      </c>
      <c r="F1327">
        <v>516400</v>
      </c>
      <c r="G1327">
        <f t="shared" si="12"/>
        <v>516400</v>
      </c>
    </row>
    <row r="1328" spans="1:7" x14ac:dyDescent="0.35">
      <c r="A1328" t="s">
        <v>29</v>
      </c>
      <c r="B1328" t="s">
        <v>15</v>
      </c>
      <c r="C1328" t="s">
        <v>35</v>
      </c>
      <c r="D1328" t="s">
        <v>8</v>
      </c>
      <c r="E1328">
        <v>259</v>
      </c>
      <c r="F1328">
        <v>1559600</v>
      </c>
      <c r="G1328">
        <f t="shared" si="12"/>
        <v>1559600</v>
      </c>
    </row>
    <row r="1329" spans="1:7" x14ac:dyDescent="0.35">
      <c r="A1329" t="s">
        <v>29</v>
      </c>
      <c r="B1329" t="s">
        <v>15</v>
      </c>
      <c r="C1329" t="s">
        <v>35</v>
      </c>
      <c r="D1329" t="s">
        <v>9</v>
      </c>
      <c r="E1329">
        <v>261</v>
      </c>
      <c r="F1329">
        <v>188800</v>
      </c>
      <c r="G1329">
        <f t="shared" si="12"/>
        <v>188800</v>
      </c>
    </row>
    <row r="1330" spans="1:7" x14ac:dyDescent="0.35">
      <c r="A1330" t="s">
        <v>29</v>
      </c>
      <c r="B1330" t="s">
        <v>15</v>
      </c>
      <c r="C1330" t="s">
        <v>35</v>
      </c>
      <c r="D1330" t="s">
        <v>10</v>
      </c>
      <c r="E1330">
        <v>405</v>
      </c>
      <c r="F1330">
        <v>91699.999999999985</v>
      </c>
      <c r="G1330">
        <f t="shared" si="12"/>
        <v>91699.999999999985</v>
      </c>
    </row>
    <row r="1331" spans="1:7" x14ac:dyDescent="0.35">
      <c r="A1331" t="s">
        <v>29</v>
      </c>
      <c r="B1331" t="s">
        <v>15</v>
      </c>
      <c r="C1331" t="s">
        <v>35</v>
      </c>
      <c r="D1331" t="s">
        <v>11</v>
      </c>
      <c r="E1331">
        <v>323</v>
      </c>
      <c r="F1331">
        <v>24200</v>
      </c>
      <c r="G1331">
        <f t="shared" si="12"/>
        <v>24200</v>
      </c>
    </row>
    <row r="1332" spans="1:7" x14ac:dyDescent="0.35">
      <c r="A1332" t="s">
        <v>29</v>
      </c>
      <c r="B1332" t="s">
        <v>15</v>
      </c>
      <c r="C1332" t="s">
        <v>36</v>
      </c>
      <c r="D1332" t="s">
        <v>7</v>
      </c>
      <c r="E1332">
        <v>11</v>
      </c>
      <c r="F1332">
        <v>493900</v>
      </c>
      <c r="G1332">
        <f t="shared" si="12"/>
        <v>493900</v>
      </c>
    </row>
    <row r="1333" spans="1:7" x14ac:dyDescent="0.35">
      <c r="A1333" t="s">
        <v>29</v>
      </c>
      <c r="B1333" t="s">
        <v>15</v>
      </c>
      <c r="C1333" t="s">
        <v>36</v>
      </c>
      <c r="D1333" t="s">
        <v>8</v>
      </c>
      <c r="E1333">
        <v>167</v>
      </c>
      <c r="F1333">
        <v>1588500</v>
      </c>
      <c r="G1333">
        <f t="shared" si="12"/>
        <v>1588500</v>
      </c>
    </row>
    <row r="1334" spans="1:7" x14ac:dyDescent="0.35">
      <c r="A1334" t="s">
        <v>29</v>
      </c>
      <c r="B1334" t="s">
        <v>15</v>
      </c>
      <c r="C1334" t="s">
        <v>36</v>
      </c>
      <c r="D1334" t="s">
        <v>9</v>
      </c>
      <c r="E1334">
        <v>173</v>
      </c>
      <c r="F1334">
        <v>193800</v>
      </c>
      <c r="G1334">
        <f t="shared" si="12"/>
        <v>193800</v>
      </c>
    </row>
    <row r="1335" spans="1:7" x14ac:dyDescent="0.35">
      <c r="A1335" t="s">
        <v>29</v>
      </c>
      <c r="B1335" t="s">
        <v>15</v>
      </c>
      <c r="C1335" t="s">
        <v>36</v>
      </c>
      <c r="D1335" t="s">
        <v>10</v>
      </c>
      <c r="E1335">
        <v>334</v>
      </c>
      <c r="F1335">
        <v>108800</v>
      </c>
      <c r="G1335">
        <f t="shared" si="12"/>
        <v>108800</v>
      </c>
    </row>
    <row r="1336" spans="1:7" x14ac:dyDescent="0.35">
      <c r="A1336" t="s">
        <v>29</v>
      </c>
      <c r="B1336" t="s">
        <v>15</v>
      </c>
      <c r="C1336" t="s">
        <v>36</v>
      </c>
      <c r="D1336" t="s">
        <v>11</v>
      </c>
      <c r="E1336">
        <v>492</v>
      </c>
      <c r="F1336">
        <v>45000</v>
      </c>
      <c r="G1336">
        <f t="shared" si="12"/>
        <v>45000</v>
      </c>
    </row>
    <row r="1337" spans="1:7" x14ac:dyDescent="0.35">
      <c r="A1337" t="s">
        <v>29</v>
      </c>
      <c r="B1337" t="s">
        <v>16</v>
      </c>
      <c r="C1337" t="s">
        <v>34</v>
      </c>
      <c r="D1337" t="s">
        <v>7</v>
      </c>
      <c r="E1337">
        <v>27</v>
      </c>
      <c r="F1337">
        <v>1010400.0000000001</v>
      </c>
      <c r="G1337">
        <f t="shared" si="12"/>
        <v>1010400.0000000001</v>
      </c>
    </row>
    <row r="1338" spans="1:7" x14ac:dyDescent="0.35">
      <c r="A1338" t="s">
        <v>29</v>
      </c>
      <c r="B1338" t="s">
        <v>16</v>
      </c>
      <c r="C1338" t="s">
        <v>34</v>
      </c>
      <c r="D1338" t="s">
        <v>8</v>
      </c>
      <c r="E1338">
        <v>431</v>
      </c>
      <c r="F1338">
        <v>3148100</v>
      </c>
      <c r="G1338">
        <f t="shared" si="12"/>
        <v>3148100</v>
      </c>
    </row>
    <row r="1339" spans="1:7" x14ac:dyDescent="0.35">
      <c r="A1339" t="s">
        <v>29</v>
      </c>
      <c r="B1339" t="s">
        <v>16</v>
      </c>
      <c r="C1339" t="s">
        <v>34</v>
      </c>
      <c r="D1339" t="s">
        <v>9</v>
      </c>
      <c r="E1339">
        <v>423</v>
      </c>
      <c r="F1339">
        <v>382799.99999999994</v>
      </c>
      <c r="G1339">
        <f t="shared" si="12"/>
        <v>382799.99999999994</v>
      </c>
    </row>
    <row r="1340" spans="1:7" x14ac:dyDescent="0.35">
      <c r="A1340" t="s">
        <v>29</v>
      </c>
      <c r="B1340" t="s">
        <v>16</v>
      </c>
      <c r="C1340" t="s">
        <v>34</v>
      </c>
      <c r="D1340" t="s">
        <v>10</v>
      </c>
      <c r="E1340">
        <v>659</v>
      </c>
      <c r="F1340">
        <v>200500</v>
      </c>
      <c r="G1340">
        <f t="shared" si="12"/>
        <v>200500</v>
      </c>
    </row>
    <row r="1341" spans="1:7" x14ac:dyDescent="0.35">
      <c r="A1341" t="s">
        <v>29</v>
      </c>
      <c r="B1341" t="s">
        <v>16</v>
      </c>
      <c r="C1341" t="s">
        <v>34</v>
      </c>
      <c r="D1341" t="s">
        <v>11</v>
      </c>
      <c r="E1341">
        <v>758</v>
      </c>
      <c r="F1341">
        <v>69100</v>
      </c>
      <c r="G1341">
        <f t="shared" si="12"/>
        <v>69100</v>
      </c>
    </row>
    <row r="1342" spans="1:7" x14ac:dyDescent="0.35">
      <c r="A1342" t="s">
        <v>29</v>
      </c>
      <c r="B1342" t="s">
        <v>16</v>
      </c>
      <c r="C1342" t="s">
        <v>35</v>
      </c>
      <c r="D1342" t="s">
        <v>7</v>
      </c>
      <c r="E1342">
        <v>12</v>
      </c>
      <c r="F1342">
        <v>516400</v>
      </c>
      <c r="G1342">
        <f t="shared" si="12"/>
        <v>516400</v>
      </c>
    </row>
    <row r="1343" spans="1:7" x14ac:dyDescent="0.35">
      <c r="A1343" t="s">
        <v>29</v>
      </c>
      <c r="B1343" t="s">
        <v>16</v>
      </c>
      <c r="C1343" t="s">
        <v>35</v>
      </c>
      <c r="D1343" t="s">
        <v>8</v>
      </c>
      <c r="E1343">
        <v>267</v>
      </c>
      <c r="F1343">
        <v>1559600</v>
      </c>
      <c r="G1343">
        <f t="shared" si="12"/>
        <v>1559600</v>
      </c>
    </row>
    <row r="1344" spans="1:7" x14ac:dyDescent="0.35">
      <c r="A1344" t="s">
        <v>29</v>
      </c>
      <c r="B1344" t="s">
        <v>16</v>
      </c>
      <c r="C1344" t="s">
        <v>35</v>
      </c>
      <c r="D1344" t="s">
        <v>9</v>
      </c>
      <c r="E1344">
        <v>249</v>
      </c>
      <c r="F1344">
        <v>188800</v>
      </c>
      <c r="G1344">
        <f t="shared" si="12"/>
        <v>188800</v>
      </c>
    </row>
    <row r="1345" spans="1:7" x14ac:dyDescent="0.35">
      <c r="A1345" t="s">
        <v>29</v>
      </c>
      <c r="B1345" t="s">
        <v>16</v>
      </c>
      <c r="C1345" t="s">
        <v>35</v>
      </c>
      <c r="D1345" t="s">
        <v>10</v>
      </c>
      <c r="E1345">
        <v>372</v>
      </c>
      <c r="F1345">
        <v>91699.999999999985</v>
      </c>
      <c r="G1345">
        <f t="shared" si="12"/>
        <v>91699.999999999985</v>
      </c>
    </row>
    <row r="1346" spans="1:7" x14ac:dyDescent="0.35">
      <c r="A1346" t="s">
        <v>29</v>
      </c>
      <c r="B1346" t="s">
        <v>16</v>
      </c>
      <c r="C1346" t="s">
        <v>35</v>
      </c>
      <c r="D1346" t="s">
        <v>11</v>
      </c>
      <c r="E1346">
        <v>299</v>
      </c>
      <c r="F1346">
        <v>24200</v>
      </c>
      <c r="G1346">
        <f t="shared" si="12"/>
        <v>24200</v>
      </c>
    </row>
    <row r="1347" spans="1:7" x14ac:dyDescent="0.35">
      <c r="A1347" t="s">
        <v>29</v>
      </c>
      <c r="B1347" t="s">
        <v>16</v>
      </c>
      <c r="C1347" t="s">
        <v>36</v>
      </c>
      <c r="D1347" t="s">
        <v>7</v>
      </c>
      <c r="E1347">
        <v>15</v>
      </c>
      <c r="F1347">
        <v>493900</v>
      </c>
      <c r="G1347">
        <f t="shared" si="12"/>
        <v>493900</v>
      </c>
    </row>
    <row r="1348" spans="1:7" x14ac:dyDescent="0.35">
      <c r="A1348" t="s">
        <v>29</v>
      </c>
      <c r="B1348" t="s">
        <v>16</v>
      </c>
      <c r="C1348" t="s">
        <v>36</v>
      </c>
      <c r="D1348" t="s">
        <v>8</v>
      </c>
      <c r="E1348">
        <v>164</v>
      </c>
      <c r="F1348">
        <v>1588500</v>
      </c>
      <c r="G1348">
        <f t="shared" si="12"/>
        <v>1588500</v>
      </c>
    </row>
    <row r="1349" spans="1:7" x14ac:dyDescent="0.35">
      <c r="A1349" t="s">
        <v>29</v>
      </c>
      <c r="B1349" t="s">
        <v>16</v>
      </c>
      <c r="C1349" t="s">
        <v>36</v>
      </c>
      <c r="D1349" t="s">
        <v>9</v>
      </c>
      <c r="E1349">
        <v>174</v>
      </c>
      <c r="F1349">
        <v>193800</v>
      </c>
      <c r="G1349">
        <f t="shared" si="12"/>
        <v>193800</v>
      </c>
    </row>
    <row r="1350" spans="1:7" x14ac:dyDescent="0.35">
      <c r="A1350" t="s">
        <v>29</v>
      </c>
      <c r="B1350" t="s">
        <v>16</v>
      </c>
      <c r="C1350" t="s">
        <v>36</v>
      </c>
      <c r="D1350" t="s">
        <v>10</v>
      </c>
      <c r="E1350">
        <v>287</v>
      </c>
      <c r="F1350">
        <v>108800</v>
      </c>
      <c r="G1350">
        <f t="shared" si="12"/>
        <v>108800</v>
      </c>
    </row>
    <row r="1351" spans="1:7" x14ac:dyDescent="0.35">
      <c r="A1351" t="s">
        <v>29</v>
      </c>
      <c r="B1351" t="s">
        <v>16</v>
      </c>
      <c r="C1351" t="s">
        <v>36</v>
      </c>
      <c r="D1351" t="s">
        <v>11</v>
      </c>
      <c r="E1351">
        <v>459</v>
      </c>
      <c r="F1351">
        <v>45000</v>
      </c>
      <c r="G1351">
        <f t="shared" si="12"/>
        <v>45000</v>
      </c>
    </row>
    <row r="1352" spans="1:7" x14ac:dyDescent="0.35">
      <c r="A1352" t="s">
        <v>29</v>
      </c>
      <c r="B1352" t="s">
        <v>17</v>
      </c>
      <c r="C1352" t="s">
        <v>34</v>
      </c>
      <c r="D1352" t="s">
        <v>7</v>
      </c>
      <c r="E1352">
        <v>26</v>
      </c>
      <c r="F1352">
        <v>1010400.0000000001</v>
      </c>
      <c r="G1352">
        <f t="shared" si="12"/>
        <v>1010400.0000000001</v>
      </c>
    </row>
    <row r="1353" spans="1:7" x14ac:dyDescent="0.35">
      <c r="A1353" t="s">
        <v>29</v>
      </c>
      <c r="B1353" t="s">
        <v>17</v>
      </c>
      <c r="C1353" t="s">
        <v>34</v>
      </c>
      <c r="D1353" t="s">
        <v>8</v>
      </c>
      <c r="E1353">
        <v>467</v>
      </c>
      <c r="F1353">
        <v>3148100</v>
      </c>
      <c r="G1353">
        <f t="shared" si="12"/>
        <v>3148100</v>
      </c>
    </row>
    <row r="1354" spans="1:7" x14ac:dyDescent="0.35">
      <c r="A1354" t="s">
        <v>29</v>
      </c>
      <c r="B1354" t="s">
        <v>17</v>
      </c>
      <c r="C1354" t="s">
        <v>34</v>
      </c>
      <c r="D1354" t="s">
        <v>9</v>
      </c>
      <c r="E1354">
        <v>453</v>
      </c>
      <c r="F1354">
        <v>382799.99999999994</v>
      </c>
      <c r="G1354">
        <f t="shared" si="12"/>
        <v>382799.99999999994</v>
      </c>
    </row>
    <row r="1355" spans="1:7" x14ac:dyDescent="0.35">
      <c r="A1355" t="s">
        <v>29</v>
      </c>
      <c r="B1355" t="s">
        <v>17</v>
      </c>
      <c r="C1355" t="s">
        <v>34</v>
      </c>
      <c r="D1355" t="s">
        <v>10</v>
      </c>
      <c r="E1355">
        <v>635</v>
      </c>
      <c r="F1355">
        <v>200500</v>
      </c>
      <c r="G1355">
        <f t="shared" si="12"/>
        <v>200500</v>
      </c>
    </row>
    <row r="1356" spans="1:7" x14ac:dyDescent="0.35">
      <c r="A1356" t="s">
        <v>29</v>
      </c>
      <c r="B1356" t="s">
        <v>17</v>
      </c>
      <c r="C1356" t="s">
        <v>34</v>
      </c>
      <c r="D1356" t="s">
        <v>11</v>
      </c>
      <c r="E1356">
        <v>722</v>
      </c>
      <c r="F1356">
        <v>69100</v>
      </c>
      <c r="G1356">
        <f t="shared" si="12"/>
        <v>69100</v>
      </c>
    </row>
    <row r="1357" spans="1:7" x14ac:dyDescent="0.35">
      <c r="A1357" t="s">
        <v>29</v>
      </c>
      <c r="B1357" t="s">
        <v>17</v>
      </c>
      <c r="C1357" t="s">
        <v>35</v>
      </c>
      <c r="D1357" t="s">
        <v>7</v>
      </c>
      <c r="E1357">
        <v>16</v>
      </c>
      <c r="F1357">
        <v>516400</v>
      </c>
      <c r="G1357">
        <f t="shared" si="12"/>
        <v>516400</v>
      </c>
    </row>
    <row r="1358" spans="1:7" x14ac:dyDescent="0.35">
      <c r="A1358" t="s">
        <v>29</v>
      </c>
      <c r="B1358" t="s">
        <v>17</v>
      </c>
      <c r="C1358" t="s">
        <v>35</v>
      </c>
      <c r="D1358" t="s">
        <v>8</v>
      </c>
      <c r="E1358">
        <v>283</v>
      </c>
      <c r="F1358">
        <v>1559600</v>
      </c>
      <c r="G1358">
        <f t="shared" si="12"/>
        <v>1559600</v>
      </c>
    </row>
    <row r="1359" spans="1:7" x14ac:dyDescent="0.35">
      <c r="A1359" t="s">
        <v>29</v>
      </c>
      <c r="B1359" t="s">
        <v>17</v>
      </c>
      <c r="C1359" t="s">
        <v>35</v>
      </c>
      <c r="D1359" t="s">
        <v>9</v>
      </c>
      <c r="E1359">
        <v>272</v>
      </c>
      <c r="F1359">
        <v>188800</v>
      </c>
      <c r="G1359">
        <f t="shared" si="12"/>
        <v>188800</v>
      </c>
    </row>
    <row r="1360" spans="1:7" x14ac:dyDescent="0.35">
      <c r="A1360" t="s">
        <v>29</v>
      </c>
      <c r="B1360" t="s">
        <v>17</v>
      </c>
      <c r="C1360" t="s">
        <v>35</v>
      </c>
      <c r="D1360" t="s">
        <v>10</v>
      </c>
      <c r="E1360">
        <v>335</v>
      </c>
      <c r="F1360">
        <v>91699.999999999985</v>
      </c>
      <c r="G1360">
        <f t="shared" si="12"/>
        <v>91699.999999999985</v>
      </c>
    </row>
    <row r="1361" spans="1:7" x14ac:dyDescent="0.35">
      <c r="A1361" t="s">
        <v>29</v>
      </c>
      <c r="B1361" t="s">
        <v>17</v>
      </c>
      <c r="C1361" t="s">
        <v>35</v>
      </c>
      <c r="D1361" t="s">
        <v>11</v>
      </c>
      <c r="E1361">
        <v>284</v>
      </c>
      <c r="F1361">
        <v>24200</v>
      </c>
      <c r="G1361">
        <f t="shared" si="12"/>
        <v>24200</v>
      </c>
    </row>
    <row r="1362" spans="1:7" x14ac:dyDescent="0.35">
      <c r="A1362" t="s">
        <v>29</v>
      </c>
      <c r="B1362" t="s">
        <v>17</v>
      </c>
      <c r="C1362" t="s">
        <v>36</v>
      </c>
      <c r="D1362" t="s">
        <v>7</v>
      </c>
      <c r="E1362">
        <v>10</v>
      </c>
      <c r="F1362">
        <v>493900</v>
      </c>
      <c r="G1362">
        <f t="shared" si="12"/>
        <v>493900</v>
      </c>
    </row>
    <row r="1363" spans="1:7" x14ac:dyDescent="0.35">
      <c r="A1363" t="s">
        <v>29</v>
      </c>
      <c r="B1363" t="s">
        <v>17</v>
      </c>
      <c r="C1363" t="s">
        <v>36</v>
      </c>
      <c r="D1363" t="s">
        <v>8</v>
      </c>
      <c r="E1363">
        <v>184</v>
      </c>
      <c r="F1363">
        <v>1588500</v>
      </c>
      <c r="G1363">
        <f t="shared" si="12"/>
        <v>1588500</v>
      </c>
    </row>
    <row r="1364" spans="1:7" x14ac:dyDescent="0.35">
      <c r="A1364" t="s">
        <v>29</v>
      </c>
      <c r="B1364" t="s">
        <v>17</v>
      </c>
      <c r="C1364" t="s">
        <v>36</v>
      </c>
      <c r="D1364" t="s">
        <v>9</v>
      </c>
      <c r="E1364">
        <v>181</v>
      </c>
      <c r="F1364">
        <v>193800</v>
      </c>
      <c r="G1364">
        <f t="shared" si="12"/>
        <v>193800</v>
      </c>
    </row>
    <row r="1365" spans="1:7" x14ac:dyDescent="0.35">
      <c r="A1365" t="s">
        <v>29</v>
      </c>
      <c r="B1365" t="s">
        <v>17</v>
      </c>
      <c r="C1365" t="s">
        <v>36</v>
      </c>
      <c r="D1365" t="s">
        <v>10</v>
      </c>
      <c r="E1365">
        <v>300</v>
      </c>
      <c r="F1365">
        <v>108800</v>
      </c>
      <c r="G1365">
        <f t="shared" si="12"/>
        <v>108800</v>
      </c>
    </row>
    <row r="1366" spans="1:7" x14ac:dyDescent="0.35">
      <c r="A1366" t="s">
        <v>29</v>
      </c>
      <c r="B1366" t="s">
        <v>17</v>
      </c>
      <c r="C1366" t="s">
        <v>36</v>
      </c>
      <c r="D1366" t="s">
        <v>11</v>
      </c>
      <c r="E1366">
        <v>438</v>
      </c>
      <c r="F1366">
        <v>45000</v>
      </c>
      <c r="G1366">
        <f t="shared" si="12"/>
        <v>45000</v>
      </c>
    </row>
    <row r="1367" spans="1:7" x14ac:dyDescent="0.35">
      <c r="A1367" t="s">
        <v>29</v>
      </c>
      <c r="B1367" t="s">
        <v>18</v>
      </c>
      <c r="C1367" t="s">
        <v>34</v>
      </c>
      <c r="D1367" t="s">
        <v>7</v>
      </c>
      <c r="E1367">
        <v>23</v>
      </c>
      <c r="F1367">
        <v>1010400.0000000001</v>
      </c>
      <c r="G1367">
        <f t="shared" si="12"/>
        <v>1010400.0000000001</v>
      </c>
    </row>
    <row r="1368" spans="1:7" x14ac:dyDescent="0.35">
      <c r="A1368" t="s">
        <v>29</v>
      </c>
      <c r="B1368" t="s">
        <v>18</v>
      </c>
      <c r="C1368" t="s">
        <v>34</v>
      </c>
      <c r="D1368" t="s">
        <v>8</v>
      </c>
      <c r="E1368">
        <v>427</v>
      </c>
      <c r="F1368">
        <v>3148100</v>
      </c>
      <c r="G1368">
        <f t="shared" si="12"/>
        <v>3148100</v>
      </c>
    </row>
    <row r="1369" spans="1:7" x14ac:dyDescent="0.35">
      <c r="A1369" t="s">
        <v>29</v>
      </c>
      <c r="B1369" t="s">
        <v>18</v>
      </c>
      <c r="C1369" t="s">
        <v>34</v>
      </c>
      <c r="D1369" t="s">
        <v>9</v>
      </c>
      <c r="E1369">
        <v>439</v>
      </c>
      <c r="F1369">
        <v>382799.99999999994</v>
      </c>
      <c r="G1369">
        <f t="shared" si="12"/>
        <v>382799.99999999994</v>
      </c>
    </row>
    <row r="1370" spans="1:7" x14ac:dyDescent="0.35">
      <c r="A1370" t="s">
        <v>29</v>
      </c>
      <c r="B1370" t="s">
        <v>18</v>
      </c>
      <c r="C1370" t="s">
        <v>34</v>
      </c>
      <c r="D1370" t="s">
        <v>10</v>
      </c>
      <c r="E1370">
        <v>703</v>
      </c>
      <c r="F1370">
        <v>200500</v>
      </c>
      <c r="G1370">
        <f t="shared" si="12"/>
        <v>200500</v>
      </c>
    </row>
    <row r="1371" spans="1:7" x14ac:dyDescent="0.35">
      <c r="A1371" t="s">
        <v>29</v>
      </c>
      <c r="B1371" t="s">
        <v>18</v>
      </c>
      <c r="C1371" t="s">
        <v>34</v>
      </c>
      <c r="D1371" t="s">
        <v>11</v>
      </c>
      <c r="E1371">
        <v>794</v>
      </c>
      <c r="F1371">
        <v>69100</v>
      </c>
      <c r="G1371">
        <f t="shared" si="12"/>
        <v>69100</v>
      </c>
    </row>
    <row r="1372" spans="1:7" x14ac:dyDescent="0.35">
      <c r="A1372" t="s">
        <v>29</v>
      </c>
      <c r="B1372" t="s">
        <v>18</v>
      </c>
      <c r="C1372" t="s">
        <v>35</v>
      </c>
      <c r="D1372" t="s">
        <v>7</v>
      </c>
      <c r="E1372">
        <v>9</v>
      </c>
      <c r="F1372">
        <v>516400</v>
      </c>
      <c r="G1372">
        <f t="shared" si="12"/>
        <v>516400</v>
      </c>
    </row>
    <row r="1373" spans="1:7" x14ac:dyDescent="0.35">
      <c r="A1373" t="s">
        <v>29</v>
      </c>
      <c r="B1373" t="s">
        <v>18</v>
      </c>
      <c r="C1373" t="s">
        <v>35</v>
      </c>
      <c r="D1373" t="s">
        <v>8</v>
      </c>
      <c r="E1373">
        <v>272</v>
      </c>
      <c r="F1373">
        <v>1559600</v>
      </c>
      <c r="G1373">
        <f t="shared" si="12"/>
        <v>1559600</v>
      </c>
    </row>
    <row r="1374" spans="1:7" x14ac:dyDescent="0.35">
      <c r="A1374" t="s">
        <v>29</v>
      </c>
      <c r="B1374" t="s">
        <v>18</v>
      </c>
      <c r="C1374" t="s">
        <v>35</v>
      </c>
      <c r="D1374" t="s">
        <v>9</v>
      </c>
      <c r="E1374">
        <v>278</v>
      </c>
      <c r="F1374">
        <v>188800</v>
      </c>
      <c r="G1374">
        <f t="shared" ref="G1374:G1437" si="13">IF(K1374="",G1359,K1374)</f>
        <v>188800</v>
      </c>
    </row>
    <row r="1375" spans="1:7" x14ac:dyDescent="0.35">
      <c r="A1375" t="s">
        <v>29</v>
      </c>
      <c r="B1375" t="s">
        <v>18</v>
      </c>
      <c r="C1375" t="s">
        <v>35</v>
      </c>
      <c r="D1375" t="s">
        <v>10</v>
      </c>
      <c r="E1375">
        <v>392</v>
      </c>
      <c r="F1375">
        <v>91699.999999999985</v>
      </c>
      <c r="G1375">
        <f t="shared" si="13"/>
        <v>91699.999999999985</v>
      </c>
    </row>
    <row r="1376" spans="1:7" x14ac:dyDescent="0.35">
      <c r="A1376" t="s">
        <v>29</v>
      </c>
      <c r="B1376" t="s">
        <v>18</v>
      </c>
      <c r="C1376" t="s">
        <v>35</v>
      </c>
      <c r="D1376" t="s">
        <v>11</v>
      </c>
      <c r="E1376">
        <v>300</v>
      </c>
      <c r="F1376">
        <v>24200</v>
      </c>
      <c r="G1376">
        <f t="shared" si="13"/>
        <v>24200</v>
      </c>
    </row>
    <row r="1377" spans="1:7" x14ac:dyDescent="0.35">
      <c r="A1377" t="s">
        <v>29</v>
      </c>
      <c r="B1377" t="s">
        <v>18</v>
      </c>
      <c r="C1377" t="s">
        <v>36</v>
      </c>
      <c r="D1377" t="s">
        <v>7</v>
      </c>
      <c r="E1377">
        <v>14</v>
      </c>
      <c r="F1377">
        <v>493900</v>
      </c>
      <c r="G1377">
        <f t="shared" si="13"/>
        <v>493900</v>
      </c>
    </row>
    <row r="1378" spans="1:7" x14ac:dyDescent="0.35">
      <c r="A1378" t="s">
        <v>29</v>
      </c>
      <c r="B1378" t="s">
        <v>18</v>
      </c>
      <c r="C1378" t="s">
        <v>36</v>
      </c>
      <c r="D1378" t="s">
        <v>8</v>
      </c>
      <c r="E1378">
        <v>155</v>
      </c>
      <c r="F1378">
        <v>1588500</v>
      </c>
      <c r="G1378">
        <f t="shared" si="13"/>
        <v>1588500</v>
      </c>
    </row>
    <row r="1379" spans="1:7" x14ac:dyDescent="0.35">
      <c r="A1379" t="s">
        <v>29</v>
      </c>
      <c r="B1379" t="s">
        <v>18</v>
      </c>
      <c r="C1379" t="s">
        <v>36</v>
      </c>
      <c r="D1379" t="s">
        <v>9</v>
      </c>
      <c r="E1379">
        <v>161</v>
      </c>
      <c r="F1379">
        <v>193800</v>
      </c>
      <c r="G1379">
        <f t="shared" si="13"/>
        <v>193800</v>
      </c>
    </row>
    <row r="1380" spans="1:7" x14ac:dyDescent="0.35">
      <c r="A1380" t="s">
        <v>29</v>
      </c>
      <c r="B1380" t="s">
        <v>18</v>
      </c>
      <c r="C1380" t="s">
        <v>36</v>
      </c>
      <c r="D1380" t="s">
        <v>10</v>
      </c>
      <c r="E1380">
        <v>311</v>
      </c>
      <c r="F1380">
        <v>108800</v>
      </c>
      <c r="G1380">
        <f t="shared" si="13"/>
        <v>108800</v>
      </c>
    </row>
    <row r="1381" spans="1:7" x14ac:dyDescent="0.35">
      <c r="A1381" t="s">
        <v>29</v>
      </c>
      <c r="B1381" t="s">
        <v>18</v>
      </c>
      <c r="C1381" t="s">
        <v>36</v>
      </c>
      <c r="D1381" t="s">
        <v>11</v>
      </c>
      <c r="E1381">
        <v>494</v>
      </c>
      <c r="F1381">
        <v>45000</v>
      </c>
      <c r="G1381">
        <f t="shared" si="13"/>
        <v>45000</v>
      </c>
    </row>
    <row r="1382" spans="1:7" x14ac:dyDescent="0.35">
      <c r="A1382" t="s">
        <v>29</v>
      </c>
      <c r="B1382" t="s">
        <v>19</v>
      </c>
      <c r="C1382" t="s">
        <v>34</v>
      </c>
      <c r="D1382" t="s">
        <v>7</v>
      </c>
      <c r="E1382">
        <v>33</v>
      </c>
      <c r="F1382">
        <v>1010400.0000000001</v>
      </c>
      <c r="G1382">
        <f t="shared" si="13"/>
        <v>1010400.0000000001</v>
      </c>
    </row>
    <row r="1383" spans="1:7" x14ac:dyDescent="0.35">
      <c r="A1383" t="s">
        <v>29</v>
      </c>
      <c r="B1383" t="s">
        <v>19</v>
      </c>
      <c r="C1383" t="s">
        <v>34</v>
      </c>
      <c r="D1383" t="s">
        <v>8</v>
      </c>
      <c r="E1383">
        <v>474</v>
      </c>
      <c r="F1383">
        <v>3148100</v>
      </c>
      <c r="G1383">
        <f t="shared" si="13"/>
        <v>3148100</v>
      </c>
    </row>
    <row r="1384" spans="1:7" x14ac:dyDescent="0.35">
      <c r="A1384" t="s">
        <v>29</v>
      </c>
      <c r="B1384" t="s">
        <v>19</v>
      </c>
      <c r="C1384" t="s">
        <v>34</v>
      </c>
      <c r="D1384" t="s">
        <v>9</v>
      </c>
      <c r="E1384">
        <v>419</v>
      </c>
      <c r="F1384">
        <v>382799.99999999994</v>
      </c>
      <c r="G1384">
        <f t="shared" si="13"/>
        <v>382799.99999999994</v>
      </c>
    </row>
    <row r="1385" spans="1:7" x14ac:dyDescent="0.35">
      <c r="A1385" t="s">
        <v>29</v>
      </c>
      <c r="B1385" t="s">
        <v>19</v>
      </c>
      <c r="C1385" t="s">
        <v>34</v>
      </c>
      <c r="D1385" t="s">
        <v>10</v>
      </c>
      <c r="E1385">
        <v>676</v>
      </c>
      <c r="F1385">
        <v>200500</v>
      </c>
      <c r="G1385">
        <f t="shared" si="13"/>
        <v>200500</v>
      </c>
    </row>
    <row r="1386" spans="1:7" x14ac:dyDescent="0.35">
      <c r="A1386" t="s">
        <v>29</v>
      </c>
      <c r="B1386" t="s">
        <v>19</v>
      </c>
      <c r="C1386" t="s">
        <v>34</v>
      </c>
      <c r="D1386" t="s">
        <v>11</v>
      </c>
      <c r="E1386">
        <v>800</v>
      </c>
      <c r="F1386">
        <v>69100</v>
      </c>
      <c r="G1386">
        <f t="shared" si="13"/>
        <v>69100</v>
      </c>
    </row>
    <row r="1387" spans="1:7" x14ac:dyDescent="0.35">
      <c r="A1387" t="s">
        <v>29</v>
      </c>
      <c r="B1387" t="s">
        <v>19</v>
      </c>
      <c r="C1387" t="s">
        <v>35</v>
      </c>
      <c r="D1387" t="s">
        <v>7</v>
      </c>
      <c r="E1387">
        <v>15</v>
      </c>
      <c r="F1387">
        <v>516400</v>
      </c>
      <c r="G1387">
        <f t="shared" si="13"/>
        <v>516400</v>
      </c>
    </row>
    <row r="1388" spans="1:7" x14ac:dyDescent="0.35">
      <c r="A1388" t="s">
        <v>29</v>
      </c>
      <c r="B1388" t="s">
        <v>19</v>
      </c>
      <c r="C1388" t="s">
        <v>35</v>
      </c>
      <c r="D1388" t="s">
        <v>8</v>
      </c>
      <c r="E1388">
        <v>281</v>
      </c>
      <c r="F1388">
        <v>1559600</v>
      </c>
      <c r="G1388">
        <f t="shared" si="13"/>
        <v>1559600</v>
      </c>
    </row>
    <row r="1389" spans="1:7" x14ac:dyDescent="0.35">
      <c r="A1389" t="s">
        <v>29</v>
      </c>
      <c r="B1389" t="s">
        <v>19</v>
      </c>
      <c r="C1389" t="s">
        <v>35</v>
      </c>
      <c r="D1389" t="s">
        <v>9</v>
      </c>
      <c r="E1389">
        <v>257</v>
      </c>
      <c r="F1389">
        <v>188800</v>
      </c>
      <c r="G1389">
        <f t="shared" si="13"/>
        <v>188800</v>
      </c>
    </row>
    <row r="1390" spans="1:7" x14ac:dyDescent="0.35">
      <c r="A1390" t="s">
        <v>29</v>
      </c>
      <c r="B1390" t="s">
        <v>19</v>
      </c>
      <c r="C1390" t="s">
        <v>35</v>
      </c>
      <c r="D1390" t="s">
        <v>10</v>
      </c>
      <c r="E1390">
        <v>361</v>
      </c>
      <c r="F1390">
        <v>91699.999999999985</v>
      </c>
      <c r="G1390">
        <f t="shared" si="13"/>
        <v>91699.999999999985</v>
      </c>
    </row>
    <row r="1391" spans="1:7" x14ac:dyDescent="0.35">
      <c r="A1391" t="s">
        <v>29</v>
      </c>
      <c r="B1391" t="s">
        <v>19</v>
      </c>
      <c r="C1391" t="s">
        <v>35</v>
      </c>
      <c r="D1391" t="s">
        <v>11</v>
      </c>
      <c r="E1391">
        <v>289</v>
      </c>
      <c r="F1391">
        <v>24200</v>
      </c>
      <c r="G1391">
        <f t="shared" si="13"/>
        <v>24200</v>
      </c>
    </row>
    <row r="1392" spans="1:7" x14ac:dyDescent="0.35">
      <c r="A1392" t="s">
        <v>29</v>
      </c>
      <c r="B1392" t="s">
        <v>19</v>
      </c>
      <c r="C1392" t="s">
        <v>36</v>
      </c>
      <c r="D1392" t="s">
        <v>7</v>
      </c>
      <c r="E1392">
        <v>18</v>
      </c>
      <c r="F1392">
        <v>493900</v>
      </c>
      <c r="G1392">
        <f t="shared" si="13"/>
        <v>493900</v>
      </c>
    </row>
    <row r="1393" spans="1:7" x14ac:dyDescent="0.35">
      <c r="A1393" t="s">
        <v>29</v>
      </c>
      <c r="B1393" t="s">
        <v>19</v>
      </c>
      <c r="C1393" t="s">
        <v>36</v>
      </c>
      <c r="D1393" t="s">
        <v>8</v>
      </c>
      <c r="E1393">
        <v>193</v>
      </c>
      <c r="F1393">
        <v>1588500</v>
      </c>
      <c r="G1393">
        <f t="shared" si="13"/>
        <v>1588500</v>
      </c>
    </row>
    <row r="1394" spans="1:7" x14ac:dyDescent="0.35">
      <c r="A1394" t="s">
        <v>29</v>
      </c>
      <c r="B1394" t="s">
        <v>19</v>
      </c>
      <c r="C1394" t="s">
        <v>36</v>
      </c>
      <c r="D1394" t="s">
        <v>9</v>
      </c>
      <c r="E1394">
        <v>162</v>
      </c>
      <c r="F1394">
        <v>193800</v>
      </c>
      <c r="G1394">
        <f t="shared" si="13"/>
        <v>193800</v>
      </c>
    </row>
    <row r="1395" spans="1:7" x14ac:dyDescent="0.35">
      <c r="A1395" t="s">
        <v>29</v>
      </c>
      <c r="B1395" t="s">
        <v>19</v>
      </c>
      <c r="C1395" t="s">
        <v>36</v>
      </c>
      <c r="D1395" t="s">
        <v>10</v>
      </c>
      <c r="E1395">
        <v>315</v>
      </c>
      <c r="F1395">
        <v>108800</v>
      </c>
      <c r="G1395">
        <f t="shared" si="13"/>
        <v>108800</v>
      </c>
    </row>
    <row r="1396" spans="1:7" x14ac:dyDescent="0.35">
      <c r="A1396" t="s">
        <v>29</v>
      </c>
      <c r="B1396" t="s">
        <v>19</v>
      </c>
      <c r="C1396" t="s">
        <v>36</v>
      </c>
      <c r="D1396" t="s">
        <v>11</v>
      </c>
      <c r="E1396">
        <v>511</v>
      </c>
      <c r="F1396">
        <v>45000</v>
      </c>
      <c r="G1396">
        <f t="shared" si="13"/>
        <v>45000</v>
      </c>
    </row>
    <row r="1397" spans="1:7" x14ac:dyDescent="0.35">
      <c r="A1397" t="s">
        <v>29</v>
      </c>
      <c r="B1397" t="s">
        <v>20</v>
      </c>
      <c r="C1397" t="s">
        <v>34</v>
      </c>
      <c r="D1397" t="s">
        <v>7</v>
      </c>
      <c r="E1397">
        <v>25</v>
      </c>
      <c r="F1397">
        <v>1010400.0000000001</v>
      </c>
      <c r="G1397">
        <f t="shared" si="13"/>
        <v>1010400.0000000001</v>
      </c>
    </row>
    <row r="1398" spans="1:7" x14ac:dyDescent="0.35">
      <c r="A1398" t="s">
        <v>29</v>
      </c>
      <c r="B1398" t="s">
        <v>20</v>
      </c>
      <c r="C1398" t="s">
        <v>34</v>
      </c>
      <c r="D1398" t="s">
        <v>8</v>
      </c>
      <c r="E1398">
        <v>469</v>
      </c>
      <c r="F1398">
        <v>3148100</v>
      </c>
      <c r="G1398">
        <f t="shared" si="13"/>
        <v>3148100</v>
      </c>
    </row>
    <row r="1399" spans="1:7" x14ac:dyDescent="0.35">
      <c r="A1399" t="s">
        <v>29</v>
      </c>
      <c r="B1399" t="s">
        <v>20</v>
      </c>
      <c r="C1399" t="s">
        <v>34</v>
      </c>
      <c r="D1399" t="s">
        <v>9</v>
      </c>
      <c r="E1399">
        <v>490</v>
      </c>
      <c r="F1399">
        <v>382799.99999999994</v>
      </c>
      <c r="G1399">
        <f t="shared" si="13"/>
        <v>382799.99999999994</v>
      </c>
    </row>
    <row r="1400" spans="1:7" x14ac:dyDescent="0.35">
      <c r="A1400" t="s">
        <v>29</v>
      </c>
      <c r="B1400" t="s">
        <v>20</v>
      </c>
      <c r="C1400" t="s">
        <v>34</v>
      </c>
      <c r="D1400" t="s">
        <v>10</v>
      </c>
      <c r="E1400">
        <v>778</v>
      </c>
      <c r="F1400">
        <v>200500</v>
      </c>
      <c r="G1400">
        <f t="shared" si="13"/>
        <v>200500</v>
      </c>
    </row>
    <row r="1401" spans="1:7" x14ac:dyDescent="0.35">
      <c r="A1401" t="s">
        <v>29</v>
      </c>
      <c r="B1401" t="s">
        <v>20</v>
      </c>
      <c r="C1401" t="s">
        <v>34</v>
      </c>
      <c r="D1401" t="s">
        <v>11</v>
      </c>
      <c r="E1401">
        <v>885</v>
      </c>
      <c r="F1401">
        <v>69100</v>
      </c>
      <c r="G1401">
        <f t="shared" si="13"/>
        <v>69100</v>
      </c>
    </row>
    <row r="1402" spans="1:7" x14ac:dyDescent="0.35">
      <c r="A1402" t="s">
        <v>29</v>
      </c>
      <c r="B1402" t="s">
        <v>20</v>
      </c>
      <c r="C1402" t="s">
        <v>35</v>
      </c>
      <c r="D1402" t="s">
        <v>7</v>
      </c>
      <c r="E1402">
        <v>15</v>
      </c>
      <c r="F1402">
        <v>516400</v>
      </c>
      <c r="G1402">
        <f t="shared" si="13"/>
        <v>516400</v>
      </c>
    </row>
    <row r="1403" spans="1:7" x14ac:dyDescent="0.35">
      <c r="A1403" t="s">
        <v>29</v>
      </c>
      <c r="B1403" t="s">
        <v>20</v>
      </c>
      <c r="C1403" t="s">
        <v>35</v>
      </c>
      <c r="D1403" t="s">
        <v>8</v>
      </c>
      <c r="E1403">
        <v>306</v>
      </c>
      <c r="F1403">
        <v>1559600</v>
      </c>
      <c r="G1403">
        <f t="shared" si="13"/>
        <v>1559600</v>
      </c>
    </row>
    <row r="1404" spans="1:7" x14ac:dyDescent="0.35">
      <c r="A1404" t="s">
        <v>29</v>
      </c>
      <c r="B1404" t="s">
        <v>20</v>
      </c>
      <c r="C1404" t="s">
        <v>35</v>
      </c>
      <c r="D1404" t="s">
        <v>9</v>
      </c>
      <c r="E1404">
        <v>293</v>
      </c>
      <c r="F1404">
        <v>188800</v>
      </c>
      <c r="G1404">
        <f t="shared" si="13"/>
        <v>188800</v>
      </c>
    </row>
    <row r="1405" spans="1:7" x14ac:dyDescent="0.35">
      <c r="A1405" t="s">
        <v>29</v>
      </c>
      <c r="B1405" t="s">
        <v>20</v>
      </c>
      <c r="C1405" t="s">
        <v>35</v>
      </c>
      <c r="D1405" t="s">
        <v>10</v>
      </c>
      <c r="E1405">
        <v>429</v>
      </c>
      <c r="F1405">
        <v>91699.999999999985</v>
      </c>
      <c r="G1405">
        <f t="shared" si="13"/>
        <v>91699.999999999985</v>
      </c>
    </row>
    <row r="1406" spans="1:7" x14ac:dyDescent="0.35">
      <c r="A1406" t="s">
        <v>29</v>
      </c>
      <c r="B1406" t="s">
        <v>20</v>
      </c>
      <c r="C1406" t="s">
        <v>35</v>
      </c>
      <c r="D1406" t="s">
        <v>11</v>
      </c>
      <c r="E1406">
        <v>349</v>
      </c>
      <c r="F1406">
        <v>24200</v>
      </c>
      <c r="G1406">
        <f t="shared" si="13"/>
        <v>24200</v>
      </c>
    </row>
    <row r="1407" spans="1:7" x14ac:dyDescent="0.35">
      <c r="A1407" t="s">
        <v>29</v>
      </c>
      <c r="B1407" t="s">
        <v>20</v>
      </c>
      <c r="C1407" t="s">
        <v>36</v>
      </c>
      <c r="D1407" t="s">
        <v>7</v>
      </c>
      <c r="E1407">
        <v>10</v>
      </c>
      <c r="F1407">
        <v>493900</v>
      </c>
      <c r="G1407">
        <f t="shared" si="13"/>
        <v>493900</v>
      </c>
    </row>
    <row r="1408" spans="1:7" x14ac:dyDescent="0.35">
      <c r="A1408" t="s">
        <v>29</v>
      </c>
      <c r="B1408" t="s">
        <v>20</v>
      </c>
      <c r="C1408" t="s">
        <v>36</v>
      </c>
      <c r="D1408" t="s">
        <v>8</v>
      </c>
      <c r="E1408">
        <v>163</v>
      </c>
      <c r="F1408">
        <v>1588500</v>
      </c>
      <c r="G1408">
        <f t="shared" si="13"/>
        <v>1588500</v>
      </c>
    </row>
    <row r="1409" spans="1:7" x14ac:dyDescent="0.35">
      <c r="A1409" t="s">
        <v>29</v>
      </c>
      <c r="B1409" t="s">
        <v>20</v>
      </c>
      <c r="C1409" t="s">
        <v>36</v>
      </c>
      <c r="D1409" t="s">
        <v>9</v>
      </c>
      <c r="E1409">
        <v>197</v>
      </c>
      <c r="F1409">
        <v>193800</v>
      </c>
      <c r="G1409">
        <f t="shared" si="13"/>
        <v>193800</v>
      </c>
    </row>
    <row r="1410" spans="1:7" x14ac:dyDescent="0.35">
      <c r="A1410" t="s">
        <v>29</v>
      </c>
      <c r="B1410" t="s">
        <v>20</v>
      </c>
      <c r="C1410" t="s">
        <v>36</v>
      </c>
      <c r="D1410" t="s">
        <v>10</v>
      </c>
      <c r="E1410">
        <v>349</v>
      </c>
      <c r="F1410">
        <v>108800</v>
      </c>
      <c r="G1410">
        <f t="shared" si="13"/>
        <v>108800</v>
      </c>
    </row>
    <row r="1411" spans="1:7" x14ac:dyDescent="0.35">
      <c r="A1411" t="s">
        <v>29</v>
      </c>
      <c r="B1411" t="s">
        <v>20</v>
      </c>
      <c r="C1411" t="s">
        <v>36</v>
      </c>
      <c r="D1411" t="s">
        <v>11</v>
      </c>
      <c r="E1411">
        <v>536</v>
      </c>
      <c r="F1411">
        <v>45000</v>
      </c>
      <c r="G1411">
        <f t="shared" si="13"/>
        <v>45000</v>
      </c>
    </row>
    <row r="1412" spans="1:7" x14ac:dyDescent="0.35">
      <c r="A1412" t="s">
        <v>29</v>
      </c>
      <c r="B1412" t="s">
        <v>21</v>
      </c>
      <c r="C1412" t="s">
        <v>34</v>
      </c>
      <c r="D1412" t="s">
        <v>7</v>
      </c>
      <c r="E1412">
        <v>20</v>
      </c>
      <c r="F1412">
        <v>1010400.0000000001</v>
      </c>
      <c r="G1412">
        <f t="shared" si="13"/>
        <v>1010400.0000000001</v>
      </c>
    </row>
    <row r="1413" spans="1:7" x14ac:dyDescent="0.35">
      <c r="A1413" t="s">
        <v>29</v>
      </c>
      <c r="B1413" t="s">
        <v>21</v>
      </c>
      <c r="C1413" t="s">
        <v>34</v>
      </c>
      <c r="D1413" t="s">
        <v>8</v>
      </c>
      <c r="E1413">
        <v>455</v>
      </c>
      <c r="F1413">
        <v>3148100</v>
      </c>
      <c r="G1413">
        <f t="shared" si="13"/>
        <v>3148100</v>
      </c>
    </row>
    <row r="1414" spans="1:7" x14ac:dyDescent="0.35">
      <c r="A1414" t="s">
        <v>29</v>
      </c>
      <c r="B1414" t="s">
        <v>21</v>
      </c>
      <c r="C1414" t="s">
        <v>34</v>
      </c>
      <c r="D1414" t="s">
        <v>9</v>
      </c>
      <c r="E1414">
        <v>429</v>
      </c>
      <c r="F1414">
        <v>382799.99999999994</v>
      </c>
      <c r="G1414">
        <f t="shared" si="13"/>
        <v>382799.99999999994</v>
      </c>
    </row>
    <row r="1415" spans="1:7" x14ac:dyDescent="0.35">
      <c r="A1415" t="s">
        <v>29</v>
      </c>
      <c r="B1415" t="s">
        <v>21</v>
      </c>
      <c r="C1415" t="s">
        <v>34</v>
      </c>
      <c r="D1415" t="s">
        <v>10</v>
      </c>
      <c r="E1415">
        <v>749</v>
      </c>
      <c r="F1415">
        <v>200500</v>
      </c>
      <c r="G1415">
        <f t="shared" si="13"/>
        <v>200500</v>
      </c>
    </row>
    <row r="1416" spans="1:7" x14ac:dyDescent="0.35">
      <c r="A1416" t="s">
        <v>29</v>
      </c>
      <c r="B1416" t="s">
        <v>21</v>
      </c>
      <c r="C1416" t="s">
        <v>34</v>
      </c>
      <c r="D1416" t="s">
        <v>11</v>
      </c>
      <c r="E1416">
        <v>912</v>
      </c>
      <c r="F1416">
        <v>69100</v>
      </c>
      <c r="G1416">
        <f t="shared" si="13"/>
        <v>69100</v>
      </c>
    </row>
    <row r="1417" spans="1:7" x14ac:dyDescent="0.35">
      <c r="A1417" t="s">
        <v>29</v>
      </c>
      <c r="B1417" t="s">
        <v>21</v>
      </c>
      <c r="C1417" t="s">
        <v>35</v>
      </c>
      <c r="D1417" t="s">
        <v>7</v>
      </c>
      <c r="E1417">
        <v>7</v>
      </c>
      <c r="F1417">
        <v>516400</v>
      </c>
      <c r="G1417">
        <f t="shared" si="13"/>
        <v>516400</v>
      </c>
    </row>
    <row r="1418" spans="1:7" x14ac:dyDescent="0.35">
      <c r="A1418" t="s">
        <v>29</v>
      </c>
      <c r="B1418" t="s">
        <v>21</v>
      </c>
      <c r="C1418" t="s">
        <v>35</v>
      </c>
      <c r="D1418" t="s">
        <v>8</v>
      </c>
      <c r="E1418">
        <v>272</v>
      </c>
      <c r="F1418">
        <v>1559600</v>
      </c>
      <c r="G1418">
        <f t="shared" si="13"/>
        <v>1559600</v>
      </c>
    </row>
    <row r="1419" spans="1:7" x14ac:dyDescent="0.35">
      <c r="A1419" t="s">
        <v>29</v>
      </c>
      <c r="B1419" t="s">
        <v>21</v>
      </c>
      <c r="C1419" t="s">
        <v>35</v>
      </c>
      <c r="D1419" t="s">
        <v>9</v>
      </c>
      <c r="E1419">
        <v>240</v>
      </c>
      <c r="F1419">
        <v>188800</v>
      </c>
      <c r="G1419">
        <f t="shared" si="13"/>
        <v>188800</v>
      </c>
    </row>
    <row r="1420" spans="1:7" x14ac:dyDescent="0.35">
      <c r="A1420" t="s">
        <v>29</v>
      </c>
      <c r="B1420" t="s">
        <v>21</v>
      </c>
      <c r="C1420" t="s">
        <v>35</v>
      </c>
      <c r="D1420" t="s">
        <v>10</v>
      </c>
      <c r="E1420">
        <v>423</v>
      </c>
      <c r="F1420">
        <v>91699.999999999985</v>
      </c>
      <c r="G1420">
        <f t="shared" si="13"/>
        <v>91699.999999999985</v>
      </c>
    </row>
    <row r="1421" spans="1:7" x14ac:dyDescent="0.35">
      <c r="A1421" t="s">
        <v>29</v>
      </c>
      <c r="B1421" t="s">
        <v>21</v>
      </c>
      <c r="C1421" t="s">
        <v>35</v>
      </c>
      <c r="D1421" t="s">
        <v>11</v>
      </c>
      <c r="E1421">
        <v>342</v>
      </c>
      <c r="F1421">
        <v>24200</v>
      </c>
      <c r="G1421">
        <f t="shared" si="13"/>
        <v>24200</v>
      </c>
    </row>
    <row r="1422" spans="1:7" x14ac:dyDescent="0.35">
      <c r="A1422" t="s">
        <v>29</v>
      </c>
      <c r="B1422" t="s">
        <v>21</v>
      </c>
      <c r="C1422" t="s">
        <v>36</v>
      </c>
      <c r="D1422" t="s">
        <v>7</v>
      </c>
      <c r="E1422">
        <v>13</v>
      </c>
      <c r="F1422">
        <v>493900</v>
      </c>
      <c r="G1422">
        <f t="shared" si="13"/>
        <v>493900</v>
      </c>
    </row>
    <row r="1423" spans="1:7" x14ac:dyDescent="0.35">
      <c r="A1423" t="s">
        <v>29</v>
      </c>
      <c r="B1423" t="s">
        <v>21</v>
      </c>
      <c r="C1423" t="s">
        <v>36</v>
      </c>
      <c r="D1423" t="s">
        <v>8</v>
      </c>
      <c r="E1423">
        <v>183</v>
      </c>
      <c r="F1423">
        <v>1588500</v>
      </c>
      <c r="G1423">
        <f t="shared" si="13"/>
        <v>1588500</v>
      </c>
    </row>
    <row r="1424" spans="1:7" x14ac:dyDescent="0.35">
      <c r="A1424" t="s">
        <v>29</v>
      </c>
      <c r="B1424" t="s">
        <v>21</v>
      </c>
      <c r="C1424" t="s">
        <v>36</v>
      </c>
      <c r="D1424" t="s">
        <v>9</v>
      </c>
      <c r="E1424">
        <v>189</v>
      </c>
      <c r="F1424">
        <v>193800</v>
      </c>
      <c r="G1424">
        <f t="shared" si="13"/>
        <v>193800</v>
      </c>
    </row>
    <row r="1425" spans="1:7" x14ac:dyDescent="0.35">
      <c r="A1425" t="s">
        <v>29</v>
      </c>
      <c r="B1425" t="s">
        <v>21</v>
      </c>
      <c r="C1425" t="s">
        <v>36</v>
      </c>
      <c r="D1425" t="s">
        <v>10</v>
      </c>
      <c r="E1425">
        <v>326</v>
      </c>
      <c r="F1425">
        <v>108800</v>
      </c>
      <c r="G1425">
        <f t="shared" si="13"/>
        <v>108800</v>
      </c>
    </row>
    <row r="1426" spans="1:7" x14ac:dyDescent="0.35">
      <c r="A1426" t="s">
        <v>29</v>
      </c>
      <c r="B1426" t="s">
        <v>21</v>
      </c>
      <c r="C1426" t="s">
        <v>36</v>
      </c>
      <c r="D1426" t="s">
        <v>11</v>
      </c>
      <c r="E1426">
        <v>570</v>
      </c>
      <c r="F1426">
        <v>45000</v>
      </c>
      <c r="G1426">
        <f t="shared" si="13"/>
        <v>45000</v>
      </c>
    </row>
    <row r="1427" spans="1:7" x14ac:dyDescent="0.35">
      <c r="A1427" t="s">
        <v>29</v>
      </c>
      <c r="B1427" t="s">
        <v>22</v>
      </c>
      <c r="C1427" t="s">
        <v>34</v>
      </c>
      <c r="D1427" t="s">
        <v>7</v>
      </c>
      <c r="E1427">
        <v>22</v>
      </c>
      <c r="F1427">
        <v>1010400.0000000001</v>
      </c>
      <c r="G1427">
        <f t="shared" si="13"/>
        <v>1010400.0000000001</v>
      </c>
    </row>
    <row r="1428" spans="1:7" x14ac:dyDescent="0.35">
      <c r="A1428" t="s">
        <v>29</v>
      </c>
      <c r="B1428" t="s">
        <v>22</v>
      </c>
      <c r="C1428" t="s">
        <v>34</v>
      </c>
      <c r="D1428" t="s">
        <v>8</v>
      </c>
      <c r="E1428">
        <v>533</v>
      </c>
      <c r="F1428">
        <v>3148100</v>
      </c>
      <c r="G1428">
        <f t="shared" si="13"/>
        <v>3148100</v>
      </c>
    </row>
    <row r="1429" spans="1:7" x14ac:dyDescent="0.35">
      <c r="A1429" t="s">
        <v>29</v>
      </c>
      <c r="B1429" t="s">
        <v>22</v>
      </c>
      <c r="C1429" t="s">
        <v>34</v>
      </c>
      <c r="D1429" t="s">
        <v>9</v>
      </c>
      <c r="E1429">
        <v>488</v>
      </c>
      <c r="F1429">
        <v>382799.99999999994</v>
      </c>
      <c r="G1429">
        <f t="shared" si="13"/>
        <v>382799.99999999994</v>
      </c>
    </row>
    <row r="1430" spans="1:7" x14ac:dyDescent="0.35">
      <c r="A1430" t="s">
        <v>29</v>
      </c>
      <c r="B1430" t="s">
        <v>22</v>
      </c>
      <c r="C1430" t="s">
        <v>34</v>
      </c>
      <c r="D1430" t="s">
        <v>10</v>
      </c>
      <c r="E1430">
        <v>891</v>
      </c>
      <c r="F1430">
        <v>200500</v>
      </c>
      <c r="G1430">
        <f t="shared" si="13"/>
        <v>200500</v>
      </c>
    </row>
    <row r="1431" spans="1:7" x14ac:dyDescent="0.35">
      <c r="A1431" t="s">
        <v>29</v>
      </c>
      <c r="B1431" t="s">
        <v>22</v>
      </c>
      <c r="C1431" t="s">
        <v>34</v>
      </c>
      <c r="D1431" t="s">
        <v>11</v>
      </c>
      <c r="E1431">
        <v>1136</v>
      </c>
      <c r="F1431">
        <v>69100</v>
      </c>
      <c r="G1431">
        <f t="shared" si="13"/>
        <v>69100</v>
      </c>
    </row>
    <row r="1432" spans="1:7" x14ac:dyDescent="0.35">
      <c r="A1432" t="s">
        <v>29</v>
      </c>
      <c r="B1432" t="s">
        <v>22</v>
      </c>
      <c r="C1432" t="s">
        <v>35</v>
      </c>
      <c r="D1432" t="s">
        <v>7</v>
      </c>
      <c r="E1432">
        <v>10</v>
      </c>
      <c r="F1432">
        <v>516400</v>
      </c>
      <c r="G1432">
        <f t="shared" si="13"/>
        <v>516400</v>
      </c>
    </row>
    <row r="1433" spans="1:7" x14ac:dyDescent="0.35">
      <c r="A1433" t="s">
        <v>29</v>
      </c>
      <c r="B1433" t="s">
        <v>22</v>
      </c>
      <c r="C1433" t="s">
        <v>35</v>
      </c>
      <c r="D1433" t="s">
        <v>8</v>
      </c>
      <c r="E1433">
        <v>342</v>
      </c>
      <c r="F1433">
        <v>1559600</v>
      </c>
      <c r="G1433">
        <f t="shared" si="13"/>
        <v>1559600</v>
      </c>
    </row>
    <row r="1434" spans="1:7" x14ac:dyDescent="0.35">
      <c r="A1434" t="s">
        <v>29</v>
      </c>
      <c r="B1434" t="s">
        <v>22</v>
      </c>
      <c r="C1434" t="s">
        <v>35</v>
      </c>
      <c r="D1434" t="s">
        <v>9</v>
      </c>
      <c r="E1434">
        <v>292</v>
      </c>
      <c r="F1434">
        <v>188800</v>
      </c>
      <c r="G1434">
        <f t="shared" si="13"/>
        <v>188800</v>
      </c>
    </row>
    <row r="1435" spans="1:7" x14ac:dyDescent="0.35">
      <c r="A1435" t="s">
        <v>29</v>
      </c>
      <c r="B1435" t="s">
        <v>22</v>
      </c>
      <c r="C1435" t="s">
        <v>35</v>
      </c>
      <c r="D1435" t="s">
        <v>10</v>
      </c>
      <c r="E1435">
        <v>498</v>
      </c>
      <c r="F1435">
        <v>91699.999999999985</v>
      </c>
      <c r="G1435">
        <f t="shared" si="13"/>
        <v>91699.999999999985</v>
      </c>
    </row>
    <row r="1436" spans="1:7" x14ac:dyDescent="0.35">
      <c r="A1436" t="s">
        <v>29</v>
      </c>
      <c r="B1436" t="s">
        <v>22</v>
      </c>
      <c r="C1436" t="s">
        <v>35</v>
      </c>
      <c r="D1436" t="s">
        <v>11</v>
      </c>
      <c r="E1436">
        <v>412</v>
      </c>
      <c r="F1436">
        <v>24200</v>
      </c>
      <c r="G1436">
        <f t="shared" si="13"/>
        <v>24200</v>
      </c>
    </row>
    <row r="1437" spans="1:7" x14ac:dyDescent="0.35">
      <c r="A1437" t="s">
        <v>29</v>
      </c>
      <c r="B1437" t="s">
        <v>22</v>
      </c>
      <c r="C1437" t="s">
        <v>36</v>
      </c>
      <c r="D1437" t="s">
        <v>7</v>
      </c>
      <c r="E1437">
        <v>12</v>
      </c>
      <c r="F1437">
        <v>493900</v>
      </c>
      <c r="G1437">
        <f t="shared" si="13"/>
        <v>493900</v>
      </c>
    </row>
    <row r="1438" spans="1:7" x14ac:dyDescent="0.35">
      <c r="A1438" t="s">
        <v>29</v>
      </c>
      <c r="B1438" t="s">
        <v>22</v>
      </c>
      <c r="C1438" t="s">
        <v>36</v>
      </c>
      <c r="D1438" t="s">
        <v>8</v>
      </c>
      <c r="E1438">
        <v>191</v>
      </c>
      <c r="F1438">
        <v>1588500</v>
      </c>
      <c r="G1438">
        <f t="shared" ref="G1438:G1501" si="14">IF(K1438="",G1423,K1438)</f>
        <v>1588500</v>
      </c>
    </row>
    <row r="1439" spans="1:7" x14ac:dyDescent="0.35">
      <c r="A1439" t="s">
        <v>29</v>
      </c>
      <c r="B1439" t="s">
        <v>22</v>
      </c>
      <c r="C1439" t="s">
        <v>36</v>
      </c>
      <c r="D1439" t="s">
        <v>9</v>
      </c>
      <c r="E1439">
        <v>196</v>
      </c>
      <c r="F1439">
        <v>193800</v>
      </c>
      <c r="G1439">
        <f t="shared" si="14"/>
        <v>193800</v>
      </c>
    </row>
    <row r="1440" spans="1:7" x14ac:dyDescent="0.35">
      <c r="A1440" t="s">
        <v>29</v>
      </c>
      <c r="B1440" t="s">
        <v>22</v>
      </c>
      <c r="C1440" t="s">
        <v>36</v>
      </c>
      <c r="D1440" t="s">
        <v>10</v>
      </c>
      <c r="E1440">
        <v>393</v>
      </c>
      <c r="F1440">
        <v>108800</v>
      </c>
      <c r="G1440">
        <f t="shared" si="14"/>
        <v>108800</v>
      </c>
    </row>
    <row r="1441" spans="1:11" x14ac:dyDescent="0.35">
      <c r="A1441" t="s">
        <v>29</v>
      </c>
      <c r="B1441" t="s">
        <v>22</v>
      </c>
      <c r="C1441" t="s">
        <v>36</v>
      </c>
      <c r="D1441" t="s">
        <v>11</v>
      </c>
      <c r="E1441">
        <v>724</v>
      </c>
      <c r="F1441">
        <v>45000</v>
      </c>
      <c r="G1441">
        <f t="shared" si="14"/>
        <v>45000</v>
      </c>
    </row>
    <row r="1442" spans="1:11" x14ac:dyDescent="0.35">
      <c r="A1442" t="s">
        <v>30</v>
      </c>
      <c r="B1442" t="s">
        <v>6</v>
      </c>
      <c r="C1442" t="s">
        <v>34</v>
      </c>
      <c r="D1442" t="s">
        <v>7</v>
      </c>
      <c r="E1442">
        <v>31</v>
      </c>
      <c r="F1442">
        <v>1014400.0000000001</v>
      </c>
      <c r="G1442">
        <f t="shared" si="14"/>
        <v>1014400.0000000001</v>
      </c>
      <c r="H1442">
        <v>2018</v>
      </c>
      <c r="I1442" t="s">
        <v>7</v>
      </c>
      <c r="J1442" t="s">
        <v>34</v>
      </c>
      <c r="K1442">
        <v>1014400.0000000001</v>
      </c>
    </row>
    <row r="1443" spans="1:11" x14ac:dyDescent="0.35">
      <c r="A1443" t="s">
        <v>30</v>
      </c>
      <c r="B1443" t="s">
        <v>6</v>
      </c>
      <c r="C1443" t="s">
        <v>34</v>
      </c>
      <c r="D1443" t="s">
        <v>8</v>
      </c>
      <c r="E1443">
        <v>557</v>
      </c>
      <c r="F1443">
        <v>3194000</v>
      </c>
      <c r="G1443">
        <f t="shared" si="14"/>
        <v>3194000</v>
      </c>
      <c r="H1443">
        <v>2018</v>
      </c>
      <c r="I1443" t="s">
        <v>8</v>
      </c>
      <c r="J1443" t="s">
        <v>34</v>
      </c>
      <c r="K1443">
        <v>3194000</v>
      </c>
    </row>
    <row r="1444" spans="1:11" x14ac:dyDescent="0.35">
      <c r="A1444" t="s">
        <v>30</v>
      </c>
      <c r="B1444" t="s">
        <v>6</v>
      </c>
      <c r="C1444" t="s">
        <v>34</v>
      </c>
      <c r="D1444" t="s">
        <v>9</v>
      </c>
      <c r="E1444">
        <v>619</v>
      </c>
      <c r="F1444">
        <v>396600</v>
      </c>
      <c r="G1444">
        <f t="shared" si="14"/>
        <v>396600</v>
      </c>
      <c r="H1444">
        <v>2018</v>
      </c>
      <c r="I1444" t="s">
        <v>9</v>
      </c>
      <c r="J1444" t="s">
        <v>34</v>
      </c>
      <c r="K1444">
        <v>396600</v>
      </c>
    </row>
    <row r="1445" spans="1:11" x14ac:dyDescent="0.35">
      <c r="A1445" t="s">
        <v>30</v>
      </c>
      <c r="B1445" t="s">
        <v>6</v>
      </c>
      <c r="C1445" t="s">
        <v>34</v>
      </c>
      <c r="D1445" t="s">
        <v>10</v>
      </c>
      <c r="E1445">
        <v>997</v>
      </c>
      <c r="F1445">
        <v>208100</v>
      </c>
      <c r="G1445">
        <f t="shared" si="14"/>
        <v>208100</v>
      </c>
      <c r="H1445">
        <v>2018</v>
      </c>
      <c r="I1445" t="s">
        <v>10</v>
      </c>
      <c r="J1445" t="s">
        <v>34</v>
      </c>
      <c r="K1445">
        <v>208100</v>
      </c>
    </row>
    <row r="1446" spans="1:11" x14ac:dyDescent="0.35">
      <c r="A1446" t="s">
        <v>30</v>
      </c>
      <c r="B1446" t="s">
        <v>6</v>
      </c>
      <c r="C1446" t="s">
        <v>34</v>
      </c>
      <c r="D1446" t="s">
        <v>11</v>
      </c>
      <c r="E1446">
        <v>1319</v>
      </c>
      <c r="F1446">
        <v>71800</v>
      </c>
      <c r="G1446">
        <f t="shared" si="14"/>
        <v>71800</v>
      </c>
      <c r="H1446">
        <v>2018</v>
      </c>
      <c r="I1446" t="s">
        <v>11</v>
      </c>
      <c r="J1446" t="s">
        <v>34</v>
      </c>
      <c r="K1446">
        <v>71800</v>
      </c>
    </row>
    <row r="1447" spans="1:11" x14ac:dyDescent="0.35">
      <c r="A1447" t="s">
        <v>30</v>
      </c>
      <c r="B1447" t="s">
        <v>6</v>
      </c>
      <c r="C1447" t="s">
        <v>35</v>
      </c>
      <c r="D1447" t="s">
        <v>7</v>
      </c>
      <c r="E1447">
        <v>18</v>
      </c>
      <c r="F1447">
        <v>519400</v>
      </c>
      <c r="G1447">
        <f t="shared" si="14"/>
        <v>519400</v>
      </c>
      <c r="H1447">
        <v>2018</v>
      </c>
      <c r="I1447" t="s">
        <v>7</v>
      </c>
      <c r="J1447" t="s">
        <v>35</v>
      </c>
      <c r="K1447">
        <v>519400</v>
      </c>
    </row>
    <row r="1448" spans="1:11" x14ac:dyDescent="0.35">
      <c r="A1448" t="s">
        <v>30</v>
      </c>
      <c r="B1448" t="s">
        <v>6</v>
      </c>
      <c r="C1448" t="s">
        <v>35</v>
      </c>
      <c r="D1448" t="s">
        <v>8</v>
      </c>
      <c r="E1448">
        <v>331</v>
      </c>
      <c r="F1448">
        <v>1583200</v>
      </c>
      <c r="G1448">
        <f t="shared" si="14"/>
        <v>1583200</v>
      </c>
      <c r="H1448">
        <v>2018</v>
      </c>
      <c r="I1448" t="s">
        <v>8</v>
      </c>
      <c r="J1448" t="s">
        <v>35</v>
      </c>
      <c r="K1448">
        <v>1583200</v>
      </c>
    </row>
    <row r="1449" spans="1:11" x14ac:dyDescent="0.35">
      <c r="A1449" t="s">
        <v>30</v>
      </c>
      <c r="B1449" t="s">
        <v>6</v>
      </c>
      <c r="C1449" t="s">
        <v>35</v>
      </c>
      <c r="D1449" t="s">
        <v>9</v>
      </c>
      <c r="E1449">
        <v>362</v>
      </c>
      <c r="F1449">
        <v>195600</v>
      </c>
      <c r="G1449">
        <f t="shared" si="14"/>
        <v>195600</v>
      </c>
      <c r="H1449">
        <v>2018</v>
      </c>
      <c r="I1449" t="s">
        <v>9</v>
      </c>
      <c r="J1449" t="s">
        <v>35</v>
      </c>
      <c r="K1449">
        <v>195600</v>
      </c>
    </row>
    <row r="1450" spans="1:11" x14ac:dyDescent="0.35">
      <c r="A1450" t="s">
        <v>30</v>
      </c>
      <c r="B1450" t="s">
        <v>6</v>
      </c>
      <c r="C1450" t="s">
        <v>35</v>
      </c>
      <c r="D1450" t="s">
        <v>10</v>
      </c>
      <c r="E1450">
        <v>513</v>
      </c>
      <c r="F1450">
        <v>95600</v>
      </c>
      <c r="G1450">
        <f t="shared" si="14"/>
        <v>95600</v>
      </c>
      <c r="H1450">
        <v>2018</v>
      </c>
      <c r="I1450" t="s">
        <v>10</v>
      </c>
      <c r="J1450" t="s">
        <v>35</v>
      </c>
      <c r="K1450">
        <v>95600</v>
      </c>
    </row>
    <row r="1451" spans="1:11" x14ac:dyDescent="0.35">
      <c r="A1451" t="s">
        <v>30</v>
      </c>
      <c r="B1451" t="s">
        <v>6</v>
      </c>
      <c r="C1451" t="s">
        <v>35</v>
      </c>
      <c r="D1451" t="s">
        <v>11</v>
      </c>
      <c r="E1451">
        <v>504</v>
      </c>
      <c r="F1451">
        <v>25800</v>
      </c>
      <c r="G1451">
        <f t="shared" si="14"/>
        <v>25800</v>
      </c>
      <c r="H1451">
        <v>2018</v>
      </c>
      <c r="I1451" t="s">
        <v>11</v>
      </c>
      <c r="J1451" t="s">
        <v>35</v>
      </c>
      <c r="K1451">
        <v>25800</v>
      </c>
    </row>
    <row r="1452" spans="1:11" x14ac:dyDescent="0.35">
      <c r="A1452" t="s">
        <v>30</v>
      </c>
      <c r="B1452" t="s">
        <v>6</v>
      </c>
      <c r="C1452" t="s">
        <v>36</v>
      </c>
      <c r="D1452" t="s">
        <v>7</v>
      </c>
      <c r="E1452">
        <v>13</v>
      </c>
      <c r="F1452">
        <v>495099.99999999994</v>
      </c>
      <c r="G1452">
        <f t="shared" si="14"/>
        <v>495099.99999999994</v>
      </c>
      <c r="H1452">
        <v>2018</v>
      </c>
      <c r="I1452" t="s">
        <v>7</v>
      </c>
      <c r="J1452" t="s">
        <v>36</v>
      </c>
      <c r="K1452">
        <v>495099.99999999994</v>
      </c>
    </row>
    <row r="1453" spans="1:11" x14ac:dyDescent="0.35">
      <c r="A1453" t="s">
        <v>30</v>
      </c>
      <c r="B1453" t="s">
        <v>6</v>
      </c>
      <c r="C1453" t="s">
        <v>36</v>
      </c>
      <c r="D1453" t="s">
        <v>8</v>
      </c>
      <c r="E1453">
        <v>226</v>
      </c>
      <c r="F1453">
        <v>1611000</v>
      </c>
      <c r="G1453">
        <f t="shared" si="14"/>
        <v>1611000</v>
      </c>
      <c r="H1453">
        <v>2018</v>
      </c>
      <c r="I1453" t="s">
        <v>8</v>
      </c>
      <c r="J1453" t="s">
        <v>36</v>
      </c>
      <c r="K1453">
        <v>1611000</v>
      </c>
    </row>
    <row r="1454" spans="1:11" x14ac:dyDescent="0.35">
      <c r="A1454" t="s">
        <v>30</v>
      </c>
      <c r="B1454" t="s">
        <v>6</v>
      </c>
      <c r="C1454" t="s">
        <v>36</v>
      </c>
      <c r="D1454" t="s">
        <v>9</v>
      </c>
      <c r="E1454">
        <v>257</v>
      </c>
      <c r="F1454">
        <v>200900</v>
      </c>
      <c r="G1454">
        <f t="shared" si="14"/>
        <v>200900</v>
      </c>
      <c r="H1454">
        <v>2018</v>
      </c>
      <c r="I1454" t="s">
        <v>9</v>
      </c>
      <c r="J1454" t="s">
        <v>36</v>
      </c>
      <c r="K1454">
        <v>200900</v>
      </c>
    </row>
    <row r="1455" spans="1:11" x14ac:dyDescent="0.35">
      <c r="A1455" t="s">
        <v>30</v>
      </c>
      <c r="B1455" t="s">
        <v>6</v>
      </c>
      <c r="C1455" t="s">
        <v>36</v>
      </c>
      <c r="D1455" t="s">
        <v>10</v>
      </c>
      <c r="E1455">
        <v>484</v>
      </c>
      <c r="F1455">
        <v>112399.99999999999</v>
      </c>
      <c r="G1455">
        <f t="shared" si="14"/>
        <v>112399.99999999999</v>
      </c>
      <c r="H1455">
        <v>2018</v>
      </c>
      <c r="I1455" t="s">
        <v>10</v>
      </c>
      <c r="J1455" t="s">
        <v>36</v>
      </c>
      <c r="K1455">
        <v>112399.99999999999</v>
      </c>
    </row>
    <row r="1456" spans="1:11" x14ac:dyDescent="0.35">
      <c r="A1456" t="s">
        <v>30</v>
      </c>
      <c r="B1456" t="s">
        <v>6</v>
      </c>
      <c r="C1456" t="s">
        <v>36</v>
      </c>
      <c r="D1456" t="s">
        <v>11</v>
      </c>
      <c r="E1456">
        <v>815</v>
      </c>
      <c r="F1456">
        <v>46000</v>
      </c>
      <c r="G1456">
        <f t="shared" si="14"/>
        <v>46000</v>
      </c>
      <c r="H1456">
        <v>2018</v>
      </c>
      <c r="I1456" t="s">
        <v>11</v>
      </c>
      <c r="J1456" t="s">
        <v>36</v>
      </c>
      <c r="K1456">
        <v>46000</v>
      </c>
    </row>
    <row r="1457" spans="1:7" x14ac:dyDescent="0.35">
      <c r="A1457" t="s">
        <v>30</v>
      </c>
      <c r="B1457" t="s">
        <v>12</v>
      </c>
      <c r="C1457" t="s">
        <v>34</v>
      </c>
      <c r="D1457" t="s">
        <v>7</v>
      </c>
      <c r="E1457">
        <v>26</v>
      </c>
      <c r="F1457">
        <v>1014400.0000000001</v>
      </c>
      <c r="G1457">
        <f t="shared" si="14"/>
        <v>1014400.0000000001</v>
      </c>
    </row>
    <row r="1458" spans="1:7" x14ac:dyDescent="0.35">
      <c r="A1458" t="s">
        <v>30</v>
      </c>
      <c r="B1458" t="s">
        <v>12</v>
      </c>
      <c r="C1458" t="s">
        <v>34</v>
      </c>
      <c r="D1458" t="s">
        <v>8</v>
      </c>
      <c r="E1458">
        <v>502</v>
      </c>
      <c r="F1458">
        <v>3194000</v>
      </c>
      <c r="G1458">
        <f t="shared" si="14"/>
        <v>3194000</v>
      </c>
    </row>
    <row r="1459" spans="1:7" x14ac:dyDescent="0.35">
      <c r="A1459" t="s">
        <v>30</v>
      </c>
      <c r="B1459" t="s">
        <v>12</v>
      </c>
      <c r="C1459" t="s">
        <v>34</v>
      </c>
      <c r="D1459" t="s">
        <v>9</v>
      </c>
      <c r="E1459">
        <v>474</v>
      </c>
      <c r="F1459">
        <v>396600</v>
      </c>
      <c r="G1459">
        <f t="shared" si="14"/>
        <v>396600</v>
      </c>
    </row>
    <row r="1460" spans="1:7" x14ac:dyDescent="0.35">
      <c r="A1460" t="s">
        <v>30</v>
      </c>
      <c r="B1460" t="s">
        <v>12</v>
      </c>
      <c r="C1460" t="s">
        <v>34</v>
      </c>
      <c r="D1460" t="s">
        <v>10</v>
      </c>
      <c r="E1460">
        <v>834</v>
      </c>
      <c r="F1460">
        <v>208100</v>
      </c>
      <c r="G1460">
        <f t="shared" si="14"/>
        <v>208100</v>
      </c>
    </row>
    <row r="1461" spans="1:7" x14ac:dyDescent="0.35">
      <c r="A1461" t="s">
        <v>30</v>
      </c>
      <c r="B1461" t="s">
        <v>12</v>
      </c>
      <c r="C1461" t="s">
        <v>34</v>
      </c>
      <c r="D1461" t="s">
        <v>11</v>
      </c>
      <c r="E1461">
        <v>1045</v>
      </c>
      <c r="F1461">
        <v>71800</v>
      </c>
      <c r="G1461">
        <f t="shared" si="14"/>
        <v>71800</v>
      </c>
    </row>
    <row r="1462" spans="1:7" x14ac:dyDescent="0.35">
      <c r="A1462" t="s">
        <v>30</v>
      </c>
      <c r="B1462" t="s">
        <v>12</v>
      </c>
      <c r="C1462" t="s">
        <v>35</v>
      </c>
      <c r="D1462" t="s">
        <v>7</v>
      </c>
      <c r="E1462">
        <v>14</v>
      </c>
      <c r="F1462">
        <v>519400</v>
      </c>
      <c r="G1462">
        <f t="shared" si="14"/>
        <v>519400</v>
      </c>
    </row>
    <row r="1463" spans="1:7" x14ac:dyDescent="0.35">
      <c r="A1463" t="s">
        <v>30</v>
      </c>
      <c r="B1463" t="s">
        <v>12</v>
      </c>
      <c r="C1463" t="s">
        <v>35</v>
      </c>
      <c r="D1463" t="s">
        <v>8</v>
      </c>
      <c r="E1463">
        <v>303</v>
      </c>
      <c r="F1463">
        <v>1583200</v>
      </c>
      <c r="G1463">
        <f t="shared" si="14"/>
        <v>1583200</v>
      </c>
    </row>
    <row r="1464" spans="1:7" x14ac:dyDescent="0.35">
      <c r="A1464" t="s">
        <v>30</v>
      </c>
      <c r="B1464" t="s">
        <v>12</v>
      </c>
      <c r="C1464" t="s">
        <v>35</v>
      </c>
      <c r="D1464" t="s">
        <v>9</v>
      </c>
      <c r="E1464">
        <v>270</v>
      </c>
      <c r="F1464">
        <v>195600</v>
      </c>
      <c r="G1464">
        <f t="shared" si="14"/>
        <v>195600</v>
      </c>
    </row>
    <row r="1465" spans="1:7" x14ac:dyDescent="0.35">
      <c r="A1465" t="s">
        <v>30</v>
      </c>
      <c r="B1465" t="s">
        <v>12</v>
      </c>
      <c r="C1465" t="s">
        <v>35</v>
      </c>
      <c r="D1465" t="s">
        <v>10</v>
      </c>
      <c r="E1465">
        <v>466</v>
      </c>
      <c r="F1465">
        <v>95600</v>
      </c>
      <c r="G1465">
        <f t="shared" si="14"/>
        <v>95600</v>
      </c>
    </row>
    <row r="1466" spans="1:7" x14ac:dyDescent="0.35">
      <c r="A1466" t="s">
        <v>30</v>
      </c>
      <c r="B1466" t="s">
        <v>12</v>
      </c>
      <c r="C1466" t="s">
        <v>35</v>
      </c>
      <c r="D1466" t="s">
        <v>11</v>
      </c>
      <c r="E1466">
        <v>418</v>
      </c>
      <c r="F1466">
        <v>25800</v>
      </c>
      <c r="G1466">
        <f t="shared" si="14"/>
        <v>25800</v>
      </c>
    </row>
    <row r="1467" spans="1:7" x14ac:dyDescent="0.35">
      <c r="A1467" t="s">
        <v>30</v>
      </c>
      <c r="B1467" t="s">
        <v>12</v>
      </c>
      <c r="C1467" t="s">
        <v>36</v>
      </c>
      <c r="D1467" t="s">
        <v>7</v>
      </c>
      <c r="E1467">
        <v>12</v>
      </c>
      <c r="F1467">
        <v>495099.99999999994</v>
      </c>
      <c r="G1467">
        <f t="shared" si="14"/>
        <v>495099.99999999994</v>
      </c>
    </row>
    <row r="1468" spans="1:7" x14ac:dyDescent="0.35">
      <c r="A1468" t="s">
        <v>30</v>
      </c>
      <c r="B1468" t="s">
        <v>12</v>
      </c>
      <c r="C1468" t="s">
        <v>36</v>
      </c>
      <c r="D1468" t="s">
        <v>8</v>
      </c>
      <c r="E1468">
        <v>199</v>
      </c>
      <c r="F1468">
        <v>1611000</v>
      </c>
      <c r="G1468">
        <f t="shared" si="14"/>
        <v>1611000</v>
      </c>
    </row>
    <row r="1469" spans="1:7" x14ac:dyDescent="0.35">
      <c r="A1469" t="s">
        <v>30</v>
      </c>
      <c r="B1469" t="s">
        <v>12</v>
      </c>
      <c r="C1469" t="s">
        <v>36</v>
      </c>
      <c r="D1469" t="s">
        <v>9</v>
      </c>
      <c r="E1469">
        <v>204</v>
      </c>
      <c r="F1469">
        <v>200900</v>
      </c>
      <c r="G1469">
        <f t="shared" si="14"/>
        <v>200900</v>
      </c>
    </row>
    <row r="1470" spans="1:7" x14ac:dyDescent="0.35">
      <c r="A1470" t="s">
        <v>30</v>
      </c>
      <c r="B1470" t="s">
        <v>12</v>
      </c>
      <c r="C1470" t="s">
        <v>36</v>
      </c>
      <c r="D1470" t="s">
        <v>10</v>
      </c>
      <c r="E1470">
        <v>368</v>
      </c>
      <c r="F1470">
        <v>112399.99999999999</v>
      </c>
      <c r="G1470">
        <f t="shared" si="14"/>
        <v>112399.99999999999</v>
      </c>
    </row>
    <row r="1471" spans="1:7" x14ac:dyDescent="0.35">
      <c r="A1471" t="s">
        <v>30</v>
      </c>
      <c r="B1471" t="s">
        <v>12</v>
      </c>
      <c r="C1471" t="s">
        <v>36</v>
      </c>
      <c r="D1471" t="s">
        <v>11</v>
      </c>
      <c r="E1471">
        <v>627</v>
      </c>
      <c r="F1471">
        <v>46000</v>
      </c>
      <c r="G1471">
        <f t="shared" si="14"/>
        <v>46000</v>
      </c>
    </row>
    <row r="1472" spans="1:7" x14ac:dyDescent="0.35">
      <c r="A1472" t="s">
        <v>30</v>
      </c>
      <c r="B1472" t="s">
        <v>13</v>
      </c>
      <c r="C1472" t="s">
        <v>34</v>
      </c>
      <c r="D1472" t="s">
        <v>7</v>
      </c>
      <c r="E1472">
        <v>22</v>
      </c>
      <c r="F1472">
        <v>1014400.0000000001</v>
      </c>
      <c r="G1472">
        <f t="shared" si="14"/>
        <v>1014400.0000000001</v>
      </c>
    </row>
    <row r="1473" spans="1:7" x14ac:dyDescent="0.35">
      <c r="A1473" t="s">
        <v>30</v>
      </c>
      <c r="B1473" t="s">
        <v>13</v>
      </c>
      <c r="C1473" t="s">
        <v>34</v>
      </c>
      <c r="D1473" t="s">
        <v>8</v>
      </c>
      <c r="E1473">
        <v>519</v>
      </c>
      <c r="F1473">
        <v>3194000</v>
      </c>
      <c r="G1473">
        <f t="shared" si="14"/>
        <v>3194000</v>
      </c>
    </row>
    <row r="1474" spans="1:7" x14ac:dyDescent="0.35">
      <c r="A1474" t="s">
        <v>30</v>
      </c>
      <c r="B1474" t="s">
        <v>13</v>
      </c>
      <c r="C1474" t="s">
        <v>34</v>
      </c>
      <c r="D1474" t="s">
        <v>9</v>
      </c>
      <c r="E1474">
        <v>525</v>
      </c>
      <c r="F1474">
        <v>396600</v>
      </c>
      <c r="G1474">
        <f t="shared" si="14"/>
        <v>396600</v>
      </c>
    </row>
    <row r="1475" spans="1:7" x14ac:dyDescent="0.35">
      <c r="A1475" t="s">
        <v>30</v>
      </c>
      <c r="B1475" t="s">
        <v>13</v>
      </c>
      <c r="C1475" t="s">
        <v>34</v>
      </c>
      <c r="D1475" t="s">
        <v>10</v>
      </c>
      <c r="E1475">
        <v>899</v>
      </c>
      <c r="F1475">
        <v>208100</v>
      </c>
      <c r="G1475">
        <f t="shared" si="14"/>
        <v>208100</v>
      </c>
    </row>
    <row r="1476" spans="1:7" x14ac:dyDescent="0.35">
      <c r="A1476" t="s">
        <v>30</v>
      </c>
      <c r="B1476" t="s">
        <v>13</v>
      </c>
      <c r="C1476" t="s">
        <v>34</v>
      </c>
      <c r="D1476" t="s">
        <v>11</v>
      </c>
      <c r="E1476">
        <v>1069</v>
      </c>
      <c r="F1476">
        <v>71800</v>
      </c>
      <c r="G1476">
        <f t="shared" si="14"/>
        <v>71800</v>
      </c>
    </row>
    <row r="1477" spans="1:7" x14ac:dyDescent="0.35">
      <c r="A1477" t="s">
        <v>30</v>
      </c>
      <c r="B1477" t="s">
        <v>13</v>
      </c>
      <c r="C1477" t="s">
        <v>35</v>
      </c>
      <c r="D1477" t="s">
        <v>7</v>
      </c>
      <c r="E1477">
        <v>8</v>
      </c>
      <c r="F1477">
        <v>519400</v>
      </c>
      <c r="G1477">
        <f t="shared" si="14"/>
        <v>519400</v>
      </c>
    </row>
    <row r="1478" spans="1:7" x14ac:dyDescent="0.35">
      <c r="A1478" t="s">
        <v>30</v>
      </c>
      <c r="B1478" t="s">
        <v>13</v>
      </c>
      <c r="C1478" t="s">
        <v>35</v>
      </c>
      <c r="D1478" t="s">
        <v>8</v>
      </c>
      <c r="E1478">
        <v>303</v>
      </c>
      <c r="F1478">
        <v>1583200</v>
      </c>
      <c r="G1478">
        <f t="shared" si="14"/>
        <v>1583200</v>
      </c>
    </row>
    <row r="1479" spans="1:7" x14ac:dyDescent="0.35">
      <c r="A1479" t="s">
        <v>30</v>
      </c>
      <c r="B1479" t="s">
        <v>13</v>
      </c>
      <c r="C1479" t="s">
        <v>35</v>
      </c>
      <c r="D1479" t="s">
        <v>9</v>
      </c>
      <c r="E1479">
        <v>314</v>
      </c>
      <c r="F1479">
        <v>195600</v>
      </c>
      <c r="G1479">
        <f t="shared" si="14"/>
        <v>195600</v>
      </c>
    </row>
    <row r="1480" spans="1:7" x14ac:dyDescent="0.35">
      <c r="A1480" t="s">
        <v>30</v>
      </c>
      <c r="B1480" t="s">
        <v>13</v>
      </c>
      <c r="C1480" t="s">
        <v>35</v>
      </c>
      <c r="D1480" t="s">
        <v>10</v>
      </c>
      <c r="E1480">
        <v>461</v>
      </c>
      <c r="F1480">
        <v>95600</v>
      </c>
      <c r="G1480">
        <f t="shared" si="14"/>
        <v>95600</v>
      </c>
    </row>
    <row r="1481" spans="1:7" x14ac:dyDescent="0.35">
      <c r="A1481" t="s">
        <v>30</v>
      </c>
      <c r="B1481" t="s">
        <v>13</v>
      </c>
      <c r="C1481" t="s">
        <v>35</v>
      </c>
      <c r="D1481" t="s">
        <v>11</v>
      </c>
      <c r="E1481">
        <v>417</v>
      </c>
      <c r="F1481">
        <v>25800</v>
      </c>
      <c r="G1481">
        <f t="shared" si="14"/>
        <v>25800</v>
      </c>
    </row>
    <row r="1482" spans="1:7" x14ac:dyDescent="0.35">
      <c r="A1482" t="s">
        <v>30</v>
      </c>
      <c r="B1482" t="s">
        <v>13</v>
      </c>
      <c r="C1482" t="s">
        <v>36</v>
      </c>
      <c r="D1482" t="s">
        <v>7</v>
      </c>
      <c r="E1482">
        <v>14</v>
      </c>
      <c r="F1482">
        <v>495099.99999999994</v>
      </c>
      <c r="G1482">
        <f t="shared" si="14"/>
        <v>495099.99999999994</v>
      </c>
    </row>
    <row r="1483" spans="1:7" x14ac:dyDescent="0.35">
      <c r="A1483" t="s">
        <v>30</v>
      </c>
      <c r="B1483" t="s">
        <v>13</v>
      </c>
      <c r="C1483" t="s">
        <v>36</v>
      </c>
      <c r="D1483" t="s">
        <v>8</v>
      </c>
      <c r="E1483">
        <v>216</v>
      </c>
      <c r="F1483">
        <v>1611000</v>
      </c>
      <c r="G1483">
        <f t="shared" si="14"/>
        <v>1611000</v>
      </c>
    </row>
    <row r="1484" spans="1:7" x14ac:dyDescent="0.35">
      <c r="A1484" t="s">
        <v>30</v>
      </c>
      <c r="B1484" t="s">
        <v>13</v>
      </c>
      <c r="C1484" t="s">
        <v>36</v>
      </c>
      <c r="D1484" t="s">
        <v>9</v>
      </c>
      <c r="E1484">
        <v>211</v>
      </c>
      <c r="F1484">
        <v>200900</v>
      </c>
      <c r="G1484">
        <f t="shared" si="14"/>
        <v>200900</v>
      </c>
    </row>
    <row r="1485" spans="1:7" x14ac:dyDescent="0.35">
      <c r="A1485" t="s">
        <v>30</v>
      </c>
      <c r="B1485" t="s">
        <v>13</v>
      </c>
      <c r="C1485" t="s">
        <v>36</v>
      </c>
      <c r="D1485" t="s">
        <v>10</v>
      </c>
      <c r="E1485">
        <v>438</v>
      </c>
      <c r="F1485">
        <v>112399.99999999999</v>
      </c>
      <c r="G1485">
        <f t="shared" si="14"/>
        <v>112399.99999999999</v>
      </c>
    </row>
    <row r="1486" spans="1:7" x14ac:dyDescent="0.35">
      <c r="A1486" t="s">
        <v>30</v>
      </c>
      <c r="B1486" t="s">
        <v>13</v>
      </c>
      <c r="C1486" t="s">
        <v>36</v>
      </c>
      <c r="D1486" t="s">
        <v>11</v>
      </c>
      <c r="E1486">
        <v>652</v>
      </c>
      <c r="F1486">
        <v>46000</v>
      </c>
      <c r="G1486">
        <f t="shared" si="14"/>
        <v>46000</v>
      </c>
    </row>
    <row r="1487" spans="1:7" x14ac:dyDescent="0.35">
      <c r="A1487" t="s">
        <v>30</v>
      </c>
      <c r="B1487" t="s">
        <v>14</v>
      </c>
      <c r="C1487" t="s">
        <v>34</v>
      </c>
      <c r="D1487" t="s">
        <v>7</v>
      </c>
      <c r="E1487">
        <v>17</v>
      </c>
      <c r="F1487">
        <v>1014400.0000000001</v>
      </c>
      <c r="G1487">
        <f t="shared" si="14"/>
        <v>1014400.0000000001</v>
      </c>
    </row>
    <row r="1488" spans="1:7" x14ac:dyDescent="0.35">
      <c r="A1488" t="s">
        <v>30</v>
      </c>
      <c r="B1488" t="s">
        <v>14</v>
      </c>
      <c r="C1488" t="s">
        <v>34</v>
      </c>
      <c r="D1488" t="s">
        <v>8</v>
      </c>
      <c r="E1488">
        <v>469</v>
      </c>
      <c r="F1488">
        <v>3194000</v>
      </c>
      <c r="G1488">
        <f t="shared" si="14"/>
        <v>3194000</v>
      </c>
    </row>
    <row r="1489" spans="1:7" x14ac:dyDescent="0.35">
      <c r="A1489" t="s">
        <v>30</v>
      </c>
      <c r="B1489" t="s">
        <v>14</v>
      </c>
      <c r="C1489" t="s">
        <v>34</v>
      </c>
      <c r="D1489" t="s">
        <v>9</v>
      </c>
      <c r="E1489">
        <v>467</v>
      </c>
      <c r="F1489">
        <v>396600</v>
      </c>
      <c r="G1489">
        <f t="shared" si="14"/>
        <v>396600</v>
      </c>
    </row>
    <row r="1490" spans="1:7" x14ac:dyDescent="0.35">
      <c r="A1490" t="s">
        <v>30</v>
      </c>
      <c r="B1490" t="s">
        <v>14</v>
      </c>
      <c r="C1490" t="s">
        <v>34</v>
      </c>
      <c r="D1490" t="s">
        <v>10</v>
      </c>
      <c r="E1490">
        <v>721</v>
      </c>
      <c r="F1490">
        <v>208100</v>
      </c>
      <c r="G1490">
        <f t="shared" si="14"/>
        <v>208100</v>
      </c>
    </row>
    <row r="1491" spans="1:7" x14ac:dyDescent="0.35">
      <c r="A1491" t="s">
        <v>30</v>
      </c>
      <c r="B1491" t="s">
        <v>14</v>
      </c>
      <c r="C1491" t="s">
        <v>34</v>
      </c>
      <c r="D1491" t="s">
        <v>11</v>
      </c>
      <c r="E1491">
        <v>957</v>
      </c>
      <c r="F1491">
        <v>71800</v>
      </c>
      <c r="G1491">
        <f t="shared" si="14"/>
        <v>71800</v>
      </c>
    </row>
    <row r="1492" spans="1:7" x14ac:dyDescent="0.35">
      <c r="A1492" t="s">
        <v>30</v>
      </c>
      <c r="B1492" t="s">
        <v>14</v>
      </c>
      <c r="C1492" t="s">
        <v>35</v>
      </c>
      <c r="D1492" t="s">
        <v>7</v>
      </c>
      <c r="E1492">
        <v>10</v>
      </c>
      <c r="F1492">
        <v>519400</v>
      </c>
      <c r="G1492">
        <f t="shared" si="14"/>
        <v>519400</v>
      </c>
    </row>
    <row r="1493" spans="1:7" x14ac:dyDescent="0.35">
      <c r="A1493" t="s">
        <v>30</v>
      </c>
      <c r="B1493" t="s">
        <v>14</v>
      </c>
      <c r="C1493" t="s">
        <v>35</v>
      </c>
      <c r="D1493" t="s">
        <v>8</v>
      </c>
      <c r="E1493">
        <v>303</v>
      </c>
      <c r="F1493">
        <v>1583200</v>
      </c>
      <c r="G1493">
        <f t="shared" si="14"/>
        <v>1583200</v>
      </c>
    </row>
    <row r="1494" spans="1:7" x14ac:dyDescent="0.35">
      <c r="A1494" t="s">
        <v>30</v>
      </c>
      <c r="B1494" t="s">
        <v>14</v>
      </c>
      <c r="C1494" t="s">
        <v>35</v>
      </c>
      <c r="D1494" t="s">
        <v>9</v>
      </c>
      <c r="E1494">
        <v>284</v>
      </c>
      <c r="F1494">
        <v>195600</v>
      </c>
      <c r="G1494">
        <f t="shared" si="14"/>
        <v>195600</v>
      </c>
    </row>
    <row r="1495" spans="1:7" x14ac:dyDescent="0.35">
      <c r="A1495" t="s">
        <v>30</v>
      </c>
      <c r="B1495" t="s">
        <v>14</v>
      </c>
      <c r="C1495" t="s">
        <v>35</v>
      </c>
      <c r="D1495" t="s">
        <v>10</v>
      </c>
      <c r="E1495">
        <v>408</v>
      </c>
      <c r="F1495">
        <v>95600</v>
      </c>
      <c r="G1495">
        <f t="shared" si="14"/>
        <v>95600</v>
      </c>
    </row>
    <row r="1496" spans="1:7" x14ac:dyDescent="0.35">
      <c r="A1496" t="s">
        <v>30</v>
      </c>
      <c r="B1496" t="s">
        <v>14</v>
      </c>
      <c r="C1496" t="s">
        <v>35</v>
      </c>
      <c r="D1496" t="s">
        <v>11</v>
      </c>
      <c r="E1496">
        <v>365</v>
      </c>
      <c r="F1496">
        <v>25800</v>
      </c>
      <c r="G1496">
        <f t="shared" si="14"/>
        <v>25800</v>
      </c>
    </row>
    <row r="1497" spans="1:7" x14ac:dyDescent="0.35">
      <c r="A1497" t="s">
        <v>30</v>
      </c>
      <c r="B1497" t="s">
        <v>14</v>
      </c>
      <c r="C1497" t="s">
        <v>36</v>
      </c>
      <c r="D1497" t="s">
        <v>7</v>
      </c>
      <c r="E1497">
        <v>7</v>
      </c>
      <c r="F1497">
        <v>495099.99999999994</v>
      </c>
      <c r="G1497">
        <f t="shared" si="14"/>
        <v>495099.99999999994</v>
      </c>
    </row>
    <row r="1498" spans="1:7" x14ac:dyDescent="0.35">
      <c r="A1498" t="s">
        <v>30</v>
      </c>
      <c r="B1498" t="s">
        <v>14</v>
      </c>
      <c r="C1498" t="s">
        <v>36</v>
      </c>
      <c r="D1498" t="s">
        <v>8</v>
      </c>
      <c r="E1498">
        <v>166</v>
      </c>
      <c r="F1498">
        <v>1611000</v>
      </c>
      <c r="G1498">
        <f t="shared" si="14"/>
        <v>1611000</v>
      </c>
    </row>
    <row r="1499" spans="1:7" x14ac:dyDescent="0.35">
      <c r="A1499" t="s">
        <v>30</v>
      </c>
      <c r="B1499" t="s">
        <v>14</v>
      </c>
      <c r="C1499" t="s">
        <v>36</v>
      </c>
      <c r="D1499" t="s">
        <v>9</v>
      </c>
      <c r="E1499">
        <v>183</v>
      </c>
      <c r="F1499">
        <v>200900</v>
      </c>
      <c r="G1499">
        <f t="shared" si="14"/>
        <v>200900</v>
      </c>
    </row>
    <row r="1500" spans="1:7" x14ac:dyDescent="0.35">
      <c r="A1500" t="s">
        <v>30</v>
      </c>
      <c r="B1500" t="s">
        <v>14</v>
      </c>
      <c r="C1500" t="s">
        <v>36</v>
      </c>
      <c r="D1500" t="s">
        <v>10</v>
      </c>
      <c r="E1500">
        <v>313</v>
      </c>
      <c r="F1500">
        <v>112399.99999999999</v>
      </c>
      <c r="G1500">
        <f t="shared" si="14"/>
        <v>112399.99999999999</v>
      </c>
    </row>
    <row r="1501" spans="1:7" x14ac:dyDescent="0.35">
      <c r="A1501" t="s">
        <v>30</v>
      </c>
      <c r="B1501" t="s">
        <v>14</v>
      </c>
      <c r="C1501" t="s">
        <v>36</v>
      </c>
      <c r="D1501" t="s">
        <v>11</v>
      </c>
      <c r="E1501">
        <v>592</v>
      </c>
      <c r="F1501">
        <v>46000</v>
      </c>
      <c r="G1501">
        <f t="shared" si="14"/>
        <v>46000</v>
      </c>
    </row>
    <row r="1502" spans="1:7" x14ac:dyDescent="0.35">
      <c r="A1502" t="s">
        <v>30</v>
      </c>
      <c r="B1502" t="s">
        <v>15</v>
      </c>
      <c r="C1502" t="s">
        <v>34</v>
      </c>
      <c r="D1502" t="s">
        <v>7</v>
      </c>
      <c r="E1502">
        <v>18</v>
      </c>
      <c r="F1502">
        <v>1014400.0000000001</v>
      </c>
      <c r="G1502">
        <f t="shared" ref="G1502:G1565" si="15">IF(K1502="",G1487,K1502)</f>
        <v>1014400.0000000001</v>
      </c>
    </row>
    <row r="1503" spans="1:7" x14ac:dyDescent="0.35">
      <c r="A1503" t="s">
        <v>30</v>
      </c>
      <c r="B1503" t="s">
        <v>15</v>
      </c>
      <c r="C1503" t="s">
        <v>34</v>
      </c>
      <c r="D1503" t="s">
        <v>8</v>
      </c>
      <c r="E1503">
        <v>446</v>
      </c>
      <c r="F1503">
        <v>3194000</v>
      </c>
      <c r="G1503">
        <f t="shared" si="15"/>
        <v>3194000</v>
      </c>
    </row>
    <row r="1504" spans="1:7" x14ac:dyDescent="0.35">
      <c r="A1504" t="s">
        <v>30</v>
      </c>
      <c r="B1504" t="s">
        <v>15</v>
      </c>
      <c r="C1504" t="s">
        <v>34</v>
      </c>
      <c r="D1504" t="s">
        <v>9</v>
      </c>
      <c r="E1504">
        <v>481</v>
      </c>
      <c r="F1504">
        <v>396600</v>
      </c>
      <c r="G1504">
        <f t="shared" si="15"/>
        <v>396600</v>
      </c>
    </row>
    <row r="1505" spans="1:7" x14ac:dyDescent="0.35">
      <c r="A1505" t="s">
        <v>30</v>
      </c>
      <c r="B1505" t="s">
        <v>15</v>
      </c>
      <c r="C1505" t="s">
        <v>34</v>
      </c>
      <c r="D1505" t="s">
        <v>10</v>
      </c>
      <c r="E1505">
        <v>712</v>
      </c>
      <c r="F1505">
        <v>208100</v>
      </c>
      <c r="G1505">
        <f t="shared" si="15"/>
        <v>208100</v>
      </c>
    </row>
    <row r="1506" spans="1:7" x14ac:dyDescent="0.35">
      <c r="A1506" t="s">
        <v>30</v>
      </c>
      <c r="B1506" t="s">
        <v>15</v>
      </c>
      <c r="C1506" t="s">
        <v>34</v>
      </c>
      <c r="D1506" t="s">
        <v>11</v>
      </c>
      <c r="E1506">
        <v>786</v>
      </c>
      <c r="F1506">
        <v>71800</v>
      </c>
      <c r="G1506">
        <f t="shared" si="15"/>
        <v>71800</v>
      </c>
    </row>
    <row r="1507" spans="1:7" x14ac:dyDescent="0.35">
      <c r="A1507" t="s">
        <v>30</v>
      </c>
      <c r="B1507" t="s">
        <v>15</v>
      </c>
      <c r="C1507" t="s">
        <v>35</v>
      </c>
      <c r="D1507" t="s">
        <v>7</v>
      </c>
      <c r="E1507">
        <v>10</v>
      </c>
      <c r="F1507">
        <v>519400</v>
      </c>
      <c r="G1507">
        <f t="shared" si="15"/>
        <v>519400</v>
      </c>
    </row>
    <row r="1508" spans="1:7" x14ac:dyDescent="0.35">
      <c r="A1508" t="s">
        <v>30</v>
      </c>
      <c r="B1508" t="s">
        <v>15</v>
      </c>
      <c r="C1508" t="s">
        <v>35</v>
      </c>
      <c r="D1508" t="s">
        <v>8</v>
      </c>
      <c r="E1508">
        <v>261</v>
      </c>
      <c r="F1508">
        <v>1583200</v>
      </c>
      <c r="G1508">
        <f t="shared" si="15"/>
        <v>1583200</v>
      </c>
    </row>
    <row r="1509" spans="1:7" x14ac:dyDescent="0.35">
      <c r="A1509" t="s">
        <v>30</v>
      </c>
      <c r="B1509" t="s">
        <v>15</v>
      </c>
      <c r="C1509" t="s">
        <v>35</v>
      </c>
      <c r="D1509" t="s">
        <v>9</v>
      </c>
      <c r="E1509">
        <v>294</v>
      </c>
      <c r="F1509">
        <v>195600</v>
      </c>
      <c r="G1509">
        <f t="shared" si="15"/>
        <v>195600</v>
      </c>
    </row>
    <row r="1510" spans="1:7" x14ac:dyDescent="0.35">
      <c r="A1510" t="s">
        <v>30</v>
      </c>
      <c r="B1510" t="s">
        <v>15</v>
      </c>
      <c r="C1510" t="s">
        <v>35</v>
      </c>
      <c r="D1510" t="s">
        <v>10</v>
      </c>
      <c r="E1510">
        <v>402</v>
      </c>
      <c r="F1510">
        <v>95600</v>
      </c>
      <c r="G1510">
        <f t="shared" si="15"/>
        <v>95600</v>
      </c>
    </row>
    <row r="1511" spans="1:7" x14ac:dyDescent="0.35">
      <c r="A1511" t="s">
        <v>30</v>
      </c>
      <c r="B1511" t="s">
        <v>15</v>
      </c>
      <c r="C1511" t="s">
        <v>35</v>
      </c>
      <c r="D1511" t="s">
        <v>11</v>
      </c>
      <c r="E1511">
        <v>313</v>
      </c>
      <c r="F1511">
        <v>25800</v>
      </c>
      <c r="G1511">
        <f t="shared" si="15"/>
        <v>25800</v>
      </c>
    </row>
    <row r="1512" spans="1:7" x14ac:dyDescent="0.35">
      <c r="A1512" t="s">
        <v>30</v>
      </c>
      <c r="B1512" t="s">
        <v>15</v>
      </c>
      <c r="C1512" t="s">
        <v>36</v>
      </c>
      <c r="D1512" t="s">
        <v>7</v>
      </c>
      <c r="E1512">
        <v>8</v>
      </c>
      <c r="F1512">
        <v>495099.99999999994</v>
      </c>
      <c r="G1512">
        <f t="shared" si="15"/>
        <v>495099.99999999994</v>
      </c>
    </row>
    <row r="1513" spans="1:7" x14ac:dyDescent="0.35">
      <c r="A1513" t="s">
        <v>30</v>
      </c>
      <c r="B1513" t="s">
        <v>15</v>
      </c>
      <c r="C1513" t="s">
        <v>36</v>
      </c>
      <c r="D1513" t="s">
        <v>8</v>
      </c>
      <c r="E1513">
        <v>185</v>
      </c>
      <c r="F1513">
        <v>1611000</v>
      </c>
      <c r="G1513">
        <f t="shared" si="15"/>
        <v>1611000</v>
      </c>
    </row>
    <row r="1514" spans="1:7" x14ac:dyDescent="0.35">
      <c r="A1514" t="s">
        <v>30</v>
      </c>
      <c r="B1514" t="s">
        <v>15</v>
      </c>
      <c r="C1514" t="s">
        <v>36</v>
      </c>
      <c r="D1514" t="s">
        <v>9</v>
      </c>
      <c r="E1514">
        <v>187</v>
      </c>
      <c r="F1514">
        <v>200900</v>
      </c>
      <c r="G1514">
        <f t="shared" si="15"/>
        <v>200900</v>
      </c>
    </row>
    <row r="1515" spans="1:7" x14ac:dyDescent="0.35">
      <c r="A1515" t="s">
        <v>30</v>
      </c>
      <c r="B1515" t="s">
        <v>15</v>
      </c>
      <c r="C1515" t="s">
        <v>36</v>
      </c>
      <c r="D1515" t="s">
        <v>10</v>
      </c>
      <c r="E1515">
        <v>310</v>
      </c>
      <c r="F1515">
        <v>112399.99999999999</v>
      </c>
      <c r="G1515">
        <f t="shared" si="15"/>
        <v>112399.99999999999</v>
      </c>
    </row>
    <row r="1516" spans="1:7" x14ac:dyDescent="0.35">
      <c r="A1516" t="s">
        <v>30</v>
      </c>
      <c r="B1516" t="s">
        <v>15</v>
      </c>
      <c r="C1516" t="s">
        <v>36</v>
      </c>
      <c r="D1516" t="s">
        <v>11</v>
      </c>
      <c r="E1516">
        <v>473</v>
      </c>
      <c r="F1516">
        <v>46000</v>
      </c>
      <c r="G1516">
        <f t="shared" si="15"/>
        <v>46000</v>
      </c>
    </row>
    <row r="1517" spans="1:7" x14ac:dyDescent="0.35">
      <c r="A1517" t="s">
        <v>30</v>
      </c>
      <c r="B1517" t="s">
        <v>16</v>
      </c>
      <c r="C1517" t="s">
        <v>34</v>
      </c>
      <c r="D1517" t="s">
        <v>7</v>
      </c>
      <c r="E1517">
        <v>20</v>
      </c>
      <c r="F1517">
        <v>1014400.0000000001</v>
      </c>
      <c r="G1517">
        <f t="shared" si="15"/>
        <v>1014400.0000000001</v>
      </c>
    </row>
    <row r="1518" spans="1:7" x14ac:dyDescent="0.35">
      <c r="A1518" t="s">
        <v>30</v>
      </c>
      <c r="B1518" t="s">
        <v>16</v>
      </c>
      <c r="C1518" t="s">
        <v>34</v>
      </c>
      <c r="D1518" t="s">
        <v>8</v>
      </c>
      <c r="E1518">
        <v>454</v>
      </c>
      <c r="F1518">
        <v>3194000</v>
      </c>
      <c r="G1518">
        <f t="shared" si="15"/>
        <v>3194000</v>
      </c>
    </row>
    <row r="1519" spans="1:7" x14ac:dyDescent="0.35">
      <c r="A1519" t="s">
        <v>30</v>
      </c>
      <c r="B1519" t="s">
        <v>16</v>
      </c>
      <c r="C1519" t="s">
        <v>34</v>
      </c>
      <c r="D1519" t="s">
        <v>9</v>
      </c>
      <c r="E1519">
        <v>428</v>
      </c>
      <c r="F1519">
        <v>396600</v>
      </c>
      <c r="G1519">
        <f t="shared" si="15"/>
        <v>396600</v>
      </c>
    </row>
    <row r="1520" spans="1:7" x14ac:dyDescent="0.35">
      <c r="A1520" t="s">
        <v>30</v>
      </c>
      <c r="B1520" t="s">
        <v>16</v>
      </c>
      <c r="C1520" t="s">
        <v>34</v>
      </c>
      <c r="D1520" t="s">
        <v>10</v>
      </c>
      <c r="E1520">
        <v>704</v>
      </c>
      <c r="F1520">
        <v>208100</v>
      </c>
      <c r="G1520">
        <f t="shared" si="15"/>
        <v>208100</v>
      </c>
    </row>
    <row r="1521" spans="1:7" x14ac:dyDescent="0.35">
      <c r="A1521" t="s">
        <v>30</v>
      </c>
      <c r="B1521" t="s">
        <v>16</v>
      </c>
      <c r="C1521" t="s">
        <v>34</v>
      </c>
      <c r="D1521" t="s">
        <v>11</v>
      </c>
      <c r="E1521">
        <v>741</v>
      </c>
      <c r="F1521">
        <v>71800</v>
      </c>
      <c r="G1521">
        <f t="shared" si="15"/>
        <v>71800</v>
      </c>
    </row>
    <row r="1522" spans="1:7" x14ac:dyDescent="0.35">
      <c r="A1522" t="s">
        <v>30</v>
      </c>
      <c r="B1522" t="s">
        <v>16</v>
      </c>
      <c r="C1522" t="s">
        <v>35</v>
      </c>
      <c r="D1522" t="s">
        <v>7</v>
      </c>
      <c r="E1522">
        <v>12</v>
      </c>
      <c r="F1522">
        <v>519400</v>
      </c>
      <c r="G1522">
        <f t="shared" si="15"/>
        <v>519400</v>
      </c>
    </row>
    <row r="1523" spans="1:7" x14ac:dyDescent="0.35">
      <c r="A1523" t="s">
        <v>30</v>
      </c>
      <c r="B1523" t="s">
        <v>16</v>
      </c>
      <c r="C1523" t="s">
        <v>35</v>
      </c>
      <c r="D1523" t="s">
        <v>8</v>
      </c>
      <c r="E1523">
        <v>301</v>
      </c>
      <c r="F1523">
        <v>1583200</v>
      </c>
      <c r="G1523">
        <f t="shared" si="15"/>
        <v>1583200</v>
      </c>
    </row>
    <row r="1524" spans="1:7" x14ac:dyDescent="0.35">
      <c r="A1524" t="s">
        <v>30</v>
      </c>
      <c r="B1524" t="s">
        <v>16</v>
      </c>
      <c r="C1524" t="s">
        <v>35</v>
      </c>
      <c r="D1524" t="s">
        <v>9</v>
      </c>
      <c r="E1524">
        <v>264</v>
      </c>
      <c r="F1524">
        <v>195600</v>
      </c>
      <c r="G1524">
        <f t="shared" si="15"/>
        <v>195600</v>
      </c>
    </row>
    <row r="1525" spans="1:7" x14ac:dyDescent="0.35">
      <c r="A1525" t="s">
        <v>30</v>
      </c>
      <c r="B1525" t="s">
        <v>16</v>
      </c>
      <c r="C1525" t="s">
        <v>35</v>
      </c>
      <c r="D1525" t="s">
        <v>10</v>
      </c>
      <c r="E1525">
        <v>378</v>
      </c>
      <c r="F1525">
        <v>95600</v>
      </c>
      <c r="G1525">
        <f t="shared" si="15"/>
        <v>95600</v>
      </c>
    </row>
    <row r="1526" spans="1:7" x14ac:dyDescent="0.35">
      <c r="A1526" t="s">
        <v>30</v>
      </c>
      <c r="B1526" t="s">
        <v>16</v>
      </c>
      <c r="C1526" t="s">
        <v>35</v>
      </c>
      <c r="D1526" t="s">
        <v>11</v>
      </c>
      <c r="E1526">
        <v>297</v>
      </c>
      <c r="F1526">
        <v>25800</v>
      </c>
      <c r="G1526">
        <f t="shared" si="15"/>
        <v>25800</v>
      </c>
    </row>
    <row r="1527" spans="1:7" x14ac:dyDescent="0.35">
      <c r="A1527" t="s">
        <v>30</v>
      </c>
      <c r="B1527" t="s">
        <v>16</v>
      </c>
      <c r="C1527" t="s">
        <v>36</v>
      </c>
      <c r="D1527" t="s">
        <v>7</v>
      </c>
      <c r="E1527">
        <v>8</v>
      </c>
      <c r="F1527">
        <v>495099.99999999994</v>
      </c>
      <c r="G1527">
        <f t="shared" si="15"/>
        <v>495099.99999999994</v>
      </c>
    </row>
    <row r="1528" spans="1:7" x14ac:dyDescent="0.35">
      <c r="A1528" t="s">
        <v>30</v>
      </c>
      <c r="B1528" t="s">
        <v>16</v>
      </c>
      <c r="C1528" t="s">
        <v>36</v>
      </c>
      <c r="D1528" t="s">
        <v>8</v>
      </c>
      <c r="E1528">
        <v>153</v>
      </c>
      <c r="F1528">
        <v>1611000</v>
      </c>
      <c r="G1528">
        <f t="shared" si="15"/>
        <v>1611000</v>
      </c>
    </row>
    <row r="1529" spans="1:7" x14ac:dyDescent="0.35">
      <c r="A1529" t="s">
        <v>30</v>
      </c>
      <c r="B1529" t="s">
        <v>16</v>
      </c>
      <c r="C1529" t="s">
        <v>36</v>
      </c>
      <c r="D1529" t="s">
        <v>9</v>
      </c>
      <c r="E1529">
        <v>164</v>
      </c>
      <c r="F1529">
        <v>200900</v>
      </c>
      <c r="G1529">
        <f t="shared" si="15"/>
        <v>200900</v>
      </c>
    </row>
    <row r="1530" spans="1:7" x14ac:dyDescent="0.35">
      <c r="A1530" t="s">
        <v>30</v>
      </c>
      <c r="B1530" t="s">
        <v>16</v>
      </c>
      <c r="C1530" t="s">
        <v>36</v>
      </c>
      <c r="D1530" t="s">
        <v>10</v>
      </c>
      <c r="E1530">
        <v>326</v>
      </c>
      <c r="F1530">
        <v>112399.99999999999</v>
      </c>
      <c r="G1530">
        <f t="shared" si="15"/>
        <v>112399.99999999999</v>
      </c>
    </row>
    <row r="1531" spans="1:7" x14ac:dyDescent="0.35">
      <c r="A1531" t="s">
        <v>30</v>
      </c>
      <c r="B1531" t="s">
        <v>16</v>
      </c>
      <c r="C1531" t="s">
        <v>36</v>
      </c>
      <c r="D1531" t="s">
        <v>11</v>
      </c>
      <c r="E1531">
        <v>444</v>
      </c>
      <c r="F1531">
        <v>46000</v>
      </c>
      <c r="G1531">
        <f t="shared" si="15"/>
        <v>46000</v>
      </c>
    </row>
    <row r="1532" spans="1:7" x14ac:dyDescent="0.35">
      <c r="A1532" t="s">
        <v>30</v>
      </c>
      <c r="B1532" t="s">
        <v>17</v>
      </c>
      <c r="C1532" t="s">
        <v>34</v>
      </c>
      <c r="D1532" t="s">
        <v>7</v>
      </c>
      <c r="E1532">
        <v>26</v>
      </c>
      <c r="F1532">
        <v>1014400.0000000001</v>
      </c>
      <c r="G1532">
        <f t="shared" si="15"/>
        <v>1014400.0000000001</v>
      </c>
    </row>
    <row r="1533" spans="1:7" x14ac:dyDescent="0.35">
      <c r="A1533" t="s">
        <v>30</v>
      </c>
      <c r="B1533" t="s">
        <v>17</v>
      </c>
      <c r="C1533" t="s">
        <v>34</v>
      </c>
      <c r="D1533" t="s">
        <v>8</v>
      </c>
      <c r="E1533">
        <v>526</v>
      </c>
      <c r="F1533">
        <v>3194000</v>
      </c>
      <c r="G1533">
        <f t="shared" si="15"/>
        <v>3194000</v>
      </c>
    </row>
    <row r="1534" spans="1:7" x14ac:dyDescent="0.35">
      <c r="A1534" t="s">
        <v>30</v>
      </c>
      <c r="B1534" t="s">
        <v>17</v>
      </c>
      <c r="C1534" t="s">
        <v>34</v>
      </c>
      <c r="D1534" t="s">
        <v>9</v>
      </c>
      <c r="E1534">
        <v>442</v>
      </c>
      <c r="F1534">
        <v>396600</v>
      </c>
      <c r="G1534">
        <f t="shared" si="15"/>
        <v>396600</v>
      </c>
    </row>
    <row r="1535" spans="1:7" x14ac:dyDescent="0.35">
      <c r="A1535" t="s">
        <v>30</v>
      </c>
      <c r="B1535" t="s">
        <v>17</v>
      </c>
      <c r="C1535" t="s">
        <v>34</v>
      </c>
      <c r="D1535" t="s">
        <v>10</v>
      </c>
      <c r="E1535">
        <v>692</v>
      </c>
      <c r="F1535">
        <v>208100</v>
      </c>
      <c r="G1535">
        <f t="shared" si="15"/>
        <v>208100</v>
      </c>
    </row>
    <row r="1536" spans="1:7" x14ac:dyDescent="0.35">
      <c r="A1536" t="s">
        <v>30</v>
      </c>
      <c r="B1536" t="s">
        <v>17</v>
      </c>
      <c r="C1536" t="s">
        <v>34</v>
      </c>
      <c r="D1536" t="s">
        <v>11</v>
      </c>
      <c r="E1536">
        <v>734</v>
      </c>
      <c r="F1536">
        <v>71800</v>
      </c>
      <c r="G1536">
        <f t="shared" si="15"/>
        <v>71800</v>
      </c>
    </row>
    <row r="1537" spans="1:7" x14ac:dyDescent="0.35">
      <c r="A1537" t="s">
        <v>30</v>
      </c>
      <c r="B1537" t="s">
        <v>17</v>
      </c>
      <c r="C1537" t="s">
        <v>35</v>
      </c>
      <c r="D1537" t="s">
        <v>7</v>
      </c>
      <c r="E1537">
        <v>11</v>
      </c>
      <c r="F1537">
        <v>519400</v>
      </c>
      <c r="G1537">
        <f t="shared" si="15"/>
        <v>519400</v>
      </c>
    </row>
    <row r="1538" spans="1:7" x14ac:dyDescent="0.35">
      <c r="A1538" t="s">
        <v>30</v>
      </c>
      <c r="B1538" t="s">
        <v>17</v>
      </c>
      <c r="C1538" t="s">
        <v>35</v>
      </c>
      <c r="D1538" t="s">
        <v>8</v>
      </c>
      <c r="E1538">
        <v>325</v>
      </c>
      <c r="F1538">
        <v>1583200</v>
      </c>
      <c r="G1538">
        <f t="shared" si="15"/>
        <v>1583200</v>
      </c>
    </row>
    <row r="1539" spans="1:7" x14ac:dyDescent="0.35">
      <c r="A1539" t="s">
        <v>30</v>
      </c>
      <c r="B1539" t="s">
        <v>17</v>
      </c>
      <c r="C1539" t="s">
        <v>35</v>
      </c>
      <c r="D1539" t="s">
        <v>9</v>
      </c>
      <c r="E1539">
        <v>252</v>
      </c>
      <c r="F1539">
        <v>195600</v>
      </c>
      <c r="G1539">
        <f t="shared" si="15"/>
        <v>195600</v>
      </c>
    </row>
    <row r="1540" spans="1:7" x14ac:dyDescent="0.35">
      <c r="A1540" t="s">
        <v>30</v>
      </c>
      <c r="B1540" t="s">
        <v>17</v>
      </c>
      <c r="C1540" t="s">
        <v>35</v>
      </c>
      <c r="D1540" t="s">
        <v>10</v>
      </c>
      <c r="E1540">
        <v>397</v>
      </c>
      <c r="F1540">
        <v>95600</v>
      </c>
      <c r="G1540">
        <f t="shared" si="15"/>
        <v>95600</v>
      </c>
    </row>
    <row r="1541" spans="1:7" x14ac:dyDescent="0.35">
      <c r="A1541" t="s">
        <v>30</v>
      </c>
      <c r="B1541" t="s">
        <v>17</v>
      </c>
      <c r="C1541" t="s">
        <v>35</v>
      </c>
      <c r="D1541" t="s">
        <v>11</v>
      </c>
      <c r="E1541">
        <v>275</v>
      </c>
      <c r="F1541">
        <v>25800</v>
      </c>
      <c r="G1541">
        <f t="shared" si="15"/>
        <v>25800</v>
      </c>
    </row>
    <row r="1542" spans="1:7" x14ac:dyDescent="0.35">
      <c r="A1542" t="s">
        <v>30</v>
      </c>
      <c r="B1542" t="s">
        <v>17</v>
      </c>
      <c r="C1542" t="s">
        <v>36</v>
      </c>
      <c r="D1542" t="s">
        <v>7</v>
      </c>
      <c r="E1542">
        <v>15</v>
      </c>
      <c r="F1542">
        <v>495099.99999999994</v>
      </c>
      <c r="G1542">
        <f t="shared" si="15"/>
        <v>495099.99999999994</v>
      </c>
    </row>
    <row r="1543" spans="1:7" x14ac:dyDescent="0.35">
      <c r="A1543" t="s">
        <v>30</v>
      </c>
      <c r="B1543" t="s">
        <v>17</v>
      </c>
      <c r="C1543" t="s">
        <v>36</v>
      </c>
      <c r="D1543" t="s">
        <v>8</v>
      </c>
      <c r="E1543">
        <v>201</v>
      </c>
      <c r="F1543">
        <v>1611000</v>
      </c>
      <c r="G1543">
        <f t="shared" si="15"/>
        <v>1611000</v>
      </c>
    </row>
    <row r="1544" spans="1:7" x14ac:dyDescent="0.35">
      <c r="A1544" t="s">
        <v>30</v>
      </c>
      <c r="B1544" t="s">
        <v>17</v>
      </c>
      <c r="C1544" t="s">
        <v>36</v>
      </c>
      <c r="D1544" t="s">
        <v>9</v>
      </c>
      <c r="E1544">
        <v>190</v>
      </c>
      <c r="F1544">
        <v>200900</v>
      </c>
      <c r="G1544">
        <f t="shared" si="15"/>
        <v>200900</v>
      </c>
    </row>
    <row r="1545" spans="1:7" x14ac:dyDescent="0.35">
      <c r="A1545" t="s">
        <v>30</v>
      </c>
      <c r="B1545" t="s">
        <v>17</v>
      </c>
      <c r="C1545" t="s">
        <v>36</v>
      </c>
      <c r="D1545" t="s">
        <v>10</v>
      </c>
      <c r="E1545">
        <v>295</v>
      </c>
      <c r="F1545">
        <v>112399.99999999999</v>
      </c>
      <c r="G1545">
        <f t="shared" si="15"/>
        <v>112399.99999999999</v>
      </c>
    </row>
    <row r="1546" spans="1:7" x14ac:dyDescent="0.35">
      <c r="A1546" t="s">
        <v>30</v>
      </c>
      <c r="B1546" t="s">
        <v>17</v>
      </c>
      <c r="C1546" t="s">
        <v>36</v>
      </c>
      <c r="D1546" t="s">
        <v>11</v>
      </c>
      <c r="E1546">
        <v>459</v>
      </c>
      <c r="F1546">
        <v>46000</v>
      </c>
      <c r="G1546">
        <f t="shared" si="15"/>
        <v>46000</v>
      </c>
    </row>
    <row r="1547" spans="1:7" x14ac:dyDescent="0.35">
      <c r="A1547" t="s">
        <v>30</v>
      </c>
      <c r="B1547" t="s">
        <v>18</v>
      </c>
      <c r="C1547" t="s">
        <v>34</v>
      </c>
      <c r="D1547" t="s">
        <v>7</v>
      </c>
      <c r="E1547">
        <v>27</v>
      </c>
      <c r="F1547">
        <v>1014400.0000000001</v>
      </c>
      <c r="G1547">
        <f t="shared" si="15"/>
        <v>1014400.0000000001</v>
      </c>
    </row>
    <row r="1548" spans="1:7" x14ac:dyDescent="0.35">
      <c r="A1548" t="s">
        <v>30</v>
      </c>
      <c r="B1548" t="s">
        <v>18</v>
      </c>
      <c r="C1548" t="s">
        <v>34</v>
      </c>
      <c r="D1548" t="s">
        <v>8</v>
      </c>
      <c r="E1548">
        <v>439</v>
      </c>
      <c r="F1548">
        <v>3194000</v>
      </c>
      <c r="G1548">
        <f t="shared" si="15"/>
        <v>3194000</v>
      </c>
    </row>
    <row r="1549" spans="1:7" x14ac:dyDescent="0.35">
      <c r="A1549" t="s">
        <v>30</v>
      </c>
      <c r="B1549" t="s">
        <v>18</v>
      </c>
      <c r="C1549" t="s">
        <v>34</v>
      </c>
      <c r="D1549" t="s">
        <v>9</v>
      </c>
      <c r="E1549">
        <v>454</v>
      </c>
      <c r="F1549">
        <v>396600</v>
      </c>
      <c r="G1549">
        <f t="shared" si="15"/>
        <v>396600</v>
      </c>
    </row>
    <row r="1550" spans="1:7" x14ac:dyDescent="0.35">
      <c r="A1550" t="s">
        <v>30</v>
      </c>
      <c r="B1550" t="s">
        <v>18</v>
      </c>
      <c r="C1550" t="s">
        <v>34</v>
      </c>
      <c r="D1550" t="s">
        <v>10</v>
      </c>
      <c r="E1550">
        <v>631</v>
      </c>
      <c r="F1550">
        <v>208100</v>
      </c>
      <c r="G1550">
        <f t="shared" si="15"/>
        <v>208100</v>
      </c>
    </row>
    <row r="1551" spans="1:7" x14ac:dyDescent="0.35">
      <c r="A1551" t="s">
        <v>30</v>
      </c>
      <c r="B1551" t="s">
        <v>18</v>
      </c>
      <c r="C1551" t="s">
        <v>34</v>
      </c>
      <c r="D1551" t="s">
        <v>11</v>
      </c>
      <c r="E1551">
        <v>767</v>
      </c>
      <c r="F1551">
        <v>71800</v>
      </c>
      <c r="G1551">
        <f t="shared" si="15"/>
        <v>71800</v>
      </c>
    </row>
    <row r="1552" spans="1:7" x14ac:dyDescent="0.35">
      <c r="A1552" t="s">
        <v>30</v>
      </c>
      <c r="B1552" t="s">
        <v>18</v>
      </c>
      <c r="C1552" t="s">
        <v>35</v>
      </c>
      <c r="D1552" t="s">
        <v>7</v>
      </c>
      <c r="E1552">
        <v>15</v>
      </c>
      <c r="F1552">
        <v>519400</v>
      </c>
      <c r="G1552">
        <f t="shared" si="15"/>
        <v>519400</v>
      </c>
    </row>
    <row r="1553" spans="1:7" x14ac:dyDescent="0.35">
      <c r="A1553" t="s">
        <v>30</v>
      </c>
      <c r="B1553" t="s">
        <v>18</v>
      </c>
      <c r="C1553" t="s">
        <v>35</v>
      </c>
      <c r="D1553" t="s">
        <v>8</v>
      </c>
      <c r="E1553">
        <v>266</v>
      </c>
      <c r="F1553">
        <v>1583200</v>
      </c>
      <c r="G1553">
        <f t="shared" si="15"/>
        <v>1583200</v>
      </c>
    </row>
    <row r="1554" spans="1:7" x14ac:dyDescent="0.35">
      <c r="A1554" t="s">
        <v>30</v>
      </c>
      <c r="B1554" t="s">
        <v>18</v>
      </c>
      <c r="C1554" t="s">
        <v>35</v>
      </c>
      <c r="D1554" t="s">
        <v>9</v>
      </c>
      <c r="E1554">
        <v>273</v>
      </c>
      <c r="F1554">
        <v>195600</v>
      </c>
      <c r="G1554">
        <f t="shared" si="15"/>
        <v>195600</v>
      </c>
    </row>
    <row r="1555" spans="1:7" x14ac:dyDescent="0.35">
      <c r="A1555" t="s">
        <v>30</v>
      </c>
      <c r="B1555" t="s">
        <v>18</v>
      </c>
      <c r="C1555" t="s">
        <v>35</v>
      </c>
      <c r="D1555" t="s">
        <v>10</v>
      </c>
      <c r="E1555">
        <v>339</v>
      </c>
      <c r="F1555">
        <v>95600</v>
      </c>
      <c r="G1555">
        <f t="shared" si="15"/>
        <v>95600</v>
      </c>
    </row>
    <row r="1556" spans="1:7" x14ac:dyDescent="0.35">
      <c r="A1556" t="s">
        <v>30</v>
      </c>
      <c r="B1556" t="s">
        <v>18</v>
      </c>
      <c r="C1556" t="s">
        <v>35</v>
      </c>
      <c r="D1556" t="s">
        <v>11</v>
      </c>
      <c r="E1556">
        <v>294</v>
      </c>
      <c r="F1556">
        <v>25800</v>
      </c>
      <c r="G1556">
        <f t="shared" si="15"/>
        <v>25800</v>
      </c>
    </row>
    <row r="1557" spans="1:7" x14ac:dyDescent="0.35">
      <c r="A1557" t="s">
        <v>30</v>
      </c>
      <c r="B1557" t="s">
        <v>18</v>
      </c>
      <c r="C1557" t="s">
        <v>36</v>
      </c>
      <c r="D1557" t="s">
        <v>7</v>
      </c>
      <c r="E1557">
        <v>12</v>
      </c>
      <c r="F1557">
        <v>495099.99999999994</v>
      </c>
      <c r="G1557">
        <f t="shared" si="15"/>
        <v>495099.99999999994</v>
      </c>
    </row>
    <row r="1558" spans="1:7" x14ac:dyDescent="0.35">
      <c r="A1558" t="s">
        <v>30</v>
      </c>
      <c r="B1558" t="s">
        <v>18</v>
      </c>
      <c r="C1558" t="s">
        <v>36</v>
      </c>
      <c r="D1558" t="s">
        <v>8</v>
      </c>
      <c r="E1558">
        <v>173</v>
      </c>
      <c r="F1558">
        <v>1611000</v>
      </c>
      <c r="G1558">
        <f t="shared" si="15"/>
        <v>1611000</v>
      </c>
    </row>
    <row r="1559" spans="1:7" x14ac:dyDescent="0.35">
      <c r="A1559" t="s">
        <v>30</v>
      </c>
      <c r="B1559" t="s">
        <v>18</v>
      </c>
      <c r="C1559" t="s">
        <v>36</v>
      </c>
      <c r="D1559" t="s">
        <v>9</v>
      </c>
      <c r="E1559">
        <v>181</v>
      </c>
      <c r="F1559">
        <v>200900</v>
      </c>
      <c r="G1559">
        <f t="shared" si="15"/>
        <v>200900</v>
      </c>
    </row>
    <row r="1560" spans="1:7" x14ac:dyDescent="0.35">
      <c r="A1560" t="s">
        <v>30</v>
      </c>
      <c r="B1560" t="s">
        <v>18</v>
      </c>
      <c r="C1560" t="s">
        <v>36</v>
      </c>
      <c r="D1560" t="s">
        <v>10</v>
      </c>
      <c r="E1560">
        <v>292</v>
      </c>
      <c r="F1560">
        <v>112399.99999999999</v>
      </c>
      <c r="G1560">
        <f t="shared" si="15"/>
        <v>112399.99999999999</v>
      </c>
    </row>
    <row r="1561" spans="1:7" x14ac:dyDescent="0.35">
      <c r="A1561" t="s">
        <v>30</v>
      </c>
      <c r="B1561" t="s">
        <v>18</v>
      </c>
      <c r="C1561" t="s">
        <v>36</v>
      </c>
      <c r="D1561" t="s">
        <v>11</v>
      </c>
      <c r="E1561">
        <v>473</v>
      </c>
      <c r="F1561">
        <v>46000</v>
      </c>
      <c r="G1561">
        <f t="shared" si="15"/>
        <v>46000</v>
      </c>
    </row>
    <row r="1562" spans="1:7" x14ac:dyDescent="0.35">
      <c r="A1562" t="s">
        <v>30</v>
      </c>
      <c r="B1562" t="s">
        <v>19</v>
      </c>
      <c r="C1562" t="s">
        <v>34</v>
      </c>
      <c r="D1562" t="s">
        <v>7</v>
      </c>
      <c r="E1562">
        <v>18</v>
      </c>
      <c r="F1562">
        <v>1014400.0000000001</v>
      </c>
      <c r="G1562">
        <f t="shared" si="15"/>
        <v>1014400.0000000001</v>
      </c>
    </row>
    <row r="1563" spans="1:7" x14ac:dyDescent="0.35">
      <c r="A1563" t="s">
        <v>30</v>
      </c>
      <c r="B1563" t="s">
        <v>19</v>
      </c>
      <c r="C1563" t="s">
        <v>34</v>
      </c>
      <c r="D1563" t="s">
        <v>8</v>
      </c>
      <c r="E1563">
        <v>454</v>
      </c>
      <c r="F1563">
        <v>3194000</v>
      </c>
      <c r="G1563">
        <f t="shared" si="15"/>
        <v>3194000</v>
      </c>
    </row>
    <row r="1564" spans="1:7" x14ac:dyDescent="0.35">
      <c r="A1564" t="s">
        <v>30</v>
      </c>
      <c r="B1564" t="s">
        <v>19</v>
      </c>
      <c r="C1564" t="s">
        <v>34</v>
      </c>
      <c r="D1564" t="s">
        <v>9</v>
      </c>
      <c r="E1564">
        <v>420</v>
      </c>
      <c r="F1564">
        <v>396600</v>
      </c>
      <c r="G1564">
        <f t="shared" si="15"/>
        <v>396600</v>
      </c>
    </row>
    <row r="1565" spans="1:7" x14ac:dyDescent="0.35">
      <c r="A1565" t="s">
        <v>30</v>
      </c>
      <c r="B1565" t="s">
        <v>19</v>
      </c>
      <c r="C1565" t="s">
        <v>34</v>
      </c>
      <c r="D1565" t="s">
        <v>10</v>
      </c>
      <c r="E1565">
        <v>693</v>
      </c>
      <c r="F1565">
        <v>208100</v>
      </c>
      <c r="G1565">
        <f t="shared" si="15"/>
        <v>208100</v>
      </c>
    </row>
    <row r="1566" spans="1:7" x14ac:dyDescent="0.35">
      <c r="A1566" t="s">
        <v>30</v>
      </c>
      <c r="B1566" t="s">
        <v>19</v>
      </c>
      <c r="C1566" t="s">
        <v>34</v>
      </c>
      <c r="D1566" t="s">
        <v>11</v>
      </c>
      <c r="E1566">
        <v>792</v>
      </c>
      <c r="F1566">
        <v>71800</v>
      </c>
      <c r="G1566">
        <f t="shared" ref="G1566:G1629" si="16">IF(K1566="",G1551,K1566)</f>
        <v>71800</v>
      </c>
    </row>
    <row r="1567" spans="1:7" x14ac:dyDescent="0.35">
      <c r="A1567" t="s">
        <v>30</v>
      </c>
      <c r="B1567" t="s">
        <v>19</v>
      </c>
      <c r="C1567" t="s">
        <v>35</v>
      </c>
      <c r="D1567" t="s">
        <v>7</v>
      </c>
      <c r="E1567">
        <v>13</v>
      </c>
      <c r="F1567">
        <v>519400</v>
      </c>
      <c r="G1567">
        <f t="shared" si="16"/>
        <v>519400</v>
      </c>
    </row>
    <row r="1568" spans="1:7" x14ac:dyDescent="0.35">
      <c r="A1568" t="s">
        <v>30</v>
      </c>
      <c r="B1568" t="s">
        <v>19</v>
      </c>
      <c r="C1568" t="s">
        <v>35</v>
      </c>
      <c r="D1568" t="s">
        <v>8</v>
      </c>
      <c r="E1568">
        <v>295</v>
      </c>
      <c r="F1568">
        <v>1583200</v>
      </c>
      <c r="G1568">
        <f t="shared" si="16"/>
        <v>1583200</v>
      </c>
    </row>
    <row r="1569" spans="1:7" x14ac:dyDescent="0.35">
      <c r="A1569" t="s">
        <v>30</v>
      </c>
      <c r="B1569" t="s">
        <v>19</v>
      </c>
      <c r="C1569" t="s">
        <v>35</v>
      </c>
      <c r="D1569" t="s">
        <v>9</v>
      </c>
      <c r="E1569">
        <v>253</v>
      </c>
      <c r="F1569">
        <v>195600</v>
      </c>
      <c r="G1569">
        <f t="shared" si="16"/>
        <v>195600</v>
      </c>
    </row>
    <row r="1570" spans="1:7" x14ac:dyDescent="0.35">
      <c r="A1570" t="s">
        <v>30</v>
      </c>
      <c r="B1570" t="s">
        <v>19</v>
      </c>
      <c r="C1570" t="s">
        <v>35</v>
      </c>
      <c r="D1570" t="s">
        <v>10</v>
      </c>
      <c r="E1570">
        <v>382</v>
      </c>
      <c r="F1570">
        <v>95600</v>
      </c>
      <c r="G1570">
        <f t="shared" si="16"/>
        <v>95600</v>
      </c>
    </row>
    <row r="1571" spans="1:7" x14ac:dyDescent="0.35">
      <c r="A1571" t="s">
        <v>30</v>
      </c>
      <c r="B1571" t="s">
        <v>19</v>
      </c>
      <c r="C1571" t="s">
        <v>35</v>
      </c>
      <c r="D1571" t="s">
        <v>11</v>
      </c>
      <c r="E1571">
        <v>340</v>
      </c>
      <c r="F1571">
        <v>25800</v>
      </c>
      <c r="G1571">
        <f t="shared" si="16"/>
        <v>25800</v>
      </c>
    </row>
    <row r="1572" spans="1:7" x14ac:dyDescent="0.35">
      <c r="A1572" t="s">
        <v>30</v>
      </c>
      <c r="B1572" t="s">
        <v>19</v>
      </c>
      <c r="C1572" t="s">
        <v>36</v>
      </c>
      <c r="D1572" t="s">
        <v>7</v>
      </c>
      <c r="E1572">
        <v>5</v>
      </c>
      <c r="F1572">
        <v>495099.99999999994</v>
      </c>
      <c r="G1572">
        <f t="shared" si="16"/>
        <v>495099.99999999994</v>
      </c>
    </row>
    <row r="1573" spans="1:7" x14ac:dyDescent="0.35">
      <c r="A1573" t="s">
        <v>30</v>
      </c>
      <c r="B1573" t="s">
        <v>19</v>
      </c>
      <c r="C1573" t="s">
        <v>36</v>
      </c>
      <c r="D1573" t="s">
        <v>8</v>
      </c>
      <c r="E1573">
        <v>159</v>
      </c>
      <c r="F1573">
        <v>1611000</v>
      </c>
      <c r="G1573">
        <f t="shared" si="16"/>
        <v>1611000</v>
      </c>
    </row>
    <row r="1574" spans="1:7" x14ac:dyDescent="0.35">
      <c r="A1574" t="s">
        <v>30</v>
      </c>
      <c r="B1574" t="s">
        <v>19</v>
      </c>
      <c r="C1574" t="s">
        <v>36</v>
      </c>
      <c r="D1574" t="s">
        <v>9</v>
      </c>
      <c r="E1574">
        <v>167</v>
      </c>
      <c r="F1574">
        <v>200900</v>
      </c>
      <c r="G1574">
        <f t="shared" si="16"/>
        <v>200900</v>
      </c>
    </row>
    <row r="1575" spans="1:7" x14ac:dyDescent="0.35">
      <c r="A1575" t="s">
        <v>30</v>
      </c>
      <c r="B1575" t="s">
        <v>19</v>
      </c>
      <c r="C1575" t="s">
        <v>36</v>
      </c>
      <c r="D1575" t="s">
        <v>10</v>
      </c>
      <c r="E1575">
        <v>311</v>
      </c>
      <c r="F1575">
        <v>112399.99999999999</v>
      </c>
      <c r="G1575">
        <f t="shared" si="16"/>
        <v>112399.99999999999</v>
      </c>
    </row>
    <row r="1576" spans="1:7" x14ac:dyDescent="0.35">
      <c r="A1576" t="s">
        <v>30</v>
      </c>
      <c r="B1576" t="s">
        <v>19</v>
      </c>
      <c r="C1576" t="s">
        <v>36</v>
      </c>
      <c r="D1576" t="s">
        <v>11</v>
      </c>
      <c r="E1576">
        <v>452</v>
      </c>
      <c r="F1576">
        <v>46000</v>
      </c>
      <c r="G1576">
        <f t="shared" si="16"/>
        <v>46000</v>
      </c>
    </row>
    <row r="1577" spans="1:7" x14ac:dyDescent="0.35">
      <c r="A1577" t="s">
        <v>30</v>
      </c>
      <c r="B1577" t="s">
        <v>20</v>
      </c>
      <c r="C1577" t="s">
        <v>34</v>
      </c>
      <c r="D1577" t="s">
        <v>7</v>
      </c>
      <c r="E1577">
        <v>22</v>
      </c>
      <c r="F1577">
        <v>1014400.0000000001</v>
      </c>
      <c r="G1577">
        <f t="shared" si="16"/>
        <v>1014400.0000000001</v>
      </c>
    </row>
    <row r="1578" spans="1:7" x14ac:dyDescent="0.35">
      <c r="A1578" t="s">
        <v>30</v>
      </c>
      <c r="B1578" t="s">
        <v>20</v>
      </c>
      <c r="C1578" t="s">
        <v>34</v>
      </c>
      <c r="D1578" t="s">
        <v>8</v>
      </c>
      <c r="E1578">
        <v>436</v>
      </c>
      <c r="F1578">
        <v>3194000</v>
      </c>
      <c r="G1578">
        <f t="shared" si="16"/>
        <v>3194000</v>
      </c>
    </row>
    <row r="1579" spans="1:7" x14ac:dyDescent="0.35">
      <c r="A1579" t="s">
        <v>30</v>
      </c>
      <c r="B1579" t="s">
        <v>20</v>
      </c>
      <c r="C1579" t="s">
        <v>34</v>
      </c>
      <c r="D1579" t="s">
        <v>9</v>
      </c>
      <c r="E1579">
        <v>494</v>
      </c>
      <c r="F1579">
        <v>396600</v>
      </c>
      <c r="G1579">
        <f t="shared" si="16"/>
        <v>396600</v>
      </c>
    </row>
    <row r="1580" spans="1:7" x14ac:dyDescent="0.35">
      <c r="A1580" t="s">
        <v>30</v>
      </c>
      <c r="B1580" t="s">
        <v>20</v>
      </c>
      <c r="C1580" t="s">
        <v>34</v>
      </c>
      <c r="D1580" t="s">
        <v>10</v>
      </c>
      <c r="E1580">
        <v>724</v>
      </c>
      <c r="F1580">
        <v>208100</v>
      </c>
      <c r="G1580">
        <f t="shared" si="16"/>
        <v>208100</v>
      </c>
    </row>
    <row r="1581" spans="1:7" x14ac:dyDescent="0.35">
      <c r="A1581" t="s">
        <v>30</v>
      </c>
      <c r="B1581" t="s">
        <v>20</v>
      </c>
      <c r="C1581" t="s">
        <v>34</v>
      </c>
      <c r="D1581" t="s">
        <v>11</v>
      </c>
      <c r="E1581">
        <v>889</v>
      </c>
      <c r="F1581">
        <v>71800</v>
      </c>
      <c r="G1581">
        <f t="shared" si="16"/>
        <v>71800</v>
      </c>
    </row>
    <row r="1582" spans="1:7" x14ac:dyDescent="0.35">
      <c r="A1582" t="s">
        <v>30</v>
      </c>
      <c r="B1582" t="s">
        <v>20</v>
      </c>
      <c r="C1582" t="s">
        <v>35</v>
      </c>
      <c r="D1582" t="s">
        <v>7</v>
      </c>
      <c r="E1582">
        <v>13</v>
      </c>
      <c r="F1582">
        <v>519400</v>
      </c>
      <c r="G1582">
        <f t="shared" si="16"/>
        <v>519400</v>
      </c>
    </row>
    <row r="1583" spans="1:7" x14ac:dyDescent="0.35">
      <c r="A1583" t="s">
        <v>30</v>
      </c>
      <c r="B1583" t="s">
        <v>20</v>
      </c>
      <c r="C1583" t="s">
        <v>35</v>
      </c>
      <c r="D1583" t="s">
        <v>8</v>
      </c>
      <c r="E1583">
        <v>275</v>
      </c>
      <c r="F1583">
        <v>1583200</v>
      </c>
      <c r="G1583">
        <f t="shared" si="16"/>
        <v>1583200</v>
      </c>
    </row>
    <row r="1584" spans="1:7" x14ac:dyDescent="0.35">
      <c r="A1584" t="s">
        <v>30</v>
      </c>
      <c r="B1584" t="s">
        <v>20</v>
      </c>
      <c r="C1584" t="s">
        <v>35</v>
      </c>
      <c r="D1584" t="s">
        <v>9</v>
      </c>
      <c r="E1584">
        <v>303</v>
      </c>
      <c r="F1584">
        <v>195600</v>
      </c>
      <c r="G1584">
        <f t="shared" si="16"/>
        <v>195600</v>
      </c>
    </row>
    <row r="1585" spans="1:7" x14ac:dyDescent="0.35">
      <c r="A1585" t="s">
        <v>30</v>
      </c>
      <c r="B1585" t="s">
        <v>20</v>
      </c>
      <c r="C1585" t="s">
        <v>35</v>
      </c>
      <c r="D1585" t="s">
        <v>10</v>
      </c>
      <c r="E1585">
        <v>400</v>
      </c>
      <c r="F1585">
        <v>95600</v>
      </c>
      <c r="G1585">
        <f t="shared" si="16"/>
        <v>95600</v>
      </c>
    </row>
    <row r="1586" spans="1:7" x14ac:dyDescent="0.35">
      <c r="A1586" t="s">
        <v>30</v>
      </c>
      <c r="B1586" t="s">
        <v>20</v>
      </c>
      <c r="C1586" t="s">
        <v>35</v>
      </c>
      <c r="D1586" t="s">
        <v>11</v>
      </c>
      <c r="E1586">
        <v>370</v>
      </c>
      <c r="F1586">
        <v>25800</v>
      </c>
      <c r="G1586">
        <f t="shared" si="16"/>
        <v>25800</v>
      </c>
    </row>
    <row r="1587" spans="1:7" x14ac:dyDescent="0.35">
      <c r="A1587" t="s">
        <v>30</v>
      </c>
      <c r="B1587" t="s">
        <v>20</v>
      </c>
      <c r="C1587" t="s">
        <v>36</v>
      </c>
      <c r="D1587" t="s">
        <v>7</v>
      </c>
      <c r="E1587">
        <v>9</v>
      </c>
      <c r="F1587">
        <v>495099.99999999994</v>
      </c>
      <c r="G1587">
        <f t="shared" si="16"/>
        <v>495099.99999999994</v>
      </c>
    </row>
    <row r="1588" spans="1:7" x14ac:dyDescent="0.35">
      <c r="A1588" t="s">
        <v>30</v>
      </c>
      <c r="B1588" t="s">
        <v>20</v>
      </c>
      <c r="C1588" t="s">
        <v>36</v>
      </c>
      <c r="D1588" t="s">
        <v>8</v>
      </c>
      <c r="E1588">
        <v>161</v>
      </c>
      <c r="F1588">
        <v>1611000</v>
      </c>
      <c r="G1588">
        <f t="shared" si="16"/>
        <v>1611000</v>
      </c>
    </row>
    <row r="1589" spans="1:7" x14ac:dyDescent="0.35">
      <c r="A1589" t="s">
        <v>30</v>
      </c>
      <c r="B1589" t="s">
        <v>20</v>
      </c>
      <c r="C1589" t="s">
        <v>36</v>
      </c>
      <c r="D1589" t="s">
        <v>9</v>
      </c>
      <c r="E1589">
        <v>191</v>
      </c>
      <c r="F1589">
        <v>200900</v>
      </c>
      <c r="G1589">
        <f t="shared" si="16"/>
        <v>200900</v>
      </c>
    </row>
    <row r="1590" spans="1:7" x14ac:dyDescent="0.35">
      <c r="A1590" t="s">
        <v>30</v>
      </c>
      <c r="B1590" t="s">
        <v>20</v>
      </c>
      <c r="C1590" t="s">
        <v>36</v>
      </c>
      <c r="D1590" t="s">
        <v>10</v>
      </c>
      <c r="E1590">
        <v>324</v>
      </c>
      <c r="F1590">
        <v>112399.99999999999</v>
      </c>
      <c r="G1590">
        <f t="shared" si="16"/>
        <v>112399.99999999999</v>
      </c>
    </row>
    <row r="1591" spans="1:7" x14ac:dyDescent="0.35">
      <c r="A1591" t="s">
        <v>30</v>
      </c>
      <c r="B1591" t="s">
        <v>20</v>
      </c>
      <c r="C1591" t="s">
        <v>36</v>
      </c>
      <c r="D1591" t="s">
        <v>11</v>
      </c>
      <c r="E1591">
        <v>519</v>
      </c>
      <c r="F1591">
        <v>46000</v>
      </c>
      <c r="G1591">
        <f t="shared" si="16"/>
        <v>46000</v>
      </c>
    </row>
    <row r="1592" spans="1:7" x14ac:dyDescent="0.35">
      <c r="A1592" t="s">
        <v>30</v>
      </c>
      <c r="B1592" t="s">
        <v>21</v>
      </c>
      <c r="C1592" t="s">
        <v>34</v>
      </c>
      <c r="D1592" t="s">
        <v>7</v>
      </c>
      <c r="E1592">
        <v>18</v>
      </c>
      <c r="F1592">
        <v>1014400.0000000001</v>
      </c>
      <c r="G1592">
        <f t="shared" si="16"/>
        <v>1014400.0000000001</v>
      </c>
    </row>
    <row r="1593" spans="1:7" x14ac:dyDescent="0.35">
      <c r="A1593" t="s">
        <v>30</v>
      </c>
      <c r="B1593" t="s">
        <v>21</v>
      </c>
      <c r="C1593" t="s">
        <v>34</v>
      </c>
      <c r="D1593" t="s">
        <v>8</v>
      </c>
      <c r="E1593">
        <v>494</v>
      </c>
      <c r="F1593">
        <v>3194000</v>
      </c>
      <c r="G1593">
        <f t="shared" si="16"/>
        <v>3194000</v>
      </c>
    </row>
    <row r="1594" spans="1:7" x14ac:dyDescent="0.35">
      <c r="A1594" t="s">
        <v>30</v>
      </c>
      <c r="B1594" t="s">
        <v>21</v>
      </c>
      <c r="C1594" t="s">
        <v>34</v>
      </c>
      <c r="D1594" t="s">
        <v>9</v>
      </c>
      <c r="E1594">
        <v>477</v>
      </c>
      <c r="F1594">
        <v>396600</v>
      </c>
      <c r="G1594">
        <f t="shared" si="16"/>
        <v>396600</v>
      </c>
    </row>
    <row r="1595" spans="1:7" x14ac:dyDescent="0.35">
      <c r="A1595" t="s">
        <v>30</v>
      </c>
      <c r="B1595" t="s">
        <v>21</v>
      </c>
      <c r="C1595" t="s">
        <v>34</v>
      </c>
      <c r="D1595" t="s">
        <v>10</v>
      </c>
      <c r="E1595">
        <v>768</v>
      </c>
      <c r="F1595">
        <v>208100</v>
      </c>
      <c r="G1595">
        <f t="shared" si="16"/>
        <v>208100</v>
      </c>
    </row>
    <row r="1596" spans="1:7" x14ac:dyDescent="0.35">
      <c r="A1596" t="s">
        <v>30</v>
      </c>
      <c r="B1596" t="s">
        <v>21</v>
      </c>
      <c r="C1596" t="s">
        <v>34</v>
      </c>
      <c r="D1596" t="s">
        <v>11</v>
      </c>
      <c r="E1596">
        <v>877</v>
      </c>
      <c r="F1596">
        <v>71800</v>
      </c>
      <c r="G1596">
        <f t="shared" si="16"/>
        <v>71800</v>
      </c>
    </row>
    <row r="1597" spans="1:7" x14ac:dyDescent="0.35">
      <c r="A1597" t="s">
        <v>30</v>
      </c>
      <c r="B1597" t="s">
        <v>21</v>
      </c>
      <c r="C1597" t="s">
        <v>35</v>
      </c>
      <c r="D1597" t="s">
        <v>7</v>
      </c>
      <c r="E1597">
        <v>10</v>
      </c>
      <c r="F1597">
        <v>519400</v>
      </c>
      <c r="G1597">
        <f t="shared" si="16"/>
        <v>519400</v>
      </c>
    </row>
    <row r="1598" spans="1:7" x14ac:dyDescent="0.35">
      <c r="A1598" t="s">
        <v>30</v>
      </c>
      <c r="B1598" t="s">
        <v>21</v>
      </c>
      <c r="C1598" t="s">
        <v>35</v>
      </c>
      <c r="D1598" t="s">
        <v>8</v>
      </c>
      <c r="E1598">
        <v>317</v>
      </c>
      <c r="F1598">
        <v>1583200</v>
      </c>
      <c r="G1598">
        <f t="shared" si="16"/>
        <v>1583200</v>
      </c>
    </row>
    <row r="1599" spans="1:7" x14ac:dyDescent="0.35">
      <c r="A1599" t="s">
        <v>30</v>
      </c>
      <c r="B1599" t="s">
        <v>21</v>
      </c>
      <c r="C1599" t="s">
        <v>35</v>
      </c>
      <c r="D1599" t="s">
        <v>9</v>
      </c>
      <c r="E1599">
        <v>283</v>
      </c>
      <c r="F1599">
        <v>195600</v>
      </c>
      <c r="G1599">
        <f t="shared" si="16"/>
        <v>195600</v>
      </c>
    </row>
    <row r="1600" spans="1:7" x14ac:dyDescent="0.35">
      <c r="A1600" t="s">
        <v>30</v>
      </c>
      <c r="B1600" t="s">
        <v>21</v>
      </c>
      <c r="C1600" t="s">
        <v>35</v>
      </c>
      <c r="D1600" t="s">
        <v>10</v>
      </c>
      <c r="E1600">
        <v>443</v>
      </c>
      <c r="F1600">
        <v>95600</v>
      </c>
      <c r="G1600">
        <f t="shared" si="16"/>
        <v>95600</v>
      </c>
    </row>
    <row r="1601" spans="1:7" x14ac:dyDescent="0.35">
      <c r="A1601" t="s">
        <v>30</v>
      </c>
      <c r="B1601" t="s">
        <v>21</v>
      </c>
      <c r="C1601" t="s">
        <v>35</v>
      </c>
      <c r="D1601" t="s">
        <v>11</v>
      </c>
      <c r="E1601">
        <v>347</v>
      </c>
      <c r="F1601">
        <v>25800</v>
      </c>
      <c r="G1601">
        <f t="shared" si="16"/>
        <v>25800</v>
      </c>
    </row>
    <row r="1602" spans="1:7" x14ac:dyDescent="0.35">
      <c r="A1602" t="s">
        <v>30</v>
      </c>
      <c r="B1602" t="s">
        <v>21</v>
      </c>
      <c r="C1602" t="s">
        <v>36</v>
      </c>
      <c r="D1602" t="s">
        <v>7</v>
      </c>
      <c r="E1602">
        <v>8</v>
      </c>
      <c r="F1602">
        <v>495099.99999999994</v>
      </c>
      <c r="G1602">
        <f t="shared" si="16"/>
        <v>495099.99999999994</v>
      </c>
    </row>
    <row r="1603" spans="1:7" x14ac:dyDescent="0.35">
      <c r="A1603" t="s">
        <v>30</v>
      </c>
      <c r="B1603" t="s">
        <v>21</v>
      </c>
      <c r="C1603" t="s">
        <v>36</v>
      </c>
      <c r="D1603" t="s">
        <v>8</v>
      </c>
      <c r="E1603">
        <v>177</v>
      </c>
      <c r="F1603">
        <v>1611000</v>
      </c>
      <c r="G1603">
        <f t="shared" si="16"/>
        <v>1611000</v>
      </c>
    </row>
    <row r="1604" spans="1:7" x14ac:dyDescent="0.35">
      <c r="A1604" t="s">
        <v>30</v>
      </c>
      <c r="B1604" t="s">
        <v>21</v>
      </c>
      <c r="C1604" t="s">
        <v>36</v>
      </c>
      <c r="D1604" t="s">
        <v>9</v>
      </c>
      <c r="E1604">
        <v>194</v>
      </c>
      <c r="F1604">
        <v>200900</v>
      </c>
      <c r="G1604">
        <f t="shared" si="16"/>
        <v>200900</v>
      </c>
    </row>
    <row r="1605" spans="1:7" x14ac:dyDescent="0.35">
      <c r="A1605" t="s">
        <v>30</v>
      </c>
      <c r="B1605" t="s">
        <v>21</v>
      </c>
      <c r="C1605" t="s">
        <v>36</v>
      </c>
      <c r="D1605" t="s">
        <v>10</v>
      </c>
      <c r="E1605">
        <v>325</v>
      </c>
      <c r="F1605">
        <v>112399.99999999999</v>
      </c>
      <c r="G1605">
        <f t="shared" si="16"/>
        <v>112399.99999999999</v>
      </c>
    </row>
    <row r="1606" spans="1:7" x14ac:dyDescent="0.35">
      <c r="A1606" t="s">
        <v>30</v>
      </c>
      <c r="B1606" t="s">
        <v>21</v>
      </c>
      <c r="C1606" t="s">
        <v>36</v>
      </c>
      <c r="D1606" t="s">
        <v>11</v>
      </c>
      <c r="E1606">
        <v>530</v>
      </c>
      <c r="F1606">
        <v>46000</v>
      </c>
      <c r="G1606">
        <f t="shared" si="16"/>
        <v>46000</v>
      </c>
    </row>
    <row r="1607" spans="1:7" x14ac:dyDescent="0.35">
      <c r="A1607" t="s">
        <v>30</v>
      </c>
      <c r="B1607" t="s">
        <v>22</v>
      </c>
      <c r="C1607" t="s">
        <v>34</v>
      </c>
      <c r="D1607" t="s">
        <v>7</v>
      </c>
      <c r="E1607">
        <v>24</v>
      </c>
      <c r="F1607">
        <v>1014400.0000000001</v>
      </c>
      <c r="G1607">
        <f t="shared" si="16"/>
        <v>1014400.0000000001</v>
      </c>
    </row>
    <row r="1608" spans="1:7" x14ac:dyDescent="0.35">
      <c r="A1608" t="s">
        <v>30</v>
      </c>
      <c r="B1608" t="s">
        <v>22</v>
      </c>
      <c r="C1608" t="s">
        <v>34</v>
      </c>
      <c r="D1608" t="s">
        <v>8</v>
      </c>
      <c r="E1608">
        <v>523</v>
      </c>
      <c r="F1608">
        <v>3194000</v>
      </c>
      <c r="G1608">
        <f t="shared" si="16"/>
        <v>3194000</v>
      </c>
    </row>
    <row r="1609" spans="1:7" x14ac:dyDescent="0.35">
      <c r="A1609" t="s">
        <v>30</v>
      </c>
      <c r="B1609" t="s">
        <v>22</v>
      </c>
      <c r="C1609" t="s">
        <v>34</v>
      </c>
      <c r="D1609" t="s">
        <v>9</v>
      </c>
      <c r="E1609">
        <v>519</v>
      </c>
      <c r="F1609">
        <v>396600</v>
      </c>
      <c r="G1609">
        <f t="shared" si="16"/>
        <v>396600</v>
      </c>
    </row>
    <row r="1610" spans="1:7" x14ac:dyDescent="0.35">
      <c r="A1610" t="s">
        <v>30</v>
      </c>
      <c r="B1610" t="s">
        <v>22</v>
      </c>
      <c r="C1610" t="s">
        <v>34</v>
      </c>
      <c r="D1610" t="s">
        <v>10</v>
      </c>
      <c r="E1610">
        <v>752</v>
      </c>
      <c r="F1610">
        <v>208100</v>
      </c>
      <c r="G1610">
        <f t="shared" si="16"/>
        <v>208100</v>
      </c>
    </row>
    <row r="1611" spans="1:7" x14ac:dyDescent="0.35">
      <c r="A1611" t="s">
        <v>30</v>
      </c>
      <c r="B1611" t="s">
        <v>22</v>
      </c>
      <c r="C1611" t="s">
        <v>34</v>
      </c>
      <c r="D1611" t="s">
        <v>11</v>
      </c>
      <c r="E1611">
        <v>952</v>
      </c>
      <c r="F1611">
        <v>71800</v>
      </c>
      <c r="G1611">
        <f t="shared" si="16"/>
        <v>71800</v>
      </c>
    </row>
    <row r="1612" spans="1:7" x14ac:dyDescent="0.35">
      <c r="A1612" t="s">
        <v>30</v>
      </c>
      <c r="B1612" t="s">
        <v>22</v>
      </c>
      <c r="C1612" t="s">
        <v>35</v>
      </c>
      <c r="D1612" t="s">
        <v>7</v>
      </c>
      <c r="E1612">
        <v>18</v>
      </c>
      <c r="F1612">
        <v>519400</v>
      </c>
      <c r="G1612">
        <f t="shared" si="16"/>
        <v>519400</v>
      </c>
    </row>
    <row r="1613" spans="1:7" x14ac:dyDescent="0.35">
      <c r="A1613" t="s">
        <v>30</v>
      </c>
      <c r="B1613" t="s">
        <v>22</v>
      </c>
      <c r="C1613" t="s">
        <v>35</v>
      </c>
      <c r="D1613" t="s">
        <v>8</v>
      </c>
      <c r="E1613">
        <v>335</v>
      </c>
      <c r="F1613">
        <v>1583200</v>
      </c>
      <c r="G1613">
        <f t="shared" si="16"/>
        <v>1583200</v>
      </c>
    </row>
    <row r="1614" spans="1:7" x14ac:dyDescent="0.35">
      <c r="A1614" t="s">
        <v>30</v>
      </c>
      <c r="B1614" t="s">
        <v>22</v>
      </c>
      <c r="C1614" t="s">
        <v>35</v>
      </c>
      <c r="D1614" t="s">
        <v>9</v>
      </c>
      <c r="E1614">
        <v>311</v>
      </c>
      <c r="F1614">
        <v>195600</v>
      </c>
      <c r="G1614">
        <f t="shared" si="16"/>
        <v>195600</v>
      </c>
    </row>
    <row r="1615" spans="1:7" x14ac:dyDescent="0.35">
      <c r="A1615" t="s">
        <v>30</v>
      </c>
      <c r="B1615" t="s">
        <v>22</v>
      </c>
      <c r="C1615" t="s">
        <v>35</v>
      </c>
      <c r="D1615" t="s">
        <v>10</v>
      </c>
      <c r="E1615">
        <v>398</v>
      </c>
      <c r="F1615">
        <v>95600</v>
      </c>
      <c r="G1615">
        <f t="shared" si="16"/>
        <v>95600</v>
      </c>
    </row>
    <row r="1616" spans="1:7" x14ac:dyDescent="0.35">
      <c r="A1616" t="s">
        <v>30</v>
      </c>
      <c r="B1616" t="s">
        <v>22</v>
      </c>
      <c r="C1616" t="s">
        <v>35</v>
      </c>
      <c r="D1616" t="s">
        <v>11</v>
      </c>
      <c r="E1616">
        <v>399</v>
      </c>
      <c r="F1616">
        <v>25800</v>
      </c>
      <c r="G1616">
        <f t="shared" si="16"/>
        <v>25800</v>
      </c>
    </row>
    <row r="1617" spans="1:11" x14ac:dyDescent="0.35">
      <c r="A1617" t="s">
        <v>30</v>
      </c>
      <c r="B1617" t="s">
        <v>22</v>
      </c>
      <c r="C1617" t="s">
        <v>36</v>
      </c>
      <c r="D1617" t="s">
        <v>7</v>
      </c>
      <c r="E1617">
        <v>6</v>
      </c>
      <c r="F1617">
        <v>495099.99999999994</v>
      </c>
      <c r="G1617">
        <f t="shared" si="16"/>
        <v>495099.99999999994</v>
      </c>
    </row>
    <row r="1618" spans="1:11" x14ac:dyDescent="0.35">
      <c r="A1618" t="s">
        <v>30</v>
      </c>
      <c r="B1618" t="s">
        <v>22</v>
      </c>
      <c r="C1618" t="s">
        <v>36</v>
      </c>
      <c r="D1618" t="s">
        <v>8</v>
      </c>
      <c r="E1618">
        <v>188</v>
      </c>
      <c r="F1618">
        <v>1611000</v>
      </c>
      <c r="G1618">
        <f t="shared" si="16"/>
        <v>1611000</v>
      </c>
    </row>
    <row r="1619" spans="1:11" x14ac:dyDescent="0.35">
      <c r="A1619" t="s">
        <v>30</v>
      </c>
      <c r="B1619" t="s">
        <v>22</v>
      </c>
      <c r="C1619" t="s">
        <v>36</v>
      </c>
      <c r="D1619" t="s">
        <v>9</v>
      </c>
      <c r="E1619">
        <v>208</v>
      </c>
      <c r="F1619">
        <v>200900</v>
      </c>
      <c r="G1619">
        <f t="shared" si="16"/>
        <v>200900</v>
      </c>
    </row>
    <row r="1620" spans="1:11" x14ac:dyDescent="0.35">
      <c r="A1620" t="s">
        <v>30</v>
      </c>
      <c r="B1620" t="s">
        <v>22</v>
      </c>
      <c r="C1620" t="s">
        <v>36</v>
      </c>
      <c r="D1620" t="s">
        <v>10</v>
      </c>
      <c r="E1620">
        <v>354</v>
      </c>
      <c r="F1620">
        <v>112399.99999999999</v>
      </c>
      <c r="G1620">
        <f t="shared" si="16"/>
        <v>112399.99999999999</v>
      </c>
    </row>
    <row r="1621" spans="1:11" x14ac:dyDescent="0.35">
      <c r="A1621" t="s">
        <v>30</v>
      </c>
      <c r="B1621" t="s">
        <v>22</v>
      </c>
      <c r="C1621" t="s">
        <v>36</v>
      </c>
      <c r="D1621" t="s">
        <v>11</v>
      </c>
      <c r="E1621">
        <v>553</v>
      </c>
      <c r="F1621">
        <v>46000</v>
      </c>
      <c r="G1621">
        <f t="shared" si="16"/>
        <v>46000</v>
      </c>
    </row>
    <row r="1622" spans="1:11" x14ac:dyDescent="0.35">
      <c r="A1622" t="s">
        <v>31</v>
      </c>
      <c r="B1622" t="s">
        <v>6</v>
      </c>
      <c r="C1622" t="s">
        <v>34</v>
      </c>
      <c r="D1622" t="s">
        <v>7</v>
      </c>
      <c r="E1622">
        <v>26</v>
      </c>
      <c r="F1622">
        <v>1015599.9999999999</v>
      </c>
      <c r="G1622">
        <f t="shared" si="16"/>
        <v>1015599.9999999999</v>
      </c>
      <c r="H1622">
        <v>2019</v>
      </c>
      <c r="I1622" t="s">
        <v>7</v>
      </c>
      <c r="J1622" t="s">
        <v>34</v>
      </c>
      <c r="K1622">
        <v>1015599.9999999999</v>
      </c>
    </row>
    <row r="1623" spans="1:11" x14ac:dyDescent="0.35">
      <c r="A1623" t="s">
        <v>31</v>
      </c>
      <c r="B1623" t="s">
        <v>6</v>
      </c>
      <c r="C1623" t="s">
        <v>34</v>
      </c>
      <c r="D1623" t="s">
        <v>8</v>
      </c>
      <c r="E1623">
        <v>581</v>
      </c>
      <c r="F1623">
        <v>3241600</v>
      </c>
      <c r="G1623">
        <f t="shared" si="16"/>
        <v>3241600</v>
      </c>
      <c r="H1623">
        <v>2019</v>
      </c>
      <c r="I1623" t="s">
        <v>8</v>
      </c>
      <c r="J1623" t="s">
        <v>34</v>
      </c>
      <c r="K1623">
        <v>3241600</v>
      </c>
    </row>
    <row r="1624" spans="1:11" x14ac:dyDescent="0.35">
      <c r="A1624" t="s">
        <v>31</v>
      </c>
      <c r="B1624" t="s">
        <v>6</v>
      </c>
      <c r="C1624" t="s">
        <v>34</v>
      </c>
      <c r="D1624" t="s">
        <v>9</v>
      </c>
      <c r="E1624">
        <v>528</v>
      </c>
      <c r="F1624">
        <v>408700</v>
      </c>
      <c r="G1624">
        <f t="shared" si="16"/>
        <v>408700</v>
      </c>
      <c r="H1624">
        <v>2019</v>
      </c>
      <c r="I1624" t="s">
        <v>9</v>
      </c>
      <c r="J1624" t="s">
        <v>34</v>
      </c>
      <c r="K1624">
        <v>408700</v>
      </c>
    </row>
    <row r="1625" spans="1:11" x14ac:dyDescent="0.35">
      <c r="A1625" t="s">
        <v>31</v>
      </c>
      <c r="B1625" t="s">
        <v>6</v>
      </c>
      <c r="C1625" t="s">
        <v>34</v>
      </c>
      <c r="D1625" t="s">
        <v>10</v>
      </c>
      <c r="E1625">
        <v>905</v>
      </c>
      <c r="F1625">
        <v>218500</v>
      </c>
      <c r="G1625">
        <f t="shared" si="16"/>
        <v>218500</v>
      </c>
      <c r="H1625">
        <v>2019</v>
      </c>
      <c r="I1625" t="s">
        <v>10</v>
      </c>
      <c r="J1625" t="s">
        <v>34</v>
      </c>
      <c r="K1625">
        <v>218500</v>
      </c>
    </row>
    <row r="1626" spans="1:11" x14ac:dyDescent="0.35">
      <c r="A1626" t="s">
        <v>31</v>
      </c>
      <c r="B1626" t="s">
        <v>6</v>
      </c>
      <c r="C1626" t="s">
        <v>34</v>
      </c>
      <c r="D1626" t="s">
        <v>11</v>
      </c>
      <c r="E1626">
        <v>1041</v>
      </c>
      <c r="F1626">
        <v>74100</v>
      </c>
      <c r="G1626">
        <f t="shared" si="16"/>
        <v>74100</v>
      </c>
      <c r="H1626">
        <v>2019</v>
      </c>
      <c r="I1626" t="s">
        <v>11</v>
      </c>
      <c r="J1626" t="s">
        <v>34</v>
      </c>
      <c r="K1626">
        <v>74100</v>
      </c>
    </row>
    <row r="1627" spans="1:11" x14ac:dyDescent="0.35">
      <c r="A1627" t="s">
        <v>31</v>
      </c>
      <c r="B1627" t="s">
        <v>6</v>
      </c>
      <c r="C1627" t="s">
        <v>35</v>
      </c>
      <c r="D1627" t="s">
        <v>7</v>
      </c>
      <c r="E1627">
        <v>11</v>
      </c>
      <c r="F1627">
        <v>520799.99999999994</v>
      </c>
      <c r="G1627">
        <f t="shared" si="16"/>
        <v>520799.99999999994</v>
      </c>
      <c r="H1627">
        <v>2019</v>
      </c>
      <c r="I1627" t="s">
        <v>7</v>
      </c>
      <c r="J1627" t="s">
        <v>35</v>
      </c>
      <c r="K1627">
        <v>520799.99999999994</v>
      </c>
    </row>
    <row r="1628" spans="1:11" x14ac:dyDescent="0.35">
      <c r="A1628" t="s">
        <v>31</v>
      </c>
      <c r="B1628" t="s">
        <v>6</v>
      </c>
      <c r="C1628" t="s">
        <v>35</v>
      </c>
      <c r="D1628" t="s">
        <v>8</v>
      </c>
      <c r="E1628">
        <v>372</v>
      </c>
      <c r="F1628">
        <v>1606499.9999999998</v>
      </c>
      <c r="G1628">
        <f t="shared" si="16"/>
        <v>1606499.9999999998</v>
      </c>
      <c r="H1628">
        <v>2019</v>
      </c>
      <c r="I1628" t="s">
        <v>8</v>
      </c>
      <c r="J1628" t="s">
        <v>35</v>
      </c>
      <c r="K1628">
        <v>1606499.9999999998</v>
      </c>
    </row>
    <row r="1629" spans="1:11" x14ac:dyDescent="0.35">
      <c r="A1629" t="s">
        <v>31</v>
      </c>
      <c r="B1629" t="s">
        <v>6</v>
      </c>
      <c r="C1629" t="s">
        <v>35</v>
      </c>
      <c r="D1629" t="s">
        <v>9</v>
      </c>
      <c r="E1629">
        <v>328</v>
      </c>
      <c r="F1629">
        <v>200800</v>
      </c>
      <c r="G1629">
        <f t="shared" si="16"/>
        <v>200800</v>
      </c>
      <c r="H1629">
        <v>2019</v>
      </c>
      <c r="I1629" t="s">
        <v>9</v>
      </c>
      <c r="J1629" t="s">
        <v>35</v>
      </c>
      <c r="K1629">
        <v>200800</v>
      </c>
    </row>
    <row r="1630" spans="1:11" x14ac:dyDescent="0.35">
      <c r="A1630" t="s">
        <v>31</v>
      </c>
      <c r="B1630" t="s">
        <v>6</v>
      </c>
      <c r="C1630" t="s">
        <v>35</v>
      </c>
      <c r="D1630" t="s">
        <v>10</v>
      </c>
      <c r="E1630">
        <v>481</v>
      </c>
      <c r="F1630">
        <v>101000</v>
      </c>
      <c r="G1630">
        <f t="shared" ref="G1630:G1693" si="17">IF(K1630="",G1615,K1630)</f>
        <v>101000</v>
      </c>
      <c r="H1630">
        <v>2019</v>
      </c>
      <c r="I1630" t="s">
        <v>10</v>
      </c>
      <c r="J1630" t="s">
        <v>35</v>
      </c>
      <c r="K1630">
        <v>101000</v>
      </c>
    </row>
    <row r="1631" spans="1:11" x14ac:dyDescent="0.35">
      <c r="A1631" t="s">
        <v>31</v>
      </c>
      <c r="B1631" t="s">
        <v>6</v>
      </c>
      <c r="C1631" t="s">
        <v>35</v>
      </c>
      <c r="D1631" t="s">
        <v>11</v>
      </c>
      <c r="E1631">
        <v>409</v>
      </c>
      <c r="F1631">
        <v>27200</v>
      </c>
      <c r="G1631">
        <f t="shared" si="17"/>
        <v>27200</v>
      </c>
      <c r="H1631">
        <v>2019</v>
      </c>
      <c r="I1631" t="s">
        <v>11</v>
      </c>
      <c r="J1631" t="s">
        <v>35</v>
      </c>
      <c r="K1631">
        <v>27200</v>
      </c>
    </row>
    <row r="1632" spans="1:11" x14ac:dyDescent="0.35">
      <c r="A1632" t="s">
        <v>31</v>
      </c>
      <c r="B1632" t="s">
        <v>6</v>
      </c>
      <c r="C1632" t="s">
        <v>36</v>
      </c>
      <c r="D1632" t="s">
        <v>7</v>
      </c>
      <c r="E1632">
        <v>15</v>
      </c>
      <c r="F1632">
        <v>494700</v>
      </c>
      <c r="G1632">
        <f t="shared" si="17"/>
        <v>494700</v>
      </c>
      <c r="H1632">
        <v>2019</v>
      </c>
      <c r="I1632" t="s">
        <v>7</v>
      </c>
      <c r="J1632" t="s">
        <v>36</v>
      </c>
      <c r="K1632">
        <v>494700</v>
      </c>
    </row>
    <row r="1633" spans="1:11" x14ac:dyDescent="0.35">
      <c r="A1633" t="s">
        <v>31</v>
      </c>
      <c r="B1633" t="s">
        <v>6</v>
      </c>
      <c r="C1633" t="s">
        <v>36</v>
      </c>
      <c r="D1633" t="s">
        <v>8</v>
      </c>
      <c r="E1633">
        <v>209</v>
      </c>
      <c r="F1633">
        <v>1635000</v>
      </c>
      <c r="G1633">
        <f t="shared" si="17"/>
        <v>1635000</v>
      </c>
      <c r="H1633">
        <v>2019</v>
      </c>
      <c r="I1633" t="s">
        <v>8</v>
      </c>
      <c r="J1633" t="s">
        <v>36</v>
      </c>
      <c r="K1633">
        <v>1635000</v>
      </c>
    </row>
    <row r="1634" spans="1:11" x14ac:dyDescent="0.35">
      <c r="A1634" t="s">
        <v>31</v>
      </c>
      <c r="B1634" t="s">
        <v>6</v>
      </c>
      <c r="C1634" t="s">
        <v>36</v>
      </c>
      <c r="D1634" t="s">
        <v>9</v>
      </c>
      <c r="E1634">
        <v>200</v>
      </c>
      <c r="F1634">
        <v>207899.99999999997</v>
      </c>
      <c r="G1634">
        <f t="shared" si="17"/>
        <v>207899.99999999997</v>
      </c>
      <c r="H1634">
        <v>2019</v>
      </c>
      <c r="I1634" t="s">
        <v>9</v>
      </c>
      <c r="J1634" t="s">
        <v>36</v>
      </c>
      <c r="K1634">
        <v>207899.99999999997</v>
      </c>
    </row>
    <row r="1635" spans="1:11" x14ac:dyDescent="0.35">
      <c r="A1635" t="s">
        <v>31</v>
      </c>
      <c r="B1635" t="s">
        <v>6</v>
      </c>
      <c r="C1635" t="s">
        <v>36</v>
      </c>
      <c r="D1635" t="s">
        <v>10</v>
      </c>
      <c r="E1635">
        <v>424</v>
      </c>
      <c r="F1635">
        <v>117500</v>
      </c>
      <c r="G1635">
        <f t="shared" si="17"/>
        <v>117500</v>
      </c>
      <c r="H1635">
        <v>2019</v>
      </c>
      <c r="I1635" t="s">
        <v>10</v>
      </c>
      <c r="J1635" t="s">
        <v>36</v>
      </c>
      <c r="K1635">
        <v>117500</v>
      </c>
    </row>
    <row r="1636" spans="1:11" x14ac:dyDescent="0.35">
      <c r="A1636" t="s">
        <v>31</v>
      </c>
      <c r="B1636" t="s">
        <v>6</v>
      </c>
      <c r="C1636" t="s">
        <v>36</v>
      </c>
      <c r="D1636" t="s">
        <v>11</v>
      </c>
      <c r="E1636">
        <v>632</v>
      </c>
      <c r="F1636">
        <v>46900</v>
      </c>
      <c r="G1636">
        <f t="shared" si="17"/>
        <v>46900</v>
      </c>
      <c r="H1636">
        <v>2019</v>
      </c>
      <c r="I1636" t="s">
        <v>11</v>
      </c>
      <c r="J1636" t="s">
        <v>36</v>
      </c>
      <c r="K1636">
        <v>46900</v>
      </c>
    </row>
    <row r="1637" spans="1:11" x14ac:dyDescent="0.35">
      <c r="A1637" t="s">
        <v>31</v>
      </c>
      <c r="B1637" t="s">
        <v>12</v>
      </c>
      <c r="C1637" t="s">
        <v>34</v>
      </c>
      <c r="D1637" t="s">
        <v>7</v>
      </c>
      <c r="E1637">
        <v>30</v>
      </c>
      <c r="F1637">
        <v>1015599.9999999999</v>
      </c>
      <c r="G1637">
        <f t="shared" si="17"/>
        <v>1015599.9999999999</v>
      </c>
    </row>
    <row r="1638" spans="1:11" x14ac:dyDescent="0.35">
      <c r="A1638" t="s">
        <v>31</v>
      </c>
      <c r="B1638" t="s">
        <v>12</v>
      </c>
      <c r="C1638" t="s">
        <v>34</v>
      </c>
      <c r="D1638" t="s">
        <v>8</v>
      </c>
      <c r="E1638">
        <v>462</v>
      </c>
      <c r="F1638">
        <v>3241600</v>
      </c>
      <c r="G1638">
        <f t="shared" si="17"/>
        <v>3241600</v>
      </c>
    </row>
    <row r="1639" spans="1:11" x14ac:dyDescent="0.35">
      <c r="A1639" t="s">
        <v>31</v>
      </c>
      <c r="B1639" t="s">
        <v>12</v>
      </c>
      <c r="C1639" t="s">
        <v>34</v>
      </c>
      <c r="D1639" t="s">
        <v>9</v>
      </c>
      <c r="E1639">
        <v>452</v>
      </c>
      <c r="F1639">
        <v>408700</v>
      </c>
      <c r="G1639">
        <f t="shared" si="17"/>
        <v>408700</v>
      </c>
    </row>
    <row r="1640" spans="1:11" x14ac:dyDescent="0.35">
      <c r="A1640" t="s">
        <v>31</v>
      </c>
      <c r="B1640" t="s">
        <v>12</v>
      </c>
      <c r="C1640" t="s">
        <v>34</v>
      </c>
      <c r="D1640" t="s">
        <v>10</v>
      </c>
      <c r="E1640">
        <v>759</v>
      </c>
      <c r="F1640">
        <v>218500</v>
      </c>
      <c r="G1640">
        <f t="shared" si="17"/>
        <v>218500</v>
      </c>
    </row>
    <row r="1641" spans="1:11" x14ac:dyDescent="0.35">
      <c r="A1641" t="s">
        <v>31</v>
      </c>
      <c r="B1641" t="s">
        <v>12</v>
      </c>
      <c r="C1641" t="s">
        <v>34</v>
      </c>
      <c r="D1641" t="s">
        <v>11</v>
      </c>
      <c r="E1641">
        <v>947</v>
      </c>
      <c r="F1641">
        <v>74100</v>
      </c>
      <c r="G1641">
        <f t="shared" si="17"/>
        <v>74100</v>
      </c>
    </row>
    <row r="1642" spans="1:11" x14ac:dyDescent="0.35">
      <c r="A1642" t="s">
        <v>31</v>
      </c>
      <c r="B1642" t="s">
        <v>12</v>
      </c>
      <c r="C1642" t="s">
        <v>35</v>
      </c>
      <c r="D1642" t="s">
        <v>7</v>
      </c>
      <c r="E1642">
        <v>19</v>
      </c>
      <c r="F1642">
        <v>520799.99999999994</v>
      </c>
      <c r="G1642">
        <f t="shared" si="17"/>
        <v>520799.99999999994</v>
      </c>
    </row>
    <row r="1643" spans="1:11" x14ac:dyDescent="0.35">
      <c r="A1643" t="s">
        <v>31</v>
      </c>
      <c r="B1643" t="s">
        <v>12</v>
      </c>
      <c r="C1643" t="s">
        <v>35</v>
      </c>
      <c r="D1643" t="s">
        <v>8</v>
      </c>
      <c r="E1643">
        <v>295</v>
      </c>
      <c r="F1643">
        <v>1606499.9999999998</v>
      </c>
      <c r="G1643">
        <f t="shared" si="17"/>
        <v>1606499.9999999998</v>
      </c>
    </row>
    <row r="1644" spans="1:11" x14ac:dyDescent="0.35">
      <c r="A1644" t="s">
        <v>31</v>
      </c>
      <c r="B1644" t="s">
        <v>12</v>
      </c>
      <c r="C1644" t="s">
        <v>35</v>
      </c>
      <c r="D1644" t="s">
        <v>9</v>
      </c>
      <c r="E1644">
        <v>280</v>
      </c>
      <c r="F1644">
        <v>200800</v>
      </c>
      <c r="G1644">
        <f t="shared" si="17"/>
        <v>200800</v>
      </c>
    </row>
    <row r="1645" spans="1:11" x14ac:dyDescent="0.35">
      <c r="A1645" t="s">
        <v>31</v>
      </c>
      <c r="B1645" t="s">
        <v>12</v>
      </c>
      <c r="C1645" t="s">
        <v>35</v>
      </c>
      <c r="D1645" t="s">
        <v>10</v>
      </c>
      <c r="E1645">
        <v>398</v>
      </c>
      <c r="F1645">
        <v>101000</v>
      </c>
      <c r="G1645">
        <f t="shared" si="17"/>
        <v>101000</v>
      </c>
    </row>
    <row r="1646" spans="1:11" x14ac:dyDescent="0.35">
      <c r="A1646" t="s">
        <v>31</v>
      </c>
      <c r="B1646" t="s">
        <v>12</v>
      </c>
      <c r="C1646" t="s">
        <v>35</v>
      </c>
      <c r="D1646" t="s">
        <v>11</v>
      </c>
      <c r="E1646">
        <v>397</v>
      </c>
      <c r="F1646">
        <v>27200</v>
      </c>
      <c r="G1646">
        <f t="shared" si="17"/>
        <v>27200</v>
      </c>
    </row>
    <row r="1647" spans="1:11" x14ac:dyDescent="0.35">
      <c r="A1647" t="s">
        <v>31</v>
      </c>
      <c r="B1647" t="s">
        <v>12</v>
      </c>
      <c r="C1647" t="s">
        <v>36</v>
      </c>
      <c r="D1647" t="s">
        <v>7</v>
      </c>
      <c r="E1647">
        <v>11</v>
      </c>
      <c r="F1647">
        <v>494700</v>
      </c>
      <c r="G1647">
        <f t="shared" si="17"/>
        <v>494700</v>
      </c>
    </row>
    <row r="1648" spans="1:11" x14ac:dyDescent="0.35">
      <c r="A1648" t="s">
        <v>31</v>
      </c>
      <c r="B1648" t="s">
        <v>12</v>
      </c>
      <c r="C1648" t="s">
        <v>36</v>
      </c>
      <c r="D1648" t="s">
        <v>8</v>
      </c>
      <c r="E1648">
        <v>167</v>
      </c>
      <c r="F1648">
        <v>1635000</v>
      </c>
      <c r="G1648">
        <f t="shared" si="17"/>
        <v>1635000</v>
      </c>
    </row>
    <row r="1649" spans="1:7" x14ac:dyDescent="0.35">
      <c r="A1649" t="s">
        <v>31</v>
      </c>
      <c r="B1649" t="s">
        <v>12</v>
      </c>
      <c r="C1649" t="s">
        <v>36</v>
      </c>
      <c r="D1649" t="s">
        <v>9</v>
      </c>
      <c r="E1649">
        <v>172</v>
      </c>
      <c r="F1649">
        <v>207899.99999999997</v>
      </c>
      <c r="G1649">
        <f t="shared" si="17"/>
        <v>207899.99999999997</v>
      </c>
    </row>
    <row r="1650" spans="1:7" x14ac:dyDescent="0.35">
      <c r="A1650" t="s">
        <v>31</v>
      </c>
      <c r="B1650" t="s">
        <v>12</v>
      </c>
      <c r="C1650" t="s">
        <v>36</v>
      </c>
      <c r="D1650" t="s">
        <v>10</v>
      </c>
      <c r="E1650">
        <v>361</v>
      </c>
      <c r="F1650">
        <v>117500</v>
      </c>
      <c r="G1650">
        <f t="shared" si="17"/>
        <v>117500</v>
      </c>
    </row>
    <row r="1651" spans="1:7" x14ac:dyDescent="0.35">
      <c r="A1651" t="s">
        <v>31</v>
      </c>
      <c r="B1651" t="s">
        <v>12</v>
      </c>
      <c r="C1651" t="s">
        <v>36</v>
      </c>
      <c r="D1651" t="s">
        <v>11</v>
      </c>
      <c r="E1651">
        <v>550</v>
      </c>
      <c r="F1651">
        <v>46900</v>
      </c>
      <c r="G1651">
        <f t="shared" si="17"/>
        <v>46900</v>
      </c>
    </row>
    <row r="1652" spans="1:7" x14ac:dyDescent="0.35">
      <c r="A1652" t="s">
        <v>31</v>
      </c>
      <c r="B1652" t="s">
        <v>13</v>
      </c>
      <c r="C1652" t="s">
        <v>34</v>
      </c>
      <c r="D1652" t="s">
        <v>7</v>
      </c>
      <c r="E1652">
        <v>15</v>
      </c>
      <c r="F1652">
        <v>1015599.9999999999</v>
      </c>
      <c r="G1652">
        <f t="shared" si="17"/>
        <v>1015599.9999999999</v>
      </c>
    </row>
    <row r="1653" spans="1:7" x14ac:dyDescent="0.35">
      <c r="A1653" t="s">
        <v>31</v>
      </c>
      <c r="B1653" t="s">
        <v>13</v>
      </c>
      <c r="C1653" t="s">
        <v>34</v>
      </c>
      <c r="D1653" t="s">
        <v>8</v>
      </c>
      <c r="E1653">
        <v>509</v>
      </c>
      <c r="F1653">
        <v>3241600</v>
      </c>
      <c r="G1653">
        <f t="shared" si="17"/>
        <v>3241600</v>
      </c>
    </row>
    <row r="1654" spans="1:7" x14ac:dyDescent="0.35">
      <c r="A1654" t="s">
        <v>31</v>
      </c>
      <c r="B1654" t="s">
        <v>13</v>
      </c>
      <c r="C1654" t="s">
        <v>34</v>
      </c>
      <c r="D1654" t="s">
        <v>9</v>
      </c>
      <c r="E1654">
        <v>505</v>
      </c>
      <c r="F1654">
        <v>408700</v>
      </c>
      <c r="G1654">
        <f t="shared" si="17"/>
        <v>408700</v>
      </c>
    </row>
    <row r="1655" spans="1:7" x14ac:dyDescent="0.35">
      <c r="A1655" t="s">
        <v>31</v>
      </c>
      <c r="B1655" t="s">
        <v>13</v>
      </c>
      <c r="C1655" t="s">
        <v>34</v>
      </c>
      <c r="D1655" t="s">
        <v>10</v>
      </c>
      <c r="E1655">
        <v>786</v>
      </c>
      <c r="F1655">
        <v>218500</v>
      </c>
      <c r="G1655">
        <f t="shared" si="17"/>
        <v>218500</v>
      </c>
    </row>
    <row r="1656" spans="1:7" x14ac:dyDescent="0.35">
      <c r="A1656" t="s">
        <v>31</v>
      </c>
      <c r="B1656" t="s">
        <v>13</v>
      </c>
      <c r="C1656" t="s">
        <v>34</v>
      </c>
      <c r="D1656" t="s">
        <v>11</v>
      </c>
      <c r="E1656">
        <v>919</v>
      </c>
      <c r="F1656">
        <v>74100</v>
      </c>
      <c r="G1656">
        <f t="shared" si="17"/>
        <v>74100</v>
      </c>
    </row>
    <row r="1657" spans="1:7" x14ac:dyDescent="0.35">
      <c r="A1657" t="s">
        <v>31</v>
      </c>
      <c r="B1657" t="s">
        <v>13</v>
      </c>
      <c r="C1657" t="s">
        <v>35</v>
      </c>
      <c r="D1657" t="s">
        <v>7</v>
      </c>
      <c r="E1657">
        <v>11</v>
      </c>
      <c r="F1657">
        <v>520799.99999999994</v>
      </c>
      <c r="G1657">
        <f t="shared" si="17"/>
        <v>520799.99999999994</v>
      </c>
    </row>
    <row r="1658" spans="1:7" x14ac:dyDescent="0.35">
      <c r="A1658" t="s">
        <v>31</v>
      </c>
      <c r="B1658" t="s">
        <v>13</v>
      </c>
      <c r="C1658" t="s">
        <v>35</v>
      </c>
      <c r="D1658" t="s">
        <v>8</v>
      </c>
      <c r="E1658">
        <v>312</v>
      </c>
      <c r="F1658">
        <v>1606499.9999999998</v>
      </c>
      <c r="G1658">
        <f t="shared" si="17"/>
        <v>1606499.9999999998</v>
      </c>
    </row>
    <row r="1659" spans="1:7" x14ac:dyDescent="0.35">
      <c r="A1659" t="s">
        <v>31</v>
      </c>
      <c r="B1659" t="s">
        <v>13</v>
      </c>
      <c r="C1659" t="s">
        <v>35</v>
      </c>
      <c r="D1659" t="s">
        <v>9</v>
      </c>
      <c r="E1659">
        <v>299</v>
      </c>
      <c r="F1659">
        <v>200800</v>
      </c>
      <c r="G1659">
        <f t="shared" si="17"/>
        <v>200800</v>
      </c>
    </row>
    <row r="1660" spans="1:7" x14ac:dyDescent="0.35">
      <c r="A1660" t="s">
        <v>31</v>
      </c>
      <c r="B1660" t="s">
        <v>13</v>
      </c>
      <c r="C1660" t="s">
        <v>35</v>
      </c>
      <c r="D1660" t="s">
        <v>10</v>
      </c>
      <c r="E1660">
        <v>436</v>
      </c>
      <c r="F1660">
        <v>101000</v>
      </c>
      <c r="G1660">
        <f t="shared" si="17"/>
        <v>101000</v>
      </c>
    </row>
    <row r="1661" spans="1:7" x14ac:dyDescent="0.35">
      <c r="A1661" t="s">
        <v>31</v>
      </c>
      <c r="B1661" t="s">
        <v>13</v>
      </c>
      <c r="C1661" t="s">
        <v>35</v>
      </c>
      <c r="D1661" t="s">
        <v>11</v>
      </c>
      <c r="E1661">
        <v>360</v>
      </c>
      <c r="F1661">
        <v>27200</v>
      </c>
      <c r="G1661">
        <f t="shared" si="17"/>
        <v>27200</v>
      </c>
    </row>
    <row r="1662" spans="1:7" x14ac:dyDescent="0.35">
      <c r="A1662" t="s">
        <v>31</v>
      </c>
      <c r="B1662" t="s">
        <v>13</v>
      </c>
      <c r="C1662" t="s">
        <v>36</v>
      </c>
      <c r="D1662" t="s">
        <v>7</v>
      </c>
      <c r="E1662">
        <v>4</v>
      </c>
      <c r="F1662">
        <v>494700</v>
      </c>
      <c r="G1662">
        <f t="shared" si="17"/>
        <v>494700</v>
      </c>
    </row>
    <row r="1663" spans="1:7" x14ac:dyDescent="0.35">
      <c r="A1663" t="s">
        <v>31</v>
      </c>
      <c r="B1663" t="s">
        <v>13</v>
      </c>
      <c r="C1663" t="s">
        <v>36</v>
      </c>
      <c r="D1663" t="s">
        <v>8</v>
      </c>
      <c r="E1663">
        <v>197</v>
      </c>
      <c r="F1663">
        <v>1635000</v>
      </c>
      <c r="G1663">
        <f t="shared" si="17"/>
        <v>1635000</v>
      </c>
    </row>
    <row r="1664" spans="1:7" x14ac:dyDescent="0.35">
      <c r="A1664" t="s">
        <v>31</v>
      </c>
      <c r="B1664" t="s">
        <v>13</v>
      </c>
      <c r="C1664" t="s">
        <v>36</v>
      </c>
      <c r="D1664" t="s">
        <v>9</v>
      </c>
      <c r="E1664">
        <v>206</v>
      </c>
      <c r="F1664">
        <v>207899.99999999997</v>
      </c>
      <c r="G1664">
        <f t="shared" si="17"/>
        <v>207899.99999999997</v>
      </c>
    </row>
    <row r="1665" spans="1:7" x14ac:dyDescent="0.35">
      <c r="A1665" t="s">
        <v>31</v>
      </c>
      <c r="B1665" t="s">
        <v>13</v>
      </c>
      <c r="C1665" t="s">
        <v>36</v>
      </c>
      <c r="D1665" t="s">
        <v>10</v>
      </c>
      <c r="E1665">
        <v>350</v>
      </c>
      <c r="F1665">
        <v>117500</v>
      </c>
      <c r="G1665">
        <f t="shared" si="17"/>
        <v>117500</v>
      </c>
    </row>
    <row r="1666" spans="1:7" x14ac:dyDescent="0.35">
      <c r="A1666" t="s">
        <v>31</v>
      </c>
      <c r="B1666" t="s">
        <v>13</v>
      </c>
      <c r="C1666" t="s">
        <v>36</v>
      </c>
      <c r="D1666" t="s">
        <v>11</v>
      </c>
      <c r="E1666">
        <v>559</v>
      </c>
      <c r="F1666">
        <v>46900</v>
      </c>
      <c r="G1666">
        <f t="shared" si="17"/>
        <v>46900</v>
      </c>
    </row>
    <row r="1667" spans="1:7" x14ac:dyDescent="0.35">
      <c r="A1667" t="s">
        <v>31</v>
      </c>
      <c r="B1667" t="s">
        <v>14</v>
      </c>
      <c r="C1667" t="s">
        <v>34</v>
      </c>
      <c r="D1667" t="s">
        <v>7</v>
      </c>
      <c r="E1667">
        <v>28</v>
      </c>
      <c r="F1667">
        <v>1015599.9999999999</v>
      </c>
      <c r="G1667">
        <f t="shared" si="17"/>
        <v>1015599.9999999999</v>
      </c>
    </row>
    <row r="1668" spans="1:7" x14ac:dyDescent="0.35">
      <c r="A1668" t="s">
        <v>31</v>
      </c>
      <c r="B1668" t="s">
        <v>14</v>
      </c>
      <c r="C1668" t="s">
        <v>34</v>
      </c>
      <c r="D1668" t="s">
        <v>8</v>
      </c>
      <c r="E1668">
        <v>457</v>
      </c>
      <c r="F1668">
        <v>3241600</v>
      </c>
      <c r="G1668">
        <f t="shared" si="17"/>
        <v>3241600</v>
      </c>
    </row>
    <row r="1669" spans="1:7" x14ac:dyDescent="0.35">
      <c r="A1669" t="s">
        <v>31</v>
      </c>
      <c r="B1669" t="s">
        <v>14</v>
      </c>
      <c r="C1669" t="s">
        <v>34</v>
      </c>
      <c r="D1669" t="s">
        <v>9</v>
      </c>
      <c r="E1669">
        <v>442</v>
      </c>
      <c r="F1669">
        <v>408700</v>
      </c>
      <c r="G1669">
        <f t="shared" si="17"/>
        <v>408700</v>
      </c>
    </row>
    <row r="1670" spans="1:7" x14ac:dyDescent="0.35">
      <c r="A1670" t="s">
        <v>31</v>
      </c>
      <c r="B1670" t="s">
        <v>14</v>
      </c>
      <c r="C1670" t="s">
        <v>34</v>
      </c>
      <c r="D1670" t="s">
        <v>10</v>
      </c>
      <c r="E1670">
        <v>698</v>
      </c>
      <c r="F1670">
        <v>218500</v>
      </c>
      <c r="G1670">
        <f t="shared" si="17"/>
        <v>218500</v>
      </c>
    </row>
    <row r="1671" spans="1:7" x14ac:dyDescent="0.35">
      <c r="A1671" t="s">
        <v>31</v>
      </c>
      <c r="B1671" t="s">
        <v>14</v>
      </c>
      <c r="C1671" t="s">
        <v>34</v>
      </c>
      <c r="D1671" t="s">
        <v>11</v>
      </c>
      <c r="E1671">
        <v>927</v>
      </c>
      <c r="F1671">
        <v>74100</v>
      </c>
      <c r="G1671">
        <f t="shared" si="17"/>
        <v>74100</v>
      </c>
    </row>
    <row r="1672" spans="1:7" x14ac:dyDescent="0.35">
      <c r="A1672" t="s">
        <v>31</v>
      </c>
      <c r="B1672" t="s">
        <v>14</v>
      </c>
      <c r="C1672" t="s">
        <v>35</v>
      </c>
      <c r="D1672" t="s">
        <v>7</v>
      </c>
      <c r="E1672">
        <v>18</v>
      </c>
      <c r="F1672">
        <v>520799.99999999994</v>
      </c>
      <c r="G1672">
        <f t="shared" si="17"/>
        <v>520799.99999999994</v>
      </c>
    </row>
    <row r="1673" spans="1:7" x14ac:dyDescent="0.35">
      <c r="A1673" t="s">
        <v>31</v>
      </c>
      <c r="B1673" t="s">
        <v>14</v>
      </c>
      <c r="C1673" t="s">
        <v>35</v>
      </c>
      <c r="D1673" t="s">
        <v>8</v>
      </c>
      <c r="E1673">
        <v>276</v>
      </c>
      <c r="F1673">
        <v>1606499.9999999998</v>
      </c>
      <c r="G1673">
        <f t="shared" si="17"/>
        <v>1606499.9999999998</v>
      </c>
    </row>
    <row r="1674" spans="1:7" x14ac:dyDescent="0.35">
      <c r="A1674" t="s">
        <v>31</v>
      </c>
      <c r="B1674" t="s">
        <v>14</v>
      </c>
      <c r="C1674" t="s">
        <v>35</v>
      </c>
      <c r="D1674" t="s">
        <v>9</v>
      </c>
      <c r="E1674">
        <v>269</v>
      </c>
      <c r="F1674">
        <v>200800</v>
      </c>
      <c r="G1674">
        <f t="shared" si="17"/>
        <v>200800</v>
      </c>
    </row>
    <row r="1675" spans="1:7" x14ac:dyDescent="0.35">
      <c r="A1675" t="s">
        <v>31</v>
      </c>
      <c r="B1675" t="s">
        <v>14</v>
      </c>
      <c r="C1675" t="s">
        <v>35</v>
      </c>
      <c r="D1675" t="s">
        <v>10</v>
      </c>
      <c r="E1675">
        <v>390</v>
      </c>
      <c r="F1675">
        <v>101000</v>
      </c>
      <c r="G1675">
        <f t="shared" si="17"/>
        <v>101000</v>
      </c>
    </row>
    <row r="1676" spans="1:7" x14ac:dyDescent="0.35">
      <c r="A1676" t="s">
        <v>31</v>
      </c>
      <c r="B1676" t="s">
        <v>14</v>
      </c>
      <c r="C1676" t="s">
        <v>35</v>
      </c>
      <c r="D1676" t="s">
        <v>11</v>
      </c>
      <c r="E1676">
        <v>374</v>
      </c>
      <c r="F1676">
        <v>27200</v>
      </c>
      <c r="G1676">
        <f t="shared" si="17"/>
        <v>27200</v>
      </c>
    </row>
    <row r="1677" spans="1:7" x14ac:dyDescent="0.35">
      <c r="A1677" t="s">
        <v>31</v>
      </c>
      <c r="B1677" t="s">
        <v>14</v>
      </c>
      <c r="C1677" t="s">
        <v>36</v>
      </c>
      <c r="D1677" t="s">
        <v>7</v>
      </c>
      <c r="E1677">
        <v>10</v>
      </c>
      <c r="F1677">
        <v>494700</v>
      </c>
      <c r="G1677">
        <f t="shared" si="17"/>
        <v>494700</v>
      </c>
    </row>
    <row r="1678" spans="1:7" x14ac:dyDescent="0.35">
      <c r="A1678" t="s">
        <v>31</v>
      </c>
      <c r="B1678" t="s">
        <v>14</v>
      </c>
      <c r="C1678" t="s">
        <v>36</v>
      </c>
      <c r="D1678" t="s">
        <v>8</v>
      </c>
      <c r="E1678">
        <v>181</v>
      </c>
      <c r="F1678">
        <v>1635000</v>
      </c>
      <c r="G1678">
        <f t="shared" si="17"/>
        <v>1635000</v>
      </c>
    </row>
    <row r="1679" spans="1:7" x14ac:dyDescent="0.35">
      <c r="A1679" t="s">
        <v>31</v>
      </c>
      <c r="B1679" t="s">
        <v>14</v>
      </c>
      <c r="C1679" t="s">
        <v>36</v>
      </c>
      <c r="D1679" t="s">
        <v>9</v>
      </c>
      <c r="E1679">
        <v>173</v>
      </c>
      <c r="F1679">
        <v>207899.99999999997</v>
      </c>
      <c r="G1679">
        <f t="shared" si="17"/>
        <v>207899.99999999997</v>
      </c>
    </row>
    <row r="1680" spans="1:7" x14ac:dyDescent="0.35">
      <c r="A1680" t="s">
        <v>31</v>
      </c>
      <c r="B1680" t="s">
        <v>14</v>
      </c>
      <c r="C1680" t="s">
        <v>36</v>
      </c>
      <c r="D1680" t="s">
        <v>10</v>
      </c>
      <c r="E1680">
        <v>308</v>
      </c>
      <c r="F1680">
        <v>117500</v>
      </c>
      <c r="G1680">
        <f t="shared" si="17"/>
        <v>117500</v>
      </c>
    </row>
    <row r="1681" spans="1:7" x14ac:dyDescent="0.35">
      <c r="A1681" t="s">
        <v>31</v>
      </c>
      <c r="B1681" t="s">
        <v>14</v>
      </c>
      <c r="C1681" t="s">
        <v>36</v>
      </c>
      <c r="D1681" t="s">
        <v>11</v>
      </c>
      <c r="E1681">
        <v>553</v>
      </c>
      <c r="F1681">
        <v>46900</v>
      </c>
      <c r="G1681">
        <f t="shared" si="17"/>
        <v>46900</v>
      </c>
    </row>
    <row r="1682" spans="1:7" x14ac:dyDescent="0.35">
      <c r="A1682" t="s">
        <v>31</v>
      </c>
      <c r="B1682" t="s">
        <v>15</v>
      </c>
      <c r="C1682" t="s">
        <v>34</v>
      </c>
      <c r="D1682" t="s">
        <v>7</v>
      </c>
      <c r="E1682">
        <v>29</v>
      </c>
      <c r="F1682">
        <v>1015599.9999999999</v>
      </c>
      <c r="G1682">
        <f t="shared" si="17"/>
        <v>1015599.9999999999</v>
      </c>
    </row>
    <row r="1683" spans="1:7" x14ac:dyDescent="0.35">
      <c r="A1683" t="s">
        <v>31</v>
      </c>
      <c r="B1683" t="s">
        <v>15</v>
      </c>
      <c r="C1683" t="s">
        <v>34</v>
      </c>
      <c r="D1683" t="s">
        <v>8</v>
      </c>
      <c r="E1683">
        <v>489</v>
      </c>
      <c r="F1683">
        <v>3241600</v>
      </c>
      <c r="G1683">
        <f t="shared" si="17"/>
        <v>3241600</v>
      </c>
    </row>
    <row r="1684" spans="1:7" x14ac:dyDescent="0.35">
      <c r="A1684" t="s">
        <v>31</v>
      </c>
      <c r="B1684" t="s">
        <v>15</v>
      </c>
      <c r="C1684" t="s">
        <v>34</v>
      </c>
      <c r="D1684" t="s">
        <v>9</v>
      </c>
      <c r="E1684">
        <v>477</v>
      </c>
      <c r="F1684">
        <v>408700</v>
      </c>
      <c r="G1684">
        <f t="shared" si="17"/>
        <v>408700</v>
      </c>
    </row>
    <row r="1685" spans="1:7" x14ac:dyDescent="0.35">
      <c r="A1685" t="s">
        <v>31</v>
      </c>
      <c r="B1685" t="s">
        <v>15</v>
      </c>
      <c r="C1685" t="s">
        <v>34</v>
      </c>
      <c r="D1685" t="s">
        <v>10</v>
      </c>
      <c r="E1685">
        <v>759</v>
      </c>
      <c r="F1685">
        <v>218500</v>
      </c>
      <c r="G1685">
        <f t="shared" si="17"/>
        <v>218500</v>
      </c>
    </row>
    <row r="1686" spans="1:7" x14ac:dyDescent="0.35">
      <c r="A1686" t="s">
        <v>31</v>
      </c>
      <c r="B1686" t="s">
        <v>15</v>
      </c>
      <c r="C1686" t="s">
        <v>34</v>
      </c>
      <c r="D1686" t="s">
        <v>11</v>
      </c>
      <c r="E1686">
        <v>959</v>
      </c>
      <c r="F1686">
        <v>74100</v>
      </c>
      <c r="G1686">
        <f t="shared" si="17"/>
        <v>74100</v>
      </c>
    </row>
    <row r="1687" spans="1:7" x14ac:dyDescent="0.35">
      <c r="A1687" t="s">
        <v>31</v>
      </c>
      <c r="B1687" t="s">
        <v>15</v>
      </c>
      <c r="C1687" t="s">
        <v>35</v>
      </c>
      <c r="D1687" t="s">
        <v>7</v>
      </c>
      <c r="E1687">
        <v>15</v>
      </c>
      <c r="F1687">
        <v>520799.99999999994</v>
      </c>
      <c r="G1687">
        <f t="shared" si="17"/>
        <v>520799.99999999994</v>
      </c>
    </row>
    <row r="1688" spans="1:7" x14ac:dyDescent="0.35">
      <c r="A1688" t="s">
        <v>31</v>
      </c>
      <c r="B1688" t="s">
        <v>15</v>
      </c>
      <c r="C1688" t="s">
        <v>35</v>
      </c>
      <c r="D1688" t="s">
        <v>8</v>
      </c>
      <c r="E1688">
        <v>290</v>
      </c>
      <c r="F1688">
        <v>1606499.9999999998</v>
      </c>
      <c r="G1688">
        <f t="shared" si="17"/>
        <v>1606499.9999999998</v>
      </c>
    </row>
    <row r="1689" spans="1:7" x14ac:dyDescent="0.35">
      <c r="A1689" t="s">
        <v>31</v>
      </c>
      <c r="B1689" t="s">
        <v>15</v>
      </c>
      <c r="C1689" t="s">
        <v>35</v>
      </c>
      <c r="D1689" t="s">
        <v>9</v>
      </c>
      <c r="E1689">
        <v>273</v>
      </c>
      <c r="F1689">
        <v>200800</v>
      </c>
      <c r="G1689">
        <f t="shared" si="17"/>
        <v>200800</v>
      </c>
    </row>
    <row r="1690" spans="1:7" x14ac:dyDescent="0.35">
      <c r="A1690" t="s">
        <v>31</v>
      </c>
      <c r="B1690" t="s">
        <v>15</v>
      </c>
      <c r="C1690" t="s">
        <v>35</v>
      </c>
      <c r="D1690" t="s">
        <v>10</v>
      </c>
      <c r="E1690">
        <v>429</v>
      </c>
      <c r="F1690">
        <v>101000</v>
      </c>
      <c r="G1690">
        <f t="shared" si="17"/>
        <v>101000</v>
      </c>
    </row>
    <row r="1691" spans="1:7" x14ac:dyDescent="0.35">
      <c r="A1691" t="s">
        <v>31</v>
      </c>
      <c r="B1691" t="s">
        <v>15</v>
      </c>
      <c r="C1691" t="s">
        <v>35</v>
      </c>
      <c r="D1691" t="s">
        <v>11</v>
      </c>
      <c r="E1691">
        <v>406</v>
      </c>
      <c r="F1691">
        <v>27200</v>
      </c>
      <c r="G1691">
        <f t="shared" si="17"/>
        <v>27200</v>
      </c>
    </row>
    <row r="1692" spans="1:7" x14ac:dyDescent="0.35">
      <c r="A1692" t="s">
        <v>31</v>
      </c>
      <c r="B1692" t="s">
        <v>15</v>
      </c>
      <c r="C1692" t="s">
        <v>36</v>
      </c>
      <c r="D1692" t="s">
        <v>7</v>
      </c>
      <c r="E1692">
        <v>14</v>
      </c>
      <c r="F1692">
        <v>494700</v>
      </c>
      <c r="G1692">
        <f t="shared" si="17"/>
        <v>494700</v>
      </c>
    </row>
    <row r="1693" spans="1:7" x14ac:dyDescent="0.35">
      <c r="A1693" t="s">
        <v>31</v>
      </c>
      <c r="B1693" t="s">
        <v>15</v>
      </c>
      <c r="C1693" t="s">
        <v>36</v>
      </c>
      <c r="D1693" t="s">
        <v>8</v>
      </c>
      <c r="E1693">
        <v>199</v>
      </c>
      <c r="F1693">
        <v>1635000</v>
      </c>
      <c r="G1693">
        <f t="shared" si="17"/>
        <v>1635000</v>
      </c>
    </row>
    <row r="1694" spans="1:7" x14ac:dyDescent="0.35">
      <c r="A1694" t="s">
        <v>31</v>
      </c>
      <c r="B1694" t="s">
        <v>15</v>
      </c>
      <c r="C1694" t="s">
        <v>36</v>
      </c>
      <c r="D1694" t="s">
        <v>9</v>
      </c>
      <c r="E1694">
        <v>204</v>
      </c>
      <c r="F1694">
        <v>207899.99999999997</v>
      </c>
      <c r="G1694">
        <f t="shared" ref="G1694:G1757" si="18">IF(K1694="",G1679,K1694)</f>
        <v>207899.99999999997</v>
      </c>
    </row>
    <row r="1695" spans="1:7" x14ac:dyDescent="0.35">
      <c r="A1695" t="s">
        <v>31</v>
      </c>
      <c r="B1695" t="s">
        <v>15</v>
      </c>
      <c r="C1695" t="s">
        <v>36</v>
      </c>
      <c r="D1695" t="s">
        <v>10</v>
      </c>
      <c r="E1695">
        <v>330</v>
      </c>
      <c r="F1695">
        <v>117500</v>
      </c>
      <c r="G1695">
        <f t="shared" si="18"/>
        <v>117500</v>
      </c>
    </row>
    <row r="1696" spans="1:7" x14ac:dyDescent="0.35">
      <c r="A1696" t="s">
        <v>31</v>
      </c>
      <c r="B1696" t="s">
        <v>15</v>
      </c>
      <c r="C1696" t="s">
        <v>36</v>
      </c>
      <c r="D1696" t="s">
        <v>11</v>
      </c>
      <c r="E1696">
        <v>553</v>
      </c>
      <c r="F1696">
        <v>46900</v>
      </c>
      <c r="G1696">
        <f t="shared" si="18"/>
        <v>46900</v>
      </c>
    </row>
    <row r="1697" spans="1:7" x14ac:dyDescent="0.35">
      <c r="A1697" t="s">
        <v>31</v>
      </c>
      <c r="B1697" t="s">
        <v>16</v>
      </c>
      <c r="C1697" t="s">
        <v>34</v>
      </c>
      <c r="D1697" t="s">
        <v>7</v>
      </c>
      <c r="E1697">
        <v>22</v>
      </c>
      <c r="F1697">
        <v>1015599.9999999999</v>
      </c>
      <c r="G1697">
        <f t="shared" si="18"/>
        <v>1015599.9999999999</v>
      </c>
    </row>
    <row r="1698" spans="1:7" x14ac:dyDescent="0.35">
      <c r="A1698" t="s">
        <v>31</v>
      </c>
      <c r="B1698" t="s">
        <v>16</v>
      </c>
      <c r="C1698" t="s">
        <v>34</v>
      </c>
      <c r="D1698" t="s">
        <v>8</v>
      </c>
      <c r="E1698">
        <v>483</v>
      </c>
      <c r="F1698">
        <v>3241600</v>
      </c>
      <c r="G1698">
        <f t="shared" si="18"/>
        <v>3241600</v>
      </c>
    </row>
    <row r="1699" spans="1:7" x14ac:dyDescent="0.35">
      <c r="A1699" t="s">
        <v>31</v>
      </c>
      <c r="B1699" t="s">
        <v>16</v>
      </c>
      <c r="C1699" t="s">
        <v>34</v>
      </c>
      <c r="D1699" t="s">
        <v>9</v>
      </c>
      <c r="E1699">
        <v>465</v>
      </c>
      <c r="F1699">
        <v>408700</v>
      </c>
      <c r="G1699">
        <f t="shared" si="18"/>
        <v>408700</v>
      </c>
    </row>
    <row r="1700" spans="1:7" x14ac:dyDescent="0.35">
      <c r="A1700" t="s">
        <v>31</v>
      </c>
      <c r="B1700" t="s">
        <v>16</v>
      </c>
      <c r="C1700" t="s">
        <v>34</v>
      </c>
      <c r="D1700" t="s">
        <v>10</v>
      </c>
      <c r="E1700">
        <v>663</v>
      </c>
      <c r="F1700">
        <v>218500</v>
      </c>
      <c r="G1700">
        <f t="shared" si="18"/>
        <v>218500</v>
      </c>
    </row>
    <row r="1701" spans="1:7" x14ac:dyDescent="0.35">
      <c r="A1701" t="s">
        <v>31</v>
      </c>
      <c r="B1701" t="s">
        <v>16</v>
      </c>
      <c r="C1701" t="s">
        <v>34</v>
      </c>
      <c r="D1701" t="s">
        <v>11</v>
      </c>
      <c r="E1701">
        <v>827</v>
      </c>
      <c r="F1701">
        <v>74100</v>
      </c>
      <c r="G1701">
        <f t="shared" si="18"/>
        <v>74100</v>
      </c>
    </row>
    <row r="1702" spans="1:7" x14ac:dyDescent="0.35">
      <c r="A1702" t="s">
        <v>31</v>
      </c>
      <c r="B1702" t="s">
        <v>16</v>
      </c>
      <c r="C1702" t="s">
        <v>35</v>
      </c>
      <c r="D1702" t="s">
        <v>7</v>
      </c>
      <c r="E1702">
        <v>9</v>
      </c>
      <c r="F1702">
        <v>520799.99999999994</v>
      </c>
      <c r="G1702">
        <f t="shared" si="18"/>
        <v>520799.99999999994</v>
      </c>
    </row>
    <row r="1703" spans="1:7" x14ac:dyDescent="0.35">
      <c r="A1703" t="s">
        <v>31</v>
      </c>
      <c r="B1703" t="s">
        <v>16</v>
      </c>
      <c r="C1703" t="s">
        <v>35</v>
      </c>
      <c r="D1703" t="s">
        <v>8</v>
      </c>
      <c r="E1703">
        <v>317</v>
      </c>
      <c r="F1703">
        <v>1606499.9999999998</v>
      </c>
      <c r="G1703">
        <f t="shared" si="18"/>
        <v>1606499.9999999998</v>
      </c>
    </row>
    <row r="1704" spans="1:7" x14ac:dyDescent="0.35">
      <c r="A1704" t="s">
        <v>31</v>
      </c>
      <c r="B1704" t="s">
        <v>16</v>
      </c>
      <c r="C1704" t="s">
        <v>35</v>
      </c>
      <c r="D1704" t="s">
        <v>9</v>
      </c>
      <c r="E1704">
        <v>279</v>
      </c>
      <c r="F1704">
        <v>200800</v>
      </c>
      <c r="G1704">
        <f t="shared" si="18"/>
        <v>200800</v>
      </c>
    </row>
    <row r="1705" spans="1:7" x14ac:dyDescent="0.35">
      <c r="A1705" t="s">
        <v>31</v>
      </c>
      <c r="B1705" t="s">
        <v>16</v>
      </c>
      <c r="C1705" t="s">
        <v>35</v>
      </c>
      <c r="D1705" t="s">
        <v>10</v>
      </c>
      <c r="E1705">
        <v>377</v>
      </c>
      <c r="F1705">
        <v>101000</v>
      </c>
      <c r="G1705">
        <f t="shared" si="18"/>
        <v>101000</v>
      </c>
    </row>
    <row r="1706" spans="1:7" x14ac:dyDescent="0.35">
      <c r="A1706" t="s">
        <v>31</v>
      </c>
      <c r="B1706" t="s">
        <v>16</v>
      </c>
      <c r="C1706" t="s">
        <v>35</v>
      </c>
      <c r="D1706" t="s">
        <v>11</v>
      </c>
      <c r="E1706">
        <v>314</v>
      </c>
      <c r="F1706">
        <v>27200</v>
      </c>
      <c r="G1706">
        <f t="shared" si="18"/>
        <v>27200</v>
      </c>
    </row>
    <row r="1707" spans="1:7" x14ac:dyDescent="0.35">
      <c r="A1707" t="s">
        <v>31</v>
      </c>
      <c r="B1707" t="s">
        <v>16</v>
      </c>
      <c r="C1707" t="s">
        <v>36</v>
      </c>
      <c r="D1707" t="s">
        <v>7</v>
      </c>
      <c r="E1707">
        <v>13</v>
      </c>
      <c r="F1707">
        <v>494700</v>
      </c>
      <c r="G1707">
        <f t="shared" si="18"/>
        <v>494700</v>
      </c>
    </row>
    <row r="1708" spans="1:7" x14ac:dyDescent="0.35">
      <c r="A1708" t="s">
        <v>31</v>
      </c>
      <c r="B1708" t="s">
        <v>16</v>
      </c>
      <c r="C1708" t="s">
        <v>36</v>
      </c>
      <c r="D1708" t="s">
        <v>8</v>
      </c>
      <c r="E1708">
        <v>166</v>
      </c>
      <c r="F1708">
        <v>1635000</v>
      </c>
      <c r="G1708">
        <f t="shared" si="18"/>
        <v>1635000</v>
      </c>
    </row>
    <row r="1709" spans="1:7" x14ac:dyDescent="0.35">
      <c r="A1709" t="s">
        <v>31</v>
      </c>
      <c r="B1709" t="s">
        <v>16</v>
      </c>
      <c r="C1709" t="s">
        <v>36</v>
      </c>
      <c r="D1709" t="s">
        <v>9</v>
      </c>
      <c r="E1709">
        <v>186</v>
      </c>
      <c r="F1709">
        <v>207899.99999999997</v>
      </c>
      <c r="G1709">
        <f t="shared" si="18"/>
        <v>207899.99999999997</v>
      </c>
    </row>
    <row r="1710" spans="1:7" x14ac:dyDescent="0.35">
      <c r="A1710" t="s">
        <v>31</v>
      </c>
      <c r="B1710" t="s">
        <v>16</v>
      </c>
      <c r="C1710" t="s">
        <v>36</v>
      </c>
      <c r="D1710" t="s">
        <v>10</v>
      </c>
      <c r="E1710">
        <v>286</v>
      </c>
      <c r="F1710">
        <v>117500</v>
      </c>
      <c r="G1710">
        <f t="shared" si="18"/>
        <v>117500</v>
      </c>
    </row>
    <row r="1711" spans="1:7" x14ac:dyDescent="0.35">
      <c r="A1711" t="s">
        <v>31</v>
      </c>
      <c r="B1711" t="s">
        <v>16</v>
      </c>
      <c r="C1711" t="s">
        <v>36</v>
      </c>
      <c r="D1711" t="s">
        <v>11</v>
      </c>
      <c r="E1711">
        <v>513</v>
      </c>
      <c r="F1711">
        <v>46900</v>
      </c>
      <c r="G1711">
        <f t="shared" si="18"/>
        <v>46900</v>
      </c>
    </row>
    <row r="1712" spans="1:7" x14ac:dyDescent="0.35">
      <c r="A1712" t="s">
        <v>31</v>
      </c>
      <c r="B1712" t="s">
        <v>17</v>
      </c>
      <c r="C1712" t="s">
        <v>34</v>
      </c>
      <c r="D1712" t="s">
        <v>7</v>
      </c>
      <c r="E1712">
        <v>18</v>
      </c>
      <c r="F1712">
        <v>1015599.9999999999</v>
      </c>
      <c r="G1712">
        <f t="shared" si="18"/>
        <v>1015599.9999999999</v>
      </c>
    </row>
    <row r="1713" spans="1:7" x14ac:dyDescent="0.35">
      <c r="A1713" t="s">
        <v>31</v>
      </c>
      <c r="B1713" t="s">
        <v>17</v>
      </c>
      <c r="C1713" t="s">
        <v>34</v>
      </c>
      <c r="D1713" t="s">
        <v>8</v>
      </c>
      <c r="E1713">
        <v>439</v>
      </c>
      <c r="F1713">
        <v>3241600</v>
      </c>
      <c r="G1713">
        <f t="shared" si="18"/>
        <v>3241600</v>
      </c>
    </row>
    <row r="1714" spans="1:7" x14ac:dyDescent="0.35">
      <c r="A1714" t="s">
        <v>31</v>
      </c>
      <c r="B1714" t="s">
        <v>17</v>
      </c>
      <c r="C1714" t="s">
        <v>34</v>
      </c>
      <c r="D1714" t="s">
        <v>9</v>
      </c>
      <c r="E1714">
        <v>432</v>
      </c>
      <c r="F1714">
        <v>408700</v>
      </c>
      <c r="G1714">
        <f t="shared" si="18"/>
        <v>408700</v>
      </c>
    </row>
    <row r="1715" spans="1:7" x14ac:dyDescent="0.35">
      <c r="A1715" t="s">
        <v>31</v>
      </c>
      <c r="B1715" t="s">
        <v>17</v>
      </c>
      <c r="C1715" t="s">
        <v>34</v>
      </c>
      <c r="D1715" t="s">
        <v>10</v>
      </c>
      <c r="E1715">
        <v>661</v>
      </c>
      <c r="F1715">
        <v>218500</v>
      </c>
      <c r="G1715">
        <f t="shared" si="18"/>
        <v>218500</v>
      </c>
    </row>
    <row r="1716" spans="1:7" x14ac:dyDescent="0.35">
      <c r="A1716" t="s">
        <v>31</v>
      </c>
      <c r="B1716" t="s">
        <v>17</v>
      </c>
      <c r="C1716" t="s">
        <v>34</v>
      </c>
      <c r="D1716" t="s">
        <v>11</v>
      </c>
      <c r="E1716">
        <v>844</v>
      </c>
      <c r="F1716">
        <v>74100</v>
      </c>
      <c r="G1716">
        <f t="shared" si="18"/>
        <v>74100</v>
      </c>
    </row>
    <row r="1717" spans="1:7" x14ac:dyDescent="0.35">
      <c r="A1717" t="s">
        <v>31</v>
      </c>
      <c r="B1717" t="s">
        <v>17</v>
      </c>
      <c r="C1717" t="s">
        <v>35</v>
      </c>
      <c r="D1717" t="s">
        <v>7</v>
      </c>
      <c r="E1717">
        <v>11</v>
      </c>
      <c r="F1717">
        <v>520799.99999999994</v>
      </c>
      <c r="G1717">
        <f t="shared" si="18"/>
        <v>520799.99999999994</v>
      </c>
    </row>
    <row r="1718" spans="1:7" x14ac:dyDescent="0.35">
      <c r="A1718" t="s">
        <v>31</v>
      </c>
      <c r="B1718" t="s">
        <v>17</v>
      </c>
      <c r="C1718" t="s">
        <v>35</v>
      </c>
      <c r="D1718" t="s">
        <v>8</v>
      </c>
      <c r="E1718">
        <v>286</v>
      </c>
      <c r="F1718">
        <v>1606499.9999999998</v>
      </c>
      <c r="G1718">
        <f t="shared" si="18"/>
        <v>1606499.9999999998</v>
      </c>
    </row>
    <row r="1719" spans="1:7" x14ac:dyDescent="0.35">
      <c r="A1719" t="s">
        <v>31</v>
      </c>
      <c r="B1719" t="s">
        <v>17</v>
      </c>
      <c r="C1719" t="s">
        <v>35</v>
      </c>
      <c r="D1719" t="s">
        <v>9</v>
      </c>
      <c r="E1719">
        <v>263</v>
      </c>
      <c r="F1719">
        <v>200800</v>
      </c>
      <c r="G1719">
        <f t="shared" si="18"/>
        <v>200800</v>
      </c>
    </row>
    <row r="1720" spans="1:7" x14ac:dyDescent="0.35">
      <c r="A1720" t="s">
        <v>31</v>
      </c>
      <c r="B1720" t="s">
        <v>17</v>
      </c>
      <c r="C1720" t="s">
        <v>35</v>
      </c>
      <c r="D1720" t="s">
        <v>10</v>
      </c>
      <c r="E1720">
        <v>378</v>
      </c>
      <c r="F1720">
        <v>101000</v>
      </c>
      <c r="G1720">
        <f t="shared" si="18"/>
        <v>101000</v>
      </c>
    </row>
    <row r="1721" spans="1:7" x14ac:dyDescent="0.35">
      <c r="A1721" t="s">
        <v>31</v>
      </c>
      <c r="B1721" t="s">
        <v>17</v>
      </c>
      <c r="C1721" t="s">
        <v>35</v>
      </c>
      <c r="D1721" t="s">
        <v>11</v>
      </c>
      <c r="E1721">
        <v>367</v>
      </c>
      <c r="F1721">
        <v>27200</v>
      </c>
      <c r="G1721">
        <f t="shared" si="18"/>
        <v>27200</v>
      </c>
    </row>
    <row r="1722" spans="1:7" x14ac:dyDescent="0.35">
      <c r="A1722" t="s">
        <v>31</v>
      </c>
      <c r="B1722" t="s">
        <v>17</v>
      </c>
      <c r="C1722" t="s">
        <v>36</v>
      </c>
      <c r="D1722" t="s">
        <v>7</v>
      </c>
      <c r="E1722">
        <v>7</v>
      </c>
      <c r="F1722">
        <v>494700</v>
      </c>
      <c r="G1722">
        <f t="shared" si="18"/>
        <v>494700</v>
      </c>
    </row>
    <row r="1723" spans="1:7" x14ac:dyDescent="0.35">
      <c r="A1723" t="s">
        <v>31</v>
      </c>
      <c r="B1723" t="s">
        <v>17</v>
      </c>
      <c r="C1723" t="s">
        <v>36</v>
      </c>
      <c r="D1723" t="s">
        <v>8</v>
      </c>
      <c r="E1723">
        <v>153</v>
      </c>
      <c r="F1723">
        <v>1635000</v>
      </c>
      <c r="G1723">
        <f t="shared" si="18"/>
        <v>1635000</v>
      </c>
    </row>
    <row r="1724" spans="1:7" x14ac:dyDescent="0.35">
      <c r="A1724" t="s">
        <v>31</v>
      </c>
      <c r="B1724" t="s">
        <v>17</v>
      </c>
      <c r="C1724" t="s">
        <v>36</v>
      </c>
      <c r="D1724" t="s">
        <v>9</v>
      </c>
      <c r="E1724">
        <v>169</v>
      </c>
      <c r="F1724">
        <v>207899.99999999997</v>
      </c>
      <c r="G1724">
        <f t="shared" si="18"/>
        <v>207899.99999999997</v>
      </c>
    </row>
    <row r="1725" spans="1:7" x14ac:dyDescent="0.35">
      <c r="A1725" t="s">
        <v>31</v>
      </c>
      <c r="B1725" t="s">
        <v>17</v>
      </c>
      <c r="C1725" t="s">
        <v>36</v>
      </c>
      <c r="D1725" t="s">
        <v>10</v>
      </c>
      <c r="E1725">
        <v>283</v>
      </c>
      <c r="F1725">
        <v>117500</v>
      </c>
      <c r="G1725">
        <f t="shared" si="18"/>
        <v>117500</v>
      </c>
    </row>
    <row r="1726" spans="1:7" x14ac:dyDescent="0.35">
      <c r="A1726" t="s">
        <v>31</v>
      </c>
      <c r="B1726" t="s">
        <v>17</v>
      </c>
      <c r="C1726" t="s">
        <v>36</v>
      </c>
      <c r="D1726" t="s">
        <v>11</v>
      </c>
      <c r="E1726">
        <v>477</v>
      </c>
      <c r="F1726">
        <v>46900</v>
      </c>
      <c r="G1726">
        <f t="shared" si="18"/>
        <v>46900</v>
      </c>
    </row>
    <row r="1727" spans="1:7" x14ac:dyDescent="0.35">
      <c r="A1727" t="s">
        <v>31</v>
      </c>
      <c r="B1727" t="s">
        <v>18</v>
      </c>
      <c r="C1727" t="s">
        <v>34</v>
      </c>
      <c r="D1727" t="s">
        <v>7</v>
      </c>
      <c r="E1727">
        <v>22</v>
      </c>
      <c r="F1727">
        <v>1015599.9999999999</v>
      </c>
      <c r="G1727">
        <f t="shared" si="18"/>
        <v>1015599.9999999999</v>
      </c>
    </row>
    <row r="1728" spans="1:7" x14ac:dyDescent="0.35">
      <c r="A1728" t="s">
        <v>31</v>
      </c>
      <c r="B1728" t="s">
        <v>18</v>
      </c>
      <c r="C1728" t="s">
        <v>34</v>
      </c>
      <c r="D1728" t="s">
        <v>8</v>
      </c>
      <c r="E1728">
        <v>461</v>
      </c>
      <c r="F1728">
        <v>3241600</v>
      </c>
      <c r="G1728">
        <f t="shared" si="18"/>
        <v>3241600</v>
      </c>
    </row>
    <row r="1729" spans="1:7" x14ac:dyDescent="0.35">
      <c r="A1729" t="s">
        <v>31</v>
      </c>
      <c r="B1729" t="s">
        <v>18</v>
      </c>
      <c r="C1729" t="s">
        <v>34</v>
      </c>
      <c r="D1729" t="s">
        <v>9</v>
      </c>
      <c r="E1729">
        <v>438</v>
      </c>
      <c r="F1729">
        <v>408700</v>
      </c>
      <c r="G1729">
        <f t="shared" si="18"/>
        <v>408700</v>
      </c>
    </row>
    <row r="1730" spans="1:7" x14ac:dyDescent="0.35">
      <c r="A1730" t="s">
        <v>31</v>
      </c>
      <c r="B1730" t="s">
        <v>18</v>
      </c>
      <c r="C1730" t="s">
        <v>34</v>
      </c>
      <c r="D1730" t="s">
        <v>10</v>
      </c>
      <c r="E1730">
        <v>673</v>
      </c>
      <c r="F1730">
        <v>218500</v>
      </c>
      <c r="G1730">
        <f t="shared" si="18"/>
        <v>218500</v>
      </c>
    </row>
    <row r="1731" spans="1:7" x14ac:dyDescent="0.35">
      <c r="A1731" t="s">
        <v>31</v>
      </c>
      <c r="B1731" t="s">
        <v>18</v>
      </c>
      <c r="C1731" t="s">
        <v>34</v>
      </c>
      <c r="D1731" t="s">
        <v>11</v>
      </c>
      <c r="E1731">
        <v>790</v>
      </c>
      <c r="F1731">
        <v>74100</v>
      </c>
      <c r="G1731">
        <f t="shared" si="18"/>
        <v>74100</v>
      </c>
    </row>
    <row r="1732" spans="1:7" x14ac:dyDescent="0.35">
      <c r="A1732" t="s">
        <v>31</v>
      </c>
      <c r="B1732" t="s">
        <v>18</v>
      </c>
      <c r="C1732" t="s">
        <v>35</v>
      </c>
      <c r="D1732" t="s">
        <v>7</v>
      </c>
      <c r="E1732">
        <v>12</v>
      </c>
      <c r="F1732">
        <v>520799.99999999994</v>
      </c>
      <c r="G1732">
        <f t="shared" si="18"/>
        <v>520799.99999999994</v>
      </c>
    </row>
    <row r="1733" spans="1:7" x14ac:dyDescent="0.35">
      <c r="A1733" t="s">
        <v>31</v>
      </c>
      <c r="B1733" t="s">
        <v>18</v>
      </c>
      <c r="C1733" t="s">
        <v>35</v>
      </c>
      <c r="D1733" t="s">
        <v>8</v>
      </c>
      <c r="E1733">
        <v>304</v>
      </c>
      <c r="F1733">
        <v>1606499.9999999998</v>
      </c>
      <c r="G1733">
        <f t="shared" si="18"/>
        <v>1606499.9999999998</v>
      </c>
    </row>
    <row r="1734" spans="1:7" x14ac:dyDescent="0.35">
      <c r="A1734" t="s">
        <v>31</v>
      </c>
      <c r="B1734" t="s">
        <v>18</v>
      </c>
      <c r="C1734" t="s">
        <v>35</v>
      </c>
      <c r="D1734" t="s">
        <v>9</v>
      </c>
      <c r="E1734">
        <v>272</v>
      </c>
      <c r="F1734">
        <v>200800</v>
      </c>
      <c r="G1734">
        <f t="shared" si="18"/>
        <v>200800</v>
      </c>
    </row>
    <row r="1735" spans="1:7" x14ac:dyDescent="0.35">
      <c r="A1735" t="s">
        <v>31</v>
      </c>
      <c r="B1735" t="s">
        <v>18</v>
      </c>
      <c r="C1735" t="s">
        <v>35</v>
      </c>
      <c r="D1735" t="s">
        <v>10</v>
      </c>
      <c r="E1735">
        <v>373</v>
      </c>
      <c r="F1735">
        <v>101000</v>
      </c>
      <c r="G1735">
        <f t="shared" si="18"/>
        <v>101000</v>
      </c>
    </row>
    <row r="1736" spans="1:7" x14ac:dyDescent="0.35">
      <c r="A1736" t="s">
        <v>31</v>
      </c>
      <c r="B1736" t="s">
        <v>18</v>
      </c>
      <c r="C1736" t="s">
        <v>35</v>
      </c>
      <c r="D1736" t="s">
        <v>11</v>
      </c>
      <c r="E1736">
        <v>345</v>
      </c>
      <c r="F1736">
        <v>27200</v>
      </c>
      <c r="G1736">
        <f t="shared" si="18"/>
        <v>27200</v>
      </c>
    </row>
    <row r="1737" spans="1:7" x14ac:dyDescent="0.35">
      <c r="A1737" t="s">
        <v>31</v>
      </c>
      <c r="B1737" t="s">
        <v>18</v>
      </c>
      <c r="C1737" t="s">
        <v>36</v>
      </c>
      <c r="D1737" t="s">
        <v>7</v>
      </c>
      <c r="E1737">
        <v>10</v>
      </c>
      <c r="F1737">
        <v>494700</v>
      </c>
      <c r="G1737">
        <f t="shared" si="18"/>
        <v>494700</v>
      </c>
    </row>
    <row r="1738" spans="1:7" x14ac:dyDescent="0.35">
      <c r="A1738" t="s">
        <v>31</v>
      </c>
      <c r="B1738" t="s">
        <v>18</v>
      </c>
      <c r="C1738" t="s">
        <v>36</v>
      </c>
      <c r="D1738" t="s">
        <v>8</v>
      </c>
      <c r="E1738">
        <v>157</v>
      </c>
      <c r="F1738">
        <v>1635000</v>
      </c>
      <c r="G1738">
        <f t="shared" si="18"/>
        <v>1635000</v>
      </c>
    </row>
    <row r="1739" spans="1:7" x14ac:dyDescent="0.35">
      <c r="A1739" t="s">
        <v>31</v>
      </c>
      <c r="B1739" t="s">
        <v>18</v>
      </c>
      <c r="C1739" t="s">
        <v>36</v>
      </c>
      <c r="D1739" t="s">
        <v>9</v>
      </c>
      <c r="E1739">
        <v>166</v>
      </c>
      <c r="F1739">
        <v>207899.99999999997</v>
      </c>
      <c r="G1739">
        <f t="shared" si="18"/>
        <v>207899.99999999997</v>
      </c>
    </row>
    <row r="1740" spans="1:7" x14ac:dyDescent="0.35">
      <c r="A1740" t="s">
        <v>31</v>
      </c>
      <c r="B1740" t="s">
        <v>18</v>
      </c>
      <c r="C1740" t="s">
        <v>36</v>
      </c>
      <c r="D1740" t="s">
        <v>10</v>
      </c>
      <c r="E1740">
        <v>300</v>
      </c>
      <c r="F1740">
        <v>117500</v>
      </c>
      <c r="G1740">
        <f t="shared" si="18"/>
        <v>117500</v>
      </c>
    </row>
    <row r="1741" spans="1:7" x14ac:dyDescent="0.35">
      <c r="A1741" t="s">
        <v>31</v>
      </c>
      <c r="B1741" t="s">
        <v>18</v>
      </c>
      <c r="C1741" t="s">
        <v>36</v>
      </c>
      <c r="D1741" t="s">
        <v>11</v>
      </c>
      <c r="E1741">
        <v>445</v>
      </c>
      <c r="F1741">
        <v>46900</v>
      </c>
      <c r="G1741">
        <f t="shared" si="18"/>
        <v>46900</v>
      </c>
    </row>
    <row r="1742" spans="1:7" x14ac:dyDescent="0.35">
      <c r="A1742" t="s">
        <v>31</v>
      </c>
      <c r="B1742" t="s">
        <v>19</v>
      </c>
      <c r="C1742" t="s">
        <v>34</v>
      </c>
      <c r="D1742" t="s">
        <v>7</v>
      </c>
      <c r="E1742">
        <v>18</v>
      </c>
      <c r="F1742">
        <v>1015599.9999999999</v>
      </c>
      <c r="G1742">
        <f t="shared" si="18"/>
        <v>1015599.9999999999</v>
      </c>
    </row>
    <row r="1743" spans="1:7" x14ac:dyDescent="0.35">
      <c r="A1743" t="s">
        <v>31</v>
      </c>
      <c r="B1743" t="s">
        <v>19</v>
      </c>
      <c r="C1743" t="s">
        <v>34</v>
      </c>
      <c r="D1743" t="s">
        <v>8</v>
      </c>
      <c r="E1743">
        <v>495</v>
      </c>
      <c r="F1743">
        <v>3241600</v>
      </c>
      <c r="G1743">
        <f t="shared" si="18"/>
        <v>3241600</v>
      </c>
    </row>
    <row r="1744" spans="1:7" x14ac:dyDescent="0.35">
      <c r="A1744" t="s">
        <v>31</v>
      </c>
      <c r="B1744" t="s">
        <v>19</v>
      </c>
      <c r="C1744" t="s">
        <v>34</v>
      </c>
      <c r="D1744" t="s">
        <v>9</v>
      </c>
      <c r="E1744">
        <v>466</v>
      </c>
      <c r="F1744">
        <v>408700</v>
      </c>
      <c r="G1744">
        <f t="shared" si="18"/>
        <v>408700</v>
      </c>
    </row>
    <row r="1745" spans="1:7" x14ac:dyDescent="0.35">
      <c r="A1745" t="s">
        <v>31</v>
      </c>
      <c r="B1745" t="s">
        <v>19</v>
      </c>
      <c r="C1745" t="s">
        <v>34</v>
      </c>
      <c r="D1745" t="s">
        <v>10</v>
      </c>
      <c r="E1745">
        <v>686</v>
      </c>
      <c r="F1745">
        <v>218500</v>
      </c>
      <c r="G1745">
        <f t="shared" si="18"/>
        <v>218500</v>
      </c>
    </row>
    <row r="1746" spans="1:7" x14ac:dyDescent="0.35">
      <c r="A1746" t="s">
        <v>31</v>
      </c>
      <c r="B1746" t="s">
        <v>19</v>
      </c>
      <c r="C1746" t="s">
        <v>34</v>
      </c>
      <c r="D1746" t="s">
        <v>11</v>
      </c>
      <c r="E1746">
        <v>812</v>
      </c>
      <c r="F1746">
        <v>74100</v>
      </c>
      <c r="G1746">
        <f t="shared" si="18"/>
        <v>74100</v>
      </c>
    </row>
    <row r="1747" spans="1:7" x14ac:dyDescent="0.35">
      <c r="A1747" t="s">
        <v>31</v>
      </c>
      <c r="B1747" t="s">
        <v>19</v>
      </c>
      <c r="C1747" t="s">
        <v>35</v>
      </c>
      <c r="D1747" t="s">
        <v>7</v>
      </c>
      <c r="E1747">
        <v>11</v>
      </c>
      <c r="F1747">
        <v>520799.99999999994</v>
      </c>
      <c r="G1747">
        <f t="shared" si="18"/>
        <v>520799.99999999994</v>
      </c>
    </row>
    <row r="1748" spans="1:7" x14ac:dyDescent="0.35">
      <c r="A1748" t="s">
        <v>31</v>
      </c>
      <c r="B1748" t="s">
        <v>19</v>
      </c>
      <c r="C1748" t="s">
        <v>35</v>
      </c>
      <c r="D1748" t="s">
        <v>8</v>
      </c>
      <c r="E1748">
        <v>311</v>
      </c>
      <c r="F1748">
        <v>1606499.9999999998</v>
      </c>
      <c r="G1748">
        <f t="shared" si="18"/>
        <v>1606499.9999999998</v>
      </c>
    </row>
    <row r="1749" spans="1:7" x14ac:dyDescent="0.35">
      <c r="A1749" t="s">
        <v>31</v>
      </c>
      <c r="B1749" t="s">
        <v>19</v>
      </c>
      <c r="C1749" t="s">
        <v>35</v>
      </c>
      <c r="D1749" t="s">
        <v>9</v>
      </c>
      <c r="E1749">
        <v>268</v>
      </c>
      <c r="F1749">
        <v>200800</v>
      </c>
      <c r="G1749">
        <f t="shared" si="18"/>
        <v>200800</v>
      </c>
    </row>
    <row r="1750" spans="1:7" x14ac:dyDescent="0.35">
      <c r="A1750" t="s">
        <v>31</v>
      </c>
      <c r="B1750" t="s">
        <v>19</v>
      </c>
      <c r="C1750" t="s">
        <v>35</v>
      </c>
      <c r="D1750" t="s">
        <v>10</v>
      </c>
      <c r="E1750">
        <v>370</v>
      </c>
      <c r="F1750">
        <v>101000</v>
      </c>
      <c r="G1750">
        <f t="shared" si="18"/>
        <v>101000</v>
      </c>
    </row>
    <row r="1751" spans="1:7" x14ac:dyDescent="0.35">
      <c r="A1751" t="s">
        <v>31</v>
      </c>
      <c r="B1751" t="s">
        <v>19</v>
      </c>
      <c r="C1751" t="s">
        <v>35</v>
      </c>
      <c r="D1751" t="s">
        <v>11</v>
      </c>
      <c r="E1751">
        <v>325</v>
      </c>
      <c r="F1751">
        <v>27200</v>
      </c>
      <c r="G1751">
        <f t="shared" si="18"/>
        <v>27200</v>
      </c>
    </row>
    <row r="1752" spans="1:7" x14ac:dyDescent="0.35">
      <c r="A1752" t="s">
        <v>31</v>
      </c>
      <c r="B1752" t="s">
        <v>19</v>
      </c>
      <c r="C1752" t="s">
        <v>36</v>
      </c>
      <c r="D1752" t="s">
        <v>7</v>
      </c>
      <c r="E1752">
        <v>7</v>
      </c>
      <c r="F1752">
        <v>494700</v>
      </c>
      <c r="G1752">
        <f t="shared" si="18"/>
        <v>494700</v>
      </c>
    </row>
    <row r="1753" spans="1:7" x14ac:dyDescent="0.35">
      <c r="A1753" t="s">
        <v>31</v>
      </c>
      <c r="B1753" t="s">
        <v>19</v>
      </c>
      <c r="C1753" t="s">
        <v>36</v>
      </c>
      <c r="D1753" t="s">
        <v>8</v>
      </c>
      <c r="E1753">
        <v>184</v>
      </c>
      <c r="F1753">
        <v>1635000</v>
      </c>
      <c r="G1753">
        <f t="shared" si="18"/>
        <v>1635000</v>
      </c>
    </row>
    <row r="1754" spans="1:7" x14ac:dyDescent="0.35">
      <c r="A1754" t="s">
        <v>31</v>
      </c>
      <c r="B1754" t="s">
        <v>19</v>
      </c>
      <c r="C1754" t="s">
        <v>36</v>
      </c>
      <c r="D1754" t="s">
        <v>9</v>
      </c>
      <c r="E1754">
        <v>198</v>
      </c>
      <c r="F1754">
        <v>207899.99999999997</v>
      </c>
      <c r="G1754">
        <f t="shared" si="18"/>
        <v>207899.99999999997</v>
      </c>
    </row>
    <row r="1755" spans="1:7" x14ac:dyDescent="0.35">
      <c r="A1755" t="s">
        <v>31</v>
      </c>
      <c r="B1755" t="s">
        <v>19</v>
      </c>
      <c r="C1755" t="s">
        <v>36</v>
      </c>
      <c r="D1755" t="s">
        <v>10</v>
      </c>
      <c r="E1755">
        <v>316</v>
      </c>
      <c r="F1755">
        <v>117500</v>
      </c>
      <c r="G1755">
        <f t="shared" si="18"/>
        <v>117500</v>
      </c>
    </row>
    <row r="1756" spans="1:7" x14ac:dyDescent="0.35">
      <c r="A1756" t="s">
        <v>31</v>
      </c>
      <c r="B1756" t="s">
        <v>19</v>
      </c>
      <c r="C1756" t="s">
        <v>36</v>
      </c>
      <c r="D1756" t="s">
        <v>11</v>
      </c>
      <c r="E1756">
        <v>487</v>
      </c>
      <c r="F1756">
        <v>46900</v>
      </c>
      <c r="G1756">
        <f t="shared" si="18"/>
        <v>46900</v>
      </c>
    </row>
    <row r="1757" spans="1:7" x14ac:dyDescent="0.35">
      <c r="A1757" t="s">
        <v>31</v>
      </c>
      <c r="B1757" t="s">
        <v>20</v>
      </c>
      <c r="C1757" t="s">
        <v>34</v>
      </c>
      <c r="D1757" t="s">
        <v>7</v>
      </c>
      <c r="E1757">
        <v>12</v>
      </c>
      <c r="F1757">
        <v>1015599.9999999999</v>
      </c>
      <c r="G1757">
        <f t="shared" si="18"/>
        <v>1015599.9999999999</v>
      </c>
    </row>
    <row r="1758" spans="1:7" x14ac:dyDescent="0.35">
      <c r="A1758" t="s">
        <v>31</v>
      </c>
      <c r="B1758" t="s">
        <v>20</v>
      </c>
      <c r="C1758" t="s">
        <v>34</v>
      </c>
      <c r="D1758" t="s">
        <v>8</v>
      </c>
      <c r="E1758">
        <v>490</v>
      </c>
      <c r="F1758">
        <v>3241600</v>
      </c>
      <c r="G1758">
        <f t="shared" ref="G1758:G1821" si="19">IF(K1758="",G1743,K1758)</f>
        <v>3241600</v>
      </c>
    </row>
    <row r="1759" spans="1:7" x14ac:dyDescent="0.35">
      <c r="A1759" t="s">
        <v>31</v>
      </c>
      <c r="B1759" t="s">
        <v>20</v>
      </c>
      <c r="C1759" t="s">
        <v>34</v>
      </c>
      <c r="D1759" t="s">
        <v>9</v>
      </c>
      <c r="E1759">
        <v>500</v>
      </c>
      <c r="F1759">
        <v>408700</v>
      </c>
      <c r="G1759">
        <f t="shared" si="19"/>
        <v>408700</v>
      </c>
    </row>
    <row r="1760" spans="1:7" x14ac:dyDescent="0.35">
      <c r="A1760" t="s">
        <v>31</v>
      </c>
      <c r="B1760" t="s">
        <v>20</v>
      </c>
      <c r="C1760" t="s">
        <v>34</v>
      </c>
      <c r="D1760" t="s">
        <v>10</v>
      </c>
      <c r="E1760">
        <v>716</v>
      </c>
      <c r="F1760">
        <v>218500</v>
      </c>
      <c r="G1760">
        <f t="shared" si="19"/>
        <v>218500</v>
      </c>
    </row>
    <row r="1761" spans="1:7" x14ac:dyDescent="0.35">
      <c r="A1761" t="s">
        <v>31</v>
      </c>
      <c r="B1761" t="s">
        <v>20</v>
      </c>
      <c r="C1761" t="s">
        <v>34</v>
      </c>
      <c r="D1761" t="s">
        <v>11</v>
      </c>
      <c r="E1761">
        <v>976</v>
      </c>
      <c r="F1761">
        <v>74100</v>
      </c>
      <c r="G1761">
        <f t="shared" si="19"/>
        <v>74100</v>
      </c>
    </row>
    <row r="1762" spans="1:7" x14ac:dyDescent="0.35">
      <c r="A1762" t="s">
        <v>31</v>
      </c>
      <c r="B1762" t="s">
        <v>20</v>
      </c>
      <c r="C1762" t="s">
        <v>35</v>
      </c>
      <c r="D1762" t="s">
        <v>7</v>
      </c>
      <c r="E1762">
        <v>7</v>
      </c>
      <c r="F1762">
        <v>520799.99999999994</v>
      </c>
      <c r="G1762">
        <f t="shared" si="19"/>
        <v>520799.99999999994</v>
      </c>
    </row>
    <row r="1763" spans="1:7" x14ac:dyDescent="0.35">
      <c r="A1763" t="s">
        <v>31</v>
      </c>
      <c r="B1763" t="s">
        <v>20</v>
      </c>
      <c r="C1763" t="s">
        <v>35</v>
      </c>
      <c r="D1763" t="s">
        <v>8</v>
      </c>
      <c r="E1763">
        <v>293</v>
      </c>
      <c r="F1763">
        <v>1606499.9999999998</v>
      </c>
      <c r="G1763">
        <f t="shared" si="19"/>
        <v>1606499.9999999998</v>
      </c>
    </row>
    <row r="1764" spans="1:7" x14ac:dyDescent="0.35">
      <c r="A1764" t="s">
        <v>31</v>
      </c>
      <c r="B1764" t="s">
        <v>20</v>
      </c>
      <c r="C1764" t="s">
        <v>35</v>
      </c>
      <c r="D1764" t="s">
        <v>9</v>
      </c>
      <c r="E1764">
        <v>311</v>
      </c>
      <c r="F1764">
        <v>200800</v>
      </c>
      <c r="G1764">
        <f t="shared" si="19"/>
        <v>200800</v>
      </c>
    </row>
    <row r="1765" spans="1:7" x14ac:dyDescent="0.35">
      <c r="A1765" t="s">
        <v>31</v>
      </c>
      <c r="B1765" t="s">
        <v>20</v>
      </c>
      <c r="C1765" t="s">
        <v>35</v>
      </c>
      <c r="D1765" t="s">
        <v>10</v>
      </c>
      <c r="E1765">
        <v>400</v>
      </c>
      <c r="F1765">
        <v>101000</v>
      </c>
      <c r="G1765">
        <f t="shared" si="19"/>
        <v>101000</v>
      </c>
    </row>
    <row r="1766" spans="1:7" x14ac:dyDescent="0.35">
      <c r="A1766" t="s">
        <v>31</v>
      </c>
      <c r="B1766" t="s">
        <v>20</v>
      </c>
      <c r="C1766" t="s">
        <v>35</v>
      </c>
      <c r="D1766" t="s">
        <v>11</v>
      </c>
      <c r="E1766">
        <v>385</v>
      </c>
      <c r="F1766">
        <v>27200</v>
      </c>
      <c r="G1766">
        <f t="shared" si="19"/>
        <v>27200</v>
      </c>
    </row>
    <row r="1767" spans="1:7" x14ac:dyDescent="0.35">
      <c r="A1767" t="s">
        <v>31</v>
      </c>
      <c r="B1767" t="s">
        <v>20</v>
      </c>
      <c r="C1767" t="s">
        <v>36</v>
      </c>
      <c r="D1767" t="s">
        <v>7</v>
      </c>
      <c r="E1767">
        <v>5</v>
      </c>
      <c r="F1767">
        <v>494700</v>
      </c>
      <c r="G1767">
        <f t="shared" si="19"/>
        <v>494700</v>
      </c>
    </row>
    <row r="1768" spans="1:7" x14ac:dyDescent="0.35">
      <c r="A1768" t="s">
        <v>31</v>
      </c>
      <c r="B1768" t="s">
        <v>20</v>
      </c>
      <c r="C1768" t="s">
        <v>36</v>
      </c>
      <c r="D1768" t="s">
        <v>8</v>
      </c>
      <c r="E1768">
        <v>197</v>
      </c>
      <c r="F1768">
        <v>1635000</v>
      </c>
      <c r="G1768">
        <f t="shared" si="19"/>
        <v>1635000</v>
      </c>
    </row>
    <row r="1769" spans="1:7" x14ac:dyDescent="0.35">
      <c r="A1769" t="s">
        <v>31</v>
      </c>
      <c r="B1769" t="s">
        <v>20</v>
      </c>
      <c r="C1769" t="s">
        <v>36</v>
      </c>
      <c r="D1769" t="s">
        <v>9</v>
      </c>
      <c r="E1769">
        <v>189</v>
      </c>
      <c r="F1769">
        <v>207899.99999999997</v>
      </c>
      <c r="G1769">
        <f t="shared" si="19"/>
        <v>207899.99999999997</v>
      </c>
    </row>
    <row r="1770" spans="1:7" x14ac:dyDescent="0.35">
      <c r="A1770" t="s">
        <v>31</v>
      </c>
      <c r="B1770" t="s">
        <v>20</v>
      </c>
      <c r="C1770" t="s">
        <v>36</v>
      </c>
      <c r="D1770" t="s">
        <v>10</v>
      </c>
      <c r="E1770">
        <v>316</v>
      </c>
      <c r="F1770">
        <v>117500</v>
      </c>
      <c r="G1770">
        <f t="shared" si="19"/>
        <v>117500</v>
      </c>
    </row>
    <row r="1771" spans="1:7" x14ac:dyDescent="0.35">
      <c r="A1771" t="s">
        <v>31</v>
      </c>
      <c r="B1771" t="s">
        <v>20</v>
      </c>
      <c r="C1771" t="s">
        <v>36</v>
      </c>
      <c r="D1771" t="s">
        <v>11</v>
      </c>
      <c r="E1771">
        <v>591</v>
      </c>
      <c r="F1771">
        <v>46900</v>
      </c>
      <c r="G1771">
        <f t="shared" si="19"/>
        <v>46900</v>
      </c>
    </row>
    <row r="1772" spans="1:7" x14ac:dyDescent="0.35">
      <c r="A1772" t="s">
        <v>31</v>
      </c>
      <c r="B1772" t="s">
        <v>21</v>
      </c>
      <c r="C1772" t="s">
        <v>34</v>
      </c>
      <c r="D1772" t="s">
        <v>7</v>
      </c>
      <c r="E1772">
        <v>30</v>
      </c>
      <c r="F1772">
        <v>1015599.9999999999</v>
      </c>
      <c r="G1772">
        <f t="shared" si="19"/>
        <v>1015599.9999999999</v>
      </c>
    </row>
    <row r="1773" spans="1:7" x14ac:dyDescent="0.35">
      <c r="A1773" t="s">
        <v>31</v>
      </c>
      <c r="B1773" t="s">
        <v>21</v>
      </c>
      <c r="C1773" t="s">
        <v>34</v>
      </c>
      <c r="D1773" t="s">
        <v>8</v>
      </c>
      <c r="E1773">
        <v>451</v>
      </c>
      <c r="F1773">
        <v>3241600</v>
      </c>
      <c r="G1773">
        <f t="shared" si="19"/>
        <v>3241600</v>
      </c>
    </row>
    <row r="1774" spans="1:7" x14ac:dyDescent="0.35">
      <c r="A1774" t="s">
        <v>31</v>
      </c>
      <c r="B1774" t="s">
        <v>21</v>
      </c>
      <c r="C1774" t="s">
        <v>34</v>
      </c>
      <c r="D1774" t="s">
        <v>9</v>
      </c>
      <c r="E1774">
        <v>493</v>
      </c>
      <c r="F1774">
        <v>408700</v>
      </c>
      <c r="G1774">
        <f t="shared" si="19"/>
        <v>408700</v>
      </c>
    </row>
    <row r="1775" spans="1:7" x14ac:dyDescent="0.35">
      <c r="A1775" t="s">
        <v>31</v>
      </c>
      <c r="B1775" t="s">
        <v>21</v>
      </c>
      <c r="C1775" t="s">
        <v>34</v>
      </c>
      <c r="D1775" t="s">
        <v>10</v>
      </c>
      <c r="E1775">
        <v>852</v>
      </c>
      <c r="F1775">
        <v>218500</v>
      </c>
      <c r="G1775">
        <f t="shared" si="19"/>
        <v>218500</v>
      </c>
    </row>
    <row r="1776" spans="1:7" x14ac:dyDescent="0.35">
      <c r="A1776" t="s">
        <v>31</v>
      </c>
      <c r="B1776" t="s">
        <v>21</v>
      </c>
      <c r="C1776" t="s">
        <v>34</v>
      </c>
      <c r="D1776" t="s">
        <v>11</v>
      </c>
      <c r="E1776">
        <v>967</v>
      </c>
      <c r="F1776">
        <v>74100</v>
      </c>
      <c r="G1776">
        <f t="shared" si="19"/>
        <v>74100</v>
      </c>
    </row>
    <row r="1777" spans="1:7" x14ac:dyDescent="0.35">
      <c r="A1777" t="s">
        <v>31</v>
      </c>
      <c r="B1777" t="s">
        <v>21</v>
      </c>
      <c r="C1777" t="s">
        <v>35</v>
      </c>
      <c r="D1777" t="s">
        <v>7</v>
      </c>
      <c r="E1777">
        <v>20</v>
      </c>
      <c r="F1777">
        <v>520799.99999999994</v>
      </c>
      <c r="G1777">
        <f t="shared" si="19"/>
        <v>520799.99999999994</v>
      </c>
    </row>
    <row r="1778" spans="1:7" x14ac:dyDescent="0.35">
      <c r="A1778" t="s">
        <v>31</v>
      </c>
      <c r="B1778" t="s">
        <v>21</v>
      </c>
      <c r="C1778" t="s">
        <v>35</v>
      </c>
      <c r="D1778" t="s">
        <v>8</v>
      </c>
      <c r="E1778">
        <v>287</v>
      </c>
      <c r="F1778">
        <v>1606499.9999999998</v>
      </c>
      <c r="G1778">
        <f t="shared" si="19"/>
        <v>1606499.9999999998</v>
      </c>
    </row>
    <row r="1779" spans="1:7" x14ac:dyDescent="0.35">
      <c r="A1779" t="s">
        <v>31</v>
      </c>
      <c r="B1779" t="s">
        <v>21</v>
      </c>
      <c r="C1779" t="s">
        <v>35</v>
      </c>
      <c r="D1779" t="s">
        <v>9</v>
      </c>
      <c r="E1779">
        <v>298</v>
      </c>
      <c r="F1779">
        <v>200800</v>
      </c>
      <c r="G1779">
        <f t="shared" si="19"/>
        <v>200800</v>
      </c>
    </row>
    <row r="1780" spans="1:7" x14ac:dyDescent="0.35">
      <c r="A1780" t="s">
        <v>31</v>
      </c>
      <c r="B1780" t="s">
        <v>21</v>
      </c>
      <c r="C1780" t="s">
        <v>35</v>
      </c>
      <c r="D1780" t="s">
        <v>10</v>
      </c>
      <c r="E1780">
        <v>475</v>
      </c>
      <c r="F1780">
        <v>101000</v>
      </c>
      <c r="G1780">
        <f t="shared" si="19"/>
        <v>101000</v>
      </c>
    </row>
    <row r="1781" spans="1:7" x14ac:dyDescent="0.35">
      <c r="A1781" t="s">
        <v>31</v>
      </c>
      <c r="B1781" t="s">
        <v>21</v>
      </c>
      <c r="C1781" t="s">
        <v>35</v>
      </c>
      <c r="D1781" t="s">
        <v>11</v>
      </c>
      <c r="E1781">
        <v>398</v>
      </c>
      <c r="F1781">
        <v>27200</v>
      </c>
      <c r="G1781">
        <f t="shared" si="19"/>
        <v>27200</v>
      </c>
    </row>
    <row r="1782" spans="1:7" x14ac:dyDescent="0.35">
      <c r="A1782" t="s">
        <v>31</v>
      </c>
      <c r="B1782" t="s">
        <v>21</v>
      </c>
      <c r="C1782" t="s">
        <v>36</v>
      </c>
      <c r="D1782" t="s">
        <v>7</v>
      </c>
      <c r="E1782">
        <v>10</v>
      </c>
      <c r="F1782">
        <v>494700</v>
      </c>
      <c r="G1782">
        <f t="shared" si="19"/>
        <v>494700</v>
      </c>
    </row>
    <row r="1783" spans="1:7" x14ac:dyDescent="0.35">
      <c r="A1783" t="s">
        <v>31</v>
      </c>
      <c r="B1783" t="s">
        <v>21</v>
      </c>
      <c r="C1783" t="s">
        <v>36</v>
      </c>
      <c r="D1783" t="s">
        <v>8</v>
      </c>
      <c r="E1783">
        <v>164</v>
      </c>
      <c r="F1783">
        <v>1635000</v>
      </c>
      <c r="G1783">
        <f t="shared" si="19"/>
        <v>1635000</v>
      </c>
    </row>
    <row r="1784" spans="1:7" x14ac:dyDescent="0.35">
      <c r="A1784" t="s">
        <v>31</v>
      </c>
      <c r="B1784" t="s">
        <v>21</v>
      </c>
      <c r="C1784" t="s">
        <v>36</v>
      </c>
      <c r="D1784" t="s">
        <v>9</v>
      </c>
      <c r="E1784">
        <v>195</v>
      </c>
      <c r="F1784">
        <v>207899.99999999997</v>
      </c>
      <c r="G1784">
        <f t="shared" si="19"/>
        <v>207899.99999999997</v>
      </c>
    </row>
    <row r="1785" spans="1:7" x14ac:dyDescent="0.35">
      <c r="A1785" t="s">
        <v>31</v>
      </c>
      <c r="B1785" t="s">
        <v>21</v>
      </c>
      <c r="C1785" t="s">
        <v>36</v>
      </c>
      <c r="D1785" t="s">
        <v>10</v>
      </c>
      <c r="E1785">
        <v>377</v>
      </c>
      <c r="F1785">
        <v>117500</v>
      </c>
      <c r="G1785">
        <f t="shared" si="19"/>
        <v>117500</v>
      </c>
    </row>
    <row r="1786" spans="1:7" x14ac:dyDescent="0.35">
      <c r="A1786" t="s">
        <v>31</v>
      </c>
      <c r="B1786" t="s">
        <v>21</v>
      </c>
      <c r="C1786" t="s">
        <v>36</v>
      </c>
      <c r="D1786" t="s">
        <v>11</v>
      </c>
      <c r="E1786">
        <v>569</v>
      </c>
      <c r="F1786">
        <v>46900</v>
      </c>
      <c r="G1786">
        <f t="shared" si="19"/>
        <v>46900</v>
      </c>
    </row>
    <row r="1787" spans="1:7" x14ac:dyDescent="0.35">
      <c r="A1787" t="s">
        <v>31</v>
      </c>
      <c r="B1787" t="s">
        <v>22</v>
      </c>
      <c r="C1787" t="s">
        <v>34</v>
      </c>
      <c r="D1787" t="s">
        <v>7</v>
      </c>
      <c r="E1787">
        <v>25</v>
      </c>
      <c r="F1787">
        <v>1015599.9999999999</v>
      </c>
      <c r="G1787">
        <f t="shared" si="19"/>
        <v>1015599.9999999999</v>
      </c>
    </row>
    <row r="1788" spans="1:7" x14ac:dyDescent="0.35">
      <c r="A1788" t="s">
        <v>31</v>
      </c>
      <c r="B1788" t="s">
        <v>22</v>
      </c>
      <c r="C1788" t="s">
        <v>34</v>
      </c>
      <c r="D1788" t="s">
        <v>8</v>
      </c>
      <c r="E1788">
        <v>555</v>
      </c>
      <c r="F1788">
        <v>3241600</v>
      </c>
      <c r="G1788">
        <f t="shared" si="19"/>
        <v>3241600</v>
      </c>
    </row>
    <row r="1789" spans="1:7" x14ac:dyDescent="0.35">
      <c r="A1789" t="s">
        <v>31</v>
      </c>
      <c r="B1789" t="s">
        <v>22</v>
      </c>
      <c r="C1789" t="s">
        <v>34</v>
      </c>
      <c r="D1789" t="s">
        <v>9</v>
      </c>
      <c r="E1789">
        <v>558</v>
      </c>
      <c r="F1789">
        <v>408700</v>
      </c>
      <c r="G1789">
        <f t="shared" si="19"/>
        <v>408700</v>
      </c>
    </row>
    <row r="1790" spans="1:7" x14ac:dyDescent="0.35">
      <c r="A1790" t="s">
        <v>31</v>
      </c>
      <c r="B1790" t="s">
        <v>22</v>
      </c>
      <c r="C1790" t="s">
        <v>34</v>
      </c>
      <c r="D1790" t="s">
        <v>10</v>
      </c>
      <c r="E1790">
        <v>902</v>
      </c>
      <c r="F1790">
        <v>218500</v>
      </c>
      <c r="G1790">
        <f t="shared" si="19"/>
        <v>218500</v>
      </c>
    </row>
    <row r="1791" spans="1:7" x14ac:dyDescent="0.35">
      <c r="A1791" t="s">
        <v>31</v>
      </c>
      <c r="B1791" t="s">
        <v>22</v>
      </c>
      <c r="C1791" t="s">
        <v>34</v>
      </c>
      <c r="D1791" t="s">
        <v>11</v>
      </c>
      <c r="E1791">
        <v>1129</v>
      </c>
      <c r="F1791">
        <v>74100</v>
      </c>
      <c r="G1791">
        <f t="shared" si="19"/>
        <v>74100</v>
      </c>
    </row>
    <row r="1792" spans="1:7" x14ac:dyDescent="0.35">
      <c r="A1792" t="s">
        <v>31</v>
      </c>
      <c r="B1792" t="s">
        <v>22</v>
      </c>
      <c r="C1792" t="s">
        <v>35</v>
      </c>
      <c r="D1792" t="s">
        <v>7</v>
      </c>
      <c r="E1792">
        <v>16</v>
      </c>
      <c r="F1792">
        <v>520799.99999999994</v>
      </c>
      <c r="G1792">
        <f t="shared" si="19"/>
        <v>520799.99999999994</v>
      </c>
    </row>
    <row r="1793" spans="1:11" x14ac:dyDescent="0.35">
      <c r="A1793" t="s">
        <v>31</v>
      </c>
      <c r="B1793" t="s">
        <v>22</v>
      </c>
      <c r="C1793" t="s">
        <v>35</v>
      </c>
      <c r="D1793" t="s">
        <v>8</v>
      </c>
      <c r="E1793">
        <v>342</v>
      </c>
      <c r="F1793">
        <v>1606499.9999999998</v>
      </c>
      <c r="G1793">
        <f t="shared" si="19"/>
        <v>1606499.9999999998</v>
      </c>
    </row>
    <row r="1794" spans="1:11" x14ac:dyDescent="0.35">
      <c r="A1794" t="s">
        <v>31</v>
      </c>
      <c r="B1794" t="s">
        <v>22</v>
      </c>
      <c r="C1794" t="s">
        <v>35</v>
      </c>
      <c r="D1794" t="s">
        <v>9</v>
      </c>
      <c r="E1794">
        <v>338</v>
      </c>
      <c r="F1794">
        <v>200800</v>
      </c>
      <c r="G1794">
        <f t="shared" si="19"/>
        <v>200800</v>
      </c>
    </row>
    <row r="1795" spans="1:11" x14ac:dyDescent="0.35">
      <c r="A1795" t="s">
        <v>31</v>
      </c>
      <c r="B1795" t="s">
        <v>22</v>
      </c>
      <c r="C1795" t="s">
        <v>35</v>
      </c>
      <c r="D1795" t="s">
        <v>10</v>
      </c>
      <c r="E1795">
        <v>473</v>
      </c>
      <c r="F1795">
        <v>101000</v>
      </c>
      <c r="G1795">
        <f t="shared" si="19"/>
        <v>101000</v>
      </c>
    </row>
    <row r="1796" spans="1:11" x14ac:dyDescent="0.35">
      <c r="A1796" t="s">
        <v>31</v>
      </c>
      <c r="B1796" t="s">
        <v>22</v>
      </c>
      <c r="C1796" t="s">
        <v>35</v>
      </c>
      <c r="D1796" t="s">
        <v>11</v>
      </c>
      <c r="E1796">
        <v>474</v>
      </c>
      <c r="F1796">
        <v>27200</v>
      </c>
      <c r="G1796">
        <f t="shared" si="19"/>
        <v>27200</v>
      </c>
    </row>
    <row r="1797" spans="1:11" x14ac:dyDescent="0.35">
      <c r="A1797" t="s">
        <v>31</v>
      </c>
      <c r="B1797" t="s">
        <v>22</v>
      </c>
      <c r="C1797" t="s">
        <v>36</v>
      </c>
      <c r="D1797" t="s">
        <v>7</v>
      </c>
      <c r="E1797">
        <v>9</v>
      </c>
      <c r="F1797">
        <v>494700</v>
      </c>
      <c r="G1797">
        <f t="shared" si="19"/>
        <v>494700</v>
      </c>
    </row>
    <row r="1798" spans="1:11" x14ac:dyDescent="0.35">
      <c r="A1798" t="s">
        <v>31</v>
      </c>
      <c r="B1798" t="s">
        <v>22</v>
      </c>
      <c r="C1798" t="s">
        <v>36</v>
      </c>
      <c r="D1798" t="s">
        <v>8</v>
      </c>
      <c r="E1798">
        <v>213</v>
      </c>
      <c r="F1798">
        <v>1635000</v>
      </c>
      <c r="G1798">
        <f t="shared" si="19"/>
        <v>1635000</v>
      </c>
    </row>
    <row r="1799" spans="1:11" x14ac:dyDescent="0.35">
      <c r="A1799" t="s">
        <v>31</v>
      </c>
      <c r="B1799" t="s">
        <v>22</v>
      </c>
      <c r="C1799" t="s">
        <v>36</v>
      </c>
      <c r="D1799" t="s">
        <v>9</v>
      </c>
      <c r="E1799">
        <v>220</v>
      </c>
      <c r="F1799">
        <v>207899.99999999997</v>
      </c>
      <c r="G1799">
        <f t="shared" si="19"/>
        <v>207899.99999999997</v>
      </c>
    </row>
    <row r="1800" spans="1:11" x14ac:dyDescent="0.35">
      <c r="A1800" t="s">
        <v>31</v>
      </c>
      <c r="B1800" t="s">
        <v>22</v>
      </c>
      <c r="C1800" t="s">
        <v>36</v>
      </c>
      <c r="D1800" t="s">
        <v>10</v>
      </c>
      <c r="E1800">
        <v>429</v>
      </c>
      <c r="F1800">
        <v>117500</v>
      </c>
      <c r="G1800">
        <f t="shared" si="19"/>
        <v>117500</v>
      </c>
    </row>
    <row r="1801" spans="1:11" x14ac:dyDescent="0.35">
      <c r="A1801" t="s">
        <v>31</v>
      </c>
      <c r="B1801" t="s">
        <v>22</v>
      </c>
      <c r="C1801" t="s">
        <v>36</v>
      </c>
      <c r="D1801" t="s">
        <v>11</v>
      </c>
      <c r="E1801">
        <v>655</v>
      </c>
      <c r="F1801">
        <v>46900</v>
      </c>
      <c r="G1801">
        <f t="shared" si="19"/>
        <v>46900</v>
      </c>
    </row>
    <row r="1802" spans="1:11" x14ac:dyDescent="0.35">
      <c r="A1802" t="s">
        <v>32</v>
      </c>
      <c r="B1802" t="s">
        <v>6</v>
      </c>
      <c r="C1802" t="s">
        <v>34</v>
      </c>
      <c r="D1802" t="s">
        <v>7</v>
      </c>
      <c r="E1802">
        <v>23</v>
      </c>
      <c r="F1802">
        <v>1013599.9999999999</v>
      </c>
      <c r="G1802">
        <f t="shared" si="19"/>
        <v>1013599.9999999999</v>
      </c>
      <c r="H1802">
        <v>2020</v>
      </c>
      <c r="I1802" t="s">
        <v>7</v>
      </c>
      <c r="J1802" t="s">
        <v>34</v>
      </c>
      <c r="K1802">
        <v>1013599.9999999999</v>
      </c>
    </row>
    <row r="1803" spans="1:11" x14ac:dyDescent="0.35">
      <c r="A1803" t="s">
        <v>32</v>
      </c>
      <c r="B1803" t="s">
        <v>6</v>
      </c>
      <c r="C1803" t="s">
        <v>34</v>
      </c>
      <c r="D1803" t="s">
        <v>8</v>
      </c>
      <c r="E1803">
        <v>491</v>
      </c>
      <c r="F1803">
        <v>3290100</v>
      </c>
      <c r="G1803">
        <f t="shared" si="19"/>
        <v>3290100</v>
      </c>
      <c r="H1803">
        <v>2020</v>
      </c>
      <c r="I1803" t="s">
        <v>8</v>
      </c>
      <c r="J1803" t="s">
        <v>34</v>
      </c>
      <c r="K1803">
        <v>3290100</v>
      </c>
    </row>
    <row r="1804" spans="1:11" x14ac:dyDescent="0.35">
      <c r="A1804" t="s">
        <v>32</v>
      </c>
      <c r="B1804" t="s">
        <v>6</v>
      </c>
      <c r="C1804" t="s">
        <v>34</v>
      </c>
      <c r="D1804" t="s">
        <v>9</v>
      </c>
      <c r="E1804">
        <v>531</v>
      </c>
      <c r="F1804">
        <v>421200</v>
      </c>
      <c r="G1804">
        <f t="shared" si="19"/>
        <v>421200</v>
      </c>
      <c r="H1804">
        <v>2020</v>
      </c>
      <c r="I1804" t="s">
        <v>9</v>
      </c>
      <c r="J1804" t="s">
        <v>34</v>
      </c>
      <c r="K1804">
        <v>421200</v>
      </c>
    </row>
    <row r="1805" spans="1:11" x14ac:dyDescent="0.35">
      <c r="A1805" t="s">
        <v>32</v>
      </c>
      <c r="B1805" t="s">
        <v>6</v>
      </c>
      <c r="C1805" t="s">
        <v>34</v>
      </c>
      <c r="D1805" t="s">
        <v>10</v>
      </c>
      <c r="E1805">
        <v>876</v>
      </c>
      <c r="F1805">
        <v>229300</v>
      </c>
      <c r="G1805">
        <f t="shared" si="19"/>
        <v>229300</v>
      </c>
      <c r="H1805">
        <v>2020</v>
      </c>
      <c r="I1805" t="s">
        <v>10</v>
      </c>
      <c r="J1805" t="s">
        <v>34</v>
      </c>
      <c r="K1805">
        <v>229300</v>
      </c>
    </row>
    <row r="1806" spans="1:11" x14ac:dyDescent="0.35">
      <c r="A1806" t="s">
        <v>32</v>
      </c>
      <c r="B1806" t="s">
        <v>6</v>
      </c>
      <c r="C1806" t="s">
        <v>34</v>
      </c>
      <c r="D1806" t="s">
        <v>11</v>
      </c>
      <c r="E1806">
        <v>1164</v>
      </c>
      <c r="F1806">
        <v>75600</v>
      </c>
      <c r="G1806">
        <f t="shared" si="19"/>
        <v>75600</v>
      </c>
      <c r="H1806">
        <v>2020</v>
      </c>
      <c r="I1806" t="s">
        <v>11</v>
      </c>
      <c r="J1806" t="s">
        <v>34</v>
      </c>
      <c r="K1806">
        <v>75600</v>
      </c>
    </row>
    <row r="1807" spans="1:11" x14ac:dyDescent="0.35">
      <c r="A1807" t="s">
        <v>32</v>
      </c>
      <c r="B1807" t="s">
        <v>6</v>
      </c>
      <c r="C1807" t="s">
        <v>35</v>
      </c>
      <c r="D1807" t="s">
        <v>7</v>
      </c>
      <c r="E1807">
        <v>12</v>
      </c>
      <c r="F1807">
        <v>520000</v>
      </c>
      <c r="G1807">
        <f t="shared" si="19"/>
        <v>520000</v>
      </c>
      <c r="H1807">
        <v>2020</v>
      </c>
      <c r="I1807" t="s">
        <v>7</v>
      </c>
      <c r="J1807" t="s">
        <v>35</v>
      </c>
      <c r="K1807">
        <v>520000</v>
      </c>
    </row>
    <row r="1808" spans="1:11" x14ac:dyDescent="0.35">
      <c r="A1808" t="s">
        <v>32</v>
      </c>
      <c r="B1808" t="s">
        <v>6</v>
      </c>
      <c r="C1808" t="s">
        <v>35</v>
      </c>
      <c r="D1808" t="s">
        <v>8</v>
      </c>
      <c r="E1808">
        <v>289</v>
      </c>
      <c r="F1808">
        <v>1629899.9999999998</v>
      </c>
      <c r="G1808">
        <f t="shared" si="19"/>
        <v>1629899.9999999998</v>
      </c>
      <c r="H1808">
        <v>2020</v>
      </c>
      <c r="I1808" t="s">
        <v>8</v>
      </c>
      <c r="J1808" t="s">
        <v>35</v>
      </c>
      <c r="K1808">
        <v>1629899.9999999998</v>
      </c>
    </row>
    <row r="1809" spans="1:11" x14ac:dyDescent="0.35">
      <c r="A1809" t="s">
        <v>32</v>
      </c>
      <c r="B1809" t="s">
        <v>6</v>
      </c>
      <c r="C1809" t="s">
        <v>35</v>
      </c>
      <c r="D1809" t="s">
        <v>9</v>
      </c>
      <c r="E1809">
        <v>314</v>
      </c>
      <c r="F1809">
        <v>207300</v>
      </c>
      <c r="G1809">
        <f t="shared" si="19"/>
        <v>207300</v>
      </c>
      <c r="H1809">
        <v>2020</v>
      </c>
      <c r="I1809" t="s">
        <v>9</v>
      </c>
      <c r="J1809" t="s">
        <v>35</v>
      </c>
      <c r="K1809">
        <v>207300</v>
      </c>
    </row>
    <row r="1810" spans="1:11" x14ac:dyDescent="0.35">
      <c r="A1810" t="s">
        <v>32</v>
      </c>
      <c r="B1810" t="s">
        <v>6</v>
      </c>
      <c r="C1810" t="s">
        <v>35</v>
      </c>
      <c r="D1810" t="s">
        <v>10</v>
      </c>
      <c r="E1810">
        <v>480</v>
      </c>
      <c r="F1810">
        <v>106600.00000000001</v>
      </c>
      <c r="G1810">
        <f t="shared" si="19"/>
        <v>106600.00000000001</v>
      </c>
      <c r="H1810">
        <v>2020</v>
      </c>
      <c r="I1810" t="s">
        <v>10</v>
      </c>
      <c r="J1810" t="s">
        <v>35</v>
      </c>
      <c r="K1810">
        <v>106600.00000000001</v>
      </c>
    </row>
    <row r="1811" spans="1:11" x14ac:dyDescent="0.35">
      <c r="A1811" t="s">
        <v>32</v>
      </c>
      <c r="B1811" t="s">
        <v>6</v>
      </c>
      <c r="C1811" t="s">
        <v>35</v>
      </c>
      <c r="D1811" t="s">
        <v>11</v>
      </c>
      <c r="E1811">
        <v>455</v>
      </c>
      <c r="F1811">
        <v>28000</v>
      </c>
      <c r="G1811">
        <f t="shared" si="19"/>
        <v>28000</v>
      </c>
      <c r="H1811">
        <v>2020</v>
      </c>
      <c r="I1811" t="s">
        <v>11</v>
      </c>
      <c r="J1811" t="s">
        <v>35</v>
      </c>
      <c r="K1811">
        <v>28000</v>
      </c>
    </row>
    <row r="1812" spans="1:11" x14ac:dyDescent="0.35">
      <c r="A1812" t="s">
        <v>32</v>
      </c>
      <c r="B1812" t="s">
        <v>6</v>
      </c>
      <c r="C1812" t="s">
        <v>36</v>
      </c>
      <c r="D1812" t="s">
        <v>7</v>
      </c>
      <c r="E1812">
        <v>11</v>
      </c>
      <c r="F1812">
        <v>493800</v>
      </c>
      <c r="G1812">
        <f t="shared" si="19"/>
        <v>493800</v>
      </c>
      <c r="H1812">
        <v>2020</v>
      </c>
      <c r="I1812" t="s">
        <v>7</v>
      </c>
      <c r="J1812" t="s">
        <v>36</v>
      </c>
      <c r="K1812">
        <v>493800</v>
      </c>
    </row>
    <row r="1813" spans="1:11" x14ac:dyDescent="0.35">
      <c r="A1813" t="s">
        <v>32</v>
      </c>
      <c r="B1813" t="s">
        <v>6</v>
      </c>
      <c r="C1813" t="s">
        <v>36</v>
      </c>
      <c r="D1813" t="s">
        <v>8</v>
      </c>
      <c r="E1813">
        <v>202</v>
      </c>
      <c r="F1813">
        <v>1660200</v>
      </c>
      <c r="G1813">
        <f t="shared" si="19"/>
        <v>1660200</v>
      </c>
      <c r="H1813">
        <v>2020</v>
      </c>
      <c r="I1813" t="s">
        <v>8</v>
      </c>
      <c r="J1813" t="s">
        <v>36</v>
      </c>
      <c r="K1813">
        <v>1660200</v>
      </c>
    </row>
    <row r="1814" spans="1:11" x14ac:dyDescent="0.35">
      <c r="A1814" t="s">
        <v>32</v>
      </c>
      <c r="B1814" t="s">
        <v>6</v>
      </c>
      <c r="C1814" t="s">
        <v>36</v>
      </c>
      <c r="D1814" t="s">
        <v>9</v>
      </c>
      <c r="E1814">
        <v>217</v>
      </c>
      <c r="F1814">
        <v>214000</v>
      </c>
      <c r="G1814">
        <f t="shared" si="19"/>
        <v>214000</v>
      </c>
      <c r="H1814">
        <v>2020</v>
      </c>
      <c r="I1814" t="s">
        <v>9</v>
      </c>
      <c r="J1814" t="s">
        <v>36</v>
      </c>
      <c r="K1814">
        <v>214000</v>
      </c>
    </row>
    <row r="1815" spans="1:11" x14ac:dyDescent="0.35">
      <c r="A1815" t="s">
        <v>32</v>
      </c>
      <c r="B1815" t="s">
        <v>6</v>
      </c>
      <c r="C1815" t="s">
        <v>36</v>
      </c>
      <c r="D1815" t="s">
        <v>10</v>
      </c>
      <c r="E1815">
        <v>396</v>
      </c>
      <c r="F1815">
        <v>122699.99999999999</v>
      </c>
      <c r="G1815">
        <f t="shared" si="19"/>
        <v>122699.99999999999</v>
      </c>
      <c r="H1815">
        <v>2020</v>
      </c>
      <c r="I1815" t="s">
        <v>10</v>
      </c>
      <c r="J1815" t="s">
        <v>36</v>
      </c>
      <c r="K1815">
        <v>122699.99999999999</v>
      </c>
    </row>
    <row r="1816" spans="1:11" x14ac:dyDescent="0.35">
      <c r="A1816" t="s">
        <v>32</v>
      </c>
      <c r="B1816" t="s">
        <v>6</v>
      </c>
      <c r="C1816" t="s">
        <v>36</v>
      </c>
      <c r="D1816" t="s">
        <v>11</v>
      </c>
      <c r="E1816">
        <v>709</v>
      </c>
      <c r="F1816">
        <v>47600</v>
      </c>
      <c r="G1816">
        <f t="shared" si="19"/>
        <v>47600</v>
      </c>
      <c r="H1816">
        <v>2020</v>
      </c>
      <c r="I1816" t="s">
        <v>11</v>
      </c>
      <c r="J1816" t="s">
        <v>36</v>
      </c>
      <c r="K1816">
        <v>47600</v>
      </c>
    </row>
    <row r="1817" spans="1:11" x14ac:dyDescent="0.35">
      <c r="A1817" t="s">
        <v>32</v>
      </c>
      <c r="B1817" t="s">
        <v>12</v>
      </c>
      <c r="C1817" t="s">
        <v>34</v>
      </c>
      <c r="D1817" t="s">
        <v>7</v>
      </c>
      <c r="E1817">
        <v>24</v>
      </c>
      <c r="F1817">
        <v>1013599.9999999999</v>
      </c>
      <c r="G1817">
        <f t="shared" si="19"/>
        <v>1013599.9999999999</v>
      </c>
    </row>
    <row r="1818" spans="1:11" x14ac:dyDescent="0.35">
      <c r="A1818" t="s">
        <v>32</v>
      </c>
      <c r="B1818" t="s">
        <v>12</v>
      </c>
      <c r="C1818" t="s">
        <v>34</v>
      </c>
      <c r="D1818" t="s">
        <v>8</v>
      </c>
      <c r="E1818">
        <v>476</v>
      </c>
      <c r="F1818">
        <v>3290100</v>
      </c>
      <c r="G1818">
        <f t="shared" si="19"/>
        <v>3290100</v>
      </c>
    </row>
    <row r="1819" spans="1:11" x14ac:dyDescent="0.35">
      <c r="A1819" t="s">
        <v>32</v>
      </c>
      <c r="B1819" t="s">
        <v>12</v>
      </c>
      <c r="C1819" t="s">
        <v>34</v>
      </c>
      <c r="D1819" t="s">
        <v>9</v>
      </c>
      <c r="E1819">
        <v>512</v>
      </c>
      <c r="F1819">
        <v>421200</v>
      </c>
      <c r="G1819">
        <f t="shared" si="19"/>
        <v>421200</v>
      </c>
    </row>
    <row r="1820" spans="1:11" x14ac:dyDescent="0.35">
      <c r="A1820" t="s">
        <v>32</v>
      </c>
      <c r="B1820" t="s">
        <v>12</v>
      </c>
      <c r="C1820" t="s">
        <v>34</v>
      </c>
      <c r="D1820" t="s">
        <v>10</v>
      </c>
      <c r="E1820">
        <v>819</v>
      </c>
      <c r="F1820">
        <v>229300</v>
      </c>
      <c r="G1820">
        <f t="shared" si="19"/>
        <v>229300</v>
      </c>
    </row>
    <row r="1821" spans="1:11" x14ac:dyDescent="0.35">
      <c r="A1821" t="s">
        <v>32</v>
      </c>
      <c r="B1821" t="s">
        <v>12</v>
      </c>
      <c r="C1821" t="s">
        <v>34</v>
      </c>
      <c r="D1821" t="s">
        <v>11</v>
      </c>
      <c r="E1821">
        <v>987</v>
      </c>
      <c r="F1821">
        <v>75600</v>
      </c>
      <c r="G1821">
        <f t="shared" si="19"/>
        <v>75600</v>
      </c>
    </row>
    <row r="1822" spans="1:11" x14ac:dyDescent="0.35">
      <c r="A1822" t="s">
        <v>32</v>
      </c>
      <c r="B1822" t="s">
        <v>12</v>
      </c>
      <c r="C1822" t="s">
        <v>35</v>
      </c>
      <c r="D1822" t="s">
        <v>7</v>
      </c>
      <c r="E1822">
        <v>12</v>
      </c>
      <c r="F1822">
        <v>520000</v>
      </c>
      <c r="G1822">
        <f t="shared" ref="G1822:G1885" si="20">IF(K1822="",G1807,K1822)</f>
        <v>520000</v>
      </c>
    </row>
    <row r="1823" spans="1:11" x14ac:dyDescent="0.35">
      <c r="A1823" t="s">
        <v>32</v>
      </c>
      <c r="B1823" t="s">
        <v>12</v>
      </c>
      <c r="C1823" t="s">
        <v>35</v>
      </c>
      <c r="D1823" t="s">
        <v>8</v>
      </c>
      <c r="E1823">
        <v>290</v>
      </c>
      <c r="F1823">
        <v>1629899.9999999998</v>
      </c>
      <c r="G1823">
        <f t="shared" si="20"/>
        <v>1629899.9999999998</v>
      </c>
    </row>
    <row r="1824" spans="1:11" x14ac:dyDescent="0.35">
      <c r="A1824" t="s">
        <v>32</v>
      </c>
      <c r="B1824" t="s">
        <v>12</v>
      </c>
      <c r="C1824" t="s">
        <v>35</v>
      </c>
      <c r="D1824" t="s">
        <v>9</v>
      </c>
      <c r="E1824">
        <v>291</v>
      </c>
      <c r="F1824">
        <v>207300</v>
      </c>
      <c r="G1824">
        <f t="shared" si="20"/>
        <v>207300</v>
      </c>
    </row>
    <row r="1825" spans="1:7" x14ac:dyDescent="0.35">
      <c r="A1825" t="s">
        <v>32</v>
      </c>
      <c r="B1825" t="s">
        <v>12</v>
      </c>
      <c r="C1825" t="s">
        <v>35</v>
      </c>
      <c r="D1825" t="s">
        <v>10</v>
      </c>
      <c r="E1825">
        <v>438</v>
      </c>
      <c r="F1825">
        <v>106600.00000000001</v>
      </c>
      <c r="G1825">
        <f t="shared" si="20"/>
        <v>106600.00000000001</v>
      </c>
    </row>
    <row r="1826" spans="1:7" x14ac:dyDescent="0.35">
      <c r="A1826" t="s">
        <v>32</v>
      </c>
      <c r="B1826" t="s">
        <v>12</v>
      </c>
      <c r="C1826" t="s">
        <v>35</v>
      </c>
      <c r="D1826" t="s">
        <v>11</v>
      </c>
      <c r="E1826">
        <v>409</v>
      </c>
      <c r="F1826">
        <v>28000</v>
      </c>
      <c r="G1826">
        <f t="shared" si="20"/>
        <v>28000</v>
      </c>
    </row>
    <row r="1827" spans="1:7" x14ac:dyDescent="0.35">
      <c r="A1827" t="s">
        <v>32</v>
      </c>
      <c r="B1827" t="s">
        <v>12</v>
      </c>
      <c r="C1827" t="s">
        <v>36</v>
      </c>
      <c r="D1827" t="s">
        <v>7</v>
      </c>
      <c r="E1827">
        <v>12</v>
      </c>
      <c r="F1827">
        <v>493800</v>
      </c>
      <c r="G1827">
        <f t="shared" si="20"/>
        <v>493800</v>
      </c>
    </row>
    <row r="1828" spans="1:7" x14ac:dyDescent="0.35">
      <c r="A1828" t="s">
        <v>32</v>
      </c>
      <c r="B1828" t="s">
        <v>12</v>
      </c>
      <c r="C1828" t="s">
        <v>36</v>
      </c>
      <c r="D1828" t="s">
        <v>8</v>
      </c>
      <c r="E1828">
        <v>186</v>
      </c>
      <c r="F1828">
        <v>1660200</v>
      </c>
      <c r="G1828">
        <f t="shared" si="20"/>
        <v>1660200</v>
      </c>
    </row>
    <row r="1829" spans="1:7" x14ac:dyDescent="0.35">
      <c r="A1829" t="s">
        <v>32</v>
      </c>
      <c r="B1829" t="s">
        <v>12</v>
      </c>
      <c r="C1829" t="s">
        <v>36</v>
      </c>
      <c r="D1829" t="s">
        <v>9</v>
      </c>
      <c r="E1829">
        <v>221</v>
      </c>
      <c r="F1829">
        <v>214000</v>
      </c>
      <c r="G1829">
        <f t="shared" si="20"/>
        <v>214000</v>
      </c>
    </row>
    <row r="1830" spans="1:7" x14ac:dyDescent="0.35">
      <c r="A1830" t="s">
        <v>32</v>
      </c>
      <c r="B1830" t="s">
        <v>12</v>
      </c>
      <c r="C1830" t="s">
        <v>36</v>
      </c>
      <c r="D1830" t="s">
        <v>10</v>
      </c>
      <c r="E1830">
        <v>381</v>
      </c>
      <c r="F1830">
        <v>122699.99999999999</v>
      </c>
      <c r="G1830">
        <f t="shared" si="20"/>
        <v>122699.99999999999</v>
      </c>
    </row>
    <row r="1831" spans="1:7" x14ac:dyDescent="0.35">
      <c r="A1831" t="s">
        <v>32</v>
      </c>
      <c r="B1831" t="s">
        <v>12</v>
      </c>
      <c r="C1831" t="s">
        <v>36</v>
      </c>
      <c r="D1831" t="s">
        <v>11</v>
      </c>
      <c r="E1831">
        <v>578</v>
      </c>
      <c r="F1831">
        <v>47600</v>
      </c>
      <c r="G1831">
        <f t="shared" si="20"/>
        <v>47600</v>
      </c>
    </row>
    <row r="1832" spans="1:7" x14ac:dyDescent="0.35">
      <c r="A1832" t="s">
        <v>32</v>
      </c>
      <c r="B1832" t="s">
        <v>13</v>
      </c>
      <c r="C1832" t="s">
        <v>34</v>
      </c>
      <c r="D1832" t="s">
        <v>7</v>
      </c>
      <c r="E1832">
        <v>25</v>
      </c>
      <c r="F1832">
        <v>1013599.9999999999</v>
      </c>
      <c r="G1832">
        <f t="shared" si="20"/>
        <v>1013599.9999999999</v>
      </c>
    </row>
    <row r="1833" spans="1:7" x14ac:dyDescent="0.35">
      <c r="A1833" t="s">
        <v>32</v>
      </c>
      <c r="B1833" t="s">
        <v>13</v>
      </c>
      <c r="C1833" t="s">
        <v>34</v>
      </c>
      <c r="D1833" t="s">
        <v>8</v>
      </c>
      <c r="E1833">
        <v>480</v>
      </c>
      <c r="F1833">
        <v>3290100</v>
      </c>
      <c r="G1833">
        <f t="shared" si="20"/>
        <v>3290100</v>
      </c>
    </row>
    <row r="1834" spans="1:7" x14ac:dyDescent="0.35">
      <c r="A1834" t="s">
        <v>32</v>
      </c>
      <c r="B1834" t="s">
        <v>13</v>
      </c>
      <c r="C1834" t="s">
        <v>34</v>
      </c>
      <c r="D1834" t="s">
        <v>9</v>
      </c>
      <c r="E1834">
        <v>576</v>
      </c>
      <c r="F1834">
        <v>421200</v>
      </c>
      <c r="G1834">
        <f t="shared" si="20"/>
        <v>421200</v>
      </c>
    </row>
    <row r="1835" spans="1:7" x14ac:dyDescent="0.35">
      <c r="A1835" t="s">
        <v>32</v>
      </c>
      <c r="B1835" t="s">
        <v>13</v>
      </c>
      <c r="C1835" t="s">
        <v>34</v>
      </c>
      <c r="D1835" t="s">
        <v>10</v>
      </c>
      <c r="E1835">
        <v>867</v>
      </c>
      <c r="F1835">
        <v>229300</v>
      </c>
      <c r="G1835">
        <f t="shared" si="20"/>
        <v>229300</v>
      </c>
    </row>
    <row r="1836" spans="1:7" x14ac:dyDescent="0.35">
      <c r="A1836" t="s">
        <v>32</v>
      </c>
      <c r="B1836" t="s">
        <v>13</v>
      </c>
      <c r="C1836" t="s">
        <v>34</v>
      </c>
      <c r="D1836" t="s">
        <v>11</v>
      </c>
      <c r="E1836">
        <v>1079</v>
      </c>
      <c r="F1836">
        <v>75600</v>
      </c>
      <c r="G1836">
        <f t="shared" si="20"/>
        <v>75600</v>
      </c>
    </row>
    <row r="1837" spans="1:7" x14ac:dyDescent="0.35">
      <c r="A1837" t="s">
        <v>32</v>
      </c>
      <c r="B1837" t="s">
        <v>13</v>
      </c>
      <c r="C1837" t="s">
        <v>35</v>
      </c>
      <c r="D1837" t="s">
        <v>7</v>
      </c>
      <c r="E1837">
        <v>17</v>
      </c>
      <c r="F1837">
        <v>520000</v>
      </c>
      <c r="G1837">
        <f t="shared" si="20"/>
        <v>520000</v>
      </c>
    </row>
    <row r="1838" spans="1:7" x14ac:dyDescent="0.35">
      <c r="A1838" t="s">
        <v>32</v>
      </c>
      <c r="B1838" t="s">
        <v>13</v>
      </c>
      <c r="C1838" t="s">
        <v>35</v>
      </c>
      <c r="D1838" t="s">
        <v>8</v>
      </c>
      <c r="E1838">
        <v>304</v>
      </c>
      <c r="F1838">
        <v>1629899.9999999998</v>
      </c>
      <c r="G1838">
        <f t="shared" si="20"/>
        <v>1629899.9999999998</v>
      </c>
    </row>
    <row r="1839" spans="1:7" x14ac:dyDescent="0.35">
      <c r="A1839" t="s">
        <v>32</v>
      </c>
      <c r="B1839" t="s">
        <v>13</v>
      </c>
      <c r="C1839" t="s">
        <v>35</v>
      </c>
      <c r="D1839" t="s">
        <v>9</v>
      </c>
      <c r="E1839">
        <v>338</v>
      </c>
      <c r="F1839">
        <v>207300</v>
      </c>
      <c r="G1839">
        <f t="shared" si="20"/>
        <v>207300</v>
      </c>
    </row>
    <row r="1840" spans="1:7" x14ac:dyDescent="0.35">
      <c r="A1840" t="s">
        <v>32</v>
      </c>
      <c r="B1840" t="s">
        <v>13</v>
      </c>
      <c r="C1840" t="s">
        <v>35</v>
      </c>
      <c r="D1840" t="s">
        <v>10</v>
      </c>
      <c r="E1840">
        <v>511</v>
      </c>
      <c r="F1840">
        <v>106600.00000000001</v>
      </c>
      <c r="G1840">
        <f t="shared" si="20"/>
        <v>106600.00000000001</v>
      </c>
    </row>
    <row r="1841" spans="1:7" x14ac:dyDescent="0.35">
      <c r="A1841" t="s">
        <v>32</v>
      </c>
      <c r="B1841" t="s">
        <v>13</v>
      </c>
      <c r="C1841" t="s">
        <v>35</v>
      </c>
      <c r="D1841" t="s">
        <v>11</v>
      </c>
      <c r="E1841">
        <v>449</v>
      </c>
      <c r="F1841">
        <v>28000</v>
      </c>
      <c r="G1841">
        <f t="shared" si="20"/>
        <v>28000</v>
      </c>
    </row>
    <row r="1842" spans="1:7" x14ac:dyDescent="0.35">
      <c r="A1842" t="s">
        <v>32</v>
      </c>
      <c r="B1842" t="s">
        <v>13</v>
      </c>
      <c r="C1842" t="s">
        <v>36</v>
      </c>
      <c r="D1842" t="s">
        <v>7</v>
      </c>
      <c r="E1842">
        <v>8</v>
      </c>
      <c r="F1842">
        <v>493800</v>
      </c>
      <c r="G1842">
        <f t="shared" si="20"/>
        <v>493800</v>
      </c>
    </row>
    <row r="1843" spans="1:7" x14ac:dyDescent="0.35">
      <c r="A1843" t="s">
        <v>32</v>
      </c>
      <c r="B1843" t="s">
        <v>13</v>
      </c>
      <c r="C1843" t="s">
        <v>36</v>
      </c>
      <c r="D1843" t="s">
        <v>8</v>
      </c>
      <c r="E1843">
        <v>176</v>
      </c>
      <c r="F1843">
        <v>1660200</v>
      </c>
      <c r="G1843">
        <f t="shared" si="20"/>
        <v>1660200</v>
      </c>
    </row>
    <row r="1844" spans="1:7" x14ac:dyDescent="0.35">
      <c r="A1844" t="s">
        <v>32</v>
      </c>
      <c r="B1844" t="s">
        <v>13</v>
      </c>
      <c r="C1844" t="s">
        <v>36</v>
      </c>
      <c r="D1844" t="s">
        <v>9</v>
      </c>
      <c r="E1844">
        <v>238</v>
      </c>
      <c r="F1844">
        <v>214000</v>
      </c>
      <c r="G1844">
        <f t="shared" si="20"/>
        <v>214000</v>
      </c>
    </row>
    <row r="1845" spans="1:7" x14ac:dyDescent="0.35">
      <c r="A1845" t="s">
        <v>32</v>
      </c>
      <c r="B1845" t="s">
        <v>13</v>
      </c>
      <c r="C1845" t="s">
        <v>36</v>
      </c>
      <c r="D1845" t="s">
        <v>10</v>
      </c>
      <c r="E1845">
        <v>356</v>
      </c>
      <c r="F1845">
        <v>122699.99999999999</v>
      </c>
      <c r="G1845">
        <f t="shared" si="20"/>
        <v>122699.99999999999</v>
      </c>
    </row>
    <row r="1846" spans="1:7" x14ac:dyDescent="0.35">
      <c r="A1846" t="s">
        <v>32</v>
      </c>
      <c r="B1846" t="s">
        <v>13</v>
      </c>
      <c r="C1846" t="s">
        <v>36</v>
      </c>
      <c r="D1846" t="s">
        <v>11</v>
      </c>
      <c r="E1846">
        <v>630</v>
      </c>
      <c r="F1846">
        <v>47600</v>
      </c>
      <c r="G1846">
        <f t="shared" si="20"/>
        <v>47600</v>
      </c>
    </row>
    <row r="1847" spans="1:7" x14ac:dyDescent="0.35">
      <c r="A1847" t="s">
        <v>32</v>
      </c>
      <c r="B1847" t="s">
        <v>14</v>
      </c>
      <c r="C1847" t="s">
        <v>34</v>
      </c>
      <c r="D1847" t="s">
        <v>7</v>
      </c>
      <c r="E1847">
        <v>18</v>
      </c>
      <c r="F1847">
        <v>1013599.9999999999</v>
      </c>
      <c r="G1847">
        <f t="shared" si="20"/>
        <v>1013599.9999999999</v>
      </c>
    </row>
    <row r="1848" spans="1:7" x14ac:dyDescent="0.35">
      <c r="A1848" t="s">
        <v>32</v>
      </c>
      <c r="B1848" t="s">
        <v>14</v>
      </c>
      <c r="C1848" t="s">
        <v>34</v>
      </c>
      <c r="D1848" t="s">
        <v>8</v>
      </c>
      <c r="E1848">
        <v>504</v>
      </c>
      <c r="F1848">
        <v>3290100</v>
      </c>
      <c r="G1848">
        <f t="shared" si="20"/>
        <v>3290100</v>
      </c>
    </row>
    <row r="1849" spans="1:7" x14ac:dyDescent="0.35">
      <c r="A1849" t="s">
        <v>32</v>
      </c>
      <c r="B1849" t="s">
        <v>14</v>
      </c>
      <c r="C1849" t="s">
        <v>34</v>
      </c>
      <c r="D1849" t="s">
        <v>9</v>
      </c>
      <c r="E1849">
        <v>612</v>
      </c>
      <c r="F1849">
        <v>421200</v>
      </c>
      <c r="G1849">
        <f t="shared" si="20"/>
        <v>421200</v>
      </c>
    </row>
    <row r="1850" spans="1:7" x14ac:dyDescent="0.35">
      <c r="A1850" t="s">
        <v>32</v>
      </c>
      <c r="B1850" t="s">
        <v>14</v>
      </c>
      <c r="C1850" t="s">
        <v>34</v>
      </c>
      <c r="D1850" t="s">
        <v>10</v>
      </c>
      <c r="E1850">
        <v>1113</v>
      </c>
      <c r="F1850">
        <v>229300</v>
      </c>
      <c r="G1850">
        <f t="shared" si="20"/>
        <v>229300</v>
      </c>
    </row>
    <row r="1851" spans="1:7" x14ac:dyDescent="0.35">
      <c r="A1851" t="s">
        <v>32</v>
      </c>
      <c r="B1851" t="s">
        <v>14</v>
      </c>
      <c r="C1851" t="s">
        <v>34</v>
      </c>
      <c r="D1851" t="s">
        <v>11</v>
      </c>
      <c r="E1851">
        <v>1454</v>
      </c>
      <c r="F1851">
        <v>75600</v>
      </c>
      <c r="G1851">
        <f t="shared" si="20"/>
        <v>75600</v>
      </c>
    </row>
    <row r="1852" spans="1:7" x14ac:dyDescent="0.35">
      <c r="A1852" t="s">
        <v>32</v>
      </c>
      <c r="B1852" t="s">
        <v>14</v>
      </c>
      <c r="C1852" t="s">
        <v>35</v>
      </c>
      <c r="D1852" t="s">
        <v>7</v>
      </c>
      <c r="E1852">
        <v>12</v>
      </c>
      <c r="F1852">
        <v>520000</v>
      </c>
      <c r="G1852">
        <f t="shared" si="20"/>
        <v>520000</v>
      </c>
    </row>
    <row r="1853" spans="1:7" x14ac:dyDescent="0.35">
      <c r="A1853" t="s">
        <v>32</v>
      </c>
      <c r="B1853" t="s">
        <v>14</v>
      </c>
      <c r="C1853" t="s">
        <v>35</v>
      </c>
      <c r="D1853" t="s">
        <v>8</v>
      </c>
      <c r="E1853">
        <v>330</v>
      </c>
      <c r="F1853">
        <v>1629899.9999999998</v>
      </c>
      <c r="G1853">
        <f t="shared" si="20"/>
        <v>1629899.9999999998</v>
      </c>
    </row>
    <row r="1854" spans="1:7" x14ac:dyDescent="0.35">
      <c r="A1854" t="s">
        <v>32</v>
      </c>
      <c r="B1854" t="s">
        <v>14</v>
      </c>
      <c r="C1854" t="s">
        <v>35</v>
      </c>
      <c r="D1854" t="s">
        <v>9</v>
      </c>
      <c r="E1854">
        <v>383</v>
      </c>
      <c r="F1854">
        <v>207300</v>
      </c>
      <c r="G1854">
        <f t="shared" si="20"/>
        <v>207300</v>
      </c>
    </row>
    <row r="1855" spans="1:7" x14ac:dyDescent="0.35">
      <c r="A1855" t="s">
        <v>32</v>
      </c>
      <c r="B1855" t="s">
        <v>14</v>
      </c>
      <c r="C1855" t="s">
        <v>35</v>
      </c>
      <c r="D1855" t="s">
        <v>10</v>
      </c>
      <c r="E1855">
        <v>615</v>
      </c>
      <c r="F1855">
        <v>106600.00000000001</v>
      </c>
      <c r="G1855">
        <f t="shared" si="20"/>
        <v>106600.00000000001</v>
      </c>
    </row>
    <row r="1856" spans="1:7" x14ac:dyDescent="0.35">
      <c r="A1856" t="s">
        <v>32</v>
      </c>
      <c r="B1856" t="s">
        <v>14</v>
      </c>
      <c r="C1856" t="s">
        <v>35</v>
      </c>
      <c r="D1856" t="s">
        <v>11</v>
      </c>
      <c r="E1856">
        <v>570</v>
      </c>
      <c r="F1856">
        <v>28000</v>
      </c>
      <c r="G1856">
        <f t="shared" si="20"/>
        <v>28000</v>
      </c>
    </row>
    <row r="1857" spans="1:7" x14ac:dyDescent="0.35">
      <c r="A1857" t="s">
        <v>32</v>
      </c>
      <c r="B1857" t="s">
        <v>14</v>
      </c>
      <c r="C1857" t="s">
        <v>36</v>
      </c>
      <c r="D1857" t="s">
        <v>7</v>
      </c>
      <c r="E1857">
        <v>6</v>
      </c>
      <c r="F1857">
        <v>493800</v>
      </c>
      <c r="G1857">
        <f t="shared" si="20"/>
        <v>493800</v>
      </c>
    </row>
    <row r="1858" spans="1:7" x14ac:dyDescent="0.35">
      <c r="A1858" t="s">
        <v>32</v>
      </c>
      <c r="B1858" t="s">
        <v>14</v>
      </c>
      <c r="C1858" t="s">
        <v>36</v>
      </c>
      <c r="D1858" t="s">
        <v>8</v>
      </c>
      <c r="E1858">
        <v>174</v>
      </c>
      <c r="F1858">
        <v>1660200</v>
      </c>
      <c r="G1858">
        <f t="shared" si="20"/>
        <v>1660200</v>
      </c>
    </row>
    <row r="1859" spans="1:7" x14ac:dyDescent="0.35">
      <c r="A1859" t="s">
        <v>32</v>
      </c>
      <c r="B1859" t="s">
        <v>14</v>
      </c>
      <c r="C1859" t="s">
        <v>36</v>
      </c>
      <c r="D1859" t="s">
        <v>9</v>
      </c>
      <c r="E1859">
        <v>229</v>
      </c>
      <c r="F1859">
        <v>214000</v>
      </c>
      <c r="G1859">
        <f t="shared" si="20"/>
        <v>214000</v>
      </c>
    </row>
    <row r="1860" spans="1:7" x14ac:dyDescent="0.35">
      <c r="A1860" t="s">
        <v>32</v>
      </c>
      <c r="B1860" t="s">
        <v>14</v>
      </c>
      <c r="C1860" t="s">
        <v>36</v>
      </c>
      <c r="D1860" t="s">
        <v>10</v>
      </c>
      <c r="E1860">
        <v>498</v>
      </c>
      <c r="F1860">
        <v>122699.99999999999</v>
      </c>
      <c r="G1860">
        <f t="shared" si="20"/>
        <v>122699.99999999999</v>
      </c>
    </row>
    <row r="1861" spans="1:7" x14ac:dyDescent="0.35">
      <c r="A1861" t="s">
        <v>32</v>
      </c>
      <c r="B1861" t="s">
        <v>14</v>
      </c>
      <c r="C1861" t="s">
        <v>36</v>
      </c>
      <c r="D1861" t="s">
        <v>11</v>
      </c>
      <c r="E1861">
        <v>884</v>
      </c>
      <c r="F1861">
        <v>47600</v>
      </c>
      <c r="G1861">
        <f t="shared" si="20"/>
        <v>47600</v>
      </c>
    </row>
    <row r="1862" spans="1:7" x14ac:dyDescent="0.35">
      <c r="A1862" t="s">
        <v>32</v>
      </c>
      <c r="B1862" t="s">
        <v>15</v>
      </c>
      <c r="C1862" t="s">
        <v>34</v>
      </c>
      <c r="D1862" t="s">
        <v>7</v>
      </c>
      <c r="E1862">
        <v>24</v>
      </c>
      <c r="F1862">
        <v>1013599.9999999999</v>
      </c>
      <c r="G1862">
        <f t="shared" si="20"/>
        <v>1013599.9999999999</v>
      </c>
    </row>
    <row r="1863" spans="1:7" x14ac:dyDescent="0.35">
      <c r="A1863" t="s">
        <v>32</v>
      </c>
      <c r="B1863" t="s">
        <v>15</v>
      </c>
      <c r="C1863" t="s">
        <v>34</v>
      </c>
      <c r="D1863" t="s">
        <v>8</v>
      </c>
      <c r="E1863">
        <v>532</v>
      </c>
      <c r="F1863">
        <v>3290100</v>
      </c>
      <c r="G1863">
        <f t="shared" si="20"/>
        <v>3290100</v>
      </c>
    </row>
    <row r="1864" spans="1:7" x14ac:dyDescent="0.35">
      <c r="A1864" t="s">
        <v>32</v>
      </c>
      <c r="B1864" t="s">
        <v>15</v>
      </c>
      <c r="C1864" t="s">
        <v>34</v>
      </c>
      <c r="D1864" t="s">
        <v>9</v>
      </c>
      <c r="E1864">
        <v>520</v>
      </c>
      <c r="F1864">
        <v>421200</v>
      </c>
      <c r="G1864">
        <f t="shared" si="20"/>
        <v>421200</v>
      </c>
    </row>
    <row r="1865" spans="1:7" x14ac:dyDescent="0.35">
      <c r="A1865" t="s">
        <v>32</v>
      </c>
      <c r="B1865" t="s">
        <v>15</v>
      </c>
      <c r="C1865" t="s">
        <v>34</v>
      </c>
      <c r="D1865" t="s">
        <v>10</v>
      </c>
      <c r="E1865">
        <v>782</v>
      </c>
      <c r="F1865">
        <v>229300</v>
      </c>
      <c r="G1865">
        <f t="shared" si="20"/>
        <v>229300</v>
      </c>
    </row>
    <row r="1866" spans="1:7" x14ac:dyDescent="0.35">
      <c r="A1866" t="s">
        <v>32</v>
      </c>
      <c r="B1866" t="s">
        <v>15</v>
      </c>
      <c r="C1866" t="s">
        <v>34</v>
      </c>
      <c r="D1866" t="s">
        <v>11</v>
      </c>
      <c r="E1866">
        <v>906</v>
      </c>
      <c r="F1866">
        <v>75600</v>
      </c>
      <c r="G1866">
        <f t="shared" si="20"/>
        <v>75600</v>
      </c>
    </row>
    <row r="1867" spans="1:7" x14ac:dyDescent="0.35">
      <c r="A1867" t="s">
        <v>32</v>
      </c>
      <c r="B1867" t="s">
        <v>15</v>
      </c>
      <c r="C1867" t="s">
        <v>35</v>
      </c>
      <c r="D1867" t="s">
        <v>7</v>
      </c>
      <c r="E1867">
        <v>14</v>
      </c>
      <c r="F1867">
        <v>520000</v>
      </c>
      <c r="G1867">
        <f t="shared" si="20"/>
        <v>520000</v>
      </c>
    </row>
    <row r="1868" spans="1:7" x14ac:dyDescent="0.35">
      <c r="A1868" t="s">
        <v>32</v>
      </c>
      <c r="B1868" t="s">
        <v>15</v>
      </c>
      <c r="C1868" t="s">
        <v>35</v>
      </c>
      <c r="D1868" t="s">
        <v>8</v>
      </c>
      <c r="E1868">
        <v>337</v>
      </c>
      <c r="F1868">
        <v>1629899.9999999998</v>
      </c>
      <c r="G1868">
        <f t="shared" si="20"/>
        <v>1629899.9999999998</v>
      </c>
    </row>
    <row r="1869" spans="1:7" x14ac:dyDescent="0.35">
      <c r="A1869" t="s">
        <v>32</v>
      </c>
      <c r="B1869" t="s">
        <v>15</v>
      </c>
      <c r="C1869" t="s">
        <v>35</v>
      </c>
      <c r="D1869" t="s">
        <v>9</v>
      </c>
      <c r="E1869">
        <v>310</v>
      </c>
      <c r="F1869">
        <v>207300</v>
      </c>
      <c r="G1869">
        <f t="shared" si="20"/>
        <v>207300</v>
      </c>
    </row>
    <row r="1870" spans="1:7" x14ac:dyDescent="0.35">
      <c r="A1870" t="s">
        <v>32</v>
      </c>
      <c r="B1870" t="s">
        <v>15</v>
      </c>
      <c r="C1870" t="s">
        <v>35</v>
      </c>
      <c r="D1870" t="s">
        <v>10</v>
      </c>
      <c r="E1870">
        <v>412</v>
      </c>
      <c r="F1870">
        <v>106600.00000000001</v>
      </c>
      <c r="G1870">
        <f t="shared" si="20"/>
        <v>106600.00000000001</v>
      </c>
    </row>
    <row r="1871" spans="1:7" x14ac:dyDescent="0.35">
      <c r="A1871" t="s">
        <v>32</v>
      </c>
      <c r="B1871" t="s">
        <v>15</v>
      </c>
      <c r="C1871" t="s">
        <v>35</v>
      </c>
      <c r="D1871" t="s">
        <v>11</v>
      </c>
      <c r="E1871">
        <v>349</v>
      </c>
      <c r="F1871">
        <v>28000</v>
      </c>
      <c r="G1871">
        <f t="shared" si="20"/>
        <v>28000</v>
      </c>
    </row>
    <row r="1872" spans="1:7" x14ac:dyDescent="0.35">
      <c r="A1872" t="s">
        <v>32</v>
      </c>
      <c r="B1872" t="s">
        <v>15</v>
      </c>
      <c r="C1872" t="s">
        <v>36</v>
      </c>
      <c r="D1872" t="s">
        <v>7</v>
      </c>
      <c r="E1872">
        <v>10</v>
      </c>
      <c r="F1872">
        <v>493800</v>
      </c>
      <c r="G1872">
        <f t="shared" si="20"/>
        <v>493800</v>
      </c>
    </row>
    <row r="1873" spans="1:7" x14ac:dyDescent="0.35">
      <c r="A1873" t="s">
        <v>32</v>
      </c>
      <c r="B1873" t="s">
        <v>15</v>
      </c>
      <c r="C1873" t="s">
        <v>36</v>
      </c>
      <c r="D1873" t="s">
        <v>8</v>
      </c>
      <c r="E1873">
        <v>195</v>
      </c>
      <c r="F1873">
        <v>1660200</v>
      </c>
      <c r="G1873">
        <f t="shared" si="20"/>
        <v>1660200</v>
      </c>
    </row>
    <row r="1874" spans="1:7" x14ac:dyDescent="0.35">
      <c r="A1874" t="s">
        <v>32</v>
      </c>
      <c r="B1874" t="s">
        <v>15</v>
      </c>
      <c r="C1874" t="s">
        <v>36</v>
      </c>
      <c r="D1874" t="s">
        <v>9</v>
      </c>
      <c r="E1874">
        <v>210</v>
      </c>
      <c r="F1874">
        <v>214000</v>
      </c>
      <c r="G1874">
        <f t="shared" si="20"/>
        <v>214000</v>
      </c>
    </row>
    <row r="1875" spans="1:7" x14ac:dyDescent="0.35">
      <c r="A1875" t="s">
        <v>32</v>
      </c>
      <c r="B1875" t="s">
        <v>15</v>
      </c>
      <c r="C1875" t="s">
        <v>36</v>
      </c>
      <c r="D1875" t="s">
        <v>10</v>
      </c>
      <c r="E1875">
        <v>370</v>
      </c>
      <c r="F1875">
        <v>122699.99999999999</v>
      </c>
      <c r="G1875">
        <f t="shared" si="20"/>
        <v>122699.99999999999</v>
      </c>
    </row>
    <row r="1876" spans="1:7" x14ac:dyDescent="0.35">
      <c r="A1876" t="s">
        <v>32</v>
      </c>
      <c r="B1876" t="s">
        <v>15</v>
      </c>
      <c r="C1876" t="s">
        <v>36</v>
      </c>
      <c r="D1876" t="s">
        <v>11</v>
      </c>
      <c r="E1876">
        <v>557</v>
      </c>
      <c r="F1876">
        <v>47600</v>
      </c>
      <c r="G1876">
        <f t="shared" si="20"/>
        <v>47600</v>
      </c>
    </row>
    <row r="1877" spans="1:7" x14ac:dyDescent="0.35">
      <c r="A1877" t="s">
        <v>32</v>
      </c>
      <c r="B1877" t="s">
        <v>16</v>
      </c>
      <c r="C1877" t="s">
        <v>34</v>
      </c>
      <c r="D1877" t="s">
        <v>7</v>
      </c>
      <c r="E1877">
        <v>16</v>
      </c>
      <c r="F1877">
        <v>1013599.9999999999</v>
      </c>
      <c r="G1877">
        <f t="shared" si="20"/>
        <v>1013599.9999999999</v>
      </c>
    </row>
    <row r="1878" spans="1:7" x14ac:dyDescent="0.35">
      <c r="A1878" t="s">
        <v>32</v>
      </c>
      <c r="B1878" t="s">
        <v>16</v>
      </c>
      <c r="C1878" t="s">
        <v>34</v>
      </c>
      <c r="D1878" t="s">
        <v>8</v>
      </c>
      <c r="E1878">
        <v>456</v>
      </c>
      <c r="F1878">
        <v>3290100</v>
      </c>
      <c r="G1878">
        <f t="shared" si="20"/>
        <v>3290100</v>
      </c>
    </row>
    <row r="1879" spans="1:7" x14ac:dyDescent="0.35">
      <c r="A1879" t="s">
        <v>32</v>
      </c>
      <c r="B1879" t="s">
        <v>16</v>
      </c>
      <c r="C1879" t="s">
        <v>34</v>
      </c>
      <c r="D1879" t="s">
        <v>9</v>
      </c>
      <c r="E1879">
        <v>432</v>
      </c>
      <c r="F1879">
        <v>421200</v>
      </c>
      <c r="G1879">
        <f t="shared" si="20"/>
        <v>421200</v>
      </c>
    </row>
    <row r="1880" spans="1:7" x14ac:dyDescent="0.35">
      <c r="A1880" t="s">
        <v>32</v>
      </c>
      <c r="B1880" t="s">
        <v>16</v>
      </c>
      <c r="C1880" t="s">
        <v>34</v>
      </c>
      <c r="D1880" t="s">
        <v>10</v>
      </c>
      <c r="E1880">
        <v>630</v>
      </c>
      <c r="F1880">
        <v>229300</v>
      </c>
      <c r="G1880">
        <f t="shared" si="20"/>
        <v>229300</v>
      </c>
    </row>
    <row r="1881" spans="1:7" x14ac:dyDescent="0.35">
      <c r="A1881" t="s">
        <v>32</v>
      </c>
      <c r="B1881" t="s">
        <v>16</v>
      </c>
      <c r="C1881" t="s">
        <v>34</v>
      </c>
      <c r="D1881" t="s">
        <v>11</v>
      </c>
      <c r="E1881">
        <v>749</v>
      </c>
      <c r="F1881">
        <v>75600</v>
      </c>
      <c r="G1881">
        <f t="shared" si="20"/>
        <v>75600</v>
      </c>
    </row>
    <row r="1882" spans="1:7" x14ac:dyDescent="0.35">
      <c r="A1882" t="s">
        <v>32</v>
      </c>
      <c r="B1882" t="s">
        <v>16</v>
      </c>
      <c r="C1882" t="s">
        <v>35</v>
      </c>
      <c r="D1882" t="s">
        <v>7</v>
      </c>
      <c r="E1882">
        <v>8</v>
      </c>
      <c r="F1882">
        <v>520000</v>
      </c>
      <c r="G1882">
        <f t="shared" si="20"/>
        <v>520000</v>
      </c>
    </row>
    <row r="1883" spans="1:7" x14ac:dyDescent="0.35">
      <c r="A1883" t="s">
        <v>32</v>
      </c>
      <c r="B1883" t="s">
        <v>16</v>
      </c>
      <c r="C1883" t="s">
        <v>35</v>
      </c>
      <c r="D1883" t="s">
        <v>8</v>
      </c>
      <c r="E1883">
        <v>276</v>
      </c>
      <c r="F1883">
        <v>1629899.9999999998</v>
      </c>
      <c r="G1883">
        <f t="shared" si="20"/>
        <v>1629899.9999999998</v>
      </c>
    </row>
    <row r="1884" spans="1:7" x14ac:dyDescent="0.35">
      <c r="A1884" t="s">
        <v>32</v>
      </c>
      <c r="B1884" t="s">
        <v>16</v>
      </c>
      <c r="C1884" t="s">
        <v>35</v>
      </c>
      <c r="D1884" t="s">
        <v>9</v>
      </c>
      <c r="E1884">
        <v>253</v>
      </c>
      <c r="F1884">
        <v>207300</v>
      </c>
      <c r="G1884">
        <f t="shared" si="20"/>
        <v>207300</v>
      </c>
    </row>
    <row r="1885" spans="1:7" x14ac:dyDescent="0.35">
      <c r="A1885" t="s">
        <v>32</v>
      </c>
      <c r="B1885" t="s">
        <v>16</v>
      </c>
      <c r="C1885" t="s">
        <v>35</v>
      </c>
      <c r="D1885" t="s">
        <v>10</v>
      </c>
      <c r="E1885">
        <v>350</v>
      </c>
      <c r="F1885">
        <v>106600.00000000001</v>
      </c>
      <c r="G1885">
        <f t="shared" si="20"/>
        <v>106600.00000000001</v>
      </c>
    </row>
    <row r="1886" spans="1:7" x14ac:dyDescent="0.35">
      <c r="A1886" t="s">
        <v>32</v>
      </c>
      <c r="B1886" t="s">
        <v>16</v>
      </c>
      <c r="C1886" t="s">
        <v>35</v>
      </c>
      <c r="D1886" t="s">
        <v>11</v>
      </c>
      <c r="E1886">
        <v>287</v>
      </c>
      <c r="F1886">
        <v>28000</v>
      </c>
      <c r="G1886">
        <f t="shared" ref="G1886:G1949" si="21">IF(K1886="",G1871,K1886)</f>
        <v>28000</v>
      </c>
    </row>
    <row r="1887" spans="1:7" x14ac:dyDescent="0.35">
      <c r="A1887" t="s">
        <v>32</v>
      </c>
      <c r="B1887" t="s">
        <v>16</v>
      </c>
      <c r="C1887" t="s">
        <v>36</v>
      </c>
      <c r="D1887" t="s">
        <v>7</v>
      </c>
      <c r="E1887">
        <v>8</v>
      </c>
      <c r="F1887">
        <v>493800</v>
      </c>
      <c r="G1887">
        <f t="shared" si="21"/>
        <v>493800</v>
      </c>
    </row>
    <row r="1888" spans="1:7" x14ac:dyDescent="0.35">
      <c r="A1888" t="s">
        <v>32</v>
      </c>
      <c r="B1888" t="s">
        <v>16</v>
      </c>
      <c r="C1888" t="s">
        <v>36</v>
      </c>
      <c r="D1888" t="s">
        <v>8</v>
      </c>
      <c r="E1888">
        <v>180</v>
      </c>
      <c r="F1888">
        <v>1660200</v>
      </c>
      <c r="G1888">
        <f t="shared" si="21"/>
        <v>1660200</v>
      </c>
    </row>
    <row r="1889" spans="1:7" x14ac:dyDescent="0.35">
      <c r="A1889" t="s">
        <v>32</v>
      </c>
      <c r="B1889" t="s">
        <v>16</v>
      </c>
      <c r="C1889" t="s">
        <v>36</v>
      </c>
      <c r="D1889" t="s">
        <v>9</v>
      </c>
      <c r="E1889">
        <v>179</v>
      </c>
      <c r="F1889">
        <v>214000</v>
      </c>
      <c r="G1889">
        <f t="shared" si="21"/>
        <v>214000</v>
      </c>
    </row>
    <row r="1890" spans="1:7" x14ac:dyDescent="0.35">
      <c r="A1890" t="s">
        <v>32</v>
      </c>
      <c r="B1890" t="s">
        <v>16</v>
      </c>
      <c r="C1890" t="s">
        <v>36</v>
      </c>
      <c r="D1890" t="s">
        <v>10</v>
      </c>
      <c r="E1890">
        <v>280</v>
      </c>
      <c r="F1890">
        <v>122699.99999999999</v>
      </c>
      <c r="G1890">
        <f t="shared" si="21"/>
        <v>122699.99999999999</v>
      </c>
    </row>
    <row r="1891" spans="1:7" x14ac:dyDescent="0.35">
      <c r="A1891" t="s">
        <v>32</v>
      </c>
      <c r="B1891" t="s">
        <v>16</v>
      </c>
      <c r="C1891" t="s">
        <v>36</v>
      </c>
      <c r="D1891" t="s">
        <v>11</v>
      </c>
      <c r="E1891">
        <v>462</v>
      </c>
      <c r="F1891">
        <v>47600</v>
      </c>
      <c r="G1891">
        <f t="shared" si="21"/>
        <v>47600</v>
      </c>
    </row>
    <row r="1892" spans="1:7" x14ac:dyDescent="0.35">
      <c r="A1892" t="s">
        <v>32</v>
      </c>
      <c r="B1892" t="s">
        <v>17</v>
      </c>
      <c r="C1892" t="s">
        <v>34</v>
      </c>
      <c r="D1892" t="s">
        <v>7</v>
      </c>
      <c r="E1892">
        <v>26</v>
      </c>
      <c r="F1892">
        <v>1013599.9999999999</v>
      </c>
      <c r="G1892">
        <f t="shared" si="21"/>
        <v>1013599.9999999999</v>
      </c>
    </row>
    <row r="1893" spans="1:7" x14ac:dyDescent="0.35">
      <c r="A1893" t="s">
        <v>32</v>
      </c>
      <c r="B1893" t="s">
        <v>17</v>
      </c>
      <c r="C1893" t="s">
        <v>34</v>
      </c>
      <c r="D1893" t="s">
        <v>8</v>
      </c>
      <c r="E1893">
        <v>456</v>
      </c>
      <c r="F1893">
        <v>3290100</v>
      </c>
      <c r="G1893">
        <f t="shared" si="21"/>
        <v>3290100</v>
      </c>
    </row>
    <row r="1894" spans="1:7" x14ac:dyDescent="0.35">
      <c r="A1894" t="s">
        <v>32</v>
      </c>
      <c r="B1894" t="s">
        <v>17</v>
      </c>
      <c r="C1894" t="s">
        <v>34</v>
      </c>
      <c r="D1894" t="s">
        <v>9</v>
      </c>
      <c r="E1894">
        <v>424</v>
      </c>
      <c r="F1894">
        <v>421200</v>
      </c>
      <c r="G1894">
        <f t="shared" si="21"/>
        <v>421200</v>
      </c>
    </row>
    <row r="1895" spans="1:7" x14ac:dyDescent="0.35">
      <c r="A1895" t="s">
        <v>32</v>
      </c>
      <c r="B1895" t="s">
        <v>17</v>
      </c>
      <c r="C1895" t="s">
        <v>34</v>
      </c>
      <c r="D1895" t="s">
        <v>10</v>
      </c>
      <c r="E1895">
        <v>686</v>
      </c>
      <c r="F1895">
        <v>229300</v>
      </c>
      <c r="G1895">
        <f t="shared" si="21"/>
        <v>229300</v>
      </c>
    </row>
    <row r="1896" spans="1:7" x14ac:dyDescent="0.35">
      <c r="A1896" t="s">
        <v>32</v>
      </c>
      <c r="B1896" t="s">
        <v>17</v>
      </c>
      <c r="C1896" t="s">
        <v>34</v>
      </c>
      <c r="D1896" t="s">
        <v>11</v>
      </c>
      <c r="E1896">
        <v>730</v>
      </c>
      <c r="F1896">
        <v>75600</v>
      </c>
      <c r="G1896">
        <f t="shared" si="21"/>
        <v>75600</v>
      </c>
    </row>
    <row r="1897" spans="1:7" x14ac:dyDescent="0.35">
      <c r="A1897" t="s">
        <v>32</v>
      </c>
      <c r="B1897" t="s">
        <v>17</v>
      </c>
      <c r="C1897" t="s">
        <v>35</v>
      </c>
      <c r="D1897" t="s">
        <v>7</v>
      </c>
      <c r="E1897">
        <v>11</v>
      </c>
      <c r="F1897">
        <v>520000</v>
      </c>
      <c r="G1897">
        <f t="shared" si="21"/>
        <v>520000</v>
      </c>
    </row>
    <row r="1898" spans="1:7" x14ac:dyDescent="0.35">
      <c r="A1898" t="s">
        <v>32</v>
      </c>
      <c r="B1898" t="s">
        <v>17</v>
      </c>
      <c r="C1898" t="s">
        <v>35</v>
      </c>
      <c r="D1898" t="s">
        <v>8</v>
      </c>
      <c r="E1898">
        <v>282</v>
      </c>
      <c r="F1898">
        <v>1629899.9999999998</v>
      </c>
      <c r="G1898">
        <f t="shared" si="21"/>
        <v>1629899.9999999998</v>
      </c>
    </row>
    <row r="1899" spans="1:7" x14ac:dyDescent="0.35">
      <c r="A1899" t="s">
        <v>32</v>
      </c>
      <c r="B1899" t="s">
        <v>17</v>
      </c>
      <c r="C1899" t="s">
        <v>35</v>
      </c>
      <c r="D1899" t="s">
        <v>9</v>
      </c>
      <c r="E1899">
        <v>252</v>
      </c>
      <c r="F1899">
        <v>207300</v>
      </c>
      <c r="G1899">
        <f t="shared" si="21"/>
        <v>207300</v>
      </c>
    </row>
    <row r="1900" spans="1:7" x14ac:dyDescent="0.35">
      <c r="A1900" t="s">
        <v>32</v>
      </c>
      <c r="B1900" t="s">
        <v>17</v>
      </c>
      <c r="C1900" t="s">
        <v>35</v>
      </c>
      <c r="D1900" t="s">
        <v>10</v>
      </c>
      <c r="E1900">
        <v>361</v>
      </c>
      <c r="F1900">
        <v>106600.00000000001</v>
      </c>
      <c r="G1900">
        <f t="shared" si="21"/>
        <v>106600.00000000001</v>
      </c>
    </row>
    <row r="1901" spans="1:7" x14ac:dyDescent="0.35">
      <c r="A1901" t="s">
        <v>32</v>
      </c>
      <c r="B1901" t="s">
        <v>17</v>
      </c>
      <c r="C1901" t="s">
        <v>35</v>
      </c>
      <c r="D1901" t="s">
        <v>11</v>
      </c>
      <c r="E1901">
        <v>301</v>
      </c>
      <c r="F1901">
        <v>28000</v>
      </c>
      <c r="G1901">
        <f t="shared" si="21"/>
        <v>28000</v>
      </c>
    </row>
    <row r="1902" spans="1:7" x14ac:dyDescent="0.35">
      <c r="A1902" t="s">
        <v>32</v>
      </c>
      <c r="B1902" t="s">
        <v>17</v>
      </c>
      <c r="C1902" t="s">
        <v>36</v>
      </c>
      <c r="D1902" t="s">
        <v>7</v>
      </c>
      <c r="E1902">
        <v>15</v>
      </c>
      <c r="F1902">
        <v>493800</v>
      </c>
      <c r="G1902">
        <f t="shared" si="21"/>
        <v>493800</v>
      </c>
    </row>
    <row r="1903" spans="1:7" x14ac:dyDescent="0.35">
      <c r="A1903" t="s">
        <v>32</v>
      </c>
      <c r="B1903" t="s">
        <v>17</v>
      </c>
      <c r="C1903" t="s">
        <v>36</v>
      </c>
      <c r="D1903" t="s">
        <v>8</v>
      </c>
      <c r="E1903">
        <v>174</v>
      </c>
      <c r="F1903">
        <v>1660200</v>
      </c>
      <c r="G1903">
        <f t="shared" si="21"/>
        <v>1660200</v>
      </c>
    </row>
    <row r="1904" spans="1:7" x14ac:dyDescent="0.35">
      <c r="A1904" t="s">
        <v>32</v>
      </c>
      <c r="B1904" t="s">
        <v>17</v>
      </c>
      <c r="C1904" t="s">
        <v>36</v>
      </c>
      <c r="D1904" t="s">
        <v>9</v>
      </c>
      <c r="E1904">
        <v>172</v>
      </c>
      <c r="F1904">
        <v>214000</v>
      </c>
      <c r="G1904">
        <f t="shared" si="21"/>
        <v>214000</v>
      </c>
    </row>
    <row r="1905" spans="1:7" x14ac:dyDescent="0.35">
      <c r="A1905" t="s">
        <v>32</v>
      </c>
      <c r="B1905" t="s">
        <v>17</v>
      </c>
      <c r="C1905" t="s">
        <v>36</v>
      </c>
      <c r="D1905" t="s">
        <v>10</v>
      </c>
      <c r="E1905">
        <v>325</v>
      </c>
      <c r="F1905">
        <v>122699.99999999999</v>
      </c>
      <c r="G1905">
        <f t="shared" si="21"/>
        <v>122699.99999999999</v>
      </c>
    </row>
    <row r="1906" spans="1:7" x14ac:dyDescent="0.35">
      <c r="A1906" t="s">
        <v>32</v>
      </c>
      <c r="B1906" t="s">
        <v>17</v>
      </c>
      <c r="C1906" t="s">
        <v>36</v>
      </c>
      <c r="D1906" t="s">
        <v>11</v>
      </c>
      <c r="E1906">
        <v>429</v>
      </c>
      <c r="F1906">
        <v>47600</v>
      </c>
      <c r="G1906">
        <f t="shared" si="21"/>
        <v>47600</v>
      </c>
    </row>
    <row r="1907" spans="1:7" x14ac:dyDescent="0.35">
      <c r="A1907" t="s">
        <v>32</v>
      </c>
      <c r="B1907" t="s">
        <v>18</v>
      </c>
      <c r="C1907" t="s">
        <v>34</v>
      </c>
      <c r="D1907" t="s">
        <v>7</v>
      </c>
      <c r="E1907">
        <v>19</v>
      </c>
      <c r="F1907">
        <v>1013599.9999999999</v>
      </c>
      <c r="G1907">
        <f t="shared" si="21"/>
        <v>1013599.9999999999</v>
      </c>
    </row>
    <row r="1908" spans="1:7" x14ac:dyDescent="0.35">
      <c r="A1908" t="s">
        <v>32</v>
      </c>
      <c r="B1908" t="s">
        <v>18</v>
      </c>
      <c r="C1908" t="s">
        <v>34</v>
      </c>
      <c r="D1908" t="s">
        <v>8</v>
      </c>
      <c r="E1908">
        <v>460</v>
      </c>
      <c r="F1908">
        <v>3290100</v>
      </c>
      <c r="G1908">
        <f t="shared" si="21"/>
        <v>3290100</v>
      </c>
    </row>
    <row r="1909" spans="1:7" x14ac:dyDescent="0.35">
      <c r="A1909" t="s">
        <v>32</v>
      </c>
      <c r="B1909" t="s">
        <v>18</v>
      </c>
      <c r="C1909" t="s">
        <v>34</v>
      </c>
      <c r="D1909" t="s">
        <v>9</v>
      </c>
      <c r="E1909">
        <v>449</v>
      </c>
      <c r="F1909">
        <v>421200</v>
      </c>
      <c r="G1909">
        <f t="shared" si="21"/>
        <v>421200</v>
      </c>
    </row>
    <row r="1910" spans="1:7" x14ac:dyDescent="0.35">
      <c r="A1910" t="s">
        <v>32</v>
      </c>
      <c r="B1910" t="s">
        <v>18</v>
      </c>
      <c r="C1910" t="s">
        <v>34</v>
      </c>
      <c r="D1910" t="s">
        <v>10</v>
      </c>
      <c r="E1910">
        <v>677</v>
      </c>
      <c r="F1910">
        <v>229300</v>
      </c>
      <c r="G1910">
        <f t="shared" si="21"/>
        <v>229300</v>
      </c>
    </row>
    <row r="1911" spans="1:7" x14ac:dyDescent="0.35">
      <c r="A1911" t="s">
        <v>32</v>
      </c>
      <c r="B1911" t="s">
        <v>18</v>
      </c>
      <c r="C1911" t="s">
        <v>34</v>
      </c>
      <c r="D1911" t="s">
        <v>11</v>
      </c>
      <c r="E1911">
        <v>821</v>
      </c>
      <c r="F1911">
        <v>75600</v>
      </c>
      <c r="G1911">
        <f t="shared" si="21"/>
        <v>75600</v>
      </c>
    </row>
    <row r="1912" spans="1:7" x14ac:dyDescent="0.35">
      <c r="A1912" t="s">
        <v>32</v>
      </c>
      <c r="B1912" t="s">
        <v>18</v>
      </c>
      <c r="C1912" t="s">
        <v>35</v>
      </c>
      <c r="D1912" t="s">
        <v>7</v>
      </c>
      <c r="E1912">
        <v>10</v>
      </c>
      <c r="F1912">
        <v>520000</v>
      </c>
      <c r="G1912">
        <f t="shared" si="21"/>
        <v>520000</v>
      </c>
    </row>
    <row r="1913" spans="1:7" x14ac:dyDescent="0.35">
      <c r="A1913" t="s">
        <v>32</v>
      </c>
      <c r="B1913" t="s">
        <v>18</v>
      </c>
      <c r="C1913" t="s">
        <v>35</v>
      </c>
      <c r="D1913" t="s">
        <v>8</v>
      </c>
      <c r="E1913">
        <v>276</v>
      </c>
      <c r="F1913">
        <v>1629899.9999999998</v>
      </c>
      <c r="G1913">
        <f t="shared" si="21"/>
        <v>1629899.9999999998</v>
      </c>
    </row>
    <row r="1914" spans="1:7" x14ac:dyDescent="0.35">
      <c r="A1914" t="s">
        <v>32</v>
      </c>
      <c r="B1914" t="s">
        <v>18</v>
      </c>
      <c r="C1914" t="s">
        <v>35</v>
      </c>
      <c r="D1914" t="s">
        <v>9</v>
      </c>
      <c r="E1914">
        <v>268</v>
      </c>
      <c r="F1914">
        <v>207300</v>
      </c>
      <c r="G1914">
        <f t="shared" si="21"/>
        <v>207300</v>
      </c>
    </row>
    <row r="1915" spans="1:7" x14ac:dyDescent="0.35">
      <c r="A1915" t="s">
        <v>32</v>
      </c>
      <c r="B1915" t="s">
        <v>18</v>
      </c>
      <c r="C1915" t="s">
        <v>35</v>
      </c>
      <c r="D1915" t="s">
        <v>10</v>
      </c>
      <c r="E1915">
        <v>352</v>
      </c>
      <c r="F1915">
        <v>106600.00000000001</v>
      </c>
      <c r="G1915">
        <f t="shared" si="21"/>
        <v>106600.00000000001</v>
      </c>
    </row>
    <row r="1916" spans="1:7" x14ac:dyDescent="0.35">
      <c r="A1916" t="s">
        <v>32</v>
      </c>
      <c r="B1916" t="s">
        <v>18</v>
      </c>
      <c r="C1916" t="s">
        <v>35</v>
      </c>
      <c r="D1916" t="s">
        <v>11</v>
      </c>
      <c r="E1916">
        <v>359</v>
      </c>
      <c r="F1916">
        <v>28000</v>
      </c>
      <c r="G1916">
        <f t="shared" si="21"/>
        <v>28000</v>
      </c>
    </row>
    <row r="1917" spans="1:7" x14ac:dyDescent="0.35">
      <c r="A1917" t="s">
        <v>32</v>
      </c>
      <c r="B1917" t="s">
        <v>18</v>
      </c>
      <c r="C1917" t="s">
        <v>36</v>
      </c>
      <c r="D1917" t="s">
        <v>7</v>
      </c>
      <c r="E1917">
        <v>9</v>
      </c>
      <c r="F1917">
        <v>493800</v>
      </c>
      <c r="G1917">
        <f t="shared" si="21"/>
        <v>493800</v>
      </c>
    </row>
    <row r="1918" spans="1:7" x14ac:dyDescent="0.35">
      <c r="A1918" t="s">
        <v>32</v>
      </c>
      <c r="B1918" t="s">
        <v>18</v>
      </c>
      <c r="C1918" t="s">
        <v>36</v>
      </c>
      <c r="D1918" t="s">
        <v>8</v>
      </c>
      <c r="E1918">
        <v>184</v>
      </c>
      <c r="F1918">
        <v>1660200</v>
      </c>
      <c r="G1918">
        <f t="shared" si="21"/>
        <v>1660200</v>
      </c>
    </row>
    <row r="1919" spans="1:7" x14ac:dyDescent="0.35">
      <c r="A1919" t="s">
        <v>32</v>
      </c>
      <c r="B1919" t="s">
        <v>18</v>
      </c>
      <c r="C1919" t="s">
        <v>36</v>
      </c>
      <c r="D1919" t="s">
        <v>9</v>
      </c>
      <c r="E1919">
        <v>181</v>
      </c>
      <c r="F1919">
        <v>214000</v>
      </c>
      <c r="G1919">
        <f t="shared" si="21"/>
        <v>214000</v>
      </c>
    </row>
    <row r="1920" spans="1:7" x14ac:dyDescent="0.35">
      <c r="A1920" t="s">
        <v>32</v>
      </c>
      <c r="B1920" t="s">
        <v>18</v>
      </c>
      <c r="C1920" t="s">
        <v>36</v>
      </c>
      <c r="D1920" t="s">
        <v>10</v>
      </c>
      <c r="E1920">
        <v>325</v>
      </c>
      <c r="F1920">
        <v>122699.99999999999</v>
      </c>
      <c r="G1920">
        <f t="shared" si="21"/>
        <v>122699.99999999999</v>
      </c>
    </row>
    <row r="1921" spans="1:7" x14ac:dyDescent="0.35">
      <c r="A1921" t="s">
        <v>32</v>
      </c>
      <c r="B1921" t="s">
        <v>18</v>
      </c>
      <c r="C1921" t="s">
        <v>36</v>
      </c>
      <c r="D1921" t="s">
        <v>11</v>
      </c>
      <c r="E1921">
        <v>462</v>
      </c>
      <c r="F1921">
        <v>47600</v>
      </c>
      <c r="G1921">
        <f t="shared" si="21"/>
        <v>47600</v>
      </c>
    </row>
    <row r="1922" spans="1:7" x14ac:dyDescent="0.35">
      <c r="A1922" t="s">
        <v>32</v>
      </c>
      <c r="B1922" t="s">
        <v>19</v>
      </c>
      <c r="C1922" t="s">
        <v>34</v>
      </c>
      <c r="D1922" t="s">
        <v>7</v>
      </c>
      <c r="E1922">
        <v>19</v>
      </c>
      <c r="F1922">
        <v>1013599.9999999999</v>
      </c>
      <c r="G1922">
        <f t="shared" si="21"/>
        <v>1013599.9999999999</v>
      </c>
    </row>
    <row r="1923" spans="1:7" x14ac:dyDescent="0.35">
      <c r="A1923" t="s">
        <v>32</v>
      </c>
      <c r="B1923" t="s">
        <v>19</v>
      </c>
      <c r="C1923" t="s">
        <v>34</v>
      </c>
      <c r="D1923" t="s">
        <v>8</v>
      </c>
      <c r="E1923">
        <v>475</v>
      </c>
      <c r="F1923">
        <v>3290100</v>
      </c>
      <c r="G1923">
        <f t="shared" si="21"/>
        <v>3290100</v>
      </c>
    </row>
    <row r="1924" spans="1:7" x14ac:dyDescent="0.35">
      <c r="A1924" t="s">
        <v>32</v>
      </c>
      <c r="B1924" t="s">
        <v>19</v>
      </c>
      <c r="C1924" t="s">
        <v>34</v>
      </c>
      <c r="D1924" t="s">
        <v>9</v>
      </c>
      <c r="E1924">
        <v>441</v>
      </c>
      <c r="F1924">
        <v>421200</v>
      </c>
      <c r="G1924">
        <f t="shared" si="21"/>
        <v>421200</v>
      </c>
    </row>
    <row r="1925" spans="1:7" x14ac:dyDescent="0.35">
      <c r="A1925" t="s">
        <v>32</v>
      </c>
      <c r="B1925" t="s">
        <v>19</v>
      </c>
      <c r="C1925" t="s">
        <v>34</v>
      </c>
      <c r="D1925" t="s">
        <v>10</v>
      </c>
      <c r="E1925">
        <v>725</v>
      </c>
      <c r="F1925">
        <v>229300</v>
      </c>
      <c r="G1925">
        <f t="shared" si="21"/>
        <v>229300</v>
      </c>
    </row>
    <row r="1926" spans="1:7" x14ac:dyDescent="0.35">
      <c r="A1926" t="s">
        <v>32</v>
      </c>
      <c r="B1926" t="s">
        <v>19</v>
      </c>
      <c r="C1926" t="s">
        <v>34</v>
      </c>
      <c r="D1926" t="s">
        <v>11</v>
      </c>
      <c r="E1926">
        <v>814</v>
      </c>
      <c r="F1926">
        <v>75600</v>
      </c>
      <c r="G1926">
        <f t="shared" si="21"/>
        <v>75600</v>
      </c>
    </row>
    <row r="1927" spans="1:7" x14ac:dyDescent="0.35">
      <c r="A1927" t="s">
        <v>32</v>
      </c>
      <c r="B1927" t="s">
        <v>19</v>
      </c>
      <c r="C1927" t="s">
        <v>35</v>
      </c>
      <c r="D1927" t="s">
        <v>7</v>
      </c>
      <c r="E1927">
        <v>10</v>
      </c>
      <c r="F1927">
        <v>520000</v>
      </c>
      <c r="G1927">
        <f t="shared" si="21"/>
        <v>520000</v>
      </c>
    </row>
    <row r="1928" spans="1:7" x14ac:dyDescent="0.35">
      <c r="A1928" t="s">
        <v>32</v>
      </c>
      <c r="B1928" t="s">
        <v>19</v>
      </c>
      <c r="C1928" t="s">
        <v>35</v>
      </c>
      <c r="D1928" t="s">
        <v>8</v>
      </c>
      <c r="E1928">
        <v>284</v>
      </c>
      <c r="F1928">
        <v>1629899.9999999998</v>
      </c>
      <c r="G1928">
        <f t="shared" si="21"/>
        <v>1629899.9999999998</v>
      </c>
    </row>
    <row r="1929" spans="1:7" x14ac:dyDescent="0.35">
      <c r="A1929" t="s">
        <v>32</v>
      </c>
      <c r="B1929" t="s">
        <v>19</v>
      </c>
      <c r="C1929" t="s">
        <v>35</v>
      </c>
      <c r="D1929" t="s">
        <v>9</v>
      </c>
      <c r="E1929">
        <v>264</v>
      </c>
      <c r="F1929">
        <v>207300</v>
      </c>
      <c r="G1929">
        <f t="shared" si="21"/>
        <v>207300</v>
      </c>
    </row>
    <row r="1930" spans="1:7" x14ac:dyDescent="0.35">
      <c r="A1930" t="s">
        <v>32</v>
      </c>
      <c r="B1930" t="s">
        <v>19</v>
      </c>
      <c r="C1930" t="s">
        <v>35</v>
      </c>
      <c r="D1930" t="s">
        <v>10</v>
      </c>
      <c r="E1930">
        <v>401</v>
      </c>
      <c r="F1930">
        <v>106600.00000000001</v>
      </c>
      <c r="G1930">
        <f t="shared" si="21"/>
        <v>106600.00000000001</v>
      </c>
    </row>
    <row r="1931" spans="1:7" x14ac:dyDescent="0.35">
      <c r="A1931" t="s">
        <v>32</v>
      </c>
      <c r="B1931" t="s">
        <v>19</v>
      </c>
      <c r="C1931" t="s">
        <v>35</v>
      </c>
      <c r="D1931" t="s">
        <v>11</v>
      </c>
      <c r="E1931">
        <v>314</v>
      </c>
      <c r="F1931">
        <v>28000</v>
      </c>
      <c r="G1931">
        <f t="shared" si="21"/>
        <v>28000</v>
      </c>
    </row>
    <row r="1932" spans="1:7" x14ac:dyDescent="0.35">
      <c r="A1932" t="s">
        <v>32</v>
      </c>
      <c r="B1932" t="s">
        <v>19</v>
      </c>
      <c r="C1932" t="s">
        <v>36</v>
      </c>
      <c r="D1932" t="s">
        <v>7</v>
      </c>
      <c r="E1932">
        <v>9</v>
      </c>
      <c r="F1932">
        <v>493800</v>
      </c>
      <c r="G1932">
        <f t="shared" si="21"/>
        <v>493800</v>
      </c>
    </row>
    <row r="1933" spans="1:7" x14ac:dyDescent="0.35">
      <c r="A1933" t="s">
        <v>32</v>
      </c>
      <c r="B1933" t="s">
        <v>19</v>
      </c>
      <c r="C1933" t="s">
        <v>36</v>
      </c>
      <c r="D1933" t="s">
        <v>8</v>
      </c>
      <c r="E1933">
        <v>191</v>
      </c>
      <c r="F1933">
        <v>1660200</v>
      </c>
      <c r="G1933">
        <f t="shared" si="21"/>
        <v>1660200</v>
      </c>
    </row>
    <row r="1934" spans="1:7" x14ac:dyDescent="0.35">
      <c r="A1934" t="s">
        <v>32</v>
      </c>
      <c r="B1934" t="s">
        <v>19</v>
      </c>
      <c r="C1934" t="s">
        <v>36</v>
      </c>
      <c r="D1934" t="s">
        <v>9</v>
      </c>
      <c r="E1934">
        <v>177</v>
      </c>
      <c r="F1934">
        <v>214000</v>
      </c>
      <c r="G1934">
        <f t="shared" si="21"/>
        <v>214000</v>
      </c>
    </row>
    <row r="1935" spans="1:7" x14ac:dyDescent="0.35">
      <c r="A1935" t="s">
        <v>32</v>
      </c>
      <c r="B1935" t="s">
        <v>19</v>
      </c>
      <c r="C1935" t="s">
        <v>36</v>
      </c>
      <c r="D1935" t="s">
        <v>10</v>
      </c>
      <c r="E1935">
        <v>324</v>
      </c>
      <c r="F1935">
        <v>122699.99999999999</v>
      </c>
      <c r="G1935">
        <f t="shared" si="21"/>
        <v>122699.99999999999</v>
      </c>
    </row>
    <row r="1936" spans="1:7" x14ac:dyDescent="0.35">
      <c r="A1936" t="s">
        <v>32</v>
      </c>
      <c r="B1936" t="s">
        <v>19</v>
      </c>
      <c r="C1936" t="s">
        <v>36</v>
      </c>
      <c r="D1936" t="s">
        <v>11</v>
      </c>
      <c r="E1936">
        <v>500</v>
      </c>
      <c r="F1936">
        <v>47600</v>
      </c>
      <c r="G1936">
        <f t="shared" si="21"/>
        <v>47600</v>
      </c>
    </row>
    <row r="1937" spans="1:7" x14ac:dyDescent="0.35">
      <c r="A1937" t="s">
        <v>32</v>
      </c>
      <c r="B1937" t="s">
        <v>20</v>
      </c>
      <c r="C1937" t="s">
        <v>34</v>
      </c>
      <c r="D1937" t="s">
        <v>7</v>
      </c>
      <c r="E1937">
        <v>32</v>
      </c>
      <c r="F1937">
        <v>1013599.9999999999</v>
      </c>
      <c r="G1937">
        <f t="shared" si="21"/>
        <v>1013599.9999999999</v>
      </c>
    </row>
    <row r="1938" spans="1:7" x14ac:dyDescent="0.35">
      <c r="A1938" t="s">
        <v>32</v>
      </c>
      <c r="B1938" t="s">
        <v>20</v>
      </c>
      <c r="C1938" t="s">
        <v>34</v>
      </c>
      <c r="D1938" t="s">
        <v>8</v>
      </c>
      <c r="E1938">
        <v>512</v>
      </c>
      <c r="F1938">
        <v>3290100</v>
      </c>
      <c r="G1938">
        <f t="shared" si="21"/>
        <v>3290100</v>
      </c>
    </row>
    <row r="1939" spans="1:7" x14ac:dyDescent="0.35">
      <c r="A1939" t="s">
        <v>32</v>
      </c>
      <c r="B1939" t="s">
        <v>20</v>
      </c>
      <c r="C1939" t="s">
        <v>34</v>
      </c>
      <c r="D1939" t="s">
        <v>9</v>
      </c>
      <c r="E1939">
        <v>534</v>
      </c>
      <c r="F1939">
        <v>421200</v>
      </c>
      <c r="G1939">
        <f t="shared" si="21"/>
        <v>421200</v>
      </c>
    </row>
    <row r="1940" spans="1:7" x14ac:dyDescent="0.35">
      <c r="A1940" t="s">
        <v>32</v>
      </c>
      <c r="B1940" t="s">
        <v>20</v>
      </c>
      <c r="C1940" t="s">
        <v>34</v>
      </c>
      <c r="D1940" t="s">
        <v>10</v>
      </c>
      <c r="E1940">
        <v>823</v>
      </c>
      <c r="F1940">
        <v>229300</v>
      </c>
      <c r="G1940">
        <f t="shared" si="21"/>
        <v>229300</v>
      </c>
    </row>
    <row r="1941" spans="1:7" x14ac:dyDescent="0.35">
      <c r="A1941" t="s">
        <v>32</v>
      </c>
      <c r="B1941" t="s">
        <v>20</v>
      </c>
      <c r="C1941" t="s">
        <v>34</v>
      </c>
      <c r="D1941" t="s">
        <v>11</v>
      </c>
      <c r="E1941">
        <v>928</v>
      </c>
      <c r="F1941">
        <v>75600</v>
      </c>
      <c r="G1941">
        <f t="shared" si="21"/>
        <v>75600</v>
      </c>
    </row>
    <row r="1942" spans="1:7" x14ac:dyDescent="0.35">
      <c r="A1942" t="s">
        <v>32</v>
      </c>
      <c r="B1942" t="s">
        <v>20</v>
      </c>
      <c r="C1942" t="s">
        <v>35</v>
      </c>
      <c r="D1942" t="s">
        <v>7</v>
      </c>
      <c r="E1942">
        <v>20</v>
      </c>
      <c r="F1942">
        <v>520000</v>
      </c>
      <c r="G1942">
        <f t="shared" si="21"/>
        <v>520000</v>
      </c>
    </row>
    <row r="1943" spans="1:7" x14ac:dyDescent="0.35">
      <c r="A1943" t="s">
        <v>32</v>
      </c>
      <c r="B1943" t="s">
        <v>20</v>
      </c>
      <c r="C1943" t="s">
        <v>35</v>
      </c>
      <c r="D1943" t="s">
        <v>8</v>
      </c>
      <c r="E1943">
        <v>305</v>
      </c>
      <c r="F1943">
        <v>1629899.9999999998</v>
      </c>
      <c r="G1943">
        <f t="shared" si="21"/>
        <v>1629899.9999999998</v>
      </c>
    </row>
    <row r="1944" spans="1:7" x14ac:dyDescent="0.35">
      <c r="A1944" t="s">
        <v>32</v>
      </c>
      <c r="B1944" t="s">
        <v>20</v>
      </c>
      <c r="C1944" t="s">
        <v>35</v>
      </c>
      <c r="D1944" t="s">
        <v>9</v>
      </c>
      <c r="E1944">
        <v>315</v>
      </c>
      <c r="F1944">
        <v>207300</v>
      </c>
      <c r="G1944">
        <f t="shared" si="21"/>
        <v>207300</v>
      </c>
    </row>
    <row r="1945" spans="1:7" x14ac:dyDescent="0.35">
      <c r="A1945" t="s">
        <v>32</v>
      </c>
      <c r="B1945" t="s">
        <v>20</v>
      </c>
      <c r="C1945" t="s">
        <v>35</v>
      </c>
      <c r="D1945" t="s">
        <v>10</v>
      </c>
      <c r="E1945">
        <v>479</v>
      </c>
      <c r="F1945">
        <v>106600.00000000001</v>
      </c>
      <c r="G1945">
        <f t="shared" si="21"/>
        <v>106600.00000000001</v>
      </c>
    </row>
    <row r="1946" spans="1:7" x14ac:dyDescent="0.35">
      <c r="A1946" t="s">
        <v>32</v>
      </c>
      <c r="B1946" t="s">
        <v>20</v>
      </c>
      <c r="C1946" t="s">
        <v>35</v>
      </c>
      <c r="D1946" t="s">
        <v>11</v>
      </c>
      <c r="E1946">
        <v>384</v>
      </c>
      <c r="F1946">
        <v>28000</v>
      </c>
      <c r="G1946">
        <f t="shared" si="21"/>
        <v>28000</v>
      </c>
    </row>
    <row r="1947" spans="1:7" x14ac:dyDescent="0.35">
      <c r="A1947" t="s">
        <v>32</v>
      </c>
      <c r="B1947" t="s">
        <v>20</v>
      </c>
      <c r="C1947" t="s">
        <v>36</v>
      </c>
      <c r="D1947" t="s">
        <v>7</v>
      </c>
      <c r="E1947">
        <v>12</v>
      </c>
      <c r="F1947">
        <v>493800</v>
      </c>
      <c r="G1947">
        <f t="shared" si="21"/>
        <v>493800</v>
      </c>
    </row>
    <row r="1948" spans="1:7" x14ac:dyDescent="0.35">
      <c r="A1948" t="s">
        <v>32</v>
      </c>
      <c r="B1948" t="s">
        <v>20</v>
      </c>
      <c r="C1948" t="s">
        <v>36</v>
      </c>
      <c r="D1948" t="s">
        <v>8</v>
      </c>
      <c r="E1948">
        <v>207</v>
      </c>
      <c r="F1948">
        <v>1660200</v>
      </c>
      <c r="G1948">
        <f t="shared" si="21"/>
        <v>1660200</v>
      </c>
    </row>
    <row r="1949" spans="1:7" x14ac:dyDescent="0.35">
      <c r="A1949" t="s">
        <v>32</v>
      </c>
      <c r="B1949" t="s">
        <v>20</v>
      </c>
      <c r="C1949" t="s">
        <v>36</v>
      </c>
      <c r="D1949" t="s">
        <v>9</v>
      </c>
      <c r="E1949">
        <v>219</v>
      </c>
      <c r="F1949">
        <v>214000</v>
      </c>
      <c r="G1949">
        <f t="shared" si="21"/>
        <v>214000</v>
      </c>
    </row>
    <row r="1950" spans="1:7" x14ac:dyDescent="0.35">
      <c r="A1950" t="s">
        <v>32</v>
      </c>
      <c r="B1950" t="s">
        <v>20</v>
      </c>
      <c r="C1950" t="s">
        <v>36</v>
      </c>
      <c r="D1950" t="s">
        <v>10</v>
      </c>
      <c r="E1950">
        <v>344</v>
      </c>
      <c r="F1950">
        <v>122699.99999999999</v>
      </c>
      <c r="G1950">
        <f t="shared" ref="G1950:G2013" si="22">IF(K1950="",G1935,K1950)</f>
        <v>122699.99999999999</v>
      </c>
    </row>
    <row r="1951" spans="1:7" x14ac:dyDescent="0.35">
      <c r="A1951" t="s">
        <v>32</v>
      </c>
      <c r="B1951" t="s">
        <v>20</v>
      </c>
      <c r="C1951" t="s">
        <v>36</v>
      </c>
      <c r="D1951" t="s">
        <v>11</v>
      </c>
      <c r="E1951">
        <v>544</v>
      </c>
      <c r="F1951">
        <v>47600</v>
      </c>
      <c r="G1951">
        <f t="shared" si="22"/>
        <v>47600</v>
      </c>
    </row>
    <row r="1952" spans="1:7" x14ac:dyDescent="0.35">
      <c r="A1952" t="s">
        <v>32</v>
      </c>
      <c r="B1952" t="s">
        <v>21</v>
      </c>
      <c r="C1952" t="s">
        <v>34</v>
      </c>
      <c r="D1952" t="s">
        <v>7</v>
      </c>
      <c r="E1952">
        <v>10</v>
      </c>
      <c r="F1952">
        <v>1013599.9999999999</v>
      </c>
      <c r="G1952">
        <f t="shared" si="22"/>
        <v>1013599.9999999999</v>
      </c>
    </row>
    <row r="1953" spans="1:7" x14ac:dyDescent="0.35">
      <c r="A1953" t="s">
        <v>32</v>
      </c>
      <c r="B1953" t="s">
        <v>21</v>
      </c>
      <c r="C1953" t="s">
        <v>34</v>
      </c>
      <c r="D1953" t="s">
        <v>8</v>
      </c>
      <c r="E1953">
        <v>456</v>
      </c>
      <c r="F1953">
        <v>3290100</v>
      </c>
      <c r="G1953">
        <f t="shared" si="22"/>
        <v>3290100</v>
      </c>
    </row>
    <row r="1954" spans="1:7" x14ac:dyDescent="0.35">
      <c r="A1954" t="s">
        <v>32</v>
      </c>
      <c r="B1954" t="s">
        <v>21</v>
      </c>
      <c r="C1954" t="s">
        <v>34</v>
      </c>
      <c r="D1954" t="s">
        <v>9</v>
      </c>
      <c r="E1954">
        <v>469</v>
      </c>
      <c r="F1954">
        <v>421200</v>
      </c>
      <c r="G1954">
        <f t="shared" si="22"/>
        <v>421200</v>
      </c>
    </row>
    <row r="1955" spans="1:7" x14ac:dyDescent="0.35">
      <c r="A1955" t="s">
        <v>32</v>
      </c>
      <c r="B1955" t="s">
        <v>21</v>
      </c>
      <c r="C1955" t="s">
        <v>34</v>
      </c>
      <c r="D1955" t="s">
        <v>10</v>
      </c>
      <c r="E1955">
        <v>755</v>
      </c>
      <c r="F1955">
        <v>229300</v>
      </c>
      <c r="G1955">
        <f t="shared" si="22"/>
        <v>229300</v>
      </c>
    </row>
    <row r="1956" spans="1:7" x14ac:dyDescent="0.35">
      <c r="A1956" t="s">
        <v>32</v>
      </c>
      <c r="B1956" t="s">
        <v>21</v>
      </c>
      <c r="C1956" t="s">
        <v>34</v>
      </c>
      <c r="D1956" t="s">
        <v>11</v>
      </c>
      <c r="E1956">
        <v>921</v>
      </c>
      <c r="F1956">
        <v>75600</v>
      </c>
      <c r="G1956">
        <f t="shared" si="22"/>
        <v>75600</v>
      </c>
    </row>
    <row r="1957" spans="1:7" x14ac:dyDescent="0.35">
      <c r="A1957" t="s">
        <v>32</v>
      </c>
      <c r="B1957" t="s">
        <v>21</v>
      </c>
      <c r="C1957" t="s">
        <v>35</v>
      </c>
      <c r="D1957" t="s">
        <v>7</v>
      </c>
      <c r="E1957">
        <v>4</v>
      </c>
      <c r="F1957">
        <v>520000</v>
      </c>
      <c r="G1957">
        <f t="shared" si="22"/>
        <v>520000</v>
      </c>
    </row>
    <row r="1958" spans="1:7" x14ac:dyDescent="0.35">
      <c r="A1958" t="s">
        <v>32</v>
      </c>
      <c r="B1958" t="s">
        <v>21</v>
      </c>
      <c r="C1958" t="s">
        <v>35</v>
      </c>
      <c r="D1958" t="s">
        <v>8</v>
      </c>
      <c r="E1958">
        <v>283</v>
      </c>
      <c r="F1958">
        <v>1629899.9999999998</v>
      </c>
      <c r="G1958">
        <f t="shared" si="22"/>
        <v>1629899.9999999998</v>
      </c>
    </row>
    <row r="1959" spans="1:7" x14ac:dyDescent="0.35">
      <c r="A1959" t="s">
        <v>32</v>
      </c>
      <c r="B1959" t="s">
        <v>21</v>
      </c>
      <c r="C1959" t="s">
        <v>35</v>
      </c>
      <c r="D1959" t="s">
        <v>9</v>
      </c>
      <c r="E1959">
        <v>292</v>
      </c>
      <c r="F1959">
        <v>207300</v>
      </c>
      <c r="G1959">
        <f t="shared" si="22"/>
        <v>207300</v>
      </c>
    </row>
    <row r="1960" spans="1:7" x14ac:dyDescent="0.35">
      <c r="A1960" t="s">
        <v>32</v>
      </c>
      <c r="B1960" t="s">
        <v>21</v>
      </c>
      <c r="C1960" t="s">
        <v>35</v>
      </c>
      <c r="D1960" t="s">
        <v>10</v>
      </c>
      <c r="E1960">
        <v>427</v>
      </c>
      <c r="F1960">
        <v>106600.00000000001</v>
      </c>
      <c r="G1960">
        <f t="shared" si="22"/>
        <v>106600.00000000001</v>
      </c>
    </row>
    <row r="1961" spans="1:7" x14ac:dyDescent="0.35">
      <c r="A1961" t="s">
        <v>32</v>
      </c>
      <c r="B1961" t="s">
        <v>21</v>
      </c>
      <c r="C1961" t="s">
        <v>35</v>
      </c>
      <c r="D1961" t="s">
        <v>11</v>
      </c>
      <c r="E1961">
        <v>394</v>
      </c>
      <c r="F1961">
        <v>28000</v>
      </c>
      <c r="G1961">
        <f t="shared" si="22"/>
        <v>28000</v>
      </c>
    </row>
    <row r="1962" spans="1:7" x14ac:dyDescent="0.35">
      <c r="A1962" t="s">
        <v>32</v>
      </c>
      <c r="B1962" t="s">
        <v>21</v>
      </c>
      <c r="C1962" t="s">
        <v>36</v>
      </c>
      <c r="D1962" t="s">
        <v>7</v>
      </c>
      <c r="E1962">
        <v>6</v>
      </c>
      <c r="F1962">
        <v>493800</v>
      </c>
      <c r="G1962">
        <f t="shared" si="22"/>
        <v>493800</v>
      </c>
    </row>
    <row r="1963" spans="1:7" x14ac:dyDescent="0.35">
      <c r="A1963" t="s">
        <v>32</v>
      </c>
      <c r="B1963" t="s">
        <v>21</v>
      </c>
      <c r="C1963" t="s">
        <v>36</v>
      </c>
      <c r="D1963" t="s">
        <v>8</v>
      </c>
      <c r="E1963">
        <v>173</v>
      </c>
      <c r="F1963">
        <v>1660200</v>
      </c>
      <c r="G1963">
        <f t="shared" si="22"/>
        <v>1660200</v>
      </c>
    </row>
    <row r="1964" spans="1:7" x14ac:dyDescent="0.35">
      <c r="A1964" t="s">
        <v>32</v>
      </c>
      <c r="B1964" t="s">
        <v>21</v>
      </c>
      <c r="C1964" t="s">
        <v>36</v>
      </c>
      <c r="D1964" t="s">
        <v>9</v>
      </c>
      <c r="E1964">
        <v>177</v>
      </c>
      <c r="F1964">
        <v>214000</v>
      </c>
      <c r="G1964">
        <f t="shared" si="22"/>
        <v>214000</v>
      </c>
    </row>
    <row r="1965" spans="1:7" x14ac:dyDescent="0.35">
      <c r="A1965" t="s">
        <v>32</v>
      </c>
      <c r="B1965" t="s">
        <v>21</v>
      </c>
      <c r="C1965" t="s">
        <v>36</v>
      </c>
      <c r="D1965" t="s">
        <v>10</v>
      </c>
      <c r="E1965">
        <v>328</v>
      </c>
      <c r="F1965">
        <v>122699.99999999999</v>
      </c>
      <c r="G1965">
        <f t="shared" si="22"/>
        <v>122699.99999999999</v>
      </c>
    </row>
    <row r="1966" spans="1:7" x14ac:dyDescent="0.35">
      <c r="A1966" t="s">
        <v>32</v>
      </c>
      <c r="B1966" t="s">
        <v>21</v>
      </c>
      <c r="C1966" t="s">
        <v>36</v>
      </c>
      <c r="D1966" t="s">
        <v>11</v>
      </c>
      <c r="E1966">
        <v>527</v>
      </c>
      <c r="F1966">
        <v>47600</v>
      </c>
      <c r="G1966">
        <f t="shared" si="22"/>
        <v>47600</v>
      </c>
    </row>
    <row r="1967" spans="1:7" x14ac:dyDescent="0.35">
      <c r="A1967" t="s">
        <v>32</v>
      </c>
      <c r="B1967" t="s">
        <v>22</v>
      </c>
      <c r="C1967" t="s">
        <v>34</v>
      </c>
      <c r="D1967" t="s">
        <v>7</v>
      </c>
      <c r="E1967">
        <v>30</v>
      </c>
      <c r="F1967">
        <v>1013599.9999999999</v>
      </c>
      <c r="G1967">
        <f t="shared" si="22"/>
        <v>1013599.9999999999</v>
      </c>
    </row>
    <row r="1968" spans="1:7" x14ac:dyDescent="0.35">
      <c r="A1968" t="s">
        <v>32</v>
      </c>
      <c r="B1968" t="s">
        <v>22</v>
      </c>
      <c r="C1968" t="s">
        <v>34</v>
      </c>
      <c r="D1968" t="s">
        <v>8</v>
      </c>
      <c r="E1968">
        <v>512</v>
      </c>
      <c r="F1968">
        <v>3290100</v>
      </c>
      <c r="G1968">
        <f t="shared" si="22"/>
        <v>3290100</v>
      </c>
    </row>
    <row r="1969" spans="1:11" x14ac:dyDescent="0.35">
      <c r="A1969" t="s">
        <v>32</v>
      </c>
      <c r="B1969" t="s">
        <v>22</v>
      </c>
      <c r="C1969" t="s">
        <v>34</v>
      </c>
      <c r="D1969" t="s">
        <v>9</v>
      </c>
      <c r="E1969">
        <v>508</v>
      </c>
      <c r="F1969">
        <v>421200</v>
      </c>
      <c r="G1969">
        <f t="shared" si="22"/>
        <v>421200</v>
      </c>
    </row>
    <row r="1970" spans="1:11" x14ac:dyDescent="0.35">
      <c r="A1970" t="s">
        <v>32</v>
      </c>
      <c r="B1970" t="s">
        <v>22</v>
      </c>
      <c r="C1970" t="s">
        <v>34</v>
      </c>
      <c r="D1970" t="s">
        <v>10</v>
      </c>
      <c r="E1970">
        <v>848</v>
      </c>
      <c r="F1970">
        <v>229300</v>
      </c>
      <c r="G1970">
        <f t="shared" si="22"/>
        <v>229300</v>
      </c>
    </row>
    <row r="1971" spans="1:11" x14ac:dyDescent="0.35">
      <c r="A1971" t="s">
        <v>32</v>
      </c>
      <c r="B1971" t="s">
        <v>22</v>
      </c>
      <c r="C1971" t="s">
        <v>34</v>
      </c>
      <c r="D1971" t="s">
        <v>11</v>
      </c>
      <c r="E1971">
        <v>980</v>
      </c>
      <c r="F1971">
        <v>75600</v>
      </c>
      <c r="G1971">
        <f t="shared" si="22"/>
        <v>75600</v>
      </c>
    </row>
    <row r="1972" spans="1:11" x14ac:dyDescent="0.35">
      <c r="A1972" t="s">
        <v>32</v>
      </c>
      <c r="B1972" t="s">
        <v>22</v>
      </c>
      <c r="C1972" t="s">
        <v>35</v>
      </c>
      <c r="D1972" t="s">
        <v>7</v>
      </c>
      <c r="E1972">
        <v>15</v>
      </c>
      <c r="F1972">
        <v>520000</v>
      </c>
      <c r="G1972">
        <f t="shared" si="22"/>
        <v>520000</v>
      </c>
    </row>
    <row r="1973" spans="1:11" x14ac:dyDescent="0.35">
      <c r="A1973" t="s">
        <v>32</v>
      </c>
      <c r="B1973" t="s">
        <v>22</v>
      </c>
      <c r="C1973" t="s">
        <v>35</v>
      </c>
      <c r="D1973" t="s">
        <v>8</v>
      </c>
      <c r="E1973">
        <v>298</v>
      </c>
      <c r="F1973">
        <v>1629899.9999999998</v>
      </c>
      <c r="G1973">
        <f t="shared" si="22"/>
        <v>1629899.9999999998</v>
      </c>
    </row>
    <row r="1974" spans="1:11" x14ac:dyDescent="0.35">
      <c r="A1974" t="s">
        <v>32</v>
      </c>
      <c r="B1974" t="s">
        <v>22</v>
      </c>
      <c r="C1974" t="s">
        <v>35</v>
      </c>
      <c r="D1974" t="s">
        <v>9</v>
      </c>
      <c r="E1974">
        <v>306</v>
      </c>
      <c r="F1974">
        <v>207300</v>
      </c>
      <c r="G1974">
        <f t="shared" si="22"/>
        <v>207300</v>
      </c>
    </row>
    <row r="1975" spans="1:11" x14ac:dyDescent="0.35">
      <c r="A1975" t="s">
        <v>32</v>
      </c>
      <c r="B1975" t="s">
        <v>22</v>
      </c>
      <c r="C1975" t="s">
        <v>35</v>
      </c>
      <c r="D1975" t="s">
        <v>10</v>
      </c>
      <c r="E1975">
        <v>492</v>
      </c>
      <c r="F1975">
        <v>106600.00000000001</v>
      </c>
      <c r="G1975">
        <f t="shared" si="22"/>
        <v>106600.00000000001</v>
      </c>
    </row>
    <row r="1976" spans="1:11" x14ac:dyDescent="0.35">
      <c r="A1976" t="s">
        <v>32</v>
      </c>
      <c r="B1976" t="s">
        <v>22</v>
      </c>
      <c r="C1976" t="s">
        <v>35</v>
      </c>
      <c r="D1976" t="s">
        <v>11</v>
      </c>
      <c r="E1976">
        <v>390</v>
      </c>
      <c r="F1976">
        <v>28000</v>
      </c>
      <c r="G1976">
        <f t="shared" si="22"/>
        <v>28000</v>
      </c>
    </row>
    <row r="1977" spans="1:11" x14ac:dyDescent="0.35">
      <c r="A1977" t="s">
        <v>32</v>
      </c>
      <c r="B1977" t="s">
        <v>22</v>
      </c>
      <c r="C1977" t="s">
        <v>36</v>
      </c>
      <c r="D1977" t="s">
        <v>7</v>
      </c>
      <c r="E1977">
        <v>15</v>
      </c>
      <c r="F1977">
        <v>493800</v>
      </c>
      <c r="G1977">
        <f t="shared" si="22"/>
        <v>493800</v>
      </c>
    </row>
    <row r="1978" spans="1:11" x14ac:dyDescent="0.35">
      <c r="A1978" t="s">
        <v>32</v>
      </c>
      <c r="B1978" t="s">
        <v>22</v>
      </c>
      <c r="C1978" t="s">
        <v>36</v>
      </c>
      <c r="D1978" t="s">
        <v>8</v>
      </c>
      <c r="E1978">
        <v>214</v>
      </c>
      <c r="F1978">
        <v>1660200</v>
      </c>
      <c r="G1978">
        <f t="shared" si="22"/>
        <v>1660200</v>
      </c>
    </row>
    <row r="1979" spans="1:11" x14ac:dyDescent="0.35">
      <c r="A1979" t="s">
        <v>32</v>
      </c>
      <c r="B1979" t="s">
        <v>22</v>
      </c>
      <c r="C1979" t="s">
        <v>36</v>
      </c>
      <c r="D1979" t="s">
        <v>9</v>
      </c>
      <c r="E1979">
        <v>202</v>
      </c>
      <c r="F1979">
        <v>214000</v>
      </c>
      <c r="G1979">
        <f t="shared" si="22"/>
        <v>214000</v>
      </c>
    </row>
    <row r="1980" spans="1:11" x14ac:dyDescent="0.35">
      <c r="A1980" t="s">
        <v>32</v>
      </c>
      <c r="B1980" t="s">
        <v>22</v>
      </c>
      <c r="C1980" t="s">
        <v>36</v>
      </c>
      <c r="D1980" t="s">
        <v>10</v>
      </c>
      <c r="E1980">
        <v>356</v>
      </c>
      <c r="F1980">
        <v>122699.99999999999</v>
      </c>
      <c r="G1980">
        <f t="shared" si="22"/>
        <v>122699.99999999999</v>
      </c>
    </row>
    <row r="1981" spans="1:11" x14ac:dyDescent="0.35">
      <c r="A1981" t="s">
        <v>32</v>
      </c>
      <c r="B1981" t="s">
        <v>22</v>
      </c>
      <c r="C1981" t="s">
        <v>36</v>
      </c>
      <c r="D1981" t="s">
        <v>11</v>
      </c>
      <c r="E1981">
        <v>590</v>
      </c>
      <c r="F1981">
        <v>47600</v>
      </c>
      <c r="G1981">
        <f t="shared" si="22"/>
        <v>47600</v>
      </c>
    </row>
    <row r="1982" spans="1:11" x14ac:dyDescent="0.35">
      <c r="A1982" t="s">
        <v>33</v>
      </c>
      <c r="B1982" t="s">
        <v>6</v>
      </c>
      <c r="C1982" t="s">
        <v>34</v>
      </c>
      <c r="D1982" t="s">
        <v>7</v>
      </c>
      <c r="E1982">
        <v>23</v>
      </c>
      <c r="F1982">
        <v>1007599.9999999999</v>
      </c>
      <c r="G1982">
        <f t="shared" si="22"/>
        <v>1007599.9999999999</v>
      </c>
      <c r="H1982">
        <v>2021</v>
      </c>
      <c r="I1982" t="s">
        <v>7</v>
      </c>
      <c r="J1982" t="s">
        <v>34</v>
      </c>
      <c r="K1982">
        <v>1007599.9999999999</v>
      </c>
    </row>
    <row r="1983" spans="1:11" x14ac:dyDescent="0.35">
      <c r="A1983" t="s">
        <v>33</v>
      </c>
      <c r="B1983" t="s">
        <v>6</v>
      </c>
      <c r="C1983" t="s">
        <v>34</v>
      </c>
      <c r="D1983" t="s">
        <v>8</v>
      </c>
      <c r="E1983">
        <v>589</v>
      </c>
      <c r="F1983">
        <v>3319700</v>
      </c>
      <c r="G1983">
        <f t="shared" si="22"/>
        <v>3319700</v>
      </c>
      <c r="H1983">
        <v>2021</v>
      </c>
      <c r="I1983" t="s">
        <v>8</v>
      </c>
      <c r="J1983" t="s">
        <v>34</v>
      </c>
      <c r="K1983">
        <v>3319700</v>
      </c>
    </row>
    <row r="1984" spans="1:11" x14ac:dyDescent="0.35">
      <c r="A1984" t="s">
        <v>33</v>
      </c>
      <c r="B1984" t="s">
        <v>6</v>
      </c>
      <c r="C1984" t="s">
        <v>34</v>
      </c>
      <c r="D1984" t="s">
        <v>9</v>
      </c>
      <c r="E1984">
        <v>653</v>
      </c>
      <c r="F1984">
        <v>430299.99999999994</v>
      </c>
      <c r="G1984">
        <f t="shared" si="22"/>
        <v>430299.99999999994</v>
      </c>
      <c r="H1984">
        <v>2021</v>
      </c>
      <c r="I1984" t="s">
        <v>9</v>
      </c>
      <c r="J1984" t="s">
        <v>34</v>
      </c>
      <c r="K1984">
        <v>430299.99999999994</v>
      </c>
    </row>
    <row r="1985" spans="1:11" x14ac:dyDescent="0.35">
      <c r="A1985" t="s">
        <v>33</v>
      </c>
      <c r="B1985" t="s">
        <v>6</v>
      </c>
      <c r="C1985" t="s">
        <v>34</v>
      </c>
      <c r="D1985" t="s">
        <v>10</v>
      </c>
      <c r="E1985">
        <v>1283</v>
      </c>
      <c r="F1985">
        <v>239600</v>
      </c>
      <c r="G1985">
        <f t="shared" si="22"/>
        <v>239600</v>
      </c>
      <c r="H1985">
        <v>2021</v>
      </c>
      <c r="I1985" t="s">
        <v>10</v>
      </c>
      <c r="J1985" t="s">
        <v>34</v>
      </c>
      <c r="K1985">
        <v>239600</v>
      </c>
    </row>
    <row r="1986" spans="1:11" x14ac:dyDescent="0.35">
      <c r="A1986" t="s">
        <v>33</v>
      </c>
      <c r="B1986" t="s">
        <v>6</v>
      </c>
      <c r="C1986" t="s">
        <v>34</v>
      </c>
      <c r="D1986" t="s">
        <v>11</v>
      </c>
      <c r="E1986">
        <v>1532</v>
      </c>
      <c r="F1986">
        <v>77500</v>
      </c>
      <c r="G1986">
        <f t="shared" si="22"/>
        <v>77500</v>
      </c>
      <c r="H1986">
        <v>2021</v>
      </c>
      <c r="I1986" t="s">
        <v>11</v>
      </c>
      <c r="J1986" t="s">
        <v>34</v>
      </c>
      <c r="K1986">
        <v>77500</v>
      </c>
    </row>
    <row r="1987" spans="1:11" x14ac:dyDescent="0.35">
      <c r="A1987" t="s">
        <v>33</v>
      </c>
      <c r="B1987" t="s">
        <v>6</v>
      </c>
      <c r="C1987" t="s">
        <v>35</v>
      </c>
      <c r="D1987" t="s">
        <v>7</v>
      </c>
      <c r="E1987">
        <v>11</v>
      </c>
      <c r="F1987">
        <v>515700.00000000006</v>
      </c>
      <c r="G1987">
        <f t="shared" si="22"/>
        <v>515700.00000000006</v>
      </c>
      <c r="H1987">
        <v>2021</v>
      </c>
      <c r="I1987" t="s">
        <v>7</v>
      </c>
      <c r="J1987" t="s">
        <v>35</v>
      </c>
      <c r="K1987">
        <v>515700.00000000006</v>
      </c>
    </row>
    <row r="1988" spans="1:11" x14ac:dyDescent="0.35">
      <c r="A1988" t="s">
        <v>33</v>
      </c>
      <c r="B1988" t="s">
        <v>6</v>
      </c>
      <c r="C1988" t="s">
        <v>35</v>
      </c>
      <c r="D1988" t="s">
        <v>8</v>
      </c>
      <c r="E1988">
        <v>352</v>
      </c>
      <c r="F1988">
        <v>1645800</v>
      </c>
      <c r="G1988">
        <f t="shared" si="22"/>
        <v>1645800</v>
      </c>
      <c r="H1988">
        <v>2021</v>
      </c>
      <c r="I1988" t="s">
        <v>8</v>
      </c>
      <c r="J1988" t="s">
        <v>35</v>
      </c>
      <c r="K1988">
        <v>1645800</v>
      </c>
    </row>
    <row r="1989" spans="1:11" x14ac:dyDescent="0.35">
      <c r="A1989" t="s">
        <v>33</v>
      </c>
      <c r="B1989" t="s">
        <v>6</v>
      </c>
      <c r="C1989" t="s">
        <v>35</v>
      </c>
      <c r="D1989" t="s">
        <v>9</v>
      </c>
      <c r="E1989">
        <v>392</v>
      </c>
      <c r="F1989">
        <v>212000</v>
      </c>
      <c r="G1989">
        <f t="shared" si="22"/>
        <v>212000</v>
      </c>
      <c r="H1989">
        <v>2021</v>
      </c>
      <c r="I1989" t="s">
        <v>9</v>
      </c>
      <c r="J1989" t="s">
        <v>35</v>
      </c>
      <c r="K1989">
        <v>212000</v>
      </c>
    </row>
    <row r="1990" spans="1:11" x14ac:dyDescent="0.35">
      <c r="A1990" t="s">
        <v>33</v>
      </c>
      <c r="B1990" t="s">
        <v>6</v>
      </c>
      <c r="C1990" t="s">
        <v>35</v>
      </c>
      <c r="D1990" t="s">
        <v>10</v>
      </c>
      <c r="E1990">
        <v>732</v>
      </c>
      <c r="F1990">
        <v>112000</v>
      </c>
      <c r="G1990">
        <f t="shared" si="22"/>
        <v>112000</v>
      </c>
      <c r="H1990">
        <v>2021</v>
      </c>
      <c r="I1990" t="s">
        <v>10</v>
      </c>
      <c r="J1990" t="s">
        <v>35</v>
      </c>
      <c r="K1990">
        <v>112000</v>
      </c>
    </row>
    <row r="1991" spans="1:11" x14ac:dyDescent="0.35">
      <c r="A1991" t="s">
        <v>33</v>
      </c>
      <c r="B1991" t="s">
        <v>6</v>
      </c>
      <c r="C1991" t="s">
        <v>35</v>
      </c>
      <c r="D1991" t="s">
        <v>11</v>
      </c>
      <c r="E1991">
        <v>646</v>
      </c>
      <c r="F1991">
        <v>28600</v>
      </c>
      <c r="G1991">
        <f t="shared" si="22"/>
        <v>28600</v>
      </c>
      <c r="H1991">
        <v>2021</v>
      </c>
      <c r="I1991" t="s">
        <v>11</v>
      </c>
      <c r="J1991" t="s">
        <v>35</v>
      </c>
      <c r="K1991">
        <v>28600</v>
      </c>
    </row>
    <row r="1992" spans="1:11" x14ac:dyDescent="0.35">
      <c r="A1992" t="s">
        <v>33</v>
      </c>
      <c r="B1992" t="s">
        <v>6</v>
      </c>
      <c r="C1992" t="s">
        <v>36</v>
      </c>
      <c r="D1992" t="s">
        <v>7</v>
      </c>
      <c r="E1992">
        <v>12</v>
      </c>
      <c r="F1992">
        <v>492000</v>
      </c>
      <c r="G1992">
        <f t="shared" si="22"/>
        <v>492000</v>
      </c>
      <c r="H1992">
        <v>2021</v>
      </c>
      <c r="I1992" t="s">
        <v>7</v>
      </c>
      <c r="J1992" t="s">
        <v>36</v>
      </c>
      <c r="K1992">
        <v>492000</v>
      </c>
    </row>
    <row r="1993" spans="1:11" x14ac:dyDescent="0.35">
      <c r="A1993" t="s">
        <v>33</v>
      </c>
      <c r="B1993" t="s">
        <v>6</v>
      </c>
      <c r="C1993" t="s">
        <v>36</v>
      </c>
      <c r="D1993" t="s">
        <v>8</v>
      </c>
      <c r="E1993">
        <v>237</v>
      </c>
      <c r="F1993">
        <v>1673800</v>
      </c>
      <c r="G1993">
        <f t="shared" si="22"/>
        <v>1673800</v>
      </c>
      <c r="H1993">
        <v>2021</v>
      </c>
      <c r="I1993" t="s">
        <v>8</v>
      </c>
      <c r="J1993" t="s">
        <v>36</v>
      </c>
      <c r="K1993">
        <v>1673800</v>
      </c>
    </row>
    <row r="1994" spans="1:11" x14ac:dyDescent="0.35">
      <c r="A1994" t="s">
        <v>33</v>
      </c>
      <c r="B1994" t="s">
        <v>6</v>
      </c>
      <c r="C1994" t="s">
        <v>36</v>
      </c>
      <c r="D1994" t="s">
        <v>9</v>
      </c>
      <c r="E1994">
        <v>261</v>
      </c>
      <c r="F1994">
        <v>218399.99999999997</v>
      </c>
      <c r="G1994">
        <f t="shared" si="22"/>
        <v>218399.99999999997</v>
      </c>
      <c r="H1994">
        <v>2021</v>
      </c>
      <c r="I1994" t="s">
        <v>9</v>
      </c>
      <c r="J1994" t="s">
        <v>36</v>
      </c>
      <c r="K1994">
        <v>218399.99999999997</v>
      </c>
    </row>
    <row r="1995" spans="1:11" x14ac:dyDescent="0.35">
      <c r="A1995" t="s">
        <v>33</v>
      </c>
      <c r="B1995" t="s">
        <v>6</v>
      </c>
      <c r="C1995" t="s">
        <v>36</v>
      </c>
      <c r="D1995" t="s">
        <v>10</v>
      </c>
      <c r="E1995">
        <v>551</v>
      </c>
      <c r="F1995">
        <v>127600</v>
      </c>
      <c r="G1995">
        <f t="shared" si="22"/>
        <v>127600</v>
      </c>
      <c r="H1995">
        <v>2021</v>
      </c>
      <c r="I1995" t="s">
        <v>10</v>
      </c>
      <c r="J1995" t="s">
        <v>36</v>
      </c>
      <c r="K1995">
        <v>127600</v>
      </c>
    </row>
    <row r="1996" spans="1:11" x14ac:dyDescent="0.35">
      <c r="A1996" t="s">
        <v>33</v>
      </c>
      <c r="B1996" t="s">
        <v>6</v>
      </c>
      <c r="C1996" t="s">
        <v>36</v>
      </c>
      <c r="D1996" t="s">
        <v>11</v>
      </c>
      <c r="E1996">
        <v>886</v>
      </c>
      <c r="F1996">
        <v>49000</v>
      </c>
      <c r="G1996">
        <f t="shared" si="22"/>
        <v>49000</v>
      </c>
      <c r="H1996">
        <v>2021</v>
      </c>
      <c r="I1996" t="s">
        <v>11</v>
      </c>
      <c r="J1996" t="s">
        <v>36</v>
      </c>
      <c r="K1996">
        <v>49000</v>
      </c>
    </row>
    <row r="1997" spans="1:11" x14ac:dyDescent="0.35">
      <c r="A1997" t="s">
        <v>33</v>
      </c>
      <c r="B1997" t="s">
        <v>12</v>
      </c>
      <c r="C1997" t="s">
        <v>34</v>
      </c>
      <c r="D1997" t="s">
        <v>7</v>
      </c>
      <c r="E1997">
        <v>16</v>
      </c>
      <c r="F1997">
        <v>1007599.9999999999</v>
      </c>
      <c r="G1997">
        <f t="shared" si="22"/>
        <v>1007599.9999999999</v>
      </c>
    </row>
    <row r="1998" spans="1:11" x14ac:dyDescent="0.35">
      <c r="A1998" t="s">
        <v>33</v>
      </c>
      <c r="B1998" t="s">
        <v>12</v>
      </c>
      <c r="C1998" t="s">
        <v>34</v>
      </c>
      <c r="D1998" t="s">
        <v>8</v>
      </c>
      <c r="E1998">
        <v>533</v>
      </c>
      <c r="F1998">
        <v>3319700</v>
      </c>
      <c r="G1998">
        <f t="shared" si="22"/>
        <v>3319700</v>
      </c>
    </row>
    <row r="1999" spans="1:11" x14ac:dyDescent="0.35">
      <c r="A1999" t="s">
        <v>33</v>
      </c>
      <c r="B1999" t="s">
        <v>12</v>
      </c>
      <c r="C1999" t="s">
        <v>34</v>
      </c>
      <c r="D1999" t="s">
        <v>9</v>
      </c>
      <c r="E1999">
        <v>557</v>
      </c>
      <c r="F1999">
        <v>430299.99999999994</v>
      </c>
      <c r="G1999">
        <f t="shared" si="22"/>
        <v>430299.99999999994</v>
      </c>
    </row>
    <row r="2000" spans="1:11" x14ac:dyDescent="0.35">
      <c r="A2000" t="s">
        <v>33</v>
      </c>
      <c r="B2000" t="s">
        <v>12</v>
      </c>
      <c r="C2000" t="s">
        <v>34</v>
      </c>
      <c r="D2000" t="s">
        <v>10</v>
      </c>
      <c r="E2000">
        <v>945</v>
      </c>
      <c r="F2000">
        <v>239600</v>
      </c>
      <c r="G2000">
        <f t="shared" si="22"/>
        <v>239600</v>
      </c>
    </row>
    <row r="2001" spans="1:7" x14ac:dyDescent="0.35">
      <c r="A2001" t="s">
        <v>33</v>
      </c>
      <c r="B2001" t="s">
        <v>12</v>
      </c>
      <c r="C2001" t="s">
        <v>34</v>
      </c>
      <c r="D2001" t="s">
        <v>11</v>
      </c>
      <c r="E2001">
        <v>1210</v>
      </c>
      <c r="F2001">
        <v>77500</v>
      </c>
      <c r="G2001">
        <f t="shared" si="22"/>
        <v>77500</v>
      </c>
    </row>
    <row r="2002" spans="1:7" x14ac:dyDescent="0.35">
      <c r="A2002" t="s">
        <v>33</v>
      </c>
      <c r="B2002" t="s">
        <v>12</v>
      </c>
      <c r="C2002" t="s">
        <v>35</v>
      </c>
      <c r="D2002" t="s">
        <v>7</v>
      </c>
      <c r="E2002">
        <v>10</v>
      </c>
      <c r="F2002">
        <v>515700.00000000006</v>
      </c>
      <c r="G2002">
        <f t="shared" si="22"/>
        <v>515700.00000000006</v>
      </c>
    </row>
    <row r="2003" spans="1:7" x14ac:dyDescent="0.35">
      <c r="A2003" t="s">
        <v>33</v>
      </c>
      <c r="B2003" t="s">
        <v>12</v>
      </c>
      <c r="C2003" t="s">
        <v>35</v>
      </c>
      <c r="D2003" t="s">
        <v>8</v>
      </c>
      <c r="E2003">
        <v>343</v>
      </c>
      <c r="F2003">
        <v>1645800</v>
      </c>
      <c r="G2003">
        <f t="shared" si="22"/>
        <v>1645800</v>
      </c>
    </row>
    <row r="2004" spans="1:7" x14ac:dyDescent="0.35">
      <c r="A2004" t="s">
        <v>33</v>
      </c>
      <c r="B2004" t="s">
        <v>12</v>
      </c>
      <c r="C2004" t="s">
        <v>35</v>
      </c>
      <c r="D2004" t="s">
        <v>9</v>
      </c>
      <c r="E2004">
        <v>337</v>
      </c>
      <c r="F2004">
        <v>212000</v>
      </c>
      <c r="G2004">
        <f t="shared" si="22"/>
        <v>212000</v>
      </c>
    </row>
    <row r="2005" spans="1:7" x14ac:dyDescent="0.35">
      <c r="A2005" t="s">
        <v>33</v>
      </c>
      <c r="B2005" t="s">
        <v>12</v>
      </c>
      <c r="C2005" t="s">
        <v>35</v>
      </c>
      <c r="D2005" t="s">
        <v>10</v>
      </c>
      <c r="E2005">
        <v>548</v>
      </c>
      <c r="F2005">
        <v>112000</v>
      </c>
      <c r="G2005">
        <f t="shared" si="22"/>
        <v>112000</v>
      </c>
    </row>
    <row r="2006" spans="1:7" x14ac:dyDescent="0.35">
      <c r="A2006" t="s">
        <v>33</v>
      </c>
      <c r="B2006" t="s">
        <v>12</v>
      </c>
      <c r="C2006" t="s">
        <v>35</v>
      </c>
      <c r="D2006" t="s">
        <v>11</v>
      </c>
      <c r="E2006">
        <v>489</v>
      </c>
      <c r="F2006">
        <v>28600</v>
      </c>
      <c r="G2006">
        <f t="shared" si="22"/>
        <v>28600</v>
      </c>
    </row>
    <row r="2007" spans="1:7" x14ac:dyDescent="0.35">
      <c r="A2007" t="s">
        <v>33</v>
      </c>
      <c r="B2007" t="s">
        <v>12</v>
      </c>
      <c r="C2007" t="s">
        <v>36</v>
      </c>
      <c r="D2007" t="s">
        <v>7</v>
      </c>
      <c r="E2007">
        <v>6</v>
      </c>
      <c r="F2007">
        <v>492000</v>
      </c>
      <c r="G2007">
        <f t="shared" si="22"/>
        <v>492000</v>
      </c>
    </row>
    <row r="2008" spans="1:7" x14ac:dyDescent="0.35">
      <c r="A2008" t="s">
        <v>33</v>
      </c>
      <c r="B2008" t="s">
        <v>12</v>
      </c>
      <c r="C2008" t="s">
        <v>36</v>
      </c>
      <c r="D2008" t="s">
        <v>8</v>
      </c>
      <c r="E2008">
        <v>190</v>
      </c>
      <c r="F2008">
        <v>1673800</v>
      </c>
      <c r="G2008">
        <f t="shared" si="22"/>
        <v>1673800</v>
      </c>
    </row>
    <row r="2009" spans="1:7" x14ac:dyDescent="0.35">
      <c r="A2009" t="s">
        <v>33</v>
      </c>
      <c r="B2009" t="s">
        <v>12</v>
      </c>
      <c r="C2009" t="s">
        <v>36</v>
      </c>
      <c r="D2009" t="s">
        <v>9</v>
      </c>
      <c r="E2009">
        <v>220</v>
      </c>
      <c r="F2009">
        <v>218399.99999999997</v>
      </c>
      <c r="G2009">
        <f t="shared" si="22"/>
        <v>218399.99999999997</v>
      </c>
    </row>
    <row r="2010" spans="1:7" x14ac:dyDescent="0.35">
      <c r="A2010" t="s">
        <v>33</v>
      </c>
      <c r="B2010" t="s">
        <v>12</v>
      </c>
      <c r="C2010" t="s">
        <v>36</v>
      </c>
      <c r="D2010" t="s">
        <v>10</v>
      </c>
      <c r="E2010">
        <v>397</v>
      </c>
      <c r="F2010">
        <v>127600</v>
      </c>
      <c r="G2010">
        <f t="shared" si="22"/>
        <v>127600</v>
      </c>
    </row>
    <row r="2011" spans="1:7" x14ac:dyDescent="0.35">
      <c r="A2011" t="s">
        <v>33</v>
      </c>
      <c r="B2011" t="s">
        <v>12</v>
      </c>
      <c r="C2011" t="s">
        <v>36</v>
      </c>
      <c r="D2011" t="s">
        <v>11</v>
      </c>
      <c r="E2011">
        <v>721</v>
      </c>
      <c r="F2011">
        <v>49000</v>
      </c>
      <c r="G2011">
        <f t="shared" si="22"/>
        <v>49000</v>
      </c>
    </row>
    <row r="2012" spans="1:7" x14ac:dyDescent="0.35">
      <c r="A2012" t="s">
        <v>33</v>
      </c>
      <c r="B2012" t="s">
        <v>13</v>
      </c>
      <c r="C2012" t="s">
        <v>34</v>
      </c>
      <c r="D2012" t="s">
        <v>7</v>
      </c>
      <c r="E2012">
        <v>22</v>
      </c>
      <c r="F2012">
        <v>1007599.9999999999</v>
      </c>
      <c r="G2012">
        <f t="shared" si="22"/>
        <v>1007599.9999999999</v>
      </c>
    </row>
    <row r="2013" spans="1:7" x14ac:dyDescent="0.35">
      <c r="A2013" t="s">
        <v>33</v>
      </c>
      <c r="B2013" t="s">
        <v>13</v>
      </c>
      <c r="C2013" t="s">
        <v>34</v>
      </c>
      <c r="D2013" t="s">
        <v>8</v>
      </c>
      <c r="E2013">
        <v>471</v>
      </c>
      <c r="F2013">
        <v>3319700</v>
      </c>
      <c r="G2013">
        <f t="shared" si="22"/>
        <v>3319700</v>
      </c>
    </row>
    <row r="2014" spans="1:7" x14ac:dyDescent="0.35">
      <c r="A2014" t="s">
        <v>33</v>
      </c>
      <c r="B2014" t="s">
        <v>13</v>
      </c>
      <c r="C2014" t="s">
        <v>34</v>
      </c>
      <c r="D2014" t="s">
        <v>9</v>
      </c>
      <c r="E2014">
        <v>499</v>
      </c>
      <c r="F2014">
        <v>430299.99999999994</v>
      </c>
      <c r="G2014">
        <f t="shared" ref="G2014:G2077" si="23">IF(K2014="",G1999,K2014)</f>
        <v>430299.99999999994</v>
      </c>
    </row>
    <row r="2015" spans="1:7" x14ac:dyDescent="0.35">
      <c r="A2015" t="s">
        <v>33</v>
      </c>
      <c r="B2015" t="s">
        <v>13</v>
      </c>
      <c r="C2015" t="s">
        <v>34</v>
      </c>
      <c r="D2015" t="s">
        <v>10</v>
      </c>
      <c r="E2015">
        <v>768</v>
      </c>
      <c r="F2015">
        <v>239600</v>
      </c>
      <c r="G2015">
        <f t="shared" si="23"/>
        <v>239600</v>
      </c>
    </row>
    <row r="2016" spans="1:7" x14ac:dyDescent="0.35">
      <c r="A2016" t="s">
        <v>33</v>
      </c>
      <c r="B2016" t="s">
        <v>13</v>
      </c>
      <c r="C2016" t="s">
        <v>34</v>
      </c>
      <c r="D2016" t="s">
        <v>11</v>
      </c>
      <c r="E2016">
        <v>938</v>
      </c>
      <c r="F2016">
        <v>77500</v>
      </c>
      <c r="G2016">
        <f t="shared" si="23"/>
        <v>77500</v>
      </c>
    </row>
    <row r="2017" spans="1:7" x14ac:dyDescent="0.35">
      <c r="A2017" t="s">
        <v>33</v>
      </c>
      <c r="B2017" t="s">
        <v>13</v>
      </c>
      <c r="C2017" t="s">
        <v>35</v>
      </c>
      <c r="D2017" t="s">
        <v>7</v>
      </c>
      <c r="E2017">
        <v>13</v>
      </c>
      <c r="F2017">
        <v>515700.00000000006</v>
      </c>
      <c r="G2017">
        <f t="shared" si="23"/>
        <v>515700.00000000006</v>
      </c>
    </row>
    <row r="2018" spans="1:7" x14ac:dyDescent="0.35">
      <c r="A2018" t="s">
        <v>33</v>
      </c>
      <c r="B2018" t="s">
        <v>13</v>
      </c>
      <c r="C2018" t="s">
        <v>35</v>
      </c>
      <c r="D2018" t="s">
        <v>8</v>
      </c>
      <c r="E2018">
        <v>285</v>
      </c>
      <c r="F2018">
        <v>1645800</v>
      </c>
      <c r="G2018">
        <f t="shared" si="23"/>
        <v>1645800</v>
      </c>
    </row>
    <row r="2019" spans="1:7" x14ac:dyDescent="0.35">
      <c r="A2019" t="s">
        <v>33</v>
      </c>
      <c r="B2019" t="s">
        <v>13</v>
      </c>
      <c r="C2019" t="s">
        <v>35</v>
      </c>
      <c r="D2019" t="s">
        <v>9</v>
      </c>
      <c r="E2019">
        <v>300</v>
      </c>
      <c r="F2019">
        <v>212000</v>
      </c>
      <c r="G2019">
        <f t="shared" si="23"/>
        <v>212000</v>
      </c>
    </row>
    <row r="2020" spans="1:7" x14ac:dyDescent="0.35">
      <c r="A2020" t="s">
        <v>33</v>
      </c>
      <c r="B2020" t="s">
        <v>13</v>
      </c>
      <c r="C2020" t="s">
        <v>35</v>
      </c>
      <c r="D2020" t="s">
        <v>10</v>
      </c>
      <c r="E2020">
        <v>448</v>
      </c>
      <c r="F2020">
        <v>112000</v>
      </c>
      <c r="G2020">
        <f t="shared" si="23"/>
        <v>112000</v>
      </c>
    </row>
    <row r="2021" spans="1:7" x14ac:dyDescent="0.35">
      <c r="A2021" t="s">
        <v>33</v>
      </c>
      <c r="B2021" t="s">
        <v>13</v>
      </c>
      <c r="C2021" t="s">
        <v>35</v>
      </c>
      <c r="D2021" t="s">
        <v>11</v>
      </c>
      <c r="E2021">
        <v>381</v>
      </c>
      <c r="F2021">
        <v>28600</v>
      </c>
      <c r="G2021">
        <f t="shared" si="23"/>
        <v>28600</v>
      </c>
    </row>
    <row r="2022" spans="1:7" x14ac:dyDescent="0.35">
      <c r="A2022" t="s">
        <v>33</v>
      </c>
      <c r="B2022" t="s">
        <v>13</v>
      </c>
      <c r="C2022" t="s">
        <v>36</v>
      </c>
      <c r="D2022" t="s">
        <v>7</v>
      </c>
      <c r="E2022">
        <v>9</v>
      </c>
      <c r="F2022">
        <v>492000</v>
      </c>
      <c r="G2022">
        <f t="shared" si="23"/>
        <v>492000</v>
      </c>
    </row>
    <row r="2023" spans="1:7" x14ac:dyDescent="0.35">
      <c r="A2023" t="s">
        <v>33</v>
      </c>
      <c r="B2023" t="s">
        <v>13</v>
      </c>
      <c r="C2023" t="s">
        <v>36</v>
      </c>
      <c r="D2023" t="s">
        <v>8</v>
      </c>
      <c r="E2023">
        <v>186</v>
      </c>
      <c r="F2023">
        <v>1673800</v>
      </c>
      <c r="G2023">
        <f t="shared" si="23"/>
        <v>1673800</v>
      </c>
    </row>
    <row r="2024" spans="1:7" x14ac:dyDescent="0.35">
      <c r="A2024" t="s">
        <v>33</v>
      </c>
      <c r="B2024" t="s">
        <v>13</v>
      </c>
      <c r="C2024" t="s">
        <v>36</v>
      </c>
      <c r="D2024" t="s">
        <v>9</v>
      </c>
      <c r="E2024">
        <v>199</v>
      </c>
      <c r="F2024">
        <v>218399.99999999997</v>
      </c>
      <c r="G2024">
        <f t="shared" si="23"/>
        <v>218399.99999999997</v>
      </c>
    </row>
    <row r="2025" spans="1:7" x14ac:dyDescent="0.35">
      <c r="A2025" t="s">
        <v>33</v>
      </c>
      <c r="B2025" t="s">
        <v>13</v>
      </c>
      <c r="C2025" t="s">
        <v>36</v>
      </c>
      <c r="D2025" t="s">
        <v>10</v>
      </c>
      <c r="E2025">
        <v>320</v>
      </c>
      <c r="F2025">
        <v>127600</v>
      </c>
      <c r="G2025">
        <f t="shared" si="23"/>
        <v>127600</v>
      </c>
    </row>
    <row r="2026" spans="1:7" x14ac:dyDescent="0.35">
      <c r="A2026" t="s">
        <v>33</v>
      </c>
      <c r="B2026" t="s">
        <v>13</v>
      </c>
      <c r="C2026" t="s">
        <v>36</v>
      </c>
      <c r="D2026" t="s">
        <v>11</v>
      </c>
      <c r="E2026">
        <v>557</v>
      </c>
      <c r="F2026">
        <v>49000</v>
      </c>
      <c r="G2026">
        <f t="shared" si="23"/>
        <v>49000</v>
      </c>
    </row>
    <row r="2027" spans="1:7" x14ac:dyDescent="0.35">
      <c r="A2027" t="s">
        <v>33</v>
      </c>
      <c r="B2027" t="s">
        <v>14</v>
      </c>
      <c r="C2027" t="s">
        <v>34</v>
      </c>
      <c r="D2027" t="s">
        <v>7</v>
      </c>
      <c r="E2027">
        <v>23</v>
      </c>
      <c r="F2027">
        <v>1007599.9999999999</v>
      </c>
      <c r="G2027">
        <f t="shared" si="23"/>
        <v>1007599.9999999999</v>
      </c>
    </row>
    <row r="2028" spans="1:7" x14ac:dyDescent="0.35">
      <c r="A2028" t="s">
        <v>33</v>
      </c>
      <c r="B2028" t="s">
        <v>14</v>
      </c>
      <c r="C2028" t="s">
        <v>34</v>
      </c>
      <c r="D2028" t="s">
        <v>8</v>
      </c>
      <c r="E2028">
        <v>482</v>
      </c>
      <c r="F2028">
        <v>3319700</v>
      </c>
      <c r="G2028">
        <f t="shared" si="23"/>
        <v>3319700</v>
      </c>
    </row>
    <row r="2029" spans="1:7" x14ac:dyDescent="0.35">
      <c r="A2029" t="s">
        <v>33</v>
      </c>
      <c r="B2029" t="s">
        <v>14</v>
      </c>
      <c r="C2029" t="s">
        <v>34</v>
      </c>
      <c r="D2029" t="s">
        <v>9</v>
      </c>
      <c r="E2029">
        <v>471</v>
      </c>
      <c r="F2029">
        <v>430299.99999999994</v>
      </c>
      <c r="G2029">
        <f t="shared" si="23"/>
        <v>430299.99999999994</v>
      </c>
    </row>
    <row r="2030" spans="1:7" x14ac:dyDescent="0.35">
      <c r="A2030" t="s">
        <v>33</v>
      </c>
      <c r="B2030" t="s">
        <v>14</v>
      </c>
      <c r="C2030" t="s">
        <v>34</v>
      </c>
      <c r="D2030" t="s">
        <v>10</v>
      </c>
      <c r="E2030">
        <v>750</v>
      </c>
      <c r="F2030">
        <v>239600</v>
      </c>
      <c r="G2030">
        <f t="shared" si="23"/>
        <v>239600</v>
      </c>
    </row>
    <row r="2031" spans="1:7" x14ac:dyDescent="0.35">
      <c r="A2031" t="s">
        <v>33</v>
      </c>
      <c r="B2031" t="s">
        <v>14</v>
      </c>
      <c r="C2031" t="s">
        <v>34</v>
      </c>
      <c r="D2031" t="s">
        <v>11</v>
      </c>
      <c r="E2031">
        <v>862</v>
      </c>
      <c r="F2031">
        <v>77500</v>
      </c>
      <c r="G2031">
        <f t="shared" si="23"/>
        <v>77500</v>
      </c>
    </row>
    <row r="2032" spans="1:7" x14ac:dyDescent="0.35">
      <c r="A2032" t="s">
        <v>33</v>
      </c>
      <c r="B2032" t="s">
        <v>14</v>
      </c>
      <c r="C2032" t="s">
        <v>35</v>
      </c>
      <c r="D2032" t="s">
        <v>7</v>
      </c>
      <c r="E2032">
        <v>13</v>
      </c>
      <c r="F2032">
        <v>515700.00000000006</v>
      </c>
      <c r="G2032">
        <f t="shared" si="23"/>
        <v>515700.00000000006</v>
      </c>
    </row>
    <row r="2033" spans="1:7" x14ac:dyDescent="0.35">
      <c r="A2033" t="s">
        <v>33</v>
      </c>
      <c r="B2033" t="s">
        <v>14</v>
      </c>
      <c r="C2033" t="s">
        <v>35</v>
      </c>
      <c r="D2033" t="s">
        <v>8</v>
      </c>
      <c r="E2033">
        <v>309</v>
      </c>
      <c r="F2033">
        <v>1645800</v>
      </c>
      <c r="G2033">
        <f t="shared" si="23"/>
        <v>1645800</v>
      </c>
    </row>
    <row r="2034" spans="1:7" x14ac:dyDescent="0.35">
      <c r="A2034" t="s">
        <v>33</v>
      </c>
      <c r="B2034" t="s">
        <v>14</v>
      </c>
      <c r="C2034" t="s">
        <v>35</v>
      </c>
      <c r="D2034" t="s">
        <v>9</v>
      </c>
      <c r="E2034">
        <v>283</v>
      </c>
      <c r="F2034">
        <v>212000</v>
      </c>
      <c r="G2034">
        <f t="shared" si="23"/>
        <v>212000</v>
      </c>
    </row>
    <row r="2035" spans="1:7" x14ac:dyDescent="0.35">
      <c r="A2035" t="s">
        <v>33</v>
      </c>
      <c r="B2035" t="s">
        <v>14</v>
      </c>
      <c r="C2035" t="s">
        <v>35</v>
      </c>
      <c r="D2035" t="s">
        <v>10</v>
      </c>
      <c r="E2035">
        <v>404</v>
      </c>
      <c r="F2035">
        <v>112000</v>
      </c>
      <c r="G2035">
        <f t="shared" si="23"/>
        <v>112000</v>
      </c>
    </row>
    <row r="2036" spans="1:7" x14ac:dyDescent="0.35">
      <c r="A2036" t="s">
        <v>33</v>
      </c>
      <c r="B2036" t="s">
        <v>14</v>
      </c>
      <c r="C2036" t="s">
        <v>35</v>
      </c>
      <c r="D2036" t="s">
        <v>11</v>
      </c>
      <c r="E2036">
        <v>347</v>
      </c>
      <c r="F2036">
        <v>28600</v>
      </c>
      <c r="G2036">
        <f t="shared" si="23"/>
        <v>28600</v>
      </c>
    </row>
    <row r="2037" spans="1:7" x14ac:dyDescent="0.35">
      <c r="A2037" t="s">
        <v>33</v>
      </c>
      <c r="B2037" t="s">
        <v>14</v>
      </c>
      <c r="C2037" t="s">
        <v>36</v>
      </c>
      <c r="D2037" t="s">
        <v>7</v>
      </c>
      <c r="E2037">
        <v>10</v>
      </c>
      <c r="F2037">
        <v>492000</v>
      </c>
      <c r="G2037">
        <f t="shared" si="23"/>
        <v>492000</v>
      </c>
    </row>
    <row r="2038" spans="1:7" x14ac:dyDescent="0.35">
      <c r="A2038" t="s">
        <v>33</v>
      </c>
      <c r="B2038" t="s">
        <v>14</v>
      </c>
      <c r="C2038" t="s">
        <v>36</v>
      </c>
      <c r="D2038" t="s">
        <v>8</v>
      </c>
      <c r="E2038">
        <v>173</v>
      </c>
      <c r="F2038">
        <v>1673800</v>
      </c>
      <c r="G2038">
        <f t="shared" si="23"/>
        <v>1673800</v>
      </c>
    </row>
    <row r="2039" spans="1:7" x14ac:dyDescent="0.35">
      <c r="A2039" t="s">
        <v>33</v>
      </c>
      <c r="B2039" t="s">
        <v>14</v>
      </c>
      <c r="C2039" t="s">
        <v>36</v>
      </c>
      <c r="D2039" t="s">
        <v>9</v>
      </c>
      <c r="E2039">
        <v>188</v>
      </c>
      <c r="F2039">
        <v>218399.99999999997</v>
      </c>
      <c r="G2039">
        <f t="shared" si="23"/>
        <v>218399.99999999997</v>
      </c>
    </row>
    <row r="2040" spans="1:7" x14ac:dyDescent="0.35">
      <c r="A2040" t="s">
        <v>33</v>
      </c>
      <c r="B2040" t="s">
        <v>14</v>
      </c>
      <c r="C2040" t="s">
        <v>36</v>
      </c>
      <c r="D2040" t="s">
        <v>10</v>
      </c>
      <c r="E2040">
        <v>346</v>
      </c>
      <c r="F2040">
        <v>127600</v>
      </c>
      <c r="G2040">
        <f t="shared" si="23"/>
        <v>127600</v>
      </c>
    </row>
    <row r="2041" spans="1:7" x14ac:dyDescent="0.35">
      <c r="A2041" t="s">
        <v>33</v>
      </c>
      <c r="B2041" t="s">
        <v>14</v>
      </c>
      <c r="C2041" t="s">
        <v>36</v>
      </c>
      <c r="D2041" t="s">
        <v>11</v>
      </c>
      <c r="E2041">
        <v>515</v>
      </c>
      <c r="F2041">
        <v>49000</v>
      </c>
      <c r="G2041">
        <f t="shared" si="23"/>
        <v>49000</v>
      </c>
    </row>
    <row r="2042" spans="1:7" x14ac:dyDescent="0.35">
      <c r="A2042" t="s">
        <v>33</v>
      </c>
      <c r="B2042" t="s">
        <v>15</v>
      </c>
      <c r="C2042" t="s">
        <v>34</v>
      </c>
      <c r="D2042" t="s">
        <v>7</v>
      </c>
      <c r="E2042">
        <v>20</v>
      </c>
      <c r="F2042">
        <v>1007599.9999999999</v>
      </c>
      <c r="G2042">
        <f t="shared" si="23"/>
        <v>1007599.9999999999</v>
      </c>
    </row>
    <row r="2043" spans="1:7" x14ac:dyDescent="0.35">
      <c r="A2043" t="s">
        <v>33</v>
      </c>
      <c r="B2043" t="s">
        <v>15</v>
      </c>
      <c r="C2043" t="s">
        <v>34</v>
      </c>
      <c r="D2043" t="s">
        <v>8</v>
      </c>
      <c r="E2043">
        <v>479</v>
      </c>
      <c r="F2043">
        <v>3319700</v>
      </c>
      <c r="G2043">
        <f t="shared" si="23"/>
        <v>3319700</v>
      </c>
    </row>
    <row r="2044" spans="1:7" x14ac:dyDescent="0.35">
      <c r="A2044" t="s">
        <v>33</v>
      </c>
      <c r="B2044" t="s">
        <v>15</v>
      </c>
      <c r="C2044" t="s">
        <v>34</v>
      </c>
      <c r="D2044" t="s">
        <v>9</v>
      </c>
      <c r="E2044">
        <v>509</v>
      </c>
      <c r="F2044">
        <v>430299.99999999994</v>
      </c>
      <c r="G2044">
        <f t="shared" si="23"/>
        <v>430299.99999999994</v>
      </c>
    </row>
    <row r="2045" spans="1:7" x14ac:dyDescent="0.35">
      <c r="A2045" t="s">
        <v>33</v>
      </c>
      <c r="B2045" t="s">
        <v>15</v>
      </c>
      <c r="C2045" t="s">
        <v>34</v>
      </c>
      <c r="D2045" t="s">
        <v>10</v>
      </c>
      <c r="E2045">
        <v>770</v>
      </c>
      <c r="F2045">
        <v>239600</v>
      </c>
      <c r="G2045">
        <f t="shared" si="23"/>
        <v>239600</v>
      </c>
    </row>
    <row r="2046" spans="1:7" x14ac:dyDescent="0.35">
      <c r="A2046" t="s">
        <v>33</v>
      </c>
      <c r="B2046" t="s">
        <v>15</v>
      </c>
      <c r="C2046" t="s">
        <v>34</v>
      </c>
      <c r="D2046" t="s">
        <v>11</v>
      </c>
      <c r="E2046">
        <v>886</v>
      </c>
      <c r="F2046">
        <v>77500</v>
      </c>
      <c r="G2046">
        <f t="shared" si="23"/>
        <v>77500</v>
      </c>
    </row>
    <row r="2047" spans="1:7" x14ac:dyDescent="0.35">
      <c r="A2047" t="s">
        <v>33</v>
      </c>
      <c r="B2047" t="s">
        <v>15</v>
      </c>
      <c r="C2047" t="s">
        <v>35</v>
      </c>
      <c r="D2047" t="s">
        <v>7</v>
      </c>
      <c r="E2047">
        <v>9</v>
      </c>
      <c r="F2047">
        <v>515700.00000000006</v>
      </c>
      <c r="G2047">
        <f t="shared" si="23"/>
        <v>515700.00000000006</v>
      </c>
    </row>
    <row r="2048" spans="1:7" x14ac:dyDescent="0.35">
      <c r="A2048" t="s">
        <v>33</v>
      </c>
      <c r="B2048" t="s">
        <v>15</v>
      </c>
      <c r="C2048" t="s">
        <v>35</v>
      </c>
      <c r="D2048" t="s">
        <v>8</v>
      </c>
      <c r="E2048">
        <v>302</v>
      </c>
      <c r="F2048">
        <v>1645800</v>
      </c>
      <c r="G2048">
        <f t="shared" si="23"/>
        <v>1645800</v>
      </c>
    </row>
    <row r="2049" spans="1:7" x14ac:dyDescent="0.35">
      <c r="A2049" t="s">
        <v>33</v>
      </c>
      <c r="B2049" t="s">
        <v>15</v>
      </c>
      <c r="C2049" t="s">
        <v>35</v>
      </c>
      <c r="D2049" t="s">
        <v>9</v>
      </c>
      <c r="E2049">
        <v>312</v>
      </c>
      <c r="F2049">
        <v>212000</v>
      </c>
      <c r="G2049">
        <f t="shared" si="23"/>
        <v>212000</v>
      </c>
    </row>
    <row r="2050" spans="1:7" x14ac:dyDescent="0.35">
      <c r="A2050" t="s">
        <v>33</v>
      </c>
      <c r="B2050" t="s">
        <v>15</v>
      </c>
      <c r="C2050" t="s">
        <v>35</v>
      </c>
      <c r="D2050" t="s">
        <v>10</v>
      </c>
      <c r="E2050">
        <v>420</v>
      </c>
      <c r="F2050">
        <v>112000</v>
      </c>
      <c r="G2050">
        <f t="shared" si="23"/>
        <v>112000</v>
      </c>
    </row>
    <row r="2051" spans="1:7" x14ac:dyDescent="0.35">
      <c r="A2051" t="s">
        <v>33</v>
      </c>
      <c r="B2051" t="s">
        <v>15</v>
      </c>
      <c r="C2051" t="s">
        <v>35</v>
      </c>
      <c r="D2051" t="s">
        <v>11</v>
      </c>
      <c r="E2051">
        <v>374</v>
      </c>
      <c r="F2051">
        <v>28600</v>
      </c>
      <c r="G2051">
        <f t="shared" si="23"/>
        <v>28600</v>
      </c>
    </row>
    <row r="2052" spans="1:7" x14ac:dyDescent="0.35">
      <c r="A2052" t="s">
        <v>33</v>
      </c>
      <c r="B2052" t="s">
        <v>15</v>
      </c>
      <c r="C2052" t="s">
        <v>36</v>
      </c>
      <c r="D2052" t="s">
        <v>7</v>
      </c>
      <c r="E2052">
        <v>11</v>
      </c>
      <c r="F2052">
        <v>492000</v>
      </c>
      <c r="G2052">
        <f t="shared" si="23"/>
        <v>492000</v>
      </c>
    </row>
    <row r="2053" spans="1:7" x14ac:dyDescent="0.35">
      <c r="A2053" t="s">
        <v>33</v>
      </c>
      <c r="B2053" t="s">
        <v>15</v>
      </c>
      <c r="C2053" t="s">
        <v>36</v>
      </c>
      <c r="D2053" t="s">
        <v>8</v>
      </c>
      <c r="E2053">
        <v>177</v>
      </c>
      <c r="F2053">
        <v>1673800</v>
      </c>
      <c r="G2053">
        <f t="shared" si="23"/>
        <v>1673800</v>
      </c>
    </row>
    <row r="2054" spans="1:7" x14ac:dyDescent="0.35">
      <c r="A2054" t="s">
        <v>33</v>
      </c>
      <c r="B2054" t="s">
        <v>15</v>
      </c>
      <c r="C2054" t="s">
        <v>36</v>
      </c>
      <c r="D2054" t="s">
        <v>9</v>
      </c>
      <c r="E2054">
        <v>197</v>
      </c>
      <c r="F2054">
        <v>218399.99999999997</v>
      </c>
      <c r="G2054">
        <f t="shared" si="23"/>
        <v>218399.99999999997</v>
      </c>
    </row>
    <row r="2055" spans="1:7" x14ac:dyDescent="0.35">
      <c r="A2055" t="s">
        <v>33</v>
      </c>
      <c r="B2055" t="s">
        <v>15</v>
      </c>
      <c r="C2055" t="s">
        <v>36</v>
      </c>
      <c r="D2055" t="s">
        <v>10</v>
      </c>
      <c r="E2055">
        <v>350</v>
      </c>
      <c r="F2055">
        <v>127600</v>
      </c>
      <c r="G2055">
        <f t="shared" si="23"/>
        <v>127600</v>
      </c>
    </row>
    <row r="2056" spans="1:7" x14ac:dyDescent="0.35">
      <c r="A2056" t="s">
        <v>33</v>
      </c>
      <c r="B2056" t="s">
        <v>15</v>
      </c>
      <c r="C2056" t="s">
        <v>36</v>
      </c>
      <c r="D2056" t="s">
        <v>11</v>
      </c>
      <c r="E2056">
        <v>512</v>
      </c>
      <c r="F2056">
        <v>49000</v>
      </c>
      <c r="G2056">
        <f t="shared" si="23"/>
        <v>49000</v>
      </c>
    </row>
    <row r="2057" spans="1:7" x14ac:dyDescent="0.35">
      <c r="A2057" t="s">
        <v>33</v>
      </c>
      <c r="B2057" t="s">
        <v>16</v>
      </c>
      <c r="C2057" t="s">
        <v>34</v>
      </c>
      <c r="D2057" t="s">
        <v>7</v>
      </c>
      <c r="E2057">
        <v>22</v>
      </c>
      <c r="F2057">
        <v>1007599.9999999999</v>
      </c>
      <c r="G2057">
        <f t="shared" si="23"/>
        <v>1007599.9999999999</v>
      </c>
    </row>
    <row r="2058" spans="1:7" x14ac:dyDescent="0.35">
      <c r="A2058" t="s">
        <v>33</v>
      </c>
      <c r="B2058" t="s">
        <v>16</v>
      </c>
      <c r="C2058" t="s">
        <v>34</v>
      </c>
      <c r="D2058" t="s">
        <v>8</v>
      </c>
      <c r="E2058">
        <v>432</v>
      </c>
      <c r="F2058">
        <v>3319700</v>
      </c>
      <c r="G2058">
        <f t="shared" si="23"/>
        <v>3319700</v>
      </c>
    </row>
    <row r="2059" spans="1:7" x14ac:dyDescent="0.35">
      <c r="A2059" t="s">
        <v>33</v>
      </c>
      <c r="B2059" t="s">
        <v>16</v>
      </c>
      <c r="C2059" t="s">
        <v>34</v>
      </c>
      <c r="D2059" t="s">
        <v>9</v>
      </c>
      <c r="E2059">
        <v>426</v>
      </c>
      <c r="F2059">
        <v>430299.99999999994</v>
      </c>
      <c r="G2059">
        <f t="shared" si="23"/>
        <v>430299.99999999994</v>
      </c>
    </row>
    <row r="2060" spans="1:7" x14ac:dyDescent="0.35">
      <c r="A2060" t="s">
        <v>33</v>
      </c>
      <c r="B2060" t="s">
        <v>16</v>
      </c>
      <c r="C2060" t="s">
        <v>34</v>
      </c>
      <c r="D2060" t="s">
        <v>10</v>
      </c>
      <c r="E2060">
        <v>705</v>
      </c>
      <c r="F2060">
        <v>239600</v>
      </c>
      <c r="G2060">
        <f t="shared" si="23"/>
        <v>239600</v>
      </c>
    </row>
    <row r="2061" spans="1:7" x14ac:dyDescent="0.35">
      <c r="A2061" t="s">
        <v>33</v>
      </c>
      <c r="B2061" t="s">
        <v>16</v>
      </c>
      <c r="C2061" t="s">
        <v>34</v>
      </c>
      <c r="D2061" t="s">
        <v>11</v>
      </c>
      <c r="E2061">
        <v>822</v>
      </c>
      <c r="F2061">
        <v>77500</v>
      </c>
      <c r="G2061">
        <f t="shared" si="23"/>
        <v>77500</v>
      </c>
    </row>
    <row r="2062" spans="1:7" x14ac:dyDescent="0.35">
      <c r="A2062" t="s">
        <v>33</v>
      </c>
      <c r="B2062" t="s">
        <v>16</v>
      </c>
      <c r="C2062" t="s">
        <v>35</v>
      </c>
      <c r="D2062" t="s">
        <v>7</v>
      </c>
      <c r="E2062">
        <v>11</v>
      </c>
      <c r="F2062">
        <v>515700.00000000006</v>
      </c>
      <c r="G2062">
        <f t="shared" si="23"/>
        <v>515700.00000000006</v>
      </c>
    </row>
    <row r="2063" spans="1:7" x14ac:dyDescent="0.35">
      <c r="A2063" t="s">
        <v>33</v>
      </c>
      <c r="B2063" t="s">
        <v>16</v>
      </c>
      <c r="C2063" t="s">
        <v>35</v>
      </c>
      <c r="D2063" t="s">
        <v>8</v>
      </c>
      <c r="E2063">
        <v>270</v>
      </c>
      <c r="F2063">
        <v>1645800</v>
      </c>
      <c r="G2063">
        <f t="shared" si="23"/>
        <v>1645800</v>
      </c>
    </row>
    <row r="2064" spans="1:7" x14ac:dyDescent="0.35">
      <c r="A2064" t="s">
        <v>33</v>
      </c>
      <c r="B2064" t="s">
        <v>16</v>
      </c>
      <c r="C2064" t="s">
        <v>35</v>
      </c>
      <c r="D2064" t="s">
        <v>9</v>
      </c>
      <c r="E2064">
        <v>265</v>
      </c>
      <c r="F2064">
        <v>212000</v>
      </c>
      <c r="G2064">
        <f t="shared" si="23"/>
        <v>212000</v>
      </c>
    </row>
    <row r="2065" spans="1:7" x14ac:dyDescent="0.35">
      <c r="A2065" t="s">
        <v>33</v>
      </c>
      <c r="B2065" t="s">
        <v>16</v>
      </c>
      <c r="C2065" t="s">
        <v>35</v>
      </c>
      <c r="D2065" t="s">
        <v>10</v>
      </c>
      <c r="E2065">
        <v>384</v>
      </c>
      <c r="F2065">
        <v>112000</v>
      </c>
      <c r="G2065">
        <f t="shared" si="23"/>
        <v>112000</v>
      </c>
    </row>
    <row r="2066" spans="1:7" x14ac:dyDescent="0.35">
      <c r="A2066" t="s">
        <v>33</v>
      </c>
      <c r="B2066" t="s">
        <v>16</v>
      </c>
      <c r="C2066" t="s">
        <v>35</v>
      </c>
      <c r="D2066" t="s">
        <v>11</v>
      </c>
      <c r="E2066">
        <v>336</v>
      </c>
      <c r="F2066">
        <v>28600</v>
      </c>
      <c r="G2066">
        <f t="shared" si="23"/>
        <v>28600</v>
      </c>
    </row>
    <row r="2067" spans="1:7" x14ac:dyDescent="0.35">
      <c r="A2067" t="s">
        <v>33</v>
      </c>
      <c r="B2067" t="s">
        <v>16</v>
      </c>
      <c r="C2067" t="s">
        <v>36</v>
      </c>
      <c r="D2067" t="s">
        <v>7</v>
      </c>
      <c r="E2067">
        <v>11</v>
      </c>
      <c r="F2067">
        <v>492000</v>
      </c>
      <c r="G2067">
        <f t="shared" si="23"/>
        <v>492000</v>
      </c>
    </row>
    <row r="2068" spans="1:7" x14ac:dyDescent="0.35">
      <c r="A2068" t="s">
        <v>33</v>
      </c>
      <c r="B2068" t="s">
        <v>16</v>
      </c>
      <c r="C2068" t="s">
        <v>36</v>
      </c>
      <c r="D2068" t="s">
        <v>8</v>
      </c>
      <c r="E2068">
        <v>162</v>
      </c>
      <c r="F2068">
        <v>1673800</v>
      </c>
      <c r="G2068">
        <f t="shared" si="23"/>
        <v>1673800</v>
      </c>
    </row>
    <row r="2069" spans="1:7" x14ac:dyDescent="0.35">
      <c r="A2069" t="s">
        <v>33</v>
      </c>
      <c r="B2069" t="s">
        <v>16</v>
      </c>
      <c r="C2069" t="s">
        <v>36</v>
      </c>
      <c r="D2069" t="s">
        <v>9</v>
      </c>
      <c r="E2069">
        <v>161</v>
      </c>
      <c r="F2069">
        <v>218399.99999999997</v>
      </c>
      <c r="G2069">
        <f t="shared" si="23"/>
        <v>218399.99999999997</v>
      </c>
    </row>
    <row r="2070" spans="1:7" x14ac:dyDescent="0.35">
      <c r="A2070" t="s">
        <v>33</v>
      </c>
      <c r="B2070" t="s">
        <v>16</v>
      </c>
      <c r="C2070" t="s">
        <v>36</v>
      </c>
      <c r="D2070" t="s">
        <v>10</v>
      </c>
      <c r="E2070">
        <v>321</v>
      </c>
      <c r="F2070">
        <v>127600</v>
      </c>
      <c r="G2070">
        <f t="shared" si="23"/>
        <v>127600</v>
      </c>
    </row>
    <row r="2071" spans="1:7" x14ac:dyDescent="0.35">
      <c r="A2071" t="s">
        <v>33</v>
      </c>
      <c r="B2071" t="s">
        <v>16</v>
      </c>
      <c r="C2071" t="s">
        <v>36</v>
      </c>
      <c r="D2071" t="s">
        <v>11</v>
      </c>
      <c r="E2071">
        <v>486</v>
      </c>
      <c r="F2071">
        <v>49000</v>
      </c>
      <c r="G2071">
        <f t="shared" si="23"/>
        <v>49000</v>
      </c>
    </row>
    <row r="2072" spans="1:7" x14ac:dyDescent="0.35">
      <c r="A2072" t="s">
        <v>33</v>
      </c>
      <c r="B2072" t="s">
        <v>17</v>
      </c>
      <c r="C2072" t="s">
        <v>34</v>
      </c>
      <c r="D2072" t="s">
        <v>7</v>
      </c>
      <c r="E2072">
        <v>23</v>
      </c>
      <c r="F2072">
        <v>1007599.9999999999</v>
      </c>
      <c r="G2072">
        <f t="shared" si="23"/>
        <v>1007599.9999999999</v>
      </c>
    </row>
    <row r="2073" spans="1:7" x14ac:dyDescent="0.35">
      <c r="A2073" t="s">
        <v>33</v>
      </c>
      <c r="B2073" t="s">
        <v>17</v>
      </c>
      <c r="C2073" t="s">
        <v>34</v>
      </c>
      <c r="D2073" t="s">
        <v>8</v>
      </c>
      <c r="E2073">
        <v>472</v>
      </c>
      <c r="F2073">
        <v>3319700</v>
      </c>
      <c r="G2073">
        <f t="shared" si="23"/>
        <v>3319700</v>
      </c>
    </row>
    <row r="2074" spans="1:7" x14ac:dyDescent="0.35">
      <c r="A2074" t="s">
        <v>33</v>
      </c>
      <c r="B2074" t="s">
        <v>17</v>
      </c>
      <c r="C2074" t="s">
        <v>34</v>
      </c>
      <c r="D2074" t="s">
        <v>9</v>
      </c>
      <c r="E2074">
        <v>448</v>
      </c>
      <c r="F2074">
        <v>430299.99999999994</v>
      </c>
      <c r="G2074">
        <f t="shared" si="23"/>
        <v>430299.99999999994</v>
      </c>
    </row>
    <row r="2075" spans="1:7" x14ac:dyDescent="0.35">
      <c r="A2075" t="s">
        <v>33</v>
      </c>
      <c r="B2075" t="s">
        <v>17</v>
      </c>
      <c r="C2075" t="s">
        <v>34</v>
      </c>
      <c r="D2075" t="s">
        <v>10</v>
      </c>
      <c r="E2075">
        <v>809</v>
      </c>
      <c r="F2075">
        <v>239600</v>
      </c>
      <c r="G2075">
        <f t="shared" si="23"/>
        <v>239600</v>
      </c>
    </row>
    <row r="2076" spans="1:7" x14ac:dyDescent="0.35">
      <c r="A2076" t="s">
        <v>33</v>
      </c>
      <c r="B2076" t="s">
        <v>17</v>
      </c>
      <c r="C2076" t="s">
        <v>34</v>
      </c>
      <c r="D2076" t="s">
        <v>11</v>
      </c>
      <c r="E2076">
        <v>866</v>
      </c>
      <c r="F2076">
        <v>77500</v>
      </c>
      <c r="G2076">
        <f t="shared" si="23"/>
        <v>77500</v>
      </c>
    </row>
    <row r="2077" spans="1:7" x14ac:dyDescent="0.35">
      <c r="A2077" t="s">
        <v>33</v>
      </c>
      <c r="B2077" t="s">
        <v>17</v>
      </c>
      <c r="C2077" t="s">
        <v>35</v>
      </c>
      <c r="D2077" t="s">
        <v>7</v>
      </c>
      <c r="E2077">
        <v>13</v>
      </c>
      <c r="F2077">
        <v>515700.00000000006</v>
      </c>
      <c r="G2077">
        <f t="shared" si="23"/>
        <v>515700.00000000006</v>
      </c>
    </row>
    <row r="2078" spans="1:7" x14ac:dyDescent="0.35">
      <c r="A2078" t="s">
        <v>33</v>
      </c>
      <c r="B2078" t="s">
        <v>17</v>
      </c>
      <c r="C2078" t="s">
        <v>35</v>
      </c>
      <c r="D2078" t="s">
        <v>8</v>
      </c>
      <c r="E2078">
        <v>276</v>
      </c>
      <c r="F2078">
        <v>1645800</v>
      </c>
      <c r="G2078">
        <f t="shared" ref="G2078:G2141" si="24">IF(K2078="",G2063,K2078)</f>
        <v>1645800</v>
      </c>
    </row>
    <row r="2079" spans="1:7" x14ac:dyDescent="0.35">
      <c r="A2079" t="s">
        <v>33</v>
      </c>
      <c r="B2079" t="s">
        <v>17</v>
      </c>
      <c r="C2079" t="s">
        <v>35</v>
      </c>
      <c r="D2079" t="s">
        <v>9</v>
      </c>
      <c r="E2079">
        <v>278</v>
      </c>
      <c r="F2079">
        <v>212000</v>
      </c>
      <c r="G2079">
        <f t="shared" si="24"/>
        <v>212000</v>
      </c>
    </row>
    <row r="2080" spans="1:7" x14ac:dyDescent="0.35">
      <c r="A2080" t="s">
        <v>33</v>
      </c>
      <c r="B2080" t="s">
        <v>17</v>
      </c>
      <c r="C2080" t="s">
        <v>35</v>
      </c>
      <c r="D2080" t="s">
        <v>10</v>
      </c>
      <c r="E2080">
        <v>449</v>
      </c>
      <c r="F2080">
        <v>112000</v>
      </c>
      <c r="G2080">
        <f t="shared" si="24"/>
        <v>112000</v>
      </c>
    </row>
    <row r="2081" spans="1:7" x14ac:dyDescent="0.35">
      <c r="A2081" t="s">
        <v>33</v>
      </c>
      <c r="B2081" t="s">
        <v>17</v>
      </c>
      <c r="C2081" t="s">
        <v>35</v>
      </c>
      <c r="D2081" t="s">
        <v>11</v>
      </c>
      <c r="E2081">
        <v>338</v>
      </c>
      <c r="F2081">
        <v>28600</v>
      </c>
      <c r="G2081">
        <f t="shared" si="24"/>
        <v>28600</v>
      </c>
    </row>
    <row r="2082" spans="1:7" x14ac:dyDescent="0.35">
      <c r="A2082" t="s">
        <v>33</v>
      </c>
      <c r="B2082" t="s">
        <v>17</v>
      </c>
      <c r="C2082" t="s">
        <v>36</v>
      </c>
      <c r="D2082" t="s">
        <v>7</v>
      </c>
      <c r="E2082">
        <v>10</v>
      </c>
      <c r="F2082">
        <v>492000</v>
      </c>
      <c r="G2082">
        <f t="shared" si="24"/>
        <v>492000</v>
      </c>
    </row>
    <row r="2083" spans="1:7" x14ac:dyDescent="0.35">
      <c r="A2083" t="s">
        <v>33</v>
      </c>
      <c r="B2083" t="s">
        <v>17</v>
      </c>
      <c r="C2083" t="s">
        <v>36</v>
      </c>
      <c r="D2083" t="s">
        <v>8</v>
      </c>
      <c r="E2083">
        <v>196</v>
      </c>
      <c r="F2083">
        <v>1673800</v>
      </c>
      <c r="G2083">
        <f t="shared" si="24"/>
        <v>1673800</v>
      </c>
    </row>
    <row r="2084" spans="1:7" x14ac:dyDescent="0.35">
      <c r="A2084" t="s">
        <v>33</v>
      </c>
      <c r="B2084" t="s">
        <v>17</v>
      </c>
      <c r="C2084" t="s">
        <v>36</v>
      </c>
      <c r="D2084" t="s">
        <v>9</v>
      </c>
      <c r="E2084">
        <v>170</v>
      </c>
      <c r="F2084">
        <v>218399.99999999997</v>
      </c>
      <c r="G2084">
        <f t="shared" si="24"/>
        <v>218399.99999999997</v>
      </c>
    </row>
    <row r="2085" spans="1:7" x14ac:dyDescent="0.35">
      <c r="A2085" t="s">
        <v>33</v>
      </c>
      <c r="B2085" t="s">
        <v>17</v>
      </c>
      <c r="C2085" t="s">
        <v>36</v>
      </c>
      <c r="D2085" t="s">
        <v>10</v>
      </c>
      <c r="E2085">
        <v>360</v>
      </c>
      <c r="F2085">
        <v>127600</v>
      </c>
      <c r="G2085">
        <f t="shared" si="24"/>
        <v>127600</v>
      </c>
    </row>
    <row r="2086" spans="1:7" x14ac:dyDescent="0.35">
      <c r="A2086" t="s">
        <v>33</v>
      </c>
      <c r="B2086" t="s">
        <v>17</v>
      </c>
      <c r="C2086" t="s">
        <v>36</v>
      </c>
      <c r="D2086" t="s">
        <v>11</v>
      </c>
      <c r="E2086">
        <v>528</v>
      </c>
      <c r="F2086">
        <v>49000</v>
      </c>
      <c r="G2086">
        <f t="shared" si="24"/>
        <v>49000</v>
      </c>
    </row>
    <row r="2087" spans="1:7" x14ac:dyDescent="0.35">
      <c r="A2087" t="s">
        <v>33</v>
      </c>
      <c r="B2087" t="s">
        <v>18</v>
      </c>
      <c r="C2087" t="s">
        <v>34</v>
      </c>
      <c r="D2087" t="s">
        <v>7</v>
      </c>
      <c r="E2087">
        <v>17</v>
      </c>
      <c r="F2087">
        <v>1007599.9999999999</v>
      </c>
      <c r="G2087">
        <f t="shared" si="24"/>
        <v>1007599.9999999999</v>
      </c>
    </row>
    <row r="2088" spans="1:7" x14ac:dyDescent="0.35">
      <c r="A2088" t="s">
        <v>33</v>
      </c>
      <c r="B2088" t="s">
        <v>18</v>
      </c>
      <c r="C2088" t="s">
        <v>34</v>
      </c>
      <c r="D2088" t="s">
        <v>8</v>
      </c>
      <c r="E2088">
        <v>455</v>
      </c>
      <c r="F2088">
        <v>3319700</v>
      </c>
      <c r="G2088">
        <f t="shared" si="24"/>
        <v>3319700</v>
      </c>
    </row>
    <row r="2089" spans="1:7" x14ac:dyDescent="0.35">
      <c r="A2089" t="s">
        <v>33</v>
      </c>
      <c r="B2089" t="s">
        <v>18</v>
      </c>
      <c r="C2089" t="s">
        <v>34</v>
      </c>
      <c r="D2089" t="s">
        <v>9</v>
      </c>
      <c r="E2089">
        <v>484</v>
      </c>
      <c r="F2089">
        <v>430299.99999999994</v>
      </c>
      <c r="G2089">
        <f t="shared" si="24"/>
        <v>430299.99999999994</v>
      </c>
    </row>
    <row r="2090" spans="1:7" x14ac:dyDescent="0.35">
      <c r="A2090" t="s">
        <v>33</v>
      </c>
      <c r="B2090" t="s">
        <v>18</v>
      </c>
      <c r="C2090" t="s">
        <v>34</v>
      </c>
      <c r="D2090" t="s">
        <v>10</v>
      </c>
      <c r="E2090">
        <v>761</v>
      </c>
      <c r="F2090">
        <v>239600</v>
      </c>
      <c r="G2090">
        <f t="shared" si="24"/>
        <v>239600</v>
      </c>
    </row>
    <row r="2091" spans="1:7" x14ac:dyDescent="0.35">
      <c r="A2091" t="s">
        <v>33</v>
      </c>
      <c r="B2091" t="s">
        <v>18</v>
      </c>
      <c r="C2091" t="s">
        <v>34</v>
      </c>
      <c r="D2091" t="s">
        <v>11</v>
      </c>
      <c r="E2091">
        <v>892</v>
      </c>
      <c r="F2091">
        <v>77500</v>
      </c>
      <c r="G2091">
        <f t="shared" si="24"/>
        <v>77500</v>
      </c>
    </row>
    <row r="2092" spans="1:7" x14ac:dyDescent="0.35">
      <c r="A2092" t="s">
        <v>33</v>
      </c>
      <c r="B2092" t="s">
        <v>18</v>
      </c>
      <c r="C2092" t="s">
        <v>35</v>
      </c>
      <c r="D2092" t="s">
        <v>7</v>
      </c>
      <c r="E2092">
        <v>7</v>
      </c>
      <c r="F2092">
        <v>515700.00000000006</v>
      </c>
      <c r="G2092">
        <f t="shared" si="24"/>
        <v>515700.00000000006</v>
      </c>
    </row>
    <row r="2093" spans="1:7" x14ac:dyDescent="0.35">
      <c r="A2093" t="s">
        <v>33</v>
      </c>
      <c r="B2093" t="s">
        <v>18</v>
      </c>
      <c r="C2093" t="s">
        <v>35</v>
      </c>
      <c r="D2093" t="s">
        <v>8</v>
      </c>
      <c r="E2093">
        <v>279</v>
      </c>
      <c r="F2093">
        <v>1645800</v>
      </c>
      <c r="G2093">
        <f t="shared" si="24"/>
        <v>1645800</v>
      </c>
    </row>
    <row r="2094" spans="1:7" x14ac:dyDescent="0.35">
      <c r="A2094" t="s">
        <v>33</v>
      </c>
      <c r="B2094" t="s">
        <v>18</v>
      </c>
      <c r="C2094" t="s">
        <v>35</v>
      </c>
      <c r="D2094" t="s">
        <v>9</v>
      </c>
      <c r="E2094">
        <v>290</v>
      </c>
      <c r="F2094">
        <v>212000</v>
      </c>
      <c r="G2094">
        <f t="shared" si="24"/>
        <v>212000</v>
      </c>
    </row>
    <row r="2095" spans="1:7" x14ac:dyDescent="0.35">
      <c r="A2095" t="s">
        <v>33</v>
      </c>
      <c r="B2095" t="s">
        <v>18</v>
      </c>
      <c r="C2095" t="s">
        <v>35</v>
      </c>
      <c r="D2095" t="s">
        <v>10</v>
      </c>
      <c r="E2095">
        <v>427</v>
      </c>
      <c r="F2095">
        <v>112000</v>
      </c>
      <c r="G2095">
        <f t="shared" si="24"/>
        <v>112000</v>
      </c>
    </row>
    <row r="2096" spans="1:7" x14ac:dyDescent="0.35">
      <c r="A2096" t="s">
        <v>33</v>
      </c>
      <c r="B2096" t="s">
        <v>18</v>
      </c>
      <c r="C2096" t="s">
        <v>35</v>
      </c>
      <c r="D2096" t="s">
        <v>11</v>
      </c>
      <c r="E2096">
        <v>371</v>
      </c>
      <c r="F2096">
        <v>28600</v>
      </c>
      <c r="G2096">
        <f t="shared" si="24"/>
        <v>28600</v>
      </c>
    </row>
    <row r="2097" spans="1:7" x14ac:dyDescent="0.35">
      <c r="A2097" t="s">
        <v>33</v>
      </c>
      <c r="B2097" t="s">
        <v>18</v>
      </c>
      <c r="C2097" t="s">
        <v>36</v>
      </c>
      <c r="D2097" t="s">
        <v>7</v>
      </c>
      <c r="E2097">
        <v>10</v>
      </c>
      <c r="F2097">
        <v>492000</v>
      </c>
      <c r="G2097">
        <f t="shared" si="24"/>
        <v>492000</v>
      </c>
    </row>
    <row r="2098" spans="1:7" x14ac:dyDescent="0.35">
      <c r="A2098" t="s">
        <v>33</v>
      </c>
      <c r="B2098" t="s">
        <v>18</v>
      </c>
      <c r="C2098" t="s">
        <v>36</v>
      </c>
      <c r="D2098" t="s">
        <v>8</v>
      </c>
      <c r="E2098">
        <v>176</v>
      </c>
      <c r="F2098">
        <v>1673800</v>
      </c>
      <c r="G2098">
        <f t="shared" si="24"/>
        <v>1673800</v>
      </c>
    </row>
    <row r="2099" spans="1:7" x14ac:dyDescent="0.35">
      <c r="A2099" t="s">
        <v>33</v>
      </c>
      <c r="B2099" t="s">
        <v>18</v>
      </c>
      <c r="C2099" t="s">
        <v>36</v>
      </c>
      <c r="D2099" t="s">
        <v>9</v>
      </c>
      <c r="E2099">
        <v>194</v>
      </c>
      <c r="F2099">
        <v>218399.99999999997</v>
      </c>
      <c r="G2099">
        <f t="shared" si="24"/>
        <v>218399.99999999997</v>
      </c>
    </row>
    <row r="2100" spans="1:7" x14ac:dyDescent="0.35">
      <c r="A2100" t="s">
        <v>33</v>
      </c>
      <c r="B2100" t="s">
        <v>18</v>
      </c>
      <c r="C2100" t="s">
        <v>36</v>
      </c>
      <c r="D2100" t="s">
        <v>10</v>
      </c>
      <c r="E2100">
        <v>334</v>
      </c>
      <c r="F2100">
        <v>127600</v>
      </c>
      <c r="G2100">
        <f t="shared" si="24"/>
        <v>127600</v>
      </c>
    </row>
    <row r="2101" spans="1:7" x14ac:dyDescent="0.35">
      <c r="A2101" t="s">
        <v>33</v>
      </c>
      <c r="B2101" t="s">
        <v>18</v>
      </c>
      <c r="C2101" t="s">
        <v>36</v>
      </c>
      <c r="D2101" t="s">
        <v>11</v>
      </c>
      <c r="E2101">
        <v>521</v>
      </c>
      <c r="F2101">
        <v>49000</v>
      </c>
      <c r="G2101">
        <f t="shared" si="24"/>
        <v>49000</v>
      </c>
    </row>
    <row r="2102" spans="1:7" x14ac:dyDescent="0.35">
      <c r="A2102" t="s">
        <v>33</v>
      </c>
      <c r="B2102" t="s">
        <v>19</v>
      </c>
      <c r="C2102" t="s">
        <v>34</v>
      </c>
      <c r="D2102" t="s">
        <v>7</v>
      </c>
      <c r="E2102">
        <v>19</v>
      </c>
      <c r="F2102">
        <v>1007599.9999999999</v>
      </c>
      <c r="G2102">
        <f t="shared" si="24"/>
        <v>1007599.9999999999</v>
      </c>
    </row>
    <row r="2103" spans="1:7" x14ac:dyDescent="0.35">
      <c r="A2103" t="s">
        <v>33</v>
      </c>
      <c r="B2103" t="s">
        <v>19</v>
      </c>
      <c r="C2103" t="s">
        <v>34</v>
      </c>
      <c r="D2103" t="s">
        <v>8</v>
      </c>
      <c r="E2103">
        <v>515</v>
      </c>
      <c r="F2103">
        <v>3319700</v>
      </c>
      <c r="G2103">
        <f t="shared" si="24"/>
        <v>3319700</v>
      </c>
    </row>
    <row r="2104" spans="1:7" x14ac:dyDescent="0.35">
      <c r="A2104" t="s">
        <v>33</v>
      </c>
      <c r="B2104" t="s">
        <v>19</v>
      </c>
      <c r="C2104" t="s">
        <v>34</v>
      </c>
      <c r="D2104" t="s">
        <v>9</v>
      </c>
      <c r="E2104">
        <v>463</v>
      </c>
      <c r="F2104">
        <v>430299.99999999994</v>
      </c>
      <c r="G2104">
        <f t="shared" si="24"/>
        <v>430299.99999999994</v>
      </c>
    </row>
    <row r="2105" spans="1:7" x14ac:dyDescent="0.35">
      <c r="A2105" t="s">
        <v>33</v>
      </c>
      <c r="B2105" t="s">
        <v>19</v>
      </c>
      <c r="C2105" t="s">
        <v>34</v>
      </c>
      <c r="D2105" t="s">
        <v>10</v>
      </c>
      <c r="E2105">
        <v>772</v>
      </c>
      <c r="F2105">
        <v>239600</v>
      </c>
      <c r="G2105">
        <f t="shared" si="24"/>
        <v>239600</v>
      </c>
    </row>
    <row r="2106" spans="1:7" x14ac:dyDescent="0.35">
      <c r="A2106" t="s">
        <v>33</v>
      </c>
      <c r="B2106" t="s">
        <v>19</v>
      </c>
      <c r="C2106" t="s">
        <v>34</v>
      </c>
      <c r="D2106" t="s">
        <v>11</v>
      </c>
      <c r="E2106">
        <v>913</v>
      </c>
      <c r="F2106">
        <v>77500</v>
      </c>
      <c r="G2106">
        <f t="shared" si="24"/>
        <v>77500</v>
      </c>
    </row>
    <row r="2107" spans="1:7" x14ac:dyDescent="0.35">
      <c r="A2107" t="s">
        <v>33</v>
      </c>
      <c r="B2107" t="s">
        <v>19</v>
      </c>
      <c r="C2107" t="s">
        <v>35</v>
      </c>
      <c r="D2107" t="s">
        <v>7</v>
      </c>
      <c r="E2107">
        <v>8</v>
      </c>
      <c r="F2107">
        <v>515700.00000000006</v>
      </c>
      <c r="G2107">
        <f t="shared" si="24"/>
        <v>515700.00000000006</v>
      </c>
    </row>
    <row r="2108" spans="1:7" x14ac:dyDescent="0.35">
      <c r="A2108" t="s">
        <v>33</v>
      </c>
      <c r="B2108" t="s">
        <v>19</v>
      </c>
      <c r="C2108" t="s">
        <v>35</v>
      </c>
      <c r="D2108" t="s">
        <v>8</v>
      </c>
      <c r="E2108">
        <v>333</v>
      </c>
      <c r="F2108">
        <v>1645800</v>
      </c>
      <c r="G2108">
        <f t="shared" si="24"/>
        <v>1645800</v>
      </c>
    </row>
    <row r="2109" spans="1:7" x14ac:dyDescent="0.35">
      <c r="A2109" t="s">
        <v>33</v>
      </c>
      <c r="B2109" t="s">
        <v>19</v>
      </c>
      <c r="C2109" t="s">
        <v>35</v>
      </c>
      <c r="D2109" t="s">
        <v>9</v>
      </c>
      <c r="E2109">
        <v>273</v>
      </c>
      <c r="F2109">
        <v>212000</v>
      </c>
      <c r="G2109">
        <f t="shared" si="24"/>
        <v>212000</v>
      </c>
    </row>
    <row r="2110" spans="1:7" x14ac:dyDescent="0.35">
      <c r="A2110" t="s">
        <v>33</v>
      </c>
      <c r="B2110" t="s">
        <v>19</v>
      </c>
      <c r="C2110" t="s">
        <v>35</v>
      </c>
      <c r="D2110" t="s">
        <v>10</v>
      </c>
      <c r="E2110">
        <v>414</v>
      </c>
      <c r="F2110">
        <v>112000</v>
      </c>
      <c r="G2110">
        <f t="shared" si="24"/>
        <v>112000</v>
      </c>
    </row>
    <row r="2111" spans="1:7" x14ac:dyDescent="0.35">
      <c r="A2111" t="s">
        <v>33</v>
      </c>
      <c r="B2111" t="s">
        <v>19</v>
      </c>
      <c r="C2111" t="s">
        <v>35</v>
      </c>
      <c r="D2111" t="s">
        <v>11</v>
      </c>
      <c r="E2111">
        <v>364</v>
      </c>
      <c r="F2111">
        <v>28600</v>
      </c>
      <c r="G2111">
        <f t="shared" si="24"/>
        <v>28600</v>
      </c>
    </row>
    <row r="2112" spans="1:7" x14ac:dyDescent="0.35">
      <c r="A2112" t="s">
        <v>33</v>
      </c>
      <c r="B2112" t="s">
        <v>19</v>
      </c>
      <c r="C2112" t="s">
        <v>36</v>
      </c>
      <c r="D2112" t="s">
        <v>7</v>
      </c>
      <c r="E2112">
        <v>11</v>
      </c>
      <c r="F2112">
        <v>492000</v>
      </c>
      <c r="G2112">
        <f t="shared" si="24"/>
        <v>492000</v>
      </c>
    </row>
    <row r="2113" spans="1:7" x14ac:dyDescent="0.35">
      <c r="A2113" t="s">
        <v>33</v>
      </c>
      <c r="B2113" t="s">
        <v>19</v>
      </c>
      <c r="C2113" t="s">
        <v>36</v>
      </c>
      <c r="D2113" t="s">
        <v>8</v>
      </c>
      <c r="E2113">
        <v>182</v>
      </c>
      <c r="F2113">
        <v>1673800</v>
      </c>
      <c r="G2113">
        <f t="shared" si="24"/>
        <v>1673800</v>
      </c>
    </row>
    <row r="2114" spans="1:7" x14ac:dyDescent="0.35">
      <c r="A2114" t="s">
        <v>33</v>
      </c>
      <c r="B2114" t="s">
        <v>19</v>
      </c>
      <c r="C2114" t="s">
        <v>36</v>
      </c>
      <c r="D2114" t="s">
        <v>9</v>
      </c>
      <c r="E2114">
        <v>190</v>
      </c>
      <c r="F2114">
        <v>218399.99999999997</v>
      </c>
      <c r="G2114">
        <f t="shared" si="24"/>
        <v>218399.99999999997</v>
      </c>
    </row>
    <row r="2115" spans="1:7" x14ac:dyDescent="0.35">
      <c r="A2115" t="s">
        <v>33</v>
      </c>
      <c r="B2115" t="s">
        <v>19</v>
      </c>
      <c r="C2115" t="s">
        <v>36</v>
      </c>
      <c r="D2115" t="s">
        <v>10</v>
      </c>
      <c r="E2115">
        <v>358</v>
      </c>
      <c r="F2115">
        <v>127600</v>
      </c>
      <c r="G2115">
        <f t="shared" si="24"/>
        <v>127600</v>
      </c>
    </row>
    <row r="2116" spans="1:7" x14ac:dyDescent="0.35">
      <c r="A2116" t="s">
        <v>33</v>
      </c>
      <c r="B2116" t="s">
        <v>19</v>
      </c>
      <c r="C2116" t="s">
        <v>36</v>
      </c>
      <c r="D2116" t="s">
        <v>11</v>
      </c>
      <c r="E2116">
        <v>549</v>
      </c>
      <c r="F2116">
        <v>49000</v>
      </c>
      <c r="G2116">
        <f t="shared" si="24"/>
        <v>49000</v>
      </c>
    </row>
    <row r="2117" spans="1:7" x14ac:dyDescent="0.35">
      <c r="A2117" t="s">
        <v>33</v>
      </c>
      <c r="B2117" t="s">
        <v>20</v>
      </c>
      <c r="C2117" t="s">
        <v>34</v>
      </c>
      <c r="D2117" t="s">
        <v>7</v>
      </c>
      <c r="E2117">
        <v>25</v>
      </c>
      <c r="F2117">
        <v>1007599.9999999999</v>
      </c>
      <c r="G2117">
        <f t="shared" si="24"/>
        <v>1007599.9999999999</v>
      </c>
    </row>
    <row r="2118" spans="1:7" x14ac:dyDescent="0.35">
      <c r="A2118" t="s">
        <v>33</v>
      </c>
      <c r="B2118" t="s">
        <v>20</v>
      </c>
      <c r="C2118" t="s">
        <v>34</v>
      </c>
      <c r="D2118" t="s">
        <v>8</v>
      </c>
      <c r="E2118">
        <v>517</v>
      </c>
      <c r="F2118">
        <v>3319700</v>
      </c>
      <c r="G2118">
        <f t="shared" si="24"/>
        <v>3319700</v>
      </c>
    </row>
    <row r="2119" spans="1:7" x14ac:dyDescent="0.35">
      <c r="A2119" t="s">
        <v>33</v>
      </c>
      <c r="B2119" t="s">
        <v>20</v>
      </c>
      <c r="C2119" t="s">
        <v>34</v>
      </c>
      <c r="D2119" t="s">
        <v>9</v>
      </c>
      <c r="E2119">
        <v>520</v>
      </c>
      <c r="F2119">
        <v>430299.99999999994</v>
      </c>
      <c r="G2119">
        <f t="shared" si="24"/>
        <v>430299.99999999994</v>
      </c>
    </row>
    <row r="2120" spans="1:7" x14ac:dyDescent="0.35">
      <c r="A2120" t="s">
        <v>33</v>
      </c>
      <c r="B2120" t="s">
        <v>20</v>
      </c>
      <c r="C2120" t="s">
        <v>34</v>
      </c>
      <c r="D2120" t="s">
        <v>10</v>
      </c>
      <c r="E2120">
        <v>893</v>
      </c>
      <c r="F2120">
        <v>239600</v>
      </c>
      <c r="G2120">
        <f t="shared" si="24"/>
        <v>239600</v>
      </c>
    </row>
    <row r="2121" spans="1:7" x14ac:dyDescent="0.35">
      <c r="A2121" t="s">
        <v>33</v>
      </c>
      <c r="B2121" t="s">
        <v>20</v>
      </c>
      <c r="C2121" t="s">
        <v>34</v>
      </c>
      <c r="D2121" t="s">
        <v>11</v>
      </c>
      <c r="E2121">
        <v>1036</v>
      </c>
      <c r="F2121">
        <v>77500</v>
      </c>
      <c r="G2121">
        <f t="shared" si="24"/>
        <v>77500</v>
      </c>
    </row>
    <row r="2122" spans="1:7" x14ac:dyDescent="0.35">
      <c r="A2122" t="s">
        <v>33</v>
      </c>
      <c r="B2122" t="s">
        <v>20</v>
      </c>
      <c r="C2122" t="s">
        <v>35</v>
      </c>
      <c r="D2122" t="s">
        <v>7</v>
      </c>
      <c r="E2122">
        <v>16</v>
      </c>
      <c r="F2122">
        <v>515700.00000000006</v>
      </c>
      <c r="G2122">
        <f t="shared" si="24"/>
        <v>515700.00000000006</v>
      </c>
    </row>
    <row r="2123" spans="1:7" x14ac:dyDescent="0.35">
      <c r="A2123" t="s">
        <v>33</v>
      </c>
      <c r="B2123" t="s">
        <v>20</v>
      </c>
      <c r="C2123" t="s">
        <v>35</v>
      </c>
      <c r="D2123" t="s">
        <v>8</v>
      </c>
      <c r="E2123">
        <v>323</v>
      </c>
      <c r="F2123">
        <v>1645800</v>
      </c>
      <c r="G2123">
        <f t="shared" si="24"/>
        <v>1645800</v>
      </c>
    </row>
    <row r="2124" spans="1:7" x14ac:dyDescent="0.35">
      <c r="A2124" t="s">
        <v>33</v>
      </c>
      <c r="B2124" t="s">
        <v>20</v>
      </c>
      <c r="C2124" t="s">
        <v>35</v>
      </c>
      <c r="D2124" t="s">
        <v>9</v>
      </c>
      <c r="E2124">
        <v>314</v>
      </c>
      <c r="F2124">
        <v>212000</v>
      </c>
      <c r="G2124">
        <f t="shared" si="24"/>
        <v>212000</v>
      </c>
    </row>
    <row r="2125" spans="1:7" x14ac:dyDescent="0.35">
      <c r="A2125" t="s">
        <v>33</v>
      </c>
      <c r="B2125" t="s">
        <v>20</v>
      </c>
      <c r="C2125" t="s">
        <v>35</v>
      </c>
      <c r="D2125" t="s">
        <v>10</v>
      </c>
      <c r="E2125">
        <v>533</v>
      </c>
      <c r="F2125">
        <v>112000</v>
      </c>
      <c r="G2125">
        <f t="shared" si="24"/>
        <v>112000</v>
      </c>
    </row>
    <row r="2126" spans="1:7" x14ac:dyDescent="0.35">
      <c r="A2126" t="s">
        <v>33</v>
      </c>
      <c r="B2126" t="s">
        <v>20</v>
      </c>
      <c r="C2126" t="s">
        <v>35</v>
      </c>
      <c r="D2126" t="s">
        <v>11</v>
      </c>
      <c r="E2126">
        <v>417</v>
      </c>
      <c r="F2126">
        <v>28600</v>
      </c>
      <c r="G2126">
        <f t="shared" si="24"/>
        <v>28600</v>
      </c>
    </row>
    <row r="2127" spans="1:7" x14ac:dyDescent="0.35">
      <c r="A2127" t="s">
        <v>33</v>
      </c>
      <c r="B2127" t="s">
        <v>20</v>
      </c>
      <c r="C2127" t="s">
        <v>36</v>
      </c>
      <c r="D2127" t="s">
        <v>7</v>
      </c>
      <c r="E2127">
        <v>9</v>
      </c>
      <c r="F2127">
        <v>492000</v>
      </c>
      <c r="G2127">
        <f t="shared" si="24"/>
        <v>492000</v>
      </c>
    </row>
    <row r="2128" spans="1:7" x14ac:dyDescent="0.35">
      <c r="A2128" t="s">
        <v>33</v>
      </c>
      <c r="B2128" t="s">
        <v>20</v>
      </c>
      <c r="C2128" t="s">
        <v>36</v>
      </c>
      <c r="D2128" t="s">
        <v>8</v>
      </c>
      <c r="E2128">
        <v>194</v>
      </c>
      <c r="F2128">
        <v>1673800</v>
      </c>
      <c r="G2128">
        <f t="shared" si="24"/>
        <v>1673800</v>
      </c>
    </row>
    <row r="2129" spans="1:7" x14ac:dyDescent="0.35">
      <c r="A2129" t="s">
        <v>33</v>
      </c>
      <c r="B2129" t="s">
        <v>20</v>
      </c>
      <c r="C2129" t="s">
        <v>36</v>
      </c>
      <c r="D2129" t="s">
        <v>9</v>
      </c>
      <c r="E2129">
        <v>206</v>
      </c>
      <c r="F2129">
        <v>218399.99999999997</v>
      </c>
      <c r="G2129">
        <f t="shared" si="24"/>
        <v>218399.99999999997</v>
      </c>
    </row>
    <row r="2130" spans="1:7" x14ac:dyDescent="0.35">
      <c r="A2130" t="s">
        <v>33</v>
      </c>
      <c r="B2130" t="s">
        <v>20</v>
      </c>
      <c r="C2130" t="s">
        <v>36</v>
      </c>
      <c r="D2130" t="s">
        <v>10</v>
      </c>
      <c r="E2130">
        <v>360</v>
      </c>
      <c r="F2130">
        <v>127600</v>
      </c>
      <c r="G2130">
        <f t="shared" si="24"/>
        <v>127600</v>
      </c>
    </row>
    <row r="2131" spans="1:7" x14ac:dyDescent="0.35">
      <c r="A2131" t="s">
        <v>33</v>
      </c>
      <c r="B2131" t="s">
        <v>20</v>
      </c>
      <c r="C2131" t="s">
        <v>36</v>
      </c>
      <c r="D2131" t="s">
        <v>11</v>
      </c>
      <c r="E2131">
        <v>619</v>
      </c>
      <c r="F2131">
        <v>49000</v>
      </c>
      <c r="G2131">
        <f t="shared" si="24"/>
        <v>49000</v>
      </c>
    </row>
    <row r="2132" spans="1:7" x14ac:dyDescent="0.35">
      <c r="A2132" t="s">
        <v>33</v>
      </c>
      <c r="B2132" t="s">
        <v>21</v>
      </c>
      <c r="C2132" t="s">
        <v>34</v>
      </c>
      <c r="D2132" t="s">
        <v>7</v>
      </c>
      <c r="E2132">
        <v>20</v>
      </c>
      <c r="F2132">
        <v>1007599.9999999999</v>
      </c>
      <c r="G2132">
        <f t="shared" si="24"/>
        <v>1007599.9999999999</v>
      </c>
    </row>
    <row r="2133" spans="1:7" x14ac:dyDescent="0.35">
      <c r="A2133" t="s">
        <v>33</v>
      </c>
      <c r="B2133" t="s">
        <v>21</v>
      </c>
      <c r="C2133" t="s">
        <v>34</v>
      </c>
      <c r="D2133" t="s">
        <v>8</v>
      </c>
      <c r="E2133">
        <v>548</v>
      </c>
      <c r="F2133">
        <v>3319700</v>
      </c>
      <c r="G2133">
        <f t="shared" si="24"/>
        <v>3319700</v>
      </c>
    </row>
    <row r="2134" spans="1:7" x14ac:dyDescent="0.35">
      <c r="A2134" t="s">
        <v>33</v>
      </c>
      <c r="B2134" t="s">
        <v>21</v>
      </c>
      <c r="C2134" t="s">
        <v>34</v>
      </c>
      <c r="D2134" t="s">
        <v>9</v>
      </c>
      <c r="E2134">
        <v>545</v>
      </c>
      <c r="F2134">
        <v>430299.99999999994</v>
      </c>
      <c r="G2134">
        <f t="shared" si="24"/>
        <v>430299.99999999994</v>
      </c>
    </row>
    <row r="2135" spans="1:7" x14ac:dyDescent="0.35">
      <c r="A2135" t="s">
        <v>33</v>
      </c>
      <c r="B2135" t="s">
        <v>21</v>
      </c>
      <c r="C2135" t="s">
        <v>34</v>
      </c>
      <c r="D2135" t="s">
        <v>10</v>
      </c>
      <c r="E2135">
        <v>917</v>
      </c>
      <c r="F2135">
        <v>239600</v>
      </c>
      <c r="G2135">
        <f t="shared" si="24"/>
        <v>239600</v>
      </c>
    </row>
    <row r="2136" spans="1:7" x14ac:dyDescent="0.35">
      <c r="A2136" t="s">
        <v>33</v>
      </c>
      <c r="B2136" t="s">
        <v>21</v>
      </c>
      <c r="C2136" t="s">
        <v>34</v>
      </c>
      <c r="D2136" t="s">
        <v>11</v>
      </c>
      <c r="E2136">
        <v>1047</v>
      </c>
      <c r="F2136">
        <v>77500</v>
      </c>
      <c r="G2136">
        <f t="shared" si="24"/>
        <v>77500</v>
      </c>
    </row>
    <row r="2137" spans="1:7" x14ac:dyDescent="0.35">
      <c r="A2137" t="s">
        <v>33</v>
      </c>
      <c r="B2137" t="s">
        <v>21</v>
      </c>
      <c r="C2137" t="s">
        <v>35</v>
      </c>
      <c r="D2137" t="s">
        <v>7</v>
      </c>
      <c r="E2137">
        <v>11</v>
      </c>
      <c r="F2137">
        <v>515700.00000000006</v>
      </c>
      <c r="G2137">
        <f t="shared" si="24"/>
        <v>515700.00000000006</v>
      </c>
    </row>
    <row r="2138" spans="1:7" x14ac:dyDescent="0.35">
      <c r="A2138" t="s">
        <v>33</v>
      </c>
      <c r="B2138" t="s">
        <v>21</v>
      </c>
      <c r="C2138" t="s">
        <v>35</v>
      </c>
      <c r="D2138" t="s">
        <v>8</v>
      </c>
      <c r="E2138">
        <v>305</v>
      </c>
      <c r="F2138">
        <v>1645800</v>
      </c>
      <c r="G2138">
        <f t="shared" si="24"/>
        <v>1645800</v>
      </c>
    </row>
    <row r="2139" spans="1:7" x14ac:dyDescent="0.35">
      <c r="A2139" t="s">
        <v>33</v>
      </c>
      <c r="B2139" t="s">
        <v>21</v>
      </c>
      <c r="C2139" t="s">
        <v>35</v>
      </c>
      <c r="D2139" t="s">
        <v>9</v>
      </c>
      <c r="E2139">
        <v>318</v>
      </c>
      <c r="F2139">
        <v>212000</v>
      </c>
      <c r="G2139">
        <f t="shared" si="24"/>
        <v>212000</v>
      </c>
    </row>
    <row r="2140" spans="1:7" x14ac:dyDescent="0.35">
      <c r="A2140" t="s">
        <v>33</v>
      </c>
      <c r="B2140" t="s">
        <v>21</v>
      </c>
      <c r="C2140" t="s">
        <v>35</v>
      </c>
      <c r="D2140" t="s">
        <v>10</v>
      </c>
      <c r="E2140">
        <v>493</v>
      </c>
      <c r="F2140">
        <v>112000</v>
      </c>
      <c r="G2140">
        <f t="shared" si="24"/>
        <v>112000</v>
      </c>
    </row>
    <row r="2141" spans="1:7" x14ac:dyDescent="0.35">
      <c r="A2141" t="s">
        <v>33</v>
      </c>
      <c r="B2141" t="s">
        <v>21</v>
      </c>
      <c r="C2141" t="s">
        <v>35</v>
      </c>
      <c r="D2141" t="s">
        <v>11</v>
      </c>
      <c r="E2141">
        <v>438</v>
      </c>
      <c r="F2141">
        <v>28600</v>
      </c>
      <c r="G2141">
        <f t="shared" si="24"/>
        <v>28600</v>
      </c>
    </row>
    <row r="2142" spans="1:7" x14ac:dyDescent="0.35">
      <c r="A2142" t="s">
        <v>33</v>
      </c>
      <c r="B2142" t="s">
        <v>21</v>
      </c>
      <c r="C2142" t="s">
        <v>36</v>
      </c>
      <c r="D2142" t="s">
        <v>7</v>
      </c>
      <c r="E2142">
        <v>9</v>
      </c>
      <c r="F2142">
        <v>492000</v>
      </c>
      <c r="G2142">
        <f t="shared" ref="G2142:G2161" si="25">IF(K2142="",G2127,K2142)</f>
        <v>492000</v>
      </c>
    </row>
    <row r="2143" spans="1:7" x14ac:dyDescent="0.35">
      <c r="A2143" t="s">
        <v>33</v>
      </c>
      <c r="B2143" t="s">
        <v>21</v>
      </c>
      <c r="C2143" t="s">
        <v>36</v>
      </c>
      <c r="D2143" t="s">
        <v>8</v>
      </c>
      <c r="E2143">
        <v>243</v>
      </c>
      <c r="F2143">
        <v>1673800</v>
      </c>
      <c r="G2143">
        <f t="shared" si="25"/>
        <v>1673800</v>
      </c>
    </row>
    <row r="2144" spans="1:7" x14ac:dyDescent="0.35">
      <c r="A2144" t="s">
        <v>33</v>
      </c>
      <c r="B2144" t="s">
        <v>21</v>
      </c>
      <c r="C2144" t="s">
        <v>36</v>
      </c>
      <c r="D2144" t="s">
        <v>9</v>
      </c>
      <c r="E2144">
        <v>227</v>
      </c>
      <c r="F2144">
        <v>218399.99999999997</v>
      </c>
      <c r="G2144">
        <f t="shared" si="25"/>
        <v>218399.99999999997</v>
      </c>
    </row>
    <row r="2145" spans="1:7" x14ac:dyDescent="0.35">
      <c r="A2145" t="s">
        <v>33</v>
      </c>
      <c r="B2145" t="s">
        <v>21</v>
      </c>
      <c r="C2145" t="s">
        <v>36</v>
      </c>
      <c r="D2145" t="s">
        <v>10</v>
      </c>
      <c r="E2145">
        <v>424</v>
      </c>
      <c r="F2145">
        <v>127600</v>
      </c>
      <c r="G2145">
        <f t="shared" si="25"/>
        <v>127600</v>
      </c>
    </row>
    <row r="2146" spans="1:7" x14ac:dyDescent="0.35">
      <c r="A2146" t="s">
        <v>33</v>
      </c>
      <c r="B2146" t="s">
        <v>21</v>
      </c>
      <c r="C2146" t="s">
        <v>36</v>
      </c>
      <c r="D2146" t="s">
        <v>11</v>
      </c>
      <c r="E2146">
        <v>609</v>
      </c>
      <c r="F2146">
        <v>49000</v>
      </c>
      <c r="G2146">
        <f t="shared" si="25"/>
        <v>49000</v>
      </c>
    </row>
    <row r="2147" spans="1:7" x14ac:dyDescent="0.35">
      <c r="A2147" t="s">
        <v>33</v>
      </c>
      <c r="B2147" t="s">
        <v>22</v>
      </c>
      <c r="C2147" t="s">
        <v>34</v>
      </c>
      <c r="D2147" t="s">
        <v>7</v>
      </c>
      <c r="E2147">
        <v>26</v>
      </c>
      <c r="F2147">
        <v>1007599.9999999999</v>
      </c>
      <c r="G2147">
        <f t="shared" si="25"/>
        <v>1007599.9999999999</v>
      </c>
    </row>
    <row r="2148" spans="1:7" x14ac:dyDescent="0.35">
      <c r="A2148" t="s">
        <v>33</v>
      </c>
      <c r="B2148" t="s">
        <v>22</v>
      </c>
      <c r="C2148" t="s">
        <v>34</v>
      </c>
      <c r="D2148" t="s">
        <v>8</v>
      </c>
      <c r="E2148">
        <v>503</v>
      </c>
      <c r="F2148">
        <v>3319700</v>
      </c>
      <c r="G2148">
        <f t="shared" si="25"/>
        <v>3319700</v>
      </c>
    </row>
    <row r="2149" spans="1:7" x14ac:dyDescent="0.35">
      <c r="A2149" t="s">
        <v>33</v>
      </c>
      <c r="B2149" t="s">
        <v>22</v>
      </c>
      <c r="C2149" t="s">
        <v>34</v>
      </c>
      <c r="D2149" t="s">
        <v>9</v>
      </c>
      <c r="E2149">
        <v>573</v>
      </c>
      <c r="F2149">
        <v>430299.99999999994</v>
      </c>
      <c r="G2149">
        <f t="shared" si="25"/>
        <v>430299.99999999994</v>
      </c>
    </row>
    <row r="2150" spans="1:7" x14ac:dyDescent="0.35">
      <c r="A2150" t="s">
        <v>33</v>
      </c>
      <c r="B2150" t="s">
        <v>22</v>
      </c>
      <c r="C2150" t="s">
        <v>34</v>
      </c>
      <c r="D2150" t="s">
        <v>10</v>
      </c>
      <c r="E2150">
        <v>904</v>
      </c>
      <c r="F2150">
        <v>239600</v>
      </c>
      <c r="G2150">
        <f t="shared" si="25"/>
        <v>239600</v>
      </c>
    </row>
    <row r="2151" spans="1:7" x14ac:dyDescent="0.35">
      <c r="A2151" t="s">
        <v>33</v>
      </c>
      <c r="B2151" t="s">
        <v>22</v>
      </c>
      <c r="C2151" t="s">
        <v>34</v>
      </c>
      <c r="D2151" t="s">
        <v>11</v>
      </c>
      <c r="E2151">
        <v>1163</v>
      </c>
      <c r="F2151">
        <v>77500</v>
      </c>
      <c r="G2151">
        <f t="shared" si="25"/>
        <v>77500</v>
      </c>
    </row>
    <row r="2152" spans="1:7" x14ac:dyDescent="0.35">
      <c r="A2152" t="s">
        <v>33</v>
      </c>
      <c r="B2152" t="s">
        <v>22</v>
      </c>
      <c r="C2152" t="s">
        <v>35</v>
      </c>
      <c r="D2152" t="s">
        <v>7</v>
      </c>
      <c r="E2152">
        <v>13</v>
      </c>
      <c r="F2152">
        <v>515700.00000000006</v>
      </c>
      <c r="G2152">
        <f t="shared" si="25"/>
        <v>515700.00000000006</v>
      </c>
    </row>
    <row r="2153" spans="1:7" x14ac:dyDescent="0.35">
      <c r="A2153" t="s">
        <v>33</v>
      </c>
      <c r="B2153" t="s">
        <v>22</v>
      </c>
      <c r="C2153" t="s">
        <v>35</v>
      </c>
      <c r="D2153" t="s">
        <v>8</v>
      </c>
      <c r="E2153">
        <v>310</v>
      </c>
      <c r="F2153">
        <v>1645800</v>
      </c>
      <c r="G2153">
        <f t="shared" si="25"/>
        <v>1645800</v>
      </c>
    </row>
    <row r="2154" spans="1:7" x14ac:dyDescent="0.35">
      <c r="A2154" t="s">
        <v>33</v>
      </c>
      <c r="B2154" t="s">
        <v>22</v>
      </c>
      <c r="C2154" t="s">
        <v>35</v>
      </c>
      <c r="D2154" t="s">
        <v>9</v>
      </c>
      <c r="E2154">
        <v>359</v>
      </c>
      <c r="F2154">
        <v>212000</v>
      </c>
      <c r="G2154">
        <f t="shared" si="25"/>
        <v>212000</v>
      </c>
    </row>
    <row r="2155" spans="1:7" x14ac:dyDescent="0.35">
      <c r="A2155" t="s">
        <v>33</v>
      </c>
      <c r="B2155" t="s">
        <v>22</v>
      </c>
      <c r="C2155" t="s">
        <v>35</v>
      </c>
      <c r="D2155" t="s">
        <v>10</v>
      </c>
      <c r="E2155">
        <v>524</v>
      </c>
      <c r="F2155">
        <v>112000</v>
      </c>
      <c r="G2155">
        <f t="shared" si="25"/>
        <v>112000</v>
      </c>
    </row>
    <row r="2156" spans="1:7" x14ac:dyDescent="0.35">
      <c r="A2156" t="s">
        <v>33</v>
      </c>
      <c r="B2156" t="s">
        <v>22</v>
      </c>
      <c r="C2156" t="s">
        <v>35</v>
      </c>
      <c r="D2156" t="s">
        <v>11</v>
      </c>
      <c r="E2156">
        <v>476</v>
      </c>
      <c r="F2156">
        <v>28600</v>
      </c>
      <c r="G2156">
        <f t="shared" si="25"/>
        <v>28600</v>
      </c>
    </row>
    <row r="2157" spans="1:7" x14ac:dyDescent="0.35">
      <c r="A2157" t="s">
        <v>33</v>
      </c>
      <c r="B2157" t="s">
        <v>22</v>
      </c>
      <c r="C2157" t="s">
        <v>36</v>
      </c>
      <c r="D2157" t="s">
        <v>7</v>
      </c>
      <c r="E2157">
        <v>13</v>
      </c>
      <c r="F2157">
        <v>492000</v>
      </c>
      <c r="G2157">
        <f t="shared" si="25"/>
        <v>492000</v>
      </c>
    </row>
    <row r="2158" spans="1:7" x14ac:dyDescent="0.35">
      <c r="A2158" t="s">
        <v>33</v>
      </c>
      <c r="B2158" t="s">
        <v>22</v>
      </c>
      <c r="C2158" t="s">
        <v>36</v>
      </c>
      <c r="D2158" t="s">
        <v>8</v>
      </c>
      <c r="E2158">
        <v>193</v>
      </c>
      <c r="F2158">
        <v>1673800</v>
      </c>
      <c r="G2158">
        <f t="shared" si="25"/>
        <v>1673800</v>
      </c>
    </row>
    <row r="2159" spans="1:7" x14ac:dyDescent="0.35">
      <c r="A2159" t="s">
        <v>33</v>
      </c>
      <c r="B2159" t="s">
        <v>22</v>
      </c>
      <c r="C2159" t="s">
        <v>36</v>
      </c>
      <c r="D2159" t="s">
        <v>9</v>
      </c>
      <c r="E2159">
        <v>214</v>
      </c>
      <c r="F2159">
        <v>218399.99999999997</v>
      </c>
      <c r="G2159">
        <f t="shared" si="25"/>
        <v>218399.99999999997</v>
      </c>
    </row>
    <row r="2160" spans="1:7" x14ac:dyDescent="0.35">
      <c r="A2160" t="s">
        <v>33</v>
      </c>
      <c r="B2160" t="s">
        <v>22</v>
      </c>
      <c r="C2160" t="s">
        <v>36</v>
      </c>
      <c r="D2160" t="s">
        <v>10</v>
      </c>
      <c r="E2160">
        <v>380</v>
      </c>
      <c r="F2160">
        <v>127600</v>
      </c>
      <c r="G2160">
        <f t="shared" si="25"/>
        <v>127600</v>
      </c>
    </row>
    <row r="2161" spans="1:11" x14ac:dyDescent="0.35">
      <c r="A2161" t="s">
        <v>33</v>
      </c>
      <c r="B2161" t="s">
        <v>22</v>
      </c>
      <c r="C2161" t="s">
        <v>36</v>
      </c>
      <c r="D2161" t="s">
        <v>11</v>
      </c>
      <c r="E2161">
        <v>687</v>
      </c>
      <c r="F2161">
        <v>49000</v>
      </c>
      <c r="G2161">
        <f t="shared" si="25"/>
        <v>49000</v>
      </c>
    </row>
    <row r="2163" spans="1:11" x14ac:dyDescent="0.35">
      <c r="H2163">
        <v>2022</v>
      </c>
      <c r="I2163" t="s">
        <v>7</v>
      </c>
      <c r="J2163" t="s">
        <v>34</v>
      </c>
      <c r="K2163">
        <v>1014300.0000000001</v>
      </c>
    </row>
    <row r="2164" spans="1:11" x14ac:dyDescent="0.35">
      <c r="H2164">
        <v>2022</v>
      </c>
      <c r="I2164" t="s">
        <v>8</v>
      </c>
      <c r="J2164" t="s">
        <v>34</v>
      </c>
      <c r="K2164">
        <v>3388200.0000000005</v>
      </c>
    </row>
    <row r="2165" spans="1:11" x14ac:dyDescent="0.35">
      <c r="H2165">
        <v>2022</v>
      </c>
      <c r="I2165" t="s">
        <v>9</v>
      </c>
      <c r="J2165" t="s">
        <v>34</v>
      </c>
      <c r="K2165">
        <v>445200</v>
      </c>
    </row>
    <row r="2166" spans="1:11" x14ac:dyDescent="0.35">
      <c r="H2166">
        <v>2022</v>
      </c>
      <c r="I2166" t="s">
        <v>10</v>
      </c>
      <c r="J2166" t="s">
        <v>34</v>
      </c>
      <c r="K2166">
        <v>251800</v>
      </c>
    </row>
    <row r="2167" spans="1:11" x14ac:dyDescent="0.35">
      <c r="H2167">
        <v>2022</v>
      </c>
      <c r="I2167" t="s">
        <v>11</v>
      </c>
      <c r="J2167" t="s">
        <v>34</v>
      </c>
      <c r="K2167">
        <v>84400</v>
      </c>
    </row>
    <row r="2168" spans="1:11" x14ac:dyDescent="0.35">
      <c r="H2168">
        <v>2022</v>
      </c>
      <c r="I2168" t="s">
        <v>7</v>
      </c>
      <c r="J2168" t="s">
        <v>35</v>
      </c>
      <c r="K2168">
        <v>519000</v>
      </c>
    </row>
    <row r="2169" spans="1:11" x14ac:dyDescent="0.35">
      <c r="H2169">
        <v>2022</v>
      </c>
      <c r="I2169" t="s">
        <v>8</v>
      </c>
      <c r="J2169" t="s">
        <v>35</v>
      </c>
      <c r="K2169">
        <v>1674600.0000000002</v>
      </c>
    </row>
    <row r="2170" spans="1:11" x14ac:dyDescent="0.35">
      <c r="H2170">
        <v>2022</v>
      </c>
      <c r="I2170" t="s">
        <v>9</v>
      </c>
      <c r="J2170" t="s">
        <v>35</v>
      </c>
      <c r="K2170">
        <v>218800</v>
      </c>
    </row>
    <row r="2171" spans="1:11" x14ac:dyDescent="0.35">
      <c r="H2171">
        <v>2022</v>
      </c>
      <c r="I2171" t="s">
        <v>10</v>
      </c>
      <c r="J2171" t="s">
        <v>35</v>
      </c>
      <c r="K2171">
        <v>117800</v>
      </c>
    </row>
    <row r="2172" spans="1:11" x14ac:dyDescent="0.35">
      <c r="H2172">
        <v>2022</v>
      </c>
      <c r="I2172" t="s">
        <v>11</v>
      </c>
      <c r="J2172" t="s">
        <v>35</v>
      </c>
      <c r="K2172">
        <v>31600</v>
      </c>
    </row>
    <row r="2173" spans="1:11" x14ac:dyDescent="0.35">
      <c r="H2173">
        <v>2022</v>
      </c>
      <c r="I2173" t="s">
        <v>7</v>
      </c>
      <c r="J2173" t="s">
        <v>36</v>
      </c>
      <c r="K2173">
        <v>495299.99999999994</v>
      </c>
    </row>
    <row r="2174" spans="1:11" x14ac:dyDescent="0.35">
      <c r="H2174">
        <v>2022</v>
      </c>
      <c r="I2174" t="s">
        <v>8</v>
      </c>
      <c r="J2174" t="s">
        <v>36</v>
      </c>
      <c r="K2174">
        <v>1713500</v>
      </c>
    </row>
    <row r="2175" spans="1:11" x14ac:dyDescent="0.35">
      <c r="H2175">
        <v>2022</v>
      </c>
      <c r="I2175" t="s">
        <v>9</v>
      </c>
      <c r="J2175" t="s">
        <v>36</v>
      </c>
      <c r="K2175">
        <v>226400</v>
      </c>
    </row>
    <row r="2176" spans="1:11" x14ac:dyDescent="0.35">
      <c r="H2176">
        <v>2022</v>
      </c>
      <c r="I2176" t="s">
        <v>10</v>
      </c>
      <c r="J2176" t="s">
        <v>36</v>
      </c>
      <c r="K2176">
        <v>133900</v>
      </c>
    </row>
    <row r="2177" spans="8:11" x14ac:dyDescent="0.35">
      <c r="H2177">
        <v>2022</v>
      </c>
      <c r="I2177" t="s">
        <v>11</v>
      </c>
      <c r="J2177" t="s">
        <v>36</v>
      </c>
      <c r="K2177">
        <v>52800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manip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 GALMICHE</dc:creator>
  <cp:lastModifiedBy>Camille  COUSTAURY</cp:lastModifiedBy>
  <dcterms:created xsi:type="dcterms:W3CDTF">2024-03-20T16:36:39Z</dcterms:created>
  <dcterms:modified xsi:type="dcterms:W3CDTF">2024-04-10T13:59:15Z</dcterms:modified>
</cp:coreProperties>
</file>